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C:\Users\OWNER\Desktop\zouyozei6\"/>
    </mc:Choice>
  </mc:AlternateContent>
  <xr:revisionPtr revIDLastSave="0" documentId="13_ncr:1_{ED013185-3EE8-45B8-8E58-D5008F279A2C}" xr6:coauthVersionLast="47" xr6:coauthVersionMax="47" xr10:uidLastSave="{00000000-0000-0000-0000-000000000000}"/>
  <workbookProtection workbookAlgorithmName="SHA-512" workbookHashValue="VCw08V4ylZjh9oxTL/JrmOPgrAr808NK4QJ/PfVHb4nUWj0MebPzjrxhg5FIyjb2O9gx3nVvoKnUgIA7IZUPlQ==" workbookSaltValue="ezbaNs/3OnfOoILRGiAi5Q==" workbookSpinCount="100000" lockStructure="1"/>
  <bookViews>
    <workbookView xWindow="255" yWindow="180" windowWidth="18555" windowHeight="14205" xr2:uid="{00000000-000D-0000-FFFF-FFFF00000000}"/>
  </bookViews>
  <sheets>
    <sheet name="第1表入力" sheetId="13" r:id="rId1"/>
    <sheet name="第1表OCR" sheetId="12" r:id="rId2"/>
    <sheet name="贈与税額の計算" sheetId="23" r:id="rId3"/>
  </sheets>
  <definedNames>
    <definedName name="_xlnm.Print_Area" localSheetId="2">贈与税額の計算!$C$2:$AQ$58</definedName>
    <definedName name="_xlnm.Print_Area" localSheetId="1">第1表OCR!$A$2:$DJ$136</definedName>
    <definedName name="_xlnm.Print_Area" localSheetId="0">第1表入力!$A$2:$DI$83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7" i="12" l="1"/>
  <c r="CN130" i="12" l="1"/>
  <c r="CP130" i="12"/>
  <c r="CR130" i="12"/>
  <c r="CT130" i="12"/>
  <c r="CV130" i="12"/>
  <c r="CX130" i="12"/>
  <c r="CZ130" i="12"/>
  <c r="DB130" i="12"/>
  <c r="CN125" i="12"/>
  <c r="CP125" i="12"/>
  <c r="CR125" i="12"/>
  <c r="CT125" i="12"/>
  <c r="CV125" i="12"/>
  <c r="CX125" i="12"/>
  <c r="CZ125" i="12"/>
  <c r="DB125" i="12"/>
  <c r="CN122" i="12"/>
  <c r="CP122" i="12"/>
  <c r="CR122" i="12"/>
  <c r="CT122" i="12"/>
  <c r="CV122" i="12"/>
  <c r="CX122" i="12"/>
  <c r="CZ122" i="12"/>
  <c r="DB122" i="12"/>
  <c r="CN117" i="12" l="1"/>
  <c r="CP117" i="12"/>
  <c r="CR117" i="12"/>
  <c r="CT117" i="12"/>
  <c r="CV117" i="12"/>
  <c r="CX117" i="12"/>
  <c r="CZ117" i="12"/>
  <c r="DB117" i="12"/>
  <c r="BT49" i="12" l="1"/>
  <c r="BT38" i="12"/>
  <c r="EA116" i="13"/>
  <c r="EM119" i="13"/>
  <c r="EL119" i="13"/>
  <c r="EK119" i="13"/>
  <c r="EJ119" i="13"/>
  <c r="EI119" i="13"/>
  <c r="EH119" i="13"/>
  <c r="EG119" i="13"/>
  <c r="EF119" i="13"/>
  <c r="EE119" i="13"/>
  <c r="ED119" i="13"/>
  <c r="EC119" i="13"/>
  <c r="EB119" i="13"/>
  <c r="EA119" i="13"/>
  <c r="EM118" i="13"/>
  <c r="EL118" i="13"/>
  <c r="EK118" i="13"/>
  <c r="EJ118" i="13"/>
  <c r="EI118" i="13"/>
  <c r="EH118" i="13"/>
  <c r="EG118" i="13"/>
  <c r="EF118" i="13"/>
  <c r="EE118" i="13"/>
  <c r="ED118" i="13"/>
  <c r="EC118" i="13"/>
  <c r="EB118" i="13"/>
  <c r="EA118" i="13"/>
  <c r="AP74" i="12"/>
  <c r="AP63" i="12"/>
  <c r="AP48" i="12"/>
  <c r="AP37" i="12"/>
  <c r="G45" i="13"/>
  <c r="G75" i="12" s="1"/>
  <c r="G40" i="13"/>
  <c r="G64" i="12" s="1"/>
  <c r="G34" i="13"/>
  <c r="G49" i="12" s="1"/>
  <c r="G29" i="13"/>
  <c r="G38" i="12" s="1"/>
  <c r="J18" i="13"/>
  <c r="T22" i="12" s="1"/>
  <c r="BL74" i="12" l="1"/>
  <c r="B119" i="12" l="1"/>
  <c r="D127" i="12"/>
  <c r="V7" i="12"/>
  <c r="AT7" i="12"/>
  <c r="S9" i="12"/>
  <c r="S15" i="12"/>
  <c r="Y22" i="12"/>
  <c r="AE22" i="12"/>
  <c r="AK22" i="12"/>
  <c r="AP22" i="12"/>
  <c r="AT22" i="12"/>
  <c r="AY22" i="12"/>
  <c r="BJ21" i="12"/>
  <c r="S19" i="12"/>
  <c r="W19" i="12"/>
  <c r="AB19" i="12"/>
  <c r="AG19" i="12"/>
  <c r="AM19" i="12"/>
  <c r="AQ19" i="12"/>
  <c r="AT19" i="12"/>
  <c r="AX19" i="12"/>
  <c r="BB19" i="12"/>
  <c r="BF19" i="12"/>
  <c r="BJ19" i="12"/>
  <c r="CM3" i="12"/>
  <c r="BM19" i="12"/>
  <c r="BQ19" i="12"/>
  <c r="N60" i="12" l="1"/>
  <c r="J60" i="12"/>
  <c r="G60" i="12"/>
  <c r="EB117" i="13"/>
  <c r="EB116" i="13"/>
  <c r="EA117" i="13"/>
  <c r="O39" i="12"/>
  <c r="L39" i="12"/>
  <c r="DC37" i="12"/>
  <c r="CW37" i="12"/>
  <c r="CR37" i="12"/>
  <c r="CM37" i="12"/>
  <c r="DC74" i="12"/>
  <c r="CW74" i="12"/>
  <c r="CR74" i="12"/>
  <c r="CM74" i="12"/>
  <c r="CD67" i="12"/>
  <c r="BW67" i="12"/>
  <c r="BL67" i="12"/>
  <c r="DC63" i="12"/>
  <c r="CW63" i="12"/>
  <c r="CR63" i="12"/>
  <c r="CM63" i="12"/>
  <c r="BL63" i="12"/>
  <c r="CD56" i="12"/>
  <c r="BW56" i="12"/>
  <c r="BL56" i="12"/>
  <c r="DC48" i="12"/>
  <c r="CW48" i="12"/>
  <c r="CR48" i="12"/>
  <c r="CM48" i="12"/>
  <c r="CD49" i="12"/>
  <c r="BL46" i="12"/>
  <c r="CD41" i="12"/>
  <c r="BW41" i="12"/>
  <c r="BL41" i="12"/>
  <c r="CD38" i="12"/>
  <c r="BL35" i="12"/>
  <c r="CD30" i="12"/>
  <c r="BW30" i="12"/>
  <c r="BL30" i="12"/>
  <c r="AO3" i="12"/>
  <c r="I26" i="13"/>
  <c r="K11" i="13"/>
  <c r="BQ12" i="12" l="1"/>
  <c r="BB12" i="12"/>
  <c r="AM12" i="12"/>
  <c r="S12" i="12"/>
  <c r="BM12" i="12"/>
  <c r="AX12" i="12"/>
  <c r="AG12" i="12"/>
  <c r="BT12" i="12"/>
  <c r="BF12" i="12"/>
  <c r="AQ12" i="12"/>
  <c r="BJ12" i="12"/>
  <c r="AT12" i="12"/>
  <c r="AB12" i="12"/>
  <c r="W12" i="12"/>
  <c r="CP68" i="12"/>
  <c r="CR68" i="12"/>
  <c r="CV68" i="12"/>
  <c r="CX68" i="12"/>
  <c r="DB68" i="12"/>
  <c r="DD68" i="12"/>
  <c r="CP57" i="12"/>
  <c r="CR57" i="12"/>
  <c r="CV57" i="12"/>
  <c r="CX57" i="12"/>
  <c r="DB57" i="12"/>
  <c r="DD57" i="12"/>
  <c r="CP42" i="12"/>
  <c r="CR42" i="12"/>
  <c r="CV42" i="12"/>
  <c r="CX42" i="12"/>
  <c r="DB42" i="12"/>
  <c r="DD42" i="12"/>
  <c r="DD31" i="12"/>
  <c r="CP31" i="12"/>
  <c r="CR31" i="12"/>
  <c r="CV31" i="12"/>
  <c r="CX31" i="12"/>
  <c r="DB31" i="12"/>
  <c r="BE131" i="12" l="1"/>
  <c r="AY131" i="12"/>
  <c r="AT82" i="12"/>
  <c r="D4" i="12" l="1"/>
  <c r="AN49" i="12" l="1"/>
  <c r="AN38" i="12"/>
  <c r="AN75" i="12"/>
  <c r="AN64" i="12"/>
  <c r="CM35" i="13" l="1"/>
  <c r="Q7" i="23" l="1"/>
  <c r="Q10" i="23" s="1"/>
  <c r="Q11" i="23" s="1"/>
  <c r="R44" i="23"/>
  <c r="BE34" i="12"/>
  <c r="BA34" i="12"/>
  <c r="AX34" i="12"/>
  <c r="AU34" i="12"/>
  <c r="AR34" i="12"/>
  <c r="AO34" i="12"/>
  <c r="AK34" i="12"/>
  <c r="AF34" i="12"/>
  <c r="AB34" i="12"/>
  <c r="X34" i="12"/>
  <c r="U34" i="12"/>
  <c r="Q34" i="12"/>
  <c r="N34" i="12"/>
  <c r="J34" i="12"/>
  <c r="G34" i="12"/>
  <c r="AS3" i="12" l="1"/>
  <c r="R4" i="12"/>
  <c r="M4" i="12"/>
  <c r="F4" i="12"/>
  <c r="D2" i="12"/>
  <c r="CN114" i="12"/>
  <c r="CP114" i="12"/>
  <c r="CR114" i="12"/>
  <c r="CT114" i="12"/>
  <c r="CV114" i="12"/>
  <c r="CX114" i="12"/>
  <c r="CZ114" i="12"/>
  <c r="DB114" i="12"/>
  <c r="CN102" i="12"/>
  <c r="CP102" i="12"/>
  <c r="CR102" i="12"/>
  <c r="CT102" i="12"/>
  <c r="CV102" i="12"/>
  <c r="CX102" i="12"/>
  <c r="CZ102" i="12"/>
  <c r="DB102" i="12"/>
  <c r="CN99" i="12"/>
  <c r="CP99" i="12"/>
  <c r="CR99" i="12"/>
  <c r="CT99" i="12"/>
  <c r="CV99" i="12"/>
  <c r="CX99" i="12"/>
  <c r="CZ99" i="12"/>
  <c r="DB99" i="12"/>
  <c r="CN96" i="12"/>
  <c r="CP96" i="12"/>
  <c r="CR96" i="12"/>
  <c r="CT96" i="12"/>
  <c r="CV96" i="12"/>
  <c r="CX96" i="12"/>
  <c r="CZ96" i="12"/>
  <c r="DB96" i="12"/>
  <c r="AD114" i="12"/>
  <c r="AJ114" i="12"/>
  <c r="AO114" i="12"/>
  <c r="AS114" i="12"/>
  <c r="AW114" i="12"/>
  <c r="AZ114" i="12"/>
  <c r="BE114" i="12"/>
  <c r="BI114" i="12"/>
  <c r="BL114" i="12"/>
  <c r="BP114" i="12"/>
  <c r="AD111" i="12"/>
  <c r="AJ111" i="12"/>
  <c r="AO111" i="12"/>
  <c r="AS111" i="12"/>
  <c r="AW111" i="12"/>
  <c r="AZ111" i="12"/>
  <c r="BE111" i="12"/>
  <c r="BI111" i="12"/>
  <c r="BL111" i="12"/>
  <c r="BP111" i="12"/>
  <c r="AD105" i="12"/>
  <c r="AJ105" i="12"/>
  <c r="AO105" i="12"/>
  <c r="AS105" i="12"/>
  <c r="AW105" i="12"/>
  <c r="AZ105" i="12"/>
  <c r="BE105" i="12"/>
  <c r="BI105" i="12"/>
  <c r="BL105" i="12"/>
  <c r="BP105" i="12"/>
  <c r="AD102" i="12"/>
  <c r="AJ102" i="12"/>
  <c r="AO102" i="12"/>
  <c r="AS102" i="12"/>
  <c r="AW102" i="12"/>
  <c r="AZ102" i="12"/>
  <c r="BE102" i="12"/>
  <c r="BI102" i="12"/>
  <c r="BL102" i="12"/>
  <c r="BP102" i="12"/>
  <c r="AD93" i="12"/>
  <c r="AJ93" i="12"/>
  <c r="AO93" i="12"/>
  <c r="AS93" i="12"/>
  <c r="AW93" i="12"/>
  <c r="AZ93" i="12"/>
  <c r="BE93" i="12"/>
  <c r="BI93" i="12"/>
  <c r="BL93" i="12"/>
  <c r="BP93" i="12"/>
  <c r="CN71" i="12"/>
  <c r="CP71" i="12"/>
  <c r="CR71" i="12"/>
  <c r="CT71" i="12"/>
  <c r="CV71" i="12"/>
  <c r="CX71" i="12"/>
  <c r="CZ71" i="12"/>
  <c r="DB71" i="12"/>
  <c r="DD71" i="12"/>
  <c r="DG71" i="12"/>
  <c r="CN60" i="12"/>
  <c r="CP60" i="12"/>
  <c r="CR60" i="12"/>
  <c r="CT60" i="12"/>
  <c r="CV60" i="12"/>
  <c r="CX60" i="12"/>
  <c r="CZ60" i="12"/>
  <c r="DB60" i="12"/>
  <c r="DD60" i="12"/>
  <c r="DG60" i="12"/>
  <c r="CN45" i="12"/>
  <c r="CP45" i="12"/>
  <c r="CR45" i="12"/>
  <c r="CT45" i="12"/>
  <c r="CV45" i="12"/>
  <c r="CX45" i="12"/>
  <c r="CZ45" i="12"/>
  <c r="DB45" i="12"/>
  <c r="DD45" i="12"/>
  <c r="DG45" i="12"/>
  <c r="CN34" i="12"/>
  <c r="CP34" i="12"/>
  <c r="CR34" i="12"/>
  <c r="CT34" i="12"/>
  <c r="CV34" i="12"/>
  <c r="CX34" i="12"/>
  <c r="CZ34" i="12"/>
  <c r="DB34" i="12"/>
  <c r="DD34" i="12"/>
  <c r="AF76" i="12"/>
  <c r="AB76" i="12"/>
  <c r="W76" i="12"/>
  <c r="T76" i="12"/>
  <c r="L76" i="12"/>
  <c r="O76" i="12"/>
  <c r="BE71" i="12"/>
  <c r="BA71" i="12"/>
  <c r="AX71" i="12"/>
  <c r="AU71" i="12"/>
  <c r="AR71" i="12"/>
  <c r="AO71" i="12"/>
  <c r="AK71" i="12"/>
  <c r="AF71" i="12"/>
  <c r="AB71" i="12"/>
  <c r="X71" i="12"/>
  <c r="U71" i="12"/>
  <c r="Q71" i="12"/>
  <c r="N71" i="12"/>
  <c r="J71" i="12"/>
  <c r="G71" i="12"/>
  <c r="AF65" i="12"/>
  <c r="AB65" i="12"/>
  <c r="W65" i="12"/>
  <c r="T65" i="12"/>
  <c r="L65" i="12"/>
  <c r="O65" i="12"/>
  <c r="BE60" i="12"/>
  <c r="BA60" i="12"/>
  <c r="AX60" i="12"/>
  <c r="AU60" i="12"/>
  <c r="AR60" i="12"/>
  <c r="AO60" i="12"/>
  <c r="AK60" i="12"/>
  <c r="AF60" i="12"/>
  <c r="AB60" i="12"/>
  <c r="X60" i="12"/>
  <c r="U60" i="12"/>
  <c r="Q60" i="12"/>
  <c r="AF50" i="12"/>
  <c r="AB50" i="12"/>
  <c r="W50" i="12"/>
  <c r="T50" i="12"/>
  <c r="L50" i="12"/>
  <c r="O50" i="12"/>
  <c r="BE45" i="12"/>
  <c r="BA45" i="12"/>
  <c r="AX45" i="12"/>
  <c r="AU45" i="12"/>
  <c r="AR45" i="12"/>
  <c r="AO45" i="12"/>
  <c r="AK45" i="12"/>
  <c r="AF45" i="12"/>
  <c r="AB45" i="12"/>
  <c r="X45" i="12"/>
  <c r="U45" i="12"/>
  <c r="Q45" i="12"/>
  <c r="N45" i="12"/>
  <c r="J45" i="12"/>
  <c r="I74" i="12"/>
  <c r="I68" i="12"/>
  <c r="I63" i="12"/>
  <c r="I48" i="12"/>
  <c r="I42" i="12"/>
  <c r="G45" i="12"/>
  <c r="T39" i="12"/>
  <c r="W39" i="12"/>
  <c r="AB39" i="12"/>
  <c r="AF39" i="12"/>
  <c r="I37" i="12"/>
  <c r="I31" i="12"/>
  <c r="DG34" i="12"/>
  <c r="CM46" i="13"/>
  <c r="CM54" i="13" s="1"/>
  <c r="DD53" i="12"/>
  <c r="CX53" i="12"/>
  <c r="CP53" i="12"/>
  <c r="CV53" i="12"/>
  <c r="CN53" i="12"/>
  <c r="R46" i="23" l="1"/>
  <c r="Q29" i="23"/>
  <c r="CM47" i="13"/>
  <c r="R47" i="23" s="1"/>
  <c r="CP79" i="12"/>
  <c r="DG79" i="12"/>
  <c r="CV79" i="12"/>
  <c r="BZ83" i="12"/>
  <c r="CX79" i="12"/>
  <c r="CN79" i="12"/>
  <c r="DD79" i="12"/>
  <c r="CT79" i="12"/>
  <c r="DB79" i="12"/>
  <c r="CR79" i="12"/>
  <c r="CZ79" i="12"/>
  <c r="DG53" i="12"/>
  <c r="CR53" i="12"/>
  <c r="CZ53" i="12"/>
  <c r="CT53" i="12"/>
  <c r="DB53" i="12"/>
  <c r="R48" i="23" l="1"/>
  <c r="R51" i="23" s="1"/>
  <c r="CP90" i="12"/>
  <c r="Q31" i="23"/>
  <c r="Q33" i="23" s="1"/>
  <c r="Q35" i="23" s="1"/>
  <c r="AD54" i="13"/>
  <c r="AO90" i="12" s="1"/>
  <c r="CX82" i="12"/>
  <c r="CN82" i="12"/>
  <c r="DG82" i="12"/>
  <c r="CZ82" i="12"/>
  <c r="CV82" i="12"/>
  <c r="CP82" i="12"/>
  <c r="DB82" i="12"/>
  <c r="CR82" i="12"/>
  <c r="CT82" i="12"/>
  <c r="DD82" i="12"/>
  <c r="CZ90" i="12"/>
  <c r="DD90" i="12"/>
  <c r="DG90" i="12"/>
  <c r="CR90" i="12"/>
  <c r="CV90" i="12"/>
  <c r="CT90" i="12"/>
  <c r="CX90" i="12"/>
  <c r="DB90" i="12"/>
  <c r="CN90" i="12"/>
  <c r="R55" i="23" l="1"/>
  <c r="R56" i="23" s="1"/>
  <c r="R52" i="23"/>
  <c r="R54" i="23" s="1"/>
  <c r="AD90" i="12"/>
  <c r="AD57" i="13"/>
  <c r="BE96" i="12" s="1"/>
  <c r="BL90" i="12"/>
  <c r="BI90" i="12"/>
  <c r="AZ90" i="12"/>
  <c r="AJ90" i="12"/>
  <c r="BP90" i="12"/>
  <c r="AS90" i="12"/>
  <c r="AW90" i="12"/>
  <c r="BE90" i="12"/>
  <c r="R58" i="23" l="1"/>
  <c r="AD59" i="13" s="1"/>
  <c r="AD65" i="13" s="1"/>
  <c r="CM55" i="13" s="1"/>
  <c r="CM67" i="13" s="1"/>
  <c r="AZ96" i="12"/>
  <c r="AO96" i="12"/>
  <c r="AS96" i="12"/>
  <c r="AJ96" i="12"/>
  <c r="AW96" i="12"/>
  <c r="AD96" i="12"/>
  <c r="BP99" i="12" l="1"/>
  <c r="AZ99" i="12"/>
  <c r="AD99" i="12"/>
  <c r="AW99" i="12"/>
  <c r="AJ99" i="12"/>
  <c r="BI99" i="12"/>
  <c r="AO99" i="12"/>
  <c r="AS99" i="12"/>
  <c r="BE99" i="12"/>
  <c r="BL99" i="12"/>
  <c r="CN108" i="12"/>
  <c r="CR108" i="12"/>
  <c r="CV108" i="12"/>
  <c r="CZ108" i="12"/>
  <c r="CP108" i="12"/>
  <c r="CT108" i="12"/>
  <c r="CX108" i="12"/>
  <c r="DB108" i="12"/>
  <c r="CP93" i="12" l="1"/>
  <c r="AZ108" i="12"/>
  <c r="AD108" i="12"/>
  <c r="AJ108" i="12"/>
  <c r="AS108" i="12"/>
  <c r="BP108" i="12"/>
  <c r="BL108" i="12"/>
  <c r="BI108" i="12"/>
  <c r="AW108" i="12"/>
  <c r="AO108" i="12"/>
  <c r="BE108" i="12"/>
  <c r="CR93" i="12" l="1"/>
  <c r="CX93" i="12"/>
  <c r="DB93" i="12"/>
  <c r="CN93" i="12"/>
  <c r="CV93" i="12"/>
  <c r="CT93" i="12"/>
  <c r="CZ93" i="12"/>
  <c r="CN105" i="12"/>
  <c r="DB105" i="12"/>
  <c r="CX105" i="12"/>
  <c r="CR105" i="12"/>
  <c r="CT105" i="12"/>
  <c r="CZ105" i="12"/>
  <c r="CP105" i="12"/>
  <c r="CV105" i="12"/>
  <c r="CR111" i="12" l="1"/>
  <c r="CX111" i="12"/>
  <c r="CT111" i="12"/>
  <c r="CZ111" i="12"/>
  <c r="CP111" i="12"/>
  <c r="CV111" i="12"/>
  <c r="CN111" i="12"/>
  <c r="DB111"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Yoriyuki</author>
  </authors>
  <commentList>
    <comment ref="K16" authorId="0" shapeId="0" xr:uid="{00000000-0006-0000-0000-000001000000}">
      <text>
        <r>
          <rPr>
            <b/>
            <sz val="9"/>
            <color indexed="81"/>
            <rFont val="ＭＳ Ｐゴシック"/>
            <family val="3"/>
            <charset val="128"/>
          </rPr>
          <t>個人番号が12桁の場合は、初めにスペースキーを押して続けて12桁の数字を押します。</t>
        </r>
      </text>
    </comment>
    <comment ref="D18" authorId="0" shapeId="0" xr:uid="{00000000-0006-0000-0000-000002000000}">
      <text>
        <r>
          <rPr>
            <b/>
            <sz val="9"/>
            <color indexed="81"/>
            <rFont val="ＭＳ Ｐゴシック"/>
            <family val="3"/>
            <charset val="128"/>
          </rPr>
          <t>初めに、年号を選択してください。</t>
        </r>
      </text>
    </comment>
  </commentList>
</comments>
</file>

<file path=xl/sharedStrings.xml><?xml version="1.0" encoding="utf-8"?>
<sst xmlns="http://schemas.openxmlformats.org/spreadsheetml/2006/main" count="569" uniqueCount="408">
  <si>
    <t>税務署整理欄（記入しないでください｡）</t>
  </si>
  <si>
    <t>整理番号</t>
  </si>
  <si>
    <t>名簿</t>
  </si>
  <si>
    <t>生年月目</t>
  </si>
  <si>
    <t>月</t>
  </si>
  <si>
    <t>日</t>
  </si>
  <si>
    <t>年</t>
    <rPh sb="0" eb="1">
      <t>ネン</t>
    </rPh>
    <phoneticPr fontId="2"/>
  </si>
  <si>
    <t>住所</t>
    <rPh sb="0" eb="2">
      <t>ジュウショ</t>
    </rPh>
    <phoneticPr fontId="2"/>
  </si>
  <si>
    <t>氏名</t>
    <phoneticPr fontId="2"/>
  </si>
  <si>
    <t>Ⅱ</t>
    <phoneticPr fontId="2"/>
  </si>
  <si>
    <t>（電話</t>
  </si>
  <si>
    <t>）</t>
    <phoneticPr fontId="2"/>
  </si>
  <si>
    <t>⑤</t>
    <phoneticPr fontId="2"/>
  </si>
  <si>
    <t>⑥</t>
    <phoneticPr fontId="2"/>
  </si>
  <si>
    <t>⑦</t>
    <phoneticPr fontId="2"/>
  </si>
  <si>
    <t>⑧</t>
    <phoneticPr fontId="2"/>
  </si>
  <si>
    <t>⑨</t>
    <phoneticPr fontId="2"/>
  </si>
  <si>
    <t>⑫</t>
    <phoneticPr fontId="2"/>
  </si>
  <si>
    <t>明治</t>
    <rPh sb="0" eb="2">
      <t>メイジ</t>
    </rPh>
    <phoneticPr fontId="1"/>
  </si>
  <si>
    <t>大正</t>
    <rPh sb="0" eb="2">
      <t>タイショウ</t>
    </rPh>
    <phoneticPr fontId="1"/>
  </si>
  <si>
    <t>昭和</t>
    <rPh sb="0" eb="2">
      <t>ショウワ</t>
    </rPh>
    <phoneticPr fontId="1"/>
  </si>
  <si>
    <t>平成</t>
    <rPh sb="0" eb="2">
      <t>ヘイセイ</t>
    </rPh>
    <phoneticPr fontId="1"/>
  </si>
  <si>
    <t>⑰</t>
    <phoneticPr fontId="2"/>
  </si>
  <si>
    <t>月</t>
    <rPh sb="0" eb="1">
      <t>ガツ</t>
    </rPh>
    <phoneticPr fontId="2"/>
  </si>
  <si>
    <t>祖父</t>
    <rPh sb="0" eb="2">
      <t>ソフ</t>
    </rPh>
    <phoneticPr fontId="1"/>
  </si>
  <si>
    <t>基礎控除額</t>
    <phoneticPr fontId="2"/>
  </si>
  <si>
    <t>③</t>
    <phoneticPr fontId="2"/>
  </si>
  <si>
    <t>(</t>
    <phoneticPr fontId="2"/>
  </si>
  <si>
    <t>⑩</t>
    <phoneticPr fontId="2"/>
  </si>
  <si>
    <t>⑪</t>
    <phoneticPr fontId="2"/>
  </si>
  <si>
    <t>株式等納税猶予税額</t>
    <phoneticPr fontId="2"/>
  </si>
  <si>
    <t>⑭</t>
    <phoneticPr fontId="2"/>
  </si>
  <si>
    <t>⑮</t>
    <phoneticPr fontId="2"/>
  </si>
  <si>
    <t>⑯</t>
    <phoneticPr fontId="2"/>
  </si>
  <si>
    <t>〒</t>
    <phoneticPr fontId="2"/>
  </si>
  <si>
    <t>氏名</t>
    <phoneticPr fontId="2"/>
  </si>
  <si>
    <t>修正</t>
    <phoneticPr fontId="1"/>
  </si>
  <si>
    <t>枚数</t>
    <rPh sb="1" eb="2">
      <t>スウ</t>
    </rPh>
    <phoneticPr fontId="1"/>
  </si>
  <si>
    <t>処理</t>
    <phoneticPr fontId="1"/>
  </si>
  <si>
    <t>訂正</t>
    <phoneticPr fontId="1"/>
  </si>
  <si>
    <t>作成区分</t>
    <phoneticPr fontId="1"/>
  </si>
  <si>
    <t>財産細目コード</t>
    <phoneticPr fontId="1"/>
  </si>
  <si>
    <t>フリガナ</t>
    <phoneticPr fontId="1"/>
  </si>
  <si>
    <t>i特例贈与財産分</t>
    <phoneticPr fontId="2"/>
  </si>
  <si>
    <t>ⅱ一般贈与財産分</t>
    <phoneticPr fontId="2"/>
  </si>
  <si>
    <t>④</t>
    <phoneticPr fontId="2"/>
  </si>
  <si>
    <t>取得した財産の明細</t>
    <phoneticPr fontId="2"/>
  </si>
  <si>
    <t>私は、租税特別措置法第70条の２の５第１項又は第３項の規定による直系尊属から贈与を受けた場合の贈与税の税率の特例の適用を受けます。</t>
    <phoneticPr fontId="2"/>
  </si>
  <si>
    <t>続 柄</t>
    <rPh sb="0" eb="1">
      <t>ゾク</t>
    </rPh>
    <rPh sb="2" eb="3">
      <t>エ</t>
    </rPh>
    <phoneticPr fontId="2"/>
  </si>
  <si>
    <t>数  量</t>
    <phoneticPr fontId="2"/>
  </si>
  <si>
    <t>単  価</t>
    <phoneticPr fontId="2"/>
  </si>
  <si>
    <t>倍  数</t>
    <phoneticPr fontId="2"/>
  </si>
  <si>
    <t xml:space="preserve">          ↓ 個人番号の記載に当たっては、左端を空欄とし、ここから記入してください。</t>
    <phoneticPr fontId="1"/>
  </si>
  <si>
    <t>（贈与を受けた居住用不動産の価額及び贈与を受けた金銭のうち居住用不動産の取得に充てた部分の金額の合計額）</t>
    <phoneticPr fontId="2"/>
  </si>
  <si>
    <t>円</t>
    <rPh sb="0" eb="1">
      <t>エン</t>
    </rPh>
    <phoneticPr fontId="2"/>
  </si>
  <si>
    <t>(</t>
    <phoneticPr fontId="2"/>
  </si>
  <si>
    <t>【合 計 欄】</t>
    <rPh sb="1" eb="2">
      <t>ア</t>
    </rPh>
    <rPh sb="3" eb="4">
      <t>ケイ</t>
    </rPh>
    <rPh sb="5" eb="6">
      <t>ラン</t>
    </rPh>
    <phoneticPr fontId="2"/>
  </si>
  <si>
    <t>⑱</t>
    <phoneticPr fontId="2"/>
  </si>
  <si>
    <t>⑩</t>
    <phoneticPr fontId="2"/>
  </si>
  <si>
    <t>⑪</t>
    <phoneticPr fontId="2"/>
  </si>
  <si>
    <t>Ⅰ</t>
    <phoneticPr fontId="2"/>
  </si>
  <si>
    <t>基礎控除額</t>
    <phoneticPr fontId="2"/>
  </si>
  <si>
    <t>⑤ の控除後の課税価格
（④－⑤）</t>
    <phoneticPr fontId="2"/>
  </si>
  <si>
    <t>外国税額の控除額</t>
    <phoneticPr fontId="2"/>
  </si>
  <si>
    <t>医療法人持分税額控除額</t>
    <phoneticPr fontId="2"/>
  </si>
  <si>
    <t>差引税額
（⑦－⑧－⑨）</t>
    <phoneticPr fontId="2"/>
  </si>
  <si>
    <t>相続時精算課税分</t>
  </si>
  <si>
    <t>農地等納税猶予税額</t>
    <phoneticPr fontId="2"/>
  </si>
  <si>
    <t>暦年課税分（③の控除後の課税価格）</t>
    <phoneticPr fontId="2"/>
  </si>
  <si>
    <t>▼</t>
    <phoneticPr fontId="2"/>
  </si>
  <si>
    <t>（単位：円）</t>
    <phoneticPr fontId="2"/>
  </si>
  <si>
    <t>日提出</t>
    <rPh sb="0" eb="1">
      <t>ニチ</t>
    </rPh>
    <phoneticPr fontId="2"/>
  </si>
  <si>
    <t>税務署長</t>
    <phoneticPr fontId="2"/>
  </si>
  <si>
    <t>兼贈与税の額
提出 の計算明細書</t>
    <phoneticPr fontId="2"/>
  </si>
  <si>
    <t>)</t>
    <phoneticPr fontId="2"/>
  </si>
  <si>
    <t>年分贈与税の申告書(</t>
    <rPh sb="0" eb="1">
      <t>ネン</t>
    </rPh>
    <rPh sb="1" eb="2">
      <t>ブン</t>
    </rPh>
    <rPh sb="2" eb="5">
      <t>ゾウヨゼイ</t>
    </rPh>
    <rPh sb="6" eb="9">
      <t>シンコクショ</t>
    </rPh>
    <phoneticPr fontId="2"/>
  </si>
  <si>
    <t>補　　完</t>
    <phoneticPr fontId="1"/>
  </si>
  <si>
    <t>職業</t>
    <phoneticPr fontId="2"/>
  </si>
  <si>
    <t>Ⅰ　暦　年　課　税　分</t>
    <phoneticPr fontId="2"/>
  </si>
  <si>
    <r>
      <t xml:space="preserve">⑥ に対する税額
</t>
    </r>
    <r>
      <rPr>
        <sz val="6"/>
        <color indexed="14"/>
        <rFont val="ＭＳ Ｐゴシック"/>
        <family val="3"/>
        <charset val="128"/>
      </rPr>
      <t>「贈与税の速算表」を使用して計算します。</t>
    </r>
    <phoneticPr fontId="2"/>
  </si>
  <si>
    <t>)</t>
    <phoneticPr fontId="2"/>
  </si>
  <si>
    <t>3</t>
    <phoneticPr fontId="2"/>
  </si>
  <si>
    <t>氏　　名</t>
    <phoneticPr fontId="1"/>
  </si>
  <si>
    <t>父</t>
    <phoneticPr fontId="1"/>
  </si>
  <si>
    <t>妻</t>
    <phoneticPr fontId="1"/>
  </si>
  <si>
    <t>父</t>
    <phoneticPr fontId="1"/>
  </si>
  <si>
    <t>祖母</t>
    <phoneticPr fontId="1"/>
  </si>
  <si>
    <t>夫</t>
    <phoneticPr fontId="1"/>
  </si>
  <si>
    <t>母</t>
    <phoneticPr fontId="1"/>
  </si>
  <si>
    <t>祖父</t>
    <phoneticPr fontId="1"/>
  </si>
  <si>
    <t>上記以外</t>
    <phoneticPr fontId="1"/>
  </si>
  <si>
    <t>特例贈与財産の価額の合計額（課税価格）</t>
    <phoneticPr fontId="1"/>
  </si>
  <si>
    <t>一般贈与財産の価額の合計額（課税価格）</t>
    <phoneticPr fontId="1"/>
  </si>
  <si>
    <t>Ⅰ</t>
    <phoneticPr fontId="2"/>
  </si>
  <si>
    <t>右の事実に該当する場合には、
「□」にレ印を記載します</t>
    <phoneticPr fontId="1"/>
  </si>
  <si>
    <t>配偶者控除額</t>
    <phoneticPr fontId="2"/>
  </si>
  <si>
    <t>配偶者控除額</t>
    <phoneticPr fontId="1"/>
  </si>
  <si>
    <t>私は、今回の贈与者からの贈与について、
初めて贈与税の配偶者控除の適用を受けます。</t>
    <phoneticPr fontId="1"/>
  </si>
  <si>
    <t>課税価格の合計額
（①＋②＋⑪）</t>
    <phoneticPr fontId="1"/>
  </si>
  <si>
    <t>Ⅲ　合 計</t>
    <phoneticPr fontId="1"/>
  </si>
  <si>
    <t>①</t>
    <phoneticPr fontId="1"/>
  </si>
  <si>
    <t>②</t>
    <phoneticPr fontId="1"/>
  </si>
  <si>
    <t>③</t>
    <phoneticPr fontId="1"/>
  </si>
  <si>
    <t>⑬</t>
    <phoneticPr fontId="1"/>
  </si>
  <si>
    <t>配偶者特別控除</t>
  </si>
  <si>
    <t>33条</t>
  </si>
  <si>
    <t>33条の2</t>
  </si>
  <si>
    <t>贈与税の一般速算表</t>
    <rPh sb="4" eb="6">
      <t>イッパン</t>
    </rPh>
    <rPh sb="6" eb="8">
      <t>ソクサン</t>
    </rPh>
    <phoneticPr fontId="1"/>
  </si>
  <si>
    <t>④</t>
    <phoneticPr fontId="1"/>
  </si>
  <si>
    <t>贈与税の特例速算表</t>
  </si>
  <si>
    <t>⑬</t>
    <phoneticPr fontId="2"/>
  </si>
  <si>
    <t>⑭</t>
    <phoneticPr fontId="2"/>
  </si>
  <si>
    <t>⑮</t>
    <phoneticPr fontId="2"/>
  </si>
  <si>
    <t>⑯</t>
    <phoneticPr fontId="2"/>
  </si>
  <si>
    <t>農地等納税猶予税額</t>
    <phoneticPr fontId="2"/>
  </si>
  <si>
    <t>①</t>
    <phoneticPr fontId="2"/>
  </si>
  <si>
    <t xml:space="preserve"> 特例贈与財産の価額の合計額（課税価格）</t>
    <rPh sb="1" eb="3">
      <t>トクレイ</t>
    </rPh>
    <phoneticPr fontId="2"/>
  </si>
  <si>
    <t>②</t>
    <phoneticPr fontId="2"/>
  </si>
  <si>
    <t>署</t>
    <rPh sb="0" eb="1">
      <t>ショ</t>
    </rPh>
    <phoneticPr fontId="1"/>
  </si>
  <si>
    <t>災害等延長
年  月  日</t>
    <rPh sb="6" eb="7">
      <t>ネン</t>
    </rPh>
    <rPh sb="9" eb="10">
      <t>ガツ</t>
    </rPh>
    <rPh sb="12" eb="13">
      <t>ニチ</t>
    </rPh>
    <phoneticPr fontId="2"/>
  </si>
  <si>
    <t>出国年月日</t>
    <phoneticPr fontId="2"/>
  </si>
  <si>
    <t>死亡年月日</t>
    <rPh sb="4" eb="5">
      <t>ニチ</t>
    </rPh>
    <phoneticPr fontId="2"/>
  </si>
  <si>
    <t>申告書提出
年  月  日</t>
    <phoneticPr fontId="1"/>
  </si>
  <si>
    <r>
      <rPr>
        <sz val="7.5"/>
        <rFont val="ＭＳ Ｐゴシック"/>
        <family val="3"/>
        <charset val="128"/>
      </rPr>
      <t>暦年課税分の課税価格の合計額</t>
    </r>
    <r>
      <rPr>
        <sz val="8"/>
        <rFont val="ＭＳ Ｐゴシック"/>
        <family val="3"/>
        <charset val="128"/>
      </rPr>
      <t xml:space="preserve">
（①＋（②－③））</t>
    </r>
    <phoneticPr fontId="2"/>
  </si>
  <si>
    <t>住 　所</t>
    <phoneticPr fontId="1"/>
  </si>
  <si>
    <t>㉑</t>
    <phoneticPr fontId="2"/>
  </si>
  <si>
    <t>年分</t>
    <rPh sb="0" eb="2">
      <t>ネンブン</t>
    </rPh>
    <phoneticPr fontId="2"/>
  </si>
  <si>
    <t>署</t>
    <rPh sb="0" eb="1">
      <t>ショ</t>
    </rPh>
    <phoneticPr fontId="2"/>
  </si>
  <si>
    <t>フリガナ</t>
    <phoneticPr fontId="2"/>
  </si>
  <si>
    <t>フリガナ</t>
    <phoneticPr fontId="2"/>
  </si>
  <si>
    <t>私は、今回の贈与者からの贈与について、
初めて贈与税の配偶者控除の適用を受けます。</t>
    <phoneticPr fontId="2"/>
  </si>
  <si>
    <t>0</t>
    <phoneticPr fontId="2"/>
  </si>
  <si>
    <t>0</t>
    <phoneticPr fontId="2"/>
  </si>
  <si>
    <t>0</t>
    <phoneticPr fontId="2"/>
  </si>
  <si>
    <t>0</t>
    <phoneticPr fontId="2"/>
  </si>
  <si>
    <t>0</t>
    <phoneticPr fontId="2"/>
  </si>
  <si>
    <t>0</t>
    <phoneticPr fontId="2"/>
  </si>
  <si>
    <t>0</t>
    <phoneticPr fontId="2"/>
  </si>
  <si>
    <t xml:space="preserve">課税価格の合計額
（①＋②＋⑪）          </t>
    <phoneticPr fontId="2"/>
  </si>
  <si>
    <t>⑲</t>
    <phoneticPr fontId="2"/>
  </si>
  <si>
    <t>⑳</t>
    <phoneticPr fontId="2"/>
  </si>
  <si>
    <t>㉑</t>
    <phoneticPr fontId="2"/>
  </si>
  <si>
    <t>医療法人持分納税猶予税額</t>
    <phoneticPr fontId="2"/>
  </si>
  <si>
    <t>株式等納税猶予税額</t>
    <phoneticPr fontId="2"/>
  </si>
  <si>
    <t>特定株式等納税猶予税額</t>
    <rPh sb="0" eb="2">
      <t>トクテイ</t>
    </rPh>
    <phoneticPr fontId="2"/>
  </si>
  <si>
    <t>差引税額の合計額（納付すべき税額）
（⑩＋⑫）</t>
    <phoneticPr fontId="2"/>
  </si>
  <si>
    <t>医療法人持分納税猶予税額</t>
    <phoneticPr fontId="2"/>
  </si>
  <si>
    <t>特定株式等納税猶予税額</t>
    <phoneticPr fontId="2"/>
  </si>
  <si>
    <t>⑳</t>
    <phoneticPr fontId="2"/>
  </si>
  <si>
    <t>一 般 税 率</t>
    <rPh sb="0" eb="1">
      <t>イツ</t>
    </rPh>
    <rPh sb="2" eb="3">
      <t>パン</t>
    </rPh>
    <rPh sb="4" eb="5">
      <t>ゼイ</t>
    </rPh>
    <rPh sb="6" eb="7">
      <t>リツ</t>
    </rPh>
    <phoneticPr fontId="1"/>
  </si>
  <si>
    <t>贈与税の特例速算表</t>
    <rPh sb="4" eb="6">
      <t>トクレイ</t>
    </rPh>
    <rPh sb="6" eb="8">
      <t>ソクサン</t>
    </rPh>
    <phoneticPr fontId="1"/>
  </si>
  <si>
    <t>特例贈与財産の価額の合計額
（申告書第一表の①の金額）</t>
    <phoneticPr fontId="1"/>
  </si>
  <si>
    <t>円</t>
    <phoneticPr fontId="1"/>
  </si>
  <si>
    <t>一般贈与財産の価額の合計額
（申告書第一表の②の金額）</t>
    <phoneticPr fontId="1"/>
  </si>
  <si>
    <t>配偶者控除額
（申告書第一表の③の金額）</t>
    <phoneticPr fontId="1"/>
  </si>
  <si>
    <t xml:space="preserve"> ⑴ 特例贈与財産に対応する税額（G 及びH 欄の計算）</t>
    <phoneticPr fontId="1"/>
  </si>
  <si>
    <t>基礎控除額</t>
    <phoneticPr fontId="1"/>
  </si>
  <si>
    <t xml:space="preserve"> ⑵ 一般贈与財産に対応する税額（I 及びJ 欄の計算）</t>
    <phoneticPr fontId="1"/>
  </si>
  <si>
    <t>特例贈与財産に対応する税額
【G ×A ／D 】</t>
    <phoneticPr fontId="1"/>
  </si>
  <si>
    <t>一般贈与財産に対応する税額
【I ×（B －C ）／D 】</t>
    <phoneticPr fontId="1"/>
  </si>
  <si>
    <t>H 1,220,000 円＋J 3,003,333 円＝K 4,223,333 円</t>
    <phoneticPr fontId="1"/>
  </si>
  <si>
    <r>
      <t>（</t>
    </r>
    <r>
      <rPr>
        <sz val="12"/>
        <color rgb="FFFF00FF"/>
        <rFont val="ＭＳ Ｐゴシック"/>
        <family val="3"/>
        <charset val="128"/>
      </rPr>
      <t>住宅取得等資金の非課税</t>
    </r>
    <r>
      <rPr>
        <sz val="12"/>
        <rFont val="ＭＳ Ｐゴシック"/>
        <family val="3"/>
        <charset val="128"/>
      </rPr>
      <t>の申告は</t>
    </r>
    <r>
      <rPr>
        <sz val="12"/>
        <color rgb="FFFF00FF"/>
        <rFont val="ＭＳ Ｐゴシック"/>
        <family val="3"/>
        <charset val="128"/>
      </rPr>
      <t>申告書第一表の二又は第一表の三</t>
    </r>
    <r>
      <rPr>
        <sz val="12"/>
        <rFont val="ＭＳ Ｐゴシック"/>
        <family val="3"/>
        <charset val="128"/>
      </rPr>
      <t>と、</t>
    </r>
    <r>
      <rPr>
        <sz val="12"/>
        <color rgb="FFFF00FF"/>
        <rFont val="ＭＳ Ｐゴシック"/>
        <family val="3"/>
        <charset val="128"/>
      </rPr>
      <t>相続時精算課税</t>
    </r>
    <r>
      <rPr>
        <sz val="12"/>
        <rFont val="ＭＳ Ｐゴシック"/>
        <family val="3"/>
        <charset val="128"/>
      </rPr>
      <t>の申告は</t>
    </r>
    <r>
      <rPr>
        <sz val="12"/>
        <color rgb="FFFF00FF"/>
        <rFont val="ＭＳ Ｐゴシック"/>
        <family val="3"/>
        <charset val="128"/>
      </rPr>
      <t>申告書第二表</t>
    </r>
    <r>
      <rPr>
        <sz val="12"/>
        <rFont val="ＭＳ Ｐゴシック"/>
        <family val="3"/>
        <charset val="128"/>
      </rPr>
      <t>と、</t>
    </r>
    <r>
      <rPr>
        <sz val="12"/>
        <color rgb="FFFF00FF"/>
        <rFont val="ＭＳ Ｐゴシック"/>
        <family val="3"/>
        <charset val="128"/>
      </rPr>
      <t>一緒に提出</t>
    </r>
    <r>
      <rPr>
        <sz val="12"/>
        <rFont val="ＭＳ Ｐゴシック"/>
        <family val="3"/>
        <charset val="128"/>
      </rPr>
      <t>してください。)</t>
    </r>
    <phoneticPr fontId="2"/>
  </si>
  <si>
    <t>令和</t>
    <rPh sb="0" eb="1">
      <t>レイ</t>
    </rPh>
    <rPh sb="1" eb="2">
      <t>ワ</t>
    </rPh>
    <phoneticPr fontId="2"/>
  </si>
  <si>
    <t>令和</t>
    <rPh sb="0" eb="1">
      <t>レイ</t>
    </rPh>
    <rPh sb="1" eb="2">
      <t>ワ</t>
    </rPh>
    <phoneticPr fontId="2"/>
  </si>
  <si>
    <t>第一表</t>
    <phoneticPr fontId="1"/>
  </si>
  <si>
    <t>生年
月日</t>
    <rPh sb="0" eb="2">
      <t>セイネン</t>
    </rPh>
    <rPh sb="3" eb="5">
      <t>ガッピ</t>
    </rPh>
    <phoneticPr fontId="2"/>
  </si>
  <si>
    <t>生年
月日</t>
    <phoneticPr fontId="2"/>
  </si>
  <si>
    <t>円</t>
    <phoneticPr fontId="1"/>
  </si>
  <si>
    <t>（例）特例贈与財産6,000,000 円を取得した場合</t>
    <phoneticPr fontId="1"/>
  </si>
  <si>
    <t>【速算表（特例贈与財産用）】</t>
    <phoneticPr fontId="1"/>
  </si>
  <si>
    <t>基礎控除後
の課税価格</t>
    <phoneticPr fontId="1"/>
  </si>
  <si>
    <t>2,000 千円
以下</t>
    <phoneticPr fontId="1"/>
  </si>
  <si>
    <t>4,000 千円
以下</t>
    <phoneticPr fontId="1"/>
  </si>
  <si>
    <t>6,000 千円
以下</t>
    <phoneticPr fontId="1"/>
  </si>
  <si>
    <t>10,000 千円
以下</t>
    <phoneticPr fontId="1"/>
  </si>
  <si>
    <t>15,000 千円
以下</t>
    <phoneticPr fontId="1"/>
  </si>
  <si>
    <t>30,000 千円
以下</t>
    <phoneticPr fontId="1"/>
  </si>
  <si>
    <t>45,000 千円
以下</t>
    <phoneticPr fontId="1"/>
  </si>
  <si>
    <t>45,000 千円
超</t>
    <phoneticPr fontId="1"/>
  </si>
  <si>
    <t>特 例 税 率</t>
    <phoneticPr fontId="1"/>
  </si>
  <si>
    <t>控除額（特例税率）</t>
    <phoneticPr fontId="1"/>
  </si>
  <si>
    <t>-</t>
    <phoneticPr fontId="1"/>
  </si>
  <si>
    <t xml:space="preserve">100千円 </t>
    <phoneticPr fontId="1"/>
  </si>
  <si>
    <t xml:space="preserve">300千円 </t>
    <phoneticPr fontId="1"/>
  </si>
  <si>
    <t xml:space="preserve">900千円 </t>
    <phoneticPr fontId="1"/>
  </si>
  <si>
    <t xml:space="preserve">1.900千円 </t>
    <phoneticPr fontId="1"/>
  </si>
  <si>
    <t xml:space="preserve">2,650千円 </t>
    <phoneticPr fontId="1"/>
  </si>
  <si>
    <t xml:space="preserve">4,150千円 </t>
    <phoneticPr fontId="1"/>
  </si>
  <si>
    <t xml:space="preserve">6,400千円 </t>
    <phoneticPr fontId="1"/>
  </si>
  <si>
    <t>円</t>
    <rPh sb="0" eb="1">
      <t>エン</t>
    </rPh>
    <phoneticPr fontId="1"/>
  </si>
  <si>
    <t>（例）一般贈与財産14,000,000 円を取得した場合</t>
    <phoneticPr fontId="1"/>
  </si>
  <si>
    <t>（配偶者控除10,000,000 円を適用する場合）</t>
    <phoneticPr fontId="1"/>
  </si>
  <si>
    <t>円</t>
    <phoneticPr fontId="1"/>
  </si>
  <si>
    <t>【速算表（一般贈与財産用）】</t>
    <phoneticPr fontId="1"/>
  </si>
  <si>
    <t>基礎控除後
の課税価格</t>
    <phoneticPr fontId="1"/>
  </si>
  <si>
    <t>2,000 千円
以下</t>
    <phoneticPr fontId="1"/>
  </si>
  <si>
    <t>3,000 千円
以下</t>
    <phoneticPr fontId="1"/>
  </si>
  <si>
    <t>4,000 千円
以下</t>
    <phoneticPr fontId="1"/>
  </si>
  <si>
    <t>6,000 千円
以下</t>
    <phoneticPr fontId="1"/>
  </si>
  <si>
    <t>10,000 千円
以下</t>
    <phoneticPr fontId="1"/>
  </si>
  <si>
    <t>15,000 千円
以下</t>
    <phoneticPr fontId="1"/>
  </si>
  <si>
    <t>30,000 千円
以下</t>
    <phoneticPr fontId="1"/>
  </si>
  <si>
    <t>30,000 千円
超</t>
    <phoneticPr fontId="1"/>
  </si>
  <si>
    <t>控除額（特例税率）</t>
    <phoneticPr fontId="1"/>
  </si>
  <si>
    <t>-</t>
    <phoneticPr fontId="1"/>
  </si>
  <si>
    <t xml:space="preserve">100千円 </t>
    <phoneticPr fontId="1"/>
  </si>
  <si>
    <t xml:space="preserve">250千円 </t>
    <phoneticPr fontId="1"/>
  </si>
  <si>
    <t xml:space="preserve">630千円 </t>
    <phoneticPr fontId="1"/>
  </si>
  <si>
    <t xml:space="preserve">1,750千円 </t>
    <phoneticPr fontId="1"/>
  </si>
  <si>
    <t xml:space="preserve">2,500千円 </t>
    <phoneticPr fontId="1"/>
  </si>
  <si>
    <t xml:space="preserve">4,000千円 </t>
    <phoneticPr fontId="1"/>
  </si>
  <si>
    <t>フリガナ</t>
    <phoneticPr fontId="2"/>
  </si>
  <si>
    <t>フリガナ</t>
    <phoneticPr fontId="2"/>
  </si>
  <si>
    <t>(直系尊属以外)</t>
    <phoneticPr fontId="2"/>
  </si>
  <si>
    <t>(直系尊属)</t>
    <phoneticPr fontId="2"/>
  </si>
  <si>
    <t>一般贈与財産の価額の合計額（課税価格）</t>
    <phoneticPr fontId="2"/>
  </si>
  <si>
    <t>▸</t>
    <phoneticPr fontId="2"/>
  </si>
  <si>
    <t>(直系尊属)</t>
    <phoneticPr fontId="2"/>
  </si>
  <si>
    <t>※5の場合に記入します。</t>
    <phoneticPr fontId="2"/>
  </si>
  <si>
    <t>上記以外</t>
    <rPh sb="0" eb="2">
      <t>ジョウキ</t>
    </rPh>
    <rPh sb="2" eb="4">
      <t>イガイ</t>
    </rPh>
    <phoneticPr fontId="1"/>
  </si>
  <si>
    <t>…</t>
    <phoneticPr fontId="2"/>
  </si>
  <si>
    <t>右の事実に該当する場合には、
「□」に✔印を記入します。</t>
    <rPh sb="23" eb="24">
      <t>ニュウ</t>
    </rPh>
    <phoneticPr fontId="2"/>
  </si>
  <si>
    <t>㉒</t>
    <phoneticPr fontId="2"/>
  </si>
  <si>
    <t>確認</t>
    <rPh sb="0" eb="2">
      <t>カクニン</t>
    </rPh>
    <phoneticPr fontId="2"/>
  </si>
  <si>
    <t>短期</t>
    <rPh sb="0" eb="2">
      <t>タンキ</t>
    </rPh>
    <phoneticPr fontId="1"/>
  </si>
  <si>
    <t>事案</t>
    <rPh sb="0" eb="2">
      <t>ジアン</t>
    </rPh>
    <phoneticPr fontId="2"/>
  </si>
  <si>
    <t>㉒</t>
    <phoneticPr fontId="2"/>
  </si>
  <si>
    <t>申告期限までに納付すべき税額
（⑭—⑮—⑯—⑰—⑱-⑲）</t>
    <phoneticPr fontId="2"/>
  </si>
  <si>
    <t>Ⅲ 合  計</t>
    <phoneticPr fontId="2"/>
  </si>
  <si>
    <r>
      <t xml:space="preserve">⑥ に対する税額
</t>
    </r>
    <r>
      <rPr>
        <sz val="6"/>
        <color indexed="14"/>
        <rFont val="ＭＳ Ｐゴシック"/>
        <family val="3"/>
        <charset val="128"/>
      </rPr>
      <t>「贈与税の速算表」</t>
    </r>
    <r>
      <rPr>
        <sz val="6"/>
        <color indexed="14"/>
        <rFont val="ＭＳ Ｐ明朝"/>
        <family val="1"/>
        <charset val="128"/>
      </rPr>
      <t>を使用して計算します。</t>
    </r>
    <phoneticPr fontId="2"/>
  </si>
  <si>
    <t>事業用資産納税猶予税額</t>
    <rPh sb="9" eb="10">
      <t>ゼイ</t>
    </rPh>
    <phoneticPr fontId="2"/>
  </si>
  <si>
    <t>事業用資産納税猶予税額</t>
    <rPh sb="0" eb="3">
      <t>ジギョウヨウ</t>
    </rPh>
    <rPh sb="3" eb="5">
      <t>シサン</t>
    </rPh>
    <rPh sb="5" eb="7">
      <t>ノウゼイ</t>
    </rPh>
    <rPh sb="7" eb="9">
      <t>ユウヨ</t>
    </rPh>
    <rPh sb="9" eb="10">
      <t>ゼイ</t>
    </rPh>
    <rPh sb="10" eb="11">
      <t>ガク</t>
    </rPh>
    <phoneticPr fontId="2"/>
  </si>
  <si>
    <t>※5の場合に記入します。</t>
    <phoneticPr fontId="2"/>
  </si>
  <si>
    <t>0</t>
    <phoneticPr fontId="2"/>
  </si>
  <si>
    <t>関与区分</t>
    <phoneticPr fontId="1"/>
  </si>
  <si>
    <t xml:space="preserve">1,250千円 </t>
    <phoneticPr fontId="1"/>
  </si>
  <si>
    <t>麹町</t>
    <rPh sb="0" eb="2">
      <t>コウジマチ</t>
    </rPh>
    <phoneticPr fontId="1"/>
  </si>
  <si>
    <t>2</t>
    <phoneticPr fontId="2"/>
  </si>
  <si>
    <t>×××－××××</t>
    <phoneticPr fontId="1"/>
  </si>
  <si>
    <t>×××－×××-××××</t>
    <phoneticPr fontId="2"/>
  </si>
  <si>
    <t>国税　壮太郎</t>
    <rPh sb="0" eb="2">
      <t>コクゼイ</t>
    </rPh>
    <rPh sb="3" eb="6">
      <t>ソウタロウ</t>
    </rPh>
    <phoneticPr fontId="2"/>
  </si>
  <si>
    <t>09</t>
    <phoneticPr fontId="2"/>
  </si>
  <si>
    <t>千代田区霞が関３丁目１番１号</t>
    <rPh sb="0" eb="4">
      <t>チヨダク</t>
    </rPh>
    <rPh sb="4" eb="5">
      <t>カスミ</t>
    </rPh>
    <rPh sb="6" eb="7">
      <t>セキ</t>
    </rPh>
    <rPh sb="8" eb="10">
      <t>チョウメ</t>
    </rPh>
    <rPh sb="11" eb="12">
      <t>バン</t>
    </rPh>
    <rPh sb="13" eb="14">
      <t>ゴウ</t>
    </rPh>
    <phoneticPr fontId="2"/>
  </si>
  <si>
    <t>千代田区霞が関〇〇丁目〇〇
ABCビル５８５号室</t>
    <rPh sb="0" eb="4">
      <t>チヨダク</t>
    </rPh>
    <rPh sb="4" eb="5">
      <t>カスミ</t>
    </rPh>
    <rPh sb="6" eb="7">
      <t>セキ</t>
    </rPh>
    <rPh sb="9" eb="11">
      <t>チョウメ</t>
    </rPh>
    <rPh sb="22" eb="23">
      <t>ゴウ</t>
    </rPh>
    <rPh sb="23" eb="24">
      <t>シツ</t>
    </rPh>
    <phoneticPr fontId="1"/>
  </si>
  <si>
    <t>国税　一郎</t>
    <rPh sb="0" eb="2">
      <t>コクゼイ</t>
    </rPh>
    <rPh sb="3" eb="5">
      <t>イチロウ</t>
    </rPh>
    <phoneticPr fontId="2"/>
  </si>
  <si>
    <t>現金
預貯金等</t>
    <phoneticPr fontId="2"/>
  </si>
  <si>
    <t>千代田区霞が関３丁目１番１号</t>
    <phoneticPr fontId="2"/>
  </si>
  <si>
    <t>会社員</t>
    <rPh sb="0" eb="3">
      <t>カイシャイン</t>
    </rPh>
    <phoneticPr fontId="1"/>
  </si>
  <si>
    <t>19</t>
    <phoneticPr fontId="2"/>
  </si>
  <si>
    <t>贈与者の住所・氏名（フリガナ）申告者との続柄・生年月日</t>
    <phoneticPr fontId="2"/>
  </si>
  <si>
    <t>贈与者の住所・氏名（フリガナ）申告者との続柄・生年月日</t>
    <phoneticPr fontId="2"/>
  </si>
  <si>
    <t>平成</t>
    <phoneticPr fontId="2"/>
  </si>
  <si>
    <t>令和</t>
    <phoneticPr fontId="2"/>
  </si>
  <si>
    <t>月</t>
    <phoneticPr fontId="2"/>
  </si>
  <si>
    <t>年</t>
    <phoneticPr fontId="2"/>
  </si>
  <si>
    <t>日</t>
    <phoneticPr fontId="2"/>
  </si>
  <si>
    <t>○フリガナの濁点(゛)や半濁点(゜)は一字分とし、姓と名の間は一字空けて記入してください。</t>
    <rPh sb="6" eb="8">
      <t>ダクテン</t>
    </rPh>
    <rPh sb="12" eb="15">
      <t>ハンダクテン</t>
    </rPh>
    <rPh sb="19" eb="21">
      <t>１ジ</t>
    </rPh>
    <rPh sb="21" eb="22">
      <t>ブン</t>
    </rPh>
    <rPh sb="25" eb="26">
      <t>セイ</t>
    </rPh>
    <rPh sb="27" eb="28">
      <t>メイ</t>
    </rPh>
    <rPh sb="29" eb="30">
      <t>アイダ</t>
    </rPh>
    <rPh sb="31" eb="33">
      <t>イチジ</t>
    </rPh>
    <rPh sb="33" eb="34">
      <t>ア</t>
    </rPh>
    <rPh sb="36" eb="38">
      <t>キニュウ</t>
    </rPh>
    <phoneticPr fontId="2"/>
  </si>
  <si>
    <t>○フリガナの濁点(゛)や半濁点(゜)は一字分とし、姓と名の間は一字空けて記入してください。</t>
    <phoneticPr fontId="2"/>
  </si>
  <si>
    <t>⑦欄の税額の計算方法等については、申告書第一表(控用)の裏面をご確認ください。</t>
    <rPh sb="1" eb="2">
      <t>ラン</t>
    </rPh>
    <rPh sb="3" eb="5">
      <t>ゼイガク</t>
    </rPh>
    <rPh sb="6" eb="8">
      <t>ケイサン</t>
    </rPh>
    <rPh sb="8" eb="10">
      <t>ホウホウ</t>
    </rPh>
    <rPh sb="10" eb="11">
      <t>トウ</t>
    </rPh>
    <rPh sb="17" eb="20">
      <t>シンコクショ</t>
    </rPh>
    <rPh sb="20" eb="21">
      <t>ダイ</t>
    </rPh>
    <rPh sb="21" eb="22">
      <t>１</t>
    </rPh>
    <rPh sb="22" eb="23">
      <t>ヒョウ</t>
    </rPh>
    <rPh sb="24" eb="26">
      <t>ヒカエヨウ</t>
    </rPh>
    <rPh sb="28" eb="30">
      <t>リメン</t>
    </rPh>
    <rPh sb="32" eb="34">
      <t>カクニン</t>
    </rPh>
    <phoneticPr fontId="2"/>
  </si>
  <si>
    <t xml:space="preserve"> 特例贈与財産の価額の合計額
 （申告書第一表の①の金額）</t>
    <phoneticPr fontId="1"/>
  </si>
  <si>
    <t xml:space="preserve"> 基礎控除額</t>
    <phoneticPr fontId="1"/>
  </si>
  <si>
    <t xml:space="preserve"> 一般贈与財産の価額の合計額
 （申告書第一表の②の金額）</t>
    <phoneticPr fontId="1"/>
  </si>
  <si>
    <t xml:space="preserve"> 基礎控除額</t>
    <phoneticPr fontId="1"/>
  </si>
  <si>
    <t xml:space="preserve"> 配偶者控除額
 （申告書第一表の③の金額）</t>
    <phoneticPr fontId="1"/>
  </si>
  <si>
    <t xml:space="preserve"> B 及びC の控除後の課税価格
 【 A - B - C 】</t>
    <phoneticPr fontId="1"/>
  </si>
  <si>
    <t xml:space="preserve"> B の控除後の課税価格【A-B】</t>
    <phoneticPr fontId="1"/>
  </si>
  <si>
    <t>個人番号
又  は
法人番号</t>
    <phoneticPr fontId="1"/>
  </si>
  <si>
    <t>生年
月日</t>
    <phoneticPr fontId="1"/>
  </si>
  <si>
    <t>フリ
ガナ</t>
    <phoneticPr fontId="1"/>
  </si>
  <si>
    <t>フリ
ガナ</t>
    <phoneticPr fontId="1"/>
  </si>
  <si>
    <r>
      <t xml:space="preserve">相続時精算課税分の課税価格の合計額
</t>
    </r>
    <r>
      <rPr>
        <sz val="5"/>
        <rFont val="ＭＳ Ｐゴシック"/>
        <family val="3"/>
        <charset val="128"/>
      </rPr>
      <t>（特定贈与者ごとの第二表の㉑の金額の合計額）</t>
    </r>
    <phoneticPr fontId="2"/>
  </si>
  <si>
    <r>
      <t xml:space="preserve">相続時精算課税分の差引税額の合計額
</t>
    </r>
    <r>
      <rPr>
        <sz val="5"/>
        <rFont val="ＭＳ Ｐゴシック"/>
        <family val="3"/>
        <charset val="128"/>
      </rPr>
      <t>（特定贈与者ごとの第二表の㉙の金額の合計額）</t>
    </r>
    <phoneticPr fontId="2"/>
  </si>
  <si>
    <r>
      <rPr>
        <sz val="7"/>
        <rFont val="ＭＳ Ｐゴシック"/>
        <family val="3"/>
        <charset val="128"/>
      </rPr>
      <t>暦年課税分の課税価格の合計額</t>
    </r>
    <r>
      <rPr>
        <sz val="8"/>
        <rFont val="ＭＳ Ｐゴシック"/>
        <family val="3"/>
        <charset val="128"/>
      </rPr>
      <t xml:space="preserve">
（①＋（②－③））</t>
    </r>
    <phoneticPr fontId="1"/>
  </si>
  <si>
    <r>
      <rPr>
        <sz val="7"/>
        <rFont val="ＭＳ ゴシック"/>
        <family val="3"/>
        <charset val="128"/>
      </rPr>
      <t>申告期限までに納付すべき税額</t>
    </r>
    <r>
      <rPr>
        <sz val="8"/>
        <rFont val="ＭＳ ゴシック"/>
        <family val="3"/>
        <charset val="128"/>
      </rPr>
      <t xml:space="preserve">
（⑭—⑮—⑯—⑰—⑱-⑲）</t>
    </r>
    <phoneticPr fontId="2"/>
  </si>
  <si>
    <r>
      <rPr>
        <sz val="7"/>
        <color rgb="FFFF00FF"/>
        <rFont val="ＭＳ Ｐ明朝"/>
        <family val="1"/>
        <charset val="128"/>
      </rPr>
      <t xml:space="preserve">           父=1  母=2
           祖父=3祖母=4
           上記以外5</t>
    </r>
    <r>
      <rPr>
        <sz val="8"/>
        <color rgb="FFFF00FF"/>
        <rFont val="ＭＳ Ｐ明朝"/>
        <family val="1"/>
        <charset val="128"/>
      </rPr>
      <t xml:space="preserve">
</t>
    </r>
    <r>
      <rPr>
        <sz val="6"/>
        <color rgb="FFFF00FF"/>
        <rFont val="ＭＳ Ｐ明朝"/>
        <family val="1"/>
        <charset val="128"/>
      </rPr>
      <t>※5の場合に記入します。</t>
    </r>
    <rPh sb="11" eb="12">
      <t>チチ</t>
    </rPh>
    <rPh sb="16" eb="17">
      <t>ハハ</t>
    </rPh>
    <rPh sb="31" eb="33">
      <t>ソフ</t>
    </rPh>
    <rPh sb="35" eb="37">
      <t>ソボ</t>
    </rPh>
    <rPh sb="51" eb="53">
      <t>ジョウキ</t>
    </rPh>
    <rPh sb="53" eb="55">
      <t>イガイ</t>
    </rPh>
    <rPh sb="60" eb="62">
      <t>バアイ</t>
    </rPh>
    <rPh sb="63" eb="65">
      <t>キニュウ</t>
    </rPh>
    <phoneticPr fontId="2"/>
  </si>
  <si>
    <r>
      <rPr>
        <sz val="7"/>
        <color rgb="FFFF00FF"/>
        <rFont val="ＭＳ Ｐ明朝"/>
        <family val="1"/>
        <charset val="128"/>
      </rPr>
      <t xml:space="preserve">           父=1  母=2
           祖父=3祖母=4
           上記以外5</t>
    </r>
    <r>
      <rPr>
        <sz val="8"/>
        <color rgb="FFFF00FF"/>
        <rFont val="ＭＳ Ｐ明朝"/>
        <family val="1"/>
        <charset val="128"/>
      </rPr>
      <t xml:space="preserve">
</t>
    </r>
    <r>
      <rPr>
        <sz val="6"/>
        <color rgb="FFFF00FF"/>
        <rFont val="ＭＳ Ｐ明朝"/>
        <family val="1"/>
        <charset val="128"/>
      </rPr>
      <t>※5の場合に記入します。</t>
    </r>
    <phoneticPr fontId="2"/>
  </si>
  <si>
    <r>
      <t xml:space="preserve">             父=1   夫=6  
             母=2　 妻=7
             祖父=3</t>
    </r>
    <r>
      <rPr>
        <sz val="5"/>
        <color rgb="FFFF00FF"/>
        <rFont val="ＭＳ Ｐ明朝"/>
        <family val="1"/>
        <charset val="128"/>
      </rPr>
      <t>上記以外</t>
    </r>
    <r>
      <rPr>
        <sz val="6"/>
        <color rgb="FFFF00FF"/>
        <rFont val="ＭＳ Ｐ明朝"/>
        <family val="1"/>
        <charset val="128"/>
      </rPr>
      <t xml:space="preserve">=8
             祖母=4
             上記以外5
</t>
    </r>
    <r>
      <rPr>
        <sz val="5"/>
        <color rgb="FFFF00FF"/>
        <rFont val="ＭＳ Ｐ明朝"/>
        <family val="1"/>
        <charset val="128"/>
      </rPr>
      <t>※5又は8の場合に記入します。</t>
    </r>
    <rPh sb="19" eb="20">
      <t>オット</t>
    </rPh>
    <rPh sb="43" eb="44">
      <t>ツマ</t>
    </rPh>
    <rPh sb="64" eb="66">
      <t>ジョウキ</t>
    </rPh>
    <rPh sb="66" eb="68">
      <t>イガイ</t>
    </rPh>
    <rPh sb="110" eb="111">
      <t>マタ</t>
    </rPh>
    <phoneticPr fontId="2"/>
  </si>
  <si>
    <r>
      <t xml:space="preserve">             父=1   夫=6  
             母=2　 妻=7
             祖父=3</t>
    </r>
    <r>
      <rPr>
        <sz val="5"/>
        <color rgb="FFFF00FF"/>
        <rFont val="ＭＳ Ｐ明朝"/>
        <family val="1"/>
        <charset val="128"/>
      </rPr>
      <t>上記以外</t>
    </r>
    <r>
      <rPr>
        <sz val="6"/>
        <color rgb="FFFF00FF"/>
        <rFont val="ＭＳ Ｐ明朝"/>
        <family val="1"/>
        <charset val="128"/>
      </rPr>
      <t xml:space="preserve">=8
             祖母=4
             上記以外5
</t>
    </r>
    <r>
      <rPr>
        <sz val="5"/>
        <color rgb="FFFF00FF"/>
        <rFont val="ＭＳ Ｐ明朝"/>
        <family val="1"/>
        <charset val="128"/>
      </rPr>
      <t>※5又は8の場合に記入します。</t>
    </r>
    <phoneticPr fontId="2"/>
  </si>
  <si>
    <r>
      <rPr>
        <sz val="6"/>
        <rFont val="ＭＳ ゴシック"/>
        <family val="3"/>
        <charset val="128"/>
      </rPr>
      <t>差引税額の合計額（納付すべき税額）</t>
    </r>
    <r>
      <rPr>
        <sz val="7"/>
        <rFont val="ＭＳ ゴシック"/>
        <family val="3"/>
        <charset val="128"/>
      </rPr>
      <t xml:space="preserve">
（⑩＋⑫）</t>
    </r>
    <phoneticPr fontId="2"/>
  </si>
  <si>
    <t>令和</t>
    <rPh sb="0" eb="1">
      <t>レイ</t>
    </rPh>
    <rPh sb="1" eb="2">
      <t>ワ</t>
    </rPh>
    <phoneticPr fontId="2"/>
  </si>
  <si>
    <t>令和</t>
    <phoneticPr fontId="2"/>
  </si>
  <si>
    <t>令和</t>
    <phoneticPr fontId="2"/>
  </si>
  <si>
    <t>令和</t>
    <phoneticPr fontId="2"/>
  </si>
  <si>
    <t>令和</t>
    <phoneticPr fontId="2"/>
  </si>
  <si>
    <t>作成税理士の事務所所在地・署名・電話番号</t>
    <phoneticPr fontId="2"/>
  </si>
  <si>
    <t>取得した財産の明細</t>
    <rPh sb="0" eb="2">
      <t>シュトク</t>
    </rPh>
    <rPh sb="4" eb="6">
      <t>ザイサン</t>
    </rPh>
    <rPh sb="7" eb="9">
      <t>メイサイ</t>
    </rPh>
    <phoneticPr fontId="2"/>
  </si>
  <si>
    <t>過去の贈与税
の申告状況</t>
    <rPh sb="0" eb="2">
      <t>カコ</t>
    </rPh>
    <rPh sb="3" eb="6">
      <t>ゾウヨゼイ</t>
    </rPh>
    <rPh sb="8" eb="10">
      <t>シンコク</t>
    </rPh>
    <rPh sb="10" eb="12">
      <t>ジョウキョウ</t>
    </rPh>
    <phoneticPr fontId="2"/>
  </si>
  <si>
    <t xml:space="preserve"> 過去に、特例税率の適用を受けるために左記の贈与者
との続柄を明らかにする書類を提出している場合には、
その提出した年分及び税務署名を記入します。</t>
    <phoneticPr fontId="2"/>
  </si>
  <si>
    <t>固定資産税評価額</t>
    <phoneticPr fontId="2"/>
  </si>
  <si>
    <t>利用区分・銘柄等</t>
    <rPh sb="0" eb="4">
      <t>リヨウクブン</t>
    </rPh>
    <rPh sb="5" eb="7">
      <t>メイガラ</t>
    </rPh>
    <rPh sb="7" eb="8">
      <t>トウ</t>
    </rPh>
    <phoneticPr fontId="2"/>
  </si>
  <si>
    <t>所在場所等</t>
    <rPh sb="0" eb="1">
      <t>ショ</t>
    </rPh>
    <rPh sb="1" eb="2">
      <t>ザイ</t>
    </rPh>
    <rPh sb="2" eb="3">
      <t>バ</t>
    </rPh>
    <rPh sb="3" eb="4">
      <t>ショ</t>
    </rPh>
    <rPh sb="4" eb="5">
      <t>トウ</t>
    </rPh>
    <phoneticPr fontId="2"/>
  </si>
  <si>
    <t>種　　　　類</t>
    <phoneticPr fontId="2"/>
  </si>
  <si>
    <t>細　　　　目</t>
    <phoneticPr fontId="2"/>
  </si>
  <si>
    <r>
      <t>私は、租税特別措置法第70条の２の５第１項又は第３項の規定による</t>
    </r>
    <r>
      <rPr>
        <b/>
        <sz val="9"/>
        <color rgb="FF000000"/>
        <rFont val="ＭＳ ゴシック"/>
        <family val="3"/>
        <charset val="128"/>
      </rPr>
      <t>直系尊属から贈与を受けた場合の贈与税の税率（特例税率）の特例</t>
    </r>
    <r>
      <rPr>
        <sz val="9"/>
        <color indexed="42"/>
        <rFont val="ＭＳ 明朝"/>
        <family val="1"/>
        <charset val="128"/>
      </rPr>
      <t>の適用を受けます。</t>
    </r>
    <rPh sb="54" eb="56">
      <t>トクレイ</t>
    </rPh>
    <rPh sb="56" eb="58">
      <t>ゼイリツ</t>
    </rPh>
    <phoneticPr fontId="2"/>
  </si>
  <si>
    <t>過去の贈与税
の申告状況</t>
    <phoneticPr fontId="2"/>
  </si>
  <si>
    <t>現金</t>
    <phoneticPr fontId="2"/>
  </si>
  <si>
    <t>過去に、特例税率の適用を受けるために左記の贈与者
との続柄を明らかにする書類を提出している場合には、
その提出した年分及び税務署名を記入します。</t>
    <phoneticPr fontId="2"/>
  </si>
  <si>
    <t>麹町</t>
    <rPh sb="0" eb="2">
      <t>コウジマチ</t>
    </rPh>
    <phoneticPr fontId="2"/>
  </si>
  <si>
    <t>兼贈与税の額
の計算明細書</t>
    <phoneticPr fontId="2"/>
  </si>
  <si>
    <t>贈与税(暦年課税)の税額の計算方法等</t>
    <rPh sb="15" eb="18">
      <t>ホウホウトウ</t>
    </rPh>
    <phoneticPr fontId="1"/>
  </si>
  <si>
    <t>贈与により財産を取得した者（贈与を受けた年の１月１日において20 歳以上の者に限ります。）が、直系尊属（父母や祖父母など）</t>
    <phoneticPr fontId="1"/>
  </si>
  <si>
    <t xml:space="preserve"> C に対する税額
 ※ 下記の【速算表（特例贈与財産用）】
 を使用して計算します。
 （申告書第一表の⑦欄に転記します。）</t>
    <phoneticPr fontId="1"/>
  </si>
  <si>
    <t xml:space="preserve"> D に対する税額
 ※ 下記の【速算表（一般贈与財産用）】
 を使用して計算します。
 （申告書第一表の⑦欄に転記します。）</t>
    <phoneticPr fontId="1"/>
  </si>
  <si>
    <t>①「特例贈与財産」のみの贈与を受けた場合で、その財産の価額から基礎控除額（1,100 千円）を差し引いた後の課税価格が3,000 千円を超えるとき</t>
    <phoneticPr fontId="1"/>
  </si>
  <si>
    <t>価格※が3,000 千円を超えるとき</t>
    <phoneticPr fontId="1"/>
  </si>
  <si>
    <t>②「一般贈与財産」と「特例贈与財産」の両方の贈与を受けた場合で、その両方の財産の価額の合計額から基礎控除額（1,100 千円）を差し引いた後の課税</t>
    <phoneticPr fontId="1"/>
  </si>
  <si>
    <t>※「一般贈与財産」について配偶者控除の特例の適用を受ける場合には、基礎控除額(1,100 千円)と配偶者控除額を差し引いた後の課税価格となります。</t>
    <phoneticPr fontId="1"/>
  </si>
  <si>
    <t>暦年課税分の課税価格の合計額【A+B-C】
（申告書第一表の④の金額）</t>
    <phoneticPr fontId="1"/>
  </si>
  <si>
    <t>E の控除後の課税価格【D-E】
（申告書第一表の⑥の金額）</t>
    <phoneticPr fontId="1"/>
  </si>
  <si>
    <t>税額（H ＋J ）
（申告書第一表の⑦欄に転記します。）</t>
    <phoneticPr fontId="1"/>
  </si>
  <si>
    <t>取得した場合</t>
    <phoneticPr fontId="1"/>
  </si>
  <si>
    <t xml:space="preserve"> （ 例） 特例贈与財産5,000,000 円及び一般贈与財産10,000,000 円を</t>
    <phoneticPr fontId="1"/>
  </si>
  <si>
    <t>一般贈与財産の価額の合計額（A ）から配偶者控除額（B ）及び
基礎控除額（C ）を控除した課税価格（D ）に【速算表（一般贈与
財産用）】を使用して税額（E ）を計算します。</t>
    <phoneticPr fontId="1"/>
  </si>
  <si>
    <t>特例贈与財産の価額（A）と一般贈与財産の価額（B）の合計額（D）
から基礎控除額（E）を控除した課税価格（F）に【速算表（特例
贈与財産用）】及び【速算表（一般贈与財産用）】を使用して計算
した税額（G・I）について、それぞれ（1）及び（2）のとおり按分計算
し、その合計額（K）を計算します。</t>
    <phoneticPr fontId="1"/>
  </si>
  <si>
    <r>
      <t>F 13,900,000 円×40％（特例税率）－1,900,000 円（控除額）
＝G 3,660,000 円
G 3,660,000 円×（A 5,000,000 円／D 15,000,000 円）
＝H 1,220,000 円</t>
    </r>
    <r>
      <rPr>
        <sz val="5"/>
        <rFont val="ＭＳ Ｐ明朝"/>
        <family val="1"/>
        <charset val="128"/>
      </rPr>
      <t>（注）１円未満の端数があるときは、その端数金額を切り捨てます。</t>
    </r>
    <phoneticPr fontId="1"/>
  </si>
  <si>
    <r>
      <t>F 13,900,000円×45％（一般税率）－1,750,000円（控除額）
＝I 4,505,000円
I 4,505,000円×｛(B10,000,000円－C0円)／D15,000,000円｝
＝J 3,003,333 円</t>
    </r>
    <r>
      <rPr>
        <sz val="5"/>
        <rFont val="ＭＳ Ｐ明朝"/>
        <family val="1"/>
        <charset val="128"/>
      </rPr>
      <t>（注）１円未満の端数があるときは、その端数金額を切り捨てます。</t>
    </r>
    <phoneticPr fontId="1"/>
  </si>
  <si>
    <t xml:space="preserve"> ⑶ 贈与税額の計算（K 欄の計算）</t>
    <phoneticPr fontId="1"/>
  </si>
  <si>
    <t>特例贈与財産の価額の合計額（A）から基礎控除額（B）を控除し
た課税価格（C）に【速算表（特例贈与財産用）】を使用して税額
（D）を計算します。</t>
    <phoneticPr fontId="1"/>
  </si>
  <si>
    <r>
      <t>から贈与により取得した財産（「特例贈与財産」といいます。）に係る贈与税の額は、「</t>
    </r>
    <r>
      <rPr>
        <b/>
        <sz val="10"/>
        <rFont val="ＭＳ Ｐ明朝"/>
        <family val="1"/>
        <charset val="128"/>
      </rPr>
      <t>特例税率</t>
    </r>
    <r>
      <rPr>
        <sz val="10"/>
        <rFont val="ＭＳ Ｐ明朝"/>
        <family val="1"/>
        <charset val="128"/>
      </rPr>
      <t>」を適用して計算します。</t>
    </r>
    <phoneticPr fontId="1"/>
  </si>
  <si>
    <r>
      <t>「</t>
    </r>
    <r>
      <rPr>
        <b/>
        <sz val="10"/>
        <rFont val="ＭＳ Ｐ明朝"/>
        <family val="1"/>
        <charset val="128"/>
      </rPr>
      <t>特例税率</t>
    </r>
    <r>
      <rPr>
        <sz val="10"/>
        <rFont val="ＭＳ Ｐ明朝"/>
        <family val="1"/>
        <charset val="128"/>
      </rPr>
      <t>」及び「</t>
    </r>
    <r>
      <rPr>
        <b/>
        <sz val="10"/>
        <rFont val="ＭＳ Ｐ明朝"/>
        <family val="1"/>
        <charset val="128"/>
      </rPr>
      <t>一般税率</t>
    </r>
    <r>
      <rPr>
        <sz val="10"/>
        <rFont val="ＭＳ Ｐ明朝"/>
        <family val="1"/>
        <charset val="128"/>
      </rPr>
      <t>」の両方を適用して計算します。</t>
    </r>
    <phoneticPr fontId="1"/>
  </si>
  <si>
    <r>
      <t>Fの金額に「</t>
    </r>
    <r>
      <rPr>
        <b/>
        <sz val="9"/>
        <rFont val="ＭＳ Ｐ明朝"/>
        <family val="1"/>
        <charset val="128"/>
      </rPr>
      <t>一般税率</t>
    </r>
    <r>
      <rPr>
        <sz val="9"/>
        <rFont val="ＭＳ Ｐ明朝"/>
        <family val="1"/>
        <charset val="128"/>
      </rPr>
      <t>」を適用した税額
※下記の【速算表（一般贈与財産用）】
を使用して計算します。</t>
    </r>
    <phoneticPr fontId="1"/>
  </si>
  <si>
    <r>
      <t>F の金額に「</t>
    </r>
    <r>
      <rPr>
        <b/>
        <sz val="9"/>
        <rFont val="ＭＳ Ｐ明朝"/>
        <family val="1"/>
        <charset val="128"/>
      </rPr>
      <t>特例税率</t>
    </r>
    <r>
      <rPr>
        <sz val="9"/>
        <rFont val="ＭＳ Ｐ明朝"/>
        <family val="1"/>
        <charset val="128"/>
      </rPr>
      <t>」を適用した税額
※下記の【速算表（特例贈与財産用）】
を使用して計算します。</t>
    </r>
    <phoneticPr fontId="1"/>
  </si>
  <si>
    <t>氏   名</t>
    <phoneticPr fontId="2"/>
  </si>
  <si>
    <t>住   所</t>
    <phoneticPr fontId="2"/>
  </si>
  <si>
    <t>個人番号
又は
法人番号</t>
    <rPh sb="0" eb="2">
      <t>コジン</t>
    </rPh>
    <rPh sb="2" eb="4">
      <t>バンゴウ</t>
    </rPh>
    <rPh sb="5" eb="6">
      <t>マタ</t>
    </rPh>
    <rPh sb="8" eb="10">
      <t>ホウジン</t>
    </rPh>
    <rPh sb="10" eb="12">
      <t>バンゴウ</t>
    </rPh>
    <phoneticPr fontId="2"/>
  </si>
  <si>
    <r>
      <t xml:space="preserve">相続時精算課税分の差引税額の合計額
</t>
    </r>
    <r>
      <rPr>
        <sz val="5"/>
        <rFont val="ＭＳ Ｐ明朝"/>
        <family val="1"/>
        <charset val="128"/>
      </rPr>
      <t>（特定贈与者ごとの第二表の㉛の金額の合計額）</t>
    </r>
    <phoneticPr fontId="2"/>
  </si>
  <si>
    <r>
      <t xml:space="preserve">相続時精算課税分の課税価格の合計額
</t>
    </r>
    <r>
      <rPr>
        <sz val="5"/>
        <rFont val="ＭＳ Ｐ明朝"/>
        <family val="1"/>
        <charset val="128"/>
      </rPr>
      <t>（特定贈与者ごとの第二表の㉓の金額の合計額）</t>
    </r>
    <phoneticPr fontId="2"/>
  </si>
  <si>
    <t>３ 特例贈与財産と一般財産の両方を贈与により取得した場合（申告書第一表の①欄及び②欄の両方に金額の記載がある場合）</t>
    <rPh sb="9" eb="11">
      <t>イッパン</t>
    </rPh>
    <rPh sb="11" eb="13">
      <t>ザイサン</t>
    </rPh>
    <rPh sb="14" eb="16">
      <t>リョウホウ</t>
    </rPh>
    <rPh sb="37" eb="38">
      <t>ラン</t>
    </rPh>
    <rPh sb="38" eb="39">
      <t>オヨ</t>
    </rPh>
    <rPh sb="43" eb="45">
      <t>リョウホウ</t>
    </rPh>
    <phoneticPr fontId="1"/>
  </si>
  <si>
    <t>１ 特例贈与財産のみを贈与により取得した場合（申告書第一表の②欄に金額の記載がない場合）</t>
    <phoneticPr fontId="1"/>
  </si>
  <si>
    <t>２ 一般贈与財産のみを贈与により取得した場合（申告書第一表の①欄に金額の記載がない場合）</t>
    <phoneticPr fontId="1"/>
  </si>
  <si>
    <r>
      <rPr>
        <b/>
        <sz val="7.5"/>
        <rFont val="ＭＳ Ｐ明朝"/>
        <family val="1"/>
        <charset val="128"/>
      </rPr>
      <t>＜ご注意ください！＞</t>
    </r>
    <r>
      <rPr>
        <sz val="7.5"/>
        <rFont val="ＭＳ Ｐ明朝"/>
        <family val="1"/>
        <charset val="128"/>
      </rPr>
      <t xml:space="preserve"> 「特例税率」の適用を受ける場合で、次の①又は②のいずれかに該当するときは、贈与税の申告書とともに、</t>
    </r>
    <r>
      <rPr>
        <u/>
        <sz val="7.5"/>
        <rFont val="ＭＳ Ｐ明朝"/>
        <family val="1"/>
        <charset val="128"/>
      </rPr>
      <t>贈与により財産を</t>
    </r>
    <phoneticPr fontId="1"/>
  </si>
  <si>
    <r>
      <t>取得した人の戸籍謄本又は抄本その他の書類でその人の氏名、生年月日及びその人が贈与者の直系卑属に該当することを証する書類を提出</t>
    </r>
    <r>
      <rPr>
        <sz val="7.5"/>
        <rFont val="ＭＳ Ｐ明朝"/>
        <family val="1"/>
        <charset val="128"/>
      </rPr>
      <t>す</t>
    </r>
    <phoneticPr fontId="1"/>
  </si>
  <si>
    <r>
      <t>る必要があります。ただし、</t>
    </r>
    <r>
      <rPr>
        <u/>
        <sz val="7.5"/>
        <rFont val="ＭＳ Ｐ明朝"/>
        <family val="1"/>
        <charset val="128"/>
      </rPr>
      <t>過去の年分において同じ贈与者からの贈与について</t>
    </r>
    <r>
      <rPr>
        <sz val="7.5"/>
        <rFont val="ＭＳ Ｐ明朝"/>
        <family val="1"/>
        <charset val="128"/>
      </rPr>
      <t>「特例税率」の適用を受けるために</t>
    </r>
    <r>
      <rPr>
        <u/>
        <sz val="7.5"/>
        <rFont val="ＭＳ Ｐ明朝"/>
        <family val="1"/>
        <charset val="128"/>
      </rPr>
      <t>当該書類を提出している場合</t>
    </r>
    <r>
      <rPr>
        <sz val="7.5"/>
        <rFont val="ＭＳ Ｐ明朝"/>
        <family val="1"/>
        <charset val="128"/>
      </rPr>
      <t>に</t>
    </r>
    <phoneticPr fontId="1"/>
  </si>
  <si>
    <r>
      <t>は、</t>
    </r>
    <r>
      <rPr>
        <u/>
        <sz val="7.5"/>
        <rFont val="ＭＳ Ｐ明朝"/>
        <family val="1"/>
        <charset val="128"/>
      </rPr>
      <t>申告書第一表</t>
    </r>
    <r>
      <rPr>
        <sz val="7.5"/>
        <rFont val="ＭＳ Ｐ明朝"/>
        <family val="1"/>
        <charset val="128"/>
      </rPr>
      <t>の「過去の贈与税の申告状況」欄に、</t>
    </r>
    <r>
      <rPr>
        <u/>
        <sz val="7.5"/>
        <rFont val="ＭＳ Ｐ明朝"/>
        <family val="1"/>
        <charset val="128"/>
      </rPr>
      <t>その提出した年分及び税務署名を記入</t>
    </r>
    <r>
      <rPr>
        <sz val="7.5"/>
        <rFont val="ＭＳ Ｐ明朝"/>
        <family val="1"/>
        <charset val="128"/>
      </rPr>
      <t>し、当該書類を重ねて提出する必要はありません。</t>
    </r>
    <phoneticPr fontId="1"/>
  </si>
  <si>
    <t>A 14,000,000 円－B 10,000,000 円－C 1,100,000円
＝D 2,900,000 円
D 2,900,000 円×15％（一般税率）－100,000 円（控除額）
＝E 335,000 円</t>
    <phoneticPr fontId="1"/>
  </si>
  <si>
    <t>A 6,000,000 円－B 1,100,000 円＝C 4,900,000 円
C 4,900,000 円×20％（特例税率）－300,000 円（控除額）
＝D 680,000 円</t>
    <phoneticPr fontId="1"/>
  </si>
  <si>
    <r>
      <t>「特例税率」の適用がない財産（「一般贈与財産」といいます。）に係る贈与税の額は、「</t>
    </r>
    <r>
      <rPr>
        <b/>
        <sz val="10"/>
        <rFont val="ＭＳ Ｐ明朝"/>
        <family val="1"/>
        <charset val="128"/>
      </rPr>
      <t>一般税率</t>
    </r>
    <r>
      <rPr>
        <sz val="10"/>
        <rFont val="ＭＳ Ｐ明朝"/>
        <family val="1"/>
        <charset val="128"/>
      </rPr>
      <t>」を適用して計算します。</t>
    </r>
    <phoneticPr fontId="1"/>
  </si>
  <si>
    <t>修正</t>
    <rPh sb="0" eb="2">
      <t>シュウセイ</t>
    </rPh>
    <phoneticPr fontId="2"/>
  </si>
  <si>
    <t>修 正</t>
    <rPh sb="0" eb="1">
      <t>オサム</t>
    </rPh>
    <rPh sb="2" eb="3">
      <t>タダシ</t>
    </rPh>
    <phoneticPr fontId="2"/>
  </si>
  <si>
    <t xml:space="preserve">          ↓ 個人番号の記載に当たっては、左端を空欄とし、ここから記入してください。</t>
    <phoneticPr fontId="2"/>
  </si>
  <si>
    <t>生年月目</t>
    <phoneticPr fontId="2"/>
  </si>
  <si>
    <t>㉓</t>
    <phoneticPr fontId="2"/>
  </si>
  <si>
    <t>㉔</t>
    <phoneticPr fontId="2"/>
  </si>
  <si>
    <t>㉕</t>
    <phoneticPr fontId="2"/>
  </si>
  <si>
    <t>修正前の</t>
    <rPh sb="0" eb="2">
      <t>シュウセイ</t>
    </rPh>
    <rPh sb="2" eb="3">
      <t>ゼン</t>
    </rPh>
    <phoneticPr fontId="2"/>
  </si>
  <si>
    <t>差引税額の合計額
(納付すべき税額)</t>
    <phoneticPr fontId="2"/>
  </si>
  <si>
    <t>申告期限までに
納付すべき税額</t>
    <phoneticPr fontId="2"/>
  </si>
  <si>
    <t>予納税額の
合計額</t>
    <rPh sb="0" eb="2">
      <t>ヨノウ</t>
    </rPh>
    <rPh sb="2" eb="4">
      <t>ゼイガク</t>
    </rPh>
    <rPh sb="6" eb="9">
      <t>ゴウケイガク</t>
    </rPh>
    <phoneticPr fontId="2"/>
  </si>
  <si>
    <t>申告期限までに納付すべき
税額の増加額(⑳-㉓)</t>
    <phoneticPr fontId="2"/>
  </si>
  <si>
    <t>差引税額の合計額(納付すべ
き税額)の増加額(⑭-㉑)</t>
    <rPh sb="0" eb="2">
      <t>サシヒキ</t>
    </rPh>
    <rPh sb="2" eb="4">
      <t>ゼイガク</t>
    </rPh>
    <rPh sb="5" eb="8">
      <t>ゴウケイガク</t>
    </rPh>
    <rPh sb="9" eb="11">
      <t>ノウフ</t>
    </rPh>
    <rPh sb="15" eb="17">
      <t>ゼイガク</t>
    </rPh>
    <rPh sb="19" eb="22">
      <t>ゾウカガク</t>
    </rPh>
    <phoneticPr fontId="2"/>
  </si>
  <si>
    <t>税理士法書面提出</t>
    <rPh sb="0" eb="4">
      <t>ゼイリシホウ</t>
    </rPh>
    <rPh sb="4" eb="6">
      <t>ショメン</t>
    </rPh>
    <rPh sb="6" eb="8">
      <t>テイシュツ</t>
    </rPh>
    <phoneticPr fontId="2"/>
  </si>
  <si>
    <t>通信日付印</t>
    <phoneticPr fontId="2"/>
  </si>
  <si>
    <t>30条</t>
    <rPh sb="2" eb="3">
      <t>ジョウ</t>
    </rPh>
    <phoneticPr fontId="2"/>
  </si>
  <si>
    <t>33条の2</t>
    <rPh sb="2" eb="3">
      <t>ジョウ</t>
    </rPh>
    <phoneticPr fontId="2"/>
  </si>
  <si>
    <t>税務署整理蘭(記入しないで下さい。)</t>
    <rPh sb="0" eb="3">
      <t>ゼイムショ</t>
    </rPh>
    <rPh sb="3" eb="6">
      <t>セイリラン</t>
    </rPh>
    <rPh sb="7" eb="9">
      <t>キニュウ</t>
    </rPh>
    <rPh sb="13" eb="14">
      <t>クダ</t>
    </rPh>
    <phoneticPr fontId="2"/>
  </si>
  <si>
    <t>義務的修正期限</t>
    <rPh sb="0" eb="3">
      <t>ギムテキ</t>
    </rPh>
    <rPh sb="3" eb="5">
      <t>シュウセイ</t>
    </rPh>
    <rPh sb="5" eb="7">
      <t>キゲン</t>
    </rPh>
    <phoneticPr fontId="2"/>
  </si>
  <si>
    <t>日</t>
    <rPh sb="0" eb="1">
      <t>ニチ</t>
    </rPh>
    <phoneticPr fontId="2"/>
  </si>
  <si>
    <t xml:space="preserve"> 月</t>
    <phoneticPr fontId="2"/>
  </si>
  <si>
    <t>(この申告が修正申告である場合の異動の内容等)</t>
    <phoneticPr fontId="2"/>
  </si>
  <si>
    <t>申告書である場合
この申告書が修正</t>
    <phoneticPr fontId="2"/>
  </si>
  <si>
    <t>予納税額の
合計額</t>
    <phoneticPr fontId="2"/>
  </si>
  <si>
    <t>差引税額の合計額(納付すべ
き税額)の増加額(⑭-㉑)</t>
    <phoneticPr fontId="2"/>
  </si>
  <si>
    <t>税務署整理蘭(記入しないで下さい。)</t>
    <phoneticPr fontId="2"/>
  </si>
  <si>
    <t>月</t>
    <rPh sb="0" eb="1">
      <t>ゲツ</t>
    </rPh>
    <phoneticPr fontId="2"/>
  </si>
  <si>
    <t>義務的修正期限</t>
    <phoneticPr fontId="2"/>
  </si>
  <si>
    <t>(この申告が修正申告である場合の異動の内容等)</t>
  </si>
  <si>
    <t>・  ・</t>
    <phoneticPr fontId="2"/>
  </si>
  <si>
    <t>税理士法書面提出</t>
    <phoneticPr fontId="2"/>
  </si>
  <si>
    <t>30条</t>
    <phoneticPr fontId="2"/>
  </si>
  <si>
    <t>33条の2</t>
    <phoneticPr fontId="2"/>
  </si>
  <si>
    <t>〒555-6666 〇〇市〇〇〇町〇丁目〇番〇号
  　〇〇　〇〇　  　12-3456-7890</t>
    <phoneticPr fontId="2"/>
  </si>
  <si>
    <t>利用区分･銘柄等</t>
    <phoneticPr fontId="2"/>
  </si>
  <si>
    <t>固定資産評価額</t>
    <rPh sb="0" eb="2">
      <t>コテイ</t>
    </rPh>
    <rPh sb="2" eb="4">
      <t>シサン</t>
    </rPh>
    <rPh sb="4" eb="7">
      <t>ヒョウカガク</t>
    </rPh>
    <phoneticPr fontId="2"/>
  </si>
  <si>
    <t xml:space="preserve">           財 産 を 取 得 し た 年 月 日</t>
    <phoneticPr fontId="2"/>
  </si>
  <si>
    <r>
      <t xml:space="preserve">           財　産　の　価　額　　</t>
    </r>
    <r>
      <rPr>
        <sz val="8"/>
        <color indexed="14"/>
        <rFont val="ＭＳ 明朝"/>
        <family val="1"/>
        <charset val="128"/>
      </rPr>
      <t>（単位：円）</t>
    </r>
    <phoneticPr fontId="2"/>
  </si>
  <si>
    <t>所在場所等</t>
    <phoneticPr fontId="2"/>
  </si>
  <si>
    <t>細目</t>
    <phoneticPr fontId="2"/>
  </si>
  <si>
    <t>種類</t>
    <phoneticPr fontId="2"/>
  </si>
  <si>
    <t>数量</t>
    <rPh sb="0" eb="1">
      <t>スウ</t>
    </rPh>
    <rPh sb="1" eb="2">
      <t>リョウ</t>
    </rPh>
    <phoneticPr fontId="2"/>
  </si>
  <si>
    <t>単 価</t>
    <rPh sb="0" eb="1">
      <t>タン</t>
    </rPh>
    <rPh sb="2" eb="3">
      <t>アタイ</t>
    </rPh>
    <phoneticPr fontId="2"/>
  </si>
  <si>
    <t>倍 数</t>
    <rPh sb="0" eb="1">
      <t>バイ</t>
    </rPh>
    <rPh sb="2" eb="3">
      <t>スウ</t>
    </rPh>
    <phoneticPr fontId="2"/>
  </si>
  <si>
    <t>（最高2,000万円）</t>
    <phoneticPr fontId="2"/>
  </si>
  <si>
    <t>（最高2,000万円）</t>
    <phoneticPr fontId="2"/>
  </si>
  <si>
    <t>Ⅰ　暦　年　課　税　分</t>
    <phoneticPr fontId="2"/>
  </si>
  <si>
    <t>2件目</t>
    <phoneticPr fontId="2"/>
  </si>
  <si>
    <t>1件目</t>
    <rPh sb="1" eb="2">
      <t>ケン</t>
    </rPh>
    <rPh sb="2" eb="3">
      <t>メ</t>
    </rPh>
    <phoneticPr fontId="2"/>
  </si>
  <si>
    <t>不動産
番  号</t>
    <rPh sb="0" eb="3">
      <t>フドウサン</t>
    </rPh>
    <rPh sb="4" eb="5">
      <t>バン</t>
    </rPh>
    <rPh sb="7" eb="8">
      <t>ゴウ</t>
    </rPh>
    <phoneticPr fontId="2"/>
  </si>
  <si>
    <t>↑贈与税の配偶者控除の適用を受ける場合は、登記
   事項明細書等に記載されている13桁の不動産番号
   を記入してください。</t>
    <rPh sb="8" eb="10">
      <t>コウジョ</t>
    </rPh>
    <phoneticPr fontId="2"/>
  </si>
  <si>
    <t>上記 以外</t>
    <rPh sb="0" eb="2">
      <t>ジョウキ</t>
    </rPh>
    <rPh sb="3" eb="5">
      <t>イガイ</t>
    </rPh>
    <phoneticPr fontId="1"/>
  </si>
  <si>
    <t>令和</t>
  </si>
  <si>
    <t>図形データ用</t>
    <rPh sb="0" eb="2">
      <t>ズケイ</t>
    </rPh>
    <rPh sb="5" eb="6">
      <t>ヨウ</t>
    </rPh>
    <phoneticPr fontId="2"/>
  </si>
  <si>
    <t>〃</t>
    <phoneticPr fontId="2"/>
  </si>
  <si>
    <t>ⅰの上 年号の桁処理</t>
    <rPh sb="2" eb="3">
      <t>ウエ</t>
    </rPh>
    <rPh sb="4" eb="6">
      <t>ネンゴウ</t>
    </rPh>
    <rPh sb="7" eb="10">
      <t>ケタショリ</t>
    </rPh>
    <phoneticPr fontId="2"/>
  </si>
  <si>
    <t xml:space="preserve">ⅰの下   　　〃　　　   </t>
    <rPh sb="2" eb="3">
      <t>シタ</t>
    </rPh>
    <phoneticPr fontId="2"/>
  </si>
  <si>
    <t>1回目</t>
    <rPh sb="1" eb="3">
      <t>カイメ</t>
    </rPh>
    <phoneticPr fontId="2"/>
  </si>
  <si>
    <t>↑贈与税の配偶者控除の適用を受ける場合は、登記
   事項明細書等に記載されている13桁の不動産番号
   を記入してください。</t>
    <phoneticPr fontId="2"/>
  </si>
  <si>
    <t>2回目</t>
    <phoneticPr fontId="2"/>
  </si>
  <si>
    <t xml:space="preserve">          財 産 を 取 得 し た 年 月 日</t>
    <phoneticPr fontId="2"/>
  </si>
  <si>
    <r>
      <t xml:space="preserve">          財 産 の 価 額　　</t>
    </r>
    <r>
      <rPr>
        <sz val="8"/>
        <color indexed="14"/>
        <rFont val="ＭＳ 明朝"/>
        <family val="1"/>
        <charset val="128"/>
      </rPr>
      <t>（単位：円）</t>
    </r>
    <phoneticPr fontId="2"/>
  </si>
  <si>
    <t>・   ・</t>
    <phoneticPr fontId="2"/>
  </si>
  <si>
    <t>入力用</t>
    <rPh sb="0" eb="3">
      <t>ニュウリョクヨウ</t>
    </rPh>
    <phoneticPr fontId="2"/>
  </si>
  <si>
    <t>祖父</t>
  </si>
  <si>
    <t xml:space="preserve"> 123456789012</t>
    <phoneticPr fontId="2"/>
  </si>
  <si>
    <t>7</t>
    <phoneticPr fontId="2"/>
  </si>
  <si>
    <t>06</t>
    <phoneticPr fontId="2"/>
  </si>
  <si>
    <r>
      <rPr>
        <b/>
        <sz val="18"/>
        <rFont val="ＭＳ Ｐゴシック"/>
        <family val="3"/>
        <charset val="128"/>
      </rPr>
      <t xml:space="preserve">第
一
表
</t>
    </r>
    <r>
      <rPr>
        <b/>
        <sz val="16"/>
        <rFont val="ＭＳ Ｐゴシック"/>
        <family val="3"/>
        <charset val="128"/>
      </rPr>
      <t xml:space="preserve">
</t>
    </r>
    <r>
      <rPr>
        <b/>
        <sz val="13"/>
        <rFont val="MingLiU"/>
        <family val="3"/>
      </rPr>
      <t>︵</t>
    </r>
    <r>
      <rPr>
        <b/>
        <sz val="13"/>
        <rFont val="ＭＳ Ｐゴシック"/>
        <family val="3"/>
        <charset val="128"/>
      </rPr>
      <t xml:space="preserve">
令
和
6
年
分
以
降
用
</t>
    </r>
    <r>
      <rPr>
        <b/>
        <sz val="13"/>
        <rFont val="MingLiU"/>
        <family val="3"/>
      </rPr>
      <t>︶</t>
    </r>
    <rPh sb="9" eb="10">
      <t>レイ</t>
    </rPh>
    <rPh sb="11" eb="12">
      <t>ワ</t>
    </rPh>
    <phoneticPr fontId="2"/>
  </si>
  <si>
    <t>(資５−10−１−１−A４統一)  (令6.12)</t>
    <phoneticPr fontId="2"/>
  </si>
  <si>
    <t>60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</si>
</sst>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 &quot;#,##0"/>
  </numFmts>
  <fonts count="140" x14ac:knownFonts="1">
    <font>
      <sz val="11"/>
      <name val="ＭＳ Ｐゴシック"/>
      <family val="3"/>
      <charset val="128"/>
    </font>
    <font>
      <sz val="6"/>
      <name val="ＭＳ Ｐゴシック"/>
      <family val="3"/>
      <charset val="128"/>
    </font>
    <font>
      <sz val="14"/>
      <color indexed="8"/>
      <name val="ＭＳ 明朝"/>
      <family val="1"/>
      <charset val="128"/>
    </font>
    <font>
      <sz val="8"/>
      <color indexed="8"/>
      <name val="ＭＳ 明朝"/>
      <family val="1"/>
      <charset val="128"/>
    </font>
    <font>
      <sz val="6"/>
      <color indexed="42"/>
      <name val="ＭＳ 明朝"/>
      <family val="1"/>
      <charset val="128"/>
    </font>
    <font>
      <sz val="10"/>
      <color indexed="42"/>
      <name val="ＭＳ 明朝"/>
      <family val="1"/>
      <charset val="128"/>
    </font>
    <font>
      <sz val="9"/>
      <color indexed="42"/>
      <name val="ＭＳ 明朝"/>
      <family val="1"/>
      <charset val="128"/>
    </font>
    <font>
      <sz val="9"/>
      <color indexed="8"/>
      <name val="ＭＳ 明朝"/>
      <family val="1"/>
      <charset val="128"/>
    </font>
    <font>
      <sz val="10"/>
      <name val="ＭＳ Ｐゴシック"/>
      <family val="3"/>
      <charset val="128"/>
    </font>
    <font>
      <sz val="9"/>
      <name val="ＭＳ Ｐゴシック"/>
      <family val="3"/>
      <charset val="128"/>
    </font>
    <font>
      <sz val="8"/>
      <name val="ＭＳ Ｐゴシック"/>
      <family val="3"/>
      <charset val="128"/>
    </font>
    <font>
      <sz val="12"/>
      <name val="ＭＳ Ｐゴシック"/>
      <family val="3"/>
      <charset val="128"/>
    </font>
    <font>
      <sz val="6"/>
      <name val="ＭＳ 明朝"/>
      <family val="1"/>
      <charset val="128"/>
    </font>
    <font>
      <sz val="10"/>
      <name val="ＭＳ 明朝"/>
      <family val="1"/>
      <charset val="128"/>
    </font>
    <font>
      <sz val="20"/>
      <name val="ＭＳ Ｐ明朝"/>
      <family val="1"/>
      <charset val="128"/>
    </font>
    <font>
      <sz val="14"/>
      <color indexed="42"/>
      <name val="ＭＳ ゴシック"/>
      <family val="3"/>
      <charset val="128"/>
    </font>
    <font>
      <sz val="14"/>
      <name val="ＭＳ ゴシック"/>
      <family val="3"/>
      <charset val="128"/>
    </font>
    <font>
      <sz val="9"/>
      <name val="ＭＳ Ｐ明朝"/>
      <family val="1"/>
      <charset val="128"/>
    </font>
    <font>
      <sz val="10"/>
      <name val="ＭＳ ゴシック"/>
      <family val="3"/>
      <charset val="128"/>
    </font>
    <font>
      <sz val="10"/>
      <name val="ＭＳ Ｐ明朝"/>
      <family val="1"/>
      <charset val="128"/>
    </font>
    <font>
      <sz val="8"/>
      <name val="ＭＳ 明朝"/>
      <family val="1"/>
      <charset val="128"/>
    </font>
    <font>
      <sz val="10"/>
      <color indexed="42"/>
      <name val="ＭＳ ゴシック"/>
      <family val="3"/>
      <charset val="128"/>
    </font>
    <font>
      <sz val="11"/>
      <name val="ＭＳ 明朝"/>
      <family val="1"/>
      <charset val="128"/>
    </font>
    <font>
      <sz val="9"/>
      <name val="ＭＳ 明朝"/>
      <family val="1"/>
      <charset val="128"/>
    </font>
    <font>
      <sz val="16"/>
      <name val="ＭＳ Ｐゴシック"/>
      <family val="3"/>
      <charset val="128"/>
    </font>
    <font>
      <sz val="7"/>
      <name val="ＭＳ 明朝"/>
      <family val="1"/>
      <charset val="128"/>
    </font>
    <font>
      <sz val="18"/>
      <name val="ＭＳ Ｐゴシック"/>
      <family val="3"/>
      <charset val="128"/>
    </font>
    <font>
      <sz val="16"/>
      <name val="ＭＳ Ｐ明朝"/>
      <family val="1"/>
      <charset val="128"/>
    </font>
    <font>
      <sz val="11"/>
      <name val="ＭＳ Ｐ明朝"/>
      <family val="1"/>
      <charset val="128"/>
    </font>
    <font>
      <sz val="12"/>
      <color indexed="42"/>
      <name val="ＭＳ Ｐ明朝"/>
      <family val="1"/>
      <charset val="128"/>
    </font>
    <font>
      <sz val="14"/>
      <name val="ＭＳ 明朝"/>
      <family val="1"/>
      <charset val="128"/>
    </font>
    <font>
      <sz val="16"/>
      <name val="ＭＳ 明朝"/>
      <family val="1"/>
      <charset val="128"/>
    </font>
    <font>
      <sz val="16"/>
      <color indexed="8"/>
      <name val="ＭＳ 明朝"/>
      <family val="1"/>
      <charset val="128"/>
    </font>
    <font>
      <sz val="18"/>
      <name val="ＭＳ 明朝"/>
      <family val="1"/>
      <charset val="128"/>
    </font>
    <font>
      <sz val="5"/>
      <name val="ＭＳ 明朝"/>
      <family val="1"/>
      <charset val="128"/>
    </font>
    <font>
      <sz val="12"/>
      <name val="ＭＳ 明朝"/>
      <family val="1"/>
      <charset val="128"/>
    </font>
    <font>
      <sz val="5"/>
      <name val="ＭＳ Ｐゴシック"/>
      <family val="3"/>
      <charset val="128"/>
    </font>
    <font>
      <sz val="8"/>
      <color indexed="14"/>
      <name val="ＭＳ 明朝"/>
      <family val="1"/>
      <charset val="128"/>
    </font>
    <font>
      <sz val="20"/>
      <name val="ＭＳ 明朝"/>
      <family val="1"/>
      <charset val="128"/>
    </font>
    <font>
      <sz val="6"/>
      <color indexed="42"/>
      <name val="ＭＳ ゴシック"/>
      <family val="3"/>
      <charset val="128"/>
    </font>
    <font>
      <sz val="9"/>
      <color indexed="42"/>
      <name val="ＭＳ ゴシック"/>
      <family val="3"/>
      <charset val="128"/>
    </font>
    <font>
      <sz val="8"/>
      <name val="ＭＳ ゴシック"/>
      <family val="3"/>
      <charset val="128"/>
    </font>
    <font>
      <sz val="7"/>
      <name val="ＭＳ ゴシック"/>
      <family val="3"/>
      <charset val="128"/>
    </font>
    <font>
      <sz val="16"/>
      <name val="ＭＳ ゴシック"/>
      <family val="3"/>
      <charset val="128"/>
    </font>
    <font>
      <sz val="5"/>
      <color indexed="14"/>
      <name val="ＭＳ 明朝"/>
      <family val="1"/>
      <charset val="128"/>
    </font>
    <font>
      <sz val="6"/>
      <color indexed="14"/>
      <name val="ＭＳ Ｐゴシック"/>
      <family val="3"/>
      <charset val="128"/>
    </font>
    <font>
      <sz val="8"/>
      <color indexed="42"/>
      <name val="ＭＳ ゴシック"/>
      <family val="3"/>
      <charset val="128"/>
    </font>
    <font>
      <sz val="8"/>
      <color indexed="14"/>
      <name val="ＭＳ Ｐゴシック"/>
      <family val="3"/>
      <charset val="128"/>
    </font>
    <font>
      <sz val="16"/>
      <color indexed="9"/>
      <name val="ＭＳ Ｐゴシック"/>
      <family val="3"/>
      <charset val="128"/>
    </font>
    <font>
      <sz val="5"/>
      <color indexed="14"/>
      <name val="ＭＳ 明朝"/>
      <family val="1"/>
      <charset val="128"/>
    </font>
    <font>
      <sz val="10"/>
      <color indexed="10"/>
      <name val="ＭＳ 明朝"/>
      <family val="1"/>
      <charset val="128"/>
    </font>
    <font>
      <sz val="18"/>
      <color indexed="9"/>
      <name val="ＭＳ Ｐゴシック"/>
      <family val="3"/>
      <charset val="128"/>
    </font>
    <font>
      <sz val="20"/>
      <color indexed="12"/>
      <name val="ＭＳ Ｐ明朝"/>
      <family val="1"/>
      <charset val="128"/>
    </font>
    <font>
      <sz val="20"/>
      <color indexed="14"/>
      <name val="ＭＳ Ｐ明朝"/>
      <family val="1"/>
      <charset val="128"/>
    </font>
    <font>
      <sz val="12"/>
      <color indexed="12"/>
      <name val="ＭＳ 明朝"/>
      <family val="1"/>
      <charset val="128"/>
    </font>
    <font>
      <sz val="18"/>
      <color indexed="12"/>
      <name val="ＭＳ 明朝"/>
      <family val="1"/>
      <charset val="128"/>
    </font>
    <font>
      <sz val="16"/>
      <color indexed="12"/>
      <name val="ＭＳ 明朝"/>
      <family val="1"/>
      <charset val="128"/>
    </font>
    <font>
      <sz val="9"/>
      <color indexed="12"/>
      <name val="ＭＳ 明朝"/>
      <family val="1"/>
      <charset val="128"/>
    </font>
    <font>
      <sz val="11"/>
      <color indexed="12"/>
      <name val="ＭＳ 明朝"/>
      <family val="1"/>
      <charset val="128"/>
    </font>
    <font>
      <sz val="7"/>
      <color indexed="14"/>
      <name val="ＭＳ 明朝"/>
      <family val="1"/>
      <charset val="128"/>
    </font>
    <font>
      <sz val="12"/>
      <color indexed="12"/>
      <name val="ＭＳ Ｐ明朝"/>
      <family val="1"/>
      <charset val="128"/>
    </font>
    <font>
      <sz val="11"/>
      <name val="ＭＳ Ｐゴシック"/>
      <family val="3"/>
    </font>
    <font>
      <sz val="13"/>
      <color indexed="8"/>
      <name val="ＭＳ 明朝"/>
      <family val="1"/>
      <charset val="128"/>
    </font>
    <font>
      <sz val="13"/>
      <name val="ＭＳ 明朝"/>
      <family val="1"/>
      <charset val="128"/>
    </font>
    <font>
      <sz val="20"/>
      <color rgb="FF0000FF"/>
      <name val="ＭＳ Ｐ明朝"/>
      <family val="1"/>
      <charset val="128"/>
    </font>
    <font>
      <sz val="20"/>
      <color rgb="FFFF00FF"/>
      <name val="ＭＳ Ｐ明朝"/>
      <family val="1"/>
      <charset val="128"/>
    </font>
    <font>
      <sz val="11"/>
      <name val="ＭＳ ゴシック"/>
      <family val="3"/>
      <charset val="128"/>
    </font>
    <font>
      <sz val="18"/>
      <name val="ＭＳ Ｐ明朝"/>
      <family val="1"/>
      <charset val="128"/>
    </font>
    <font>
      <sz val="8"/>
      <color indexed="42"/>
      <name val="ＭＳ 明朝"/>
      <family val="1"/>
      <charset val="128"/>
    </font>
    <font>
      <sz val="10"/>
      <color rgb="FFFF6600"/>
      <name val="ＭＳ 明朝"/>
      <family val="1"/>
      <charset val="128"/>
    </font>
    <font>
      <sz val="12"/>
      <color rgb="FF0000FF"/>
      <name val="ＭＳ 明朝"/>
      <family val="1"/>
      <charset val="128"/>
    </font>
    <font>
      <sz val="7.5"/>
      <name val="ＭＳ Ｐゴシック"/>
      <family val="3"/>
      <charset val="128"/>
    </font>
    <font>
      <sz val="6"/>
      <color indexed="14"/>
      <name val="ＭＳ 明朝"/>
      <family val="1"/>
      <charset val="128"/>
    </font>
    <font>
      <sz val="20"/>
      <color rgb="FF0000FF"/>
      <name val="ＭＳ 明朝"/>
      <family val="1"/>
      <charset val="128"/>
    </font>
    <font>
      <sz val="20"/>
      <name val="ＭＳ Ｐゴシック"/>
      <family val="3"/>
      <charset val="128"/>
    </font>
    <font>
      <sz val="18"/>
      <color indexed="44"/>
      <name val="ＭＳ Ｐ明朝"/>
      <family val="1"/>
      <charset val="128"/>
    </font>
    <font>
      <sz val="18"/>
      <color indexed="42"/>
      <name val="ＭＳ Ｐ明朝"/>
      <family val="1"/>
      <charset val="128"/>
    </font>
    <font>
      <sz val="12"/>
      <color rgb="FFFF00FF"/>
      <name val="ＭＳ Ｐゴシック"/>
      <family val="3"/>
      <charset val="128"/>
    </font>
    <font>
      <sz val="9"/>
      <name val="ＭＳ ゴシック"/>
      <family val="3"/>
      <charset val="128"/>
    </font>
    <font>
      <sz val="6.5"/>
      <name val="ＭＳ 明朝"/>
      <family val="1"/>
      <charset val="128"/>
    </font>
    <font>
      <sz val="13"/>
      <color rgb="FF0000FF"/>
      <name val="ＭＳ 明朝"/>
      <family val="1"/>
      <charset val="128"/>
    </font>
    <font>
      <sz val="11"/>
      <color rgb="FF000000"/>
      <name val="ＭＳ Ｐゴシック"/>
      <family val="3"/>
      <charset val="128"/>
    </font>
    <font>
      <sz val="6"/>
      <color rgb="FFFF00FF"/>
      <name val="ＭＳ 明朝"/>
      <family val="1"/>
      <charset val="128"/>
    </font>
    <font>
      <sz val="10"/>
      <color theme="0"/>
      <name val="ＭＳ ゴシック"/>
      <family val="3"/>
      <charset val="128"/>
    </font>
    <font>
      <sz val="6"/>
      <color rgb="FFFF00FF"/>
      <name val="ＭＳ Ｐゴシック"/>
      <family val="3"/>
      <charset val="128"/>
    </font>
    <font>
      <sz val="5"/>
      <color rgb="FFFF6600"/>
      <name val="ＭＳ 明朝"/>
      <family val="1"/>
      <charset val="128"/>
    </font>
    <font>
      <sz val="8"/>
      <color rgb="FFFF00FF"/>
      <name val="ＭＳ Ｐゴシック"/>
      <family val="3"/>
      <charset val="128"/>
    </font>
    <font>
      <sz val="11"/>
      <color rgb="FFFF00FF"/>
      <name val="ＭＳ Ｐ明朝"/>
      <family val="1"/>
      <charset val="128"/>
    </font>
    <font>
      <sz val="6"/>
      <color indexed="14"/>
      <name val="ＭＳ Ｐ明朝"/>
      <family val="1"/>
      <charset val="128"/>
    </font>
    <font>
      <sz val="7"/>
      <color indexed="10"/>
      <name val="ＭＳ 明朝"/>
      <family val="1"/>
      <charset val="128"/>
    </font>
    <font>
      <sz val="8"/>
      <name val="ＭＳ Ｐ明朝"/>
      <family val="1"/>
      <charset val="128"/>
    </font>
    <font>
      <b/>
      <sz val="9"/>
      <color indexed="81"/>
      <name val="ＭＳ Ｐゴシック"/>
      <family val="3"/>
      <charset val="128"/>
    </font>
    <font>
      <sz val="14"/>
      <color rgb="FF0000FF"/>
      <name val="ＭＳ 明朝"/>
      <family val="1"/>
      <charset val="128"/>
    </font>
    <font>
      <sz val="16"/>
      <color rgb="FF0000FF"/>
      <name val="ＭＳ 明朝"/>
      <family val="1"/>
      <charset val="128"/>
    </font>
    <font>
      <sz val="8"/>
      <color rgb="FFFF00FF"/>
      <name val="ＭＳ Ｐ明朝"/>
      <family val="1"/>
      <charset val="128"/>
    </font>
    <font>
      <sz val="6"/>
      <color rgb="FFFF00FF"/>
      <name val="ＭＳ Ｐ明朝"/>
      <family val="1"/>
      <charset val="128"/>
    </font>
    <font>
      <sz val="7"/>
      <color rgb="FFFF00FF"/>
      <name val="ＭＳ Ｐ明朝"/>
      <family val="1"/>
      <charset val="128"/>
    </font>
    <font>
      <sz val="5"/>
      <color rgb="FFFF00FF"/>
      <name val="ＭＳ Ｐ明朝"/>
      <family val="1"/>
      <charset val="128"/>
    </font>
    <font>
      <sz val="7"/>
      <name val="ＭＳ Ｐゴシック"/>
      <family val="3"/>
      <charset val="128"/>
    </font>
    <font>
      <sz val="16"/>
      <color rgb="FF0000FF"/>
      <name val="ＭＳ Ｐ明朝"/>
      <family val="1"/>
      <charset val="128"/>
    </font>
    <font>
      <sz val="6"/>
      <name val="ＭＳ ゴシック"/>
      <family val="3"/>
      <charset val="128"/>
    </font>
    <font>
      <sz val="7"/>
      <name val="ＭＳ Ｐ明朝"/>
      <family val="1"/>
      <charset val="128"/>
    </font>
    <font>
      <sz val="9"/>
      <color indexed="42"/>
      <name val="ＭＳ Ｐゴシック"/>
      <family val="3"/>
      <charset val="128"/>
    </font>
    <font>
      <b/>
      <sz val="12"/>
      <color indexed="42"/>
      <name val="ＭＳ ゴシック"/>
      <family val="3"/>
      <charset val="128"/>
    </font>
    <font>
      <b/>
      <sz val="9"/>
      <color rgb="FF000000"/>
      <name val="ＭＳ ゴシック"/>
      <family val="3"/>
      <charset val="128"/>
    </font>
    <font>
      <sz val="7"/>
      <color indexed="12"/>
      <name val="ＭＳ 明朝"/>
      <family val="1"/>
      <charset val="128"/>
    </font>
    <font>
      <sz val="11"/>
      <color indexed="12"/>
      <name val="ＭＳ Ｐ明朝"/>
      <family val="1"/>
      <charset val="128"/>
    </font>
    <font>
      <sz val="12"/>
      <color rgb="FF0000FF"/>
      <name val="ＭＳ Ｐ明朝"/>
      <family val="1"/>
      <charset val="128"/>
    </font>
    <font>
      <sz val="12"/>
      <name val="ＭＳ Ｐ明朝"/>
      <family val="1"/>
      <charset val="128"/>
    </font>
    <font>
      <sz val="22"/>
      <name val="ＭＳ Ｐ明朝"/>
      <family val="1"/>
      <charset val="128"/>
    </font>
    <font>
      <sz val="21"/>
      <name val="ＭＳ 明朝"/>
      <family val="1"/>
      <charset val="128"/>
    </font>
    <font>
      <sz val="22"/>
      <name val="ＭＳ 明朝"/>
      <family val="1"/>
      <charset val="128"/>
    </font>
    <font>
      <b/>
      <sz val="18"/>
      <color rgb="FFFF00FF"/>
      <name val="ＭＳ 明朝"/>
      <family val="1"/>
      <charset val="128"/>
    </font>
    <font>
      <sz val="7.5"/>
      <name val="ＭＳ Ｐ明朝"/>
      <family val="1"/>
      <charset val="128"/>
    </font>
    <font>
      <u/>
      <sz val="7.5"/>
      <name val="ＭＳ Ｐ明朝"/>
      <family val="1"/>
      <charset val="128"/>
    </font>
    <font>
      <sz val="14"/>
      <name val="ＭＳ Ｐ明朝"/>
      <family val="1"/>
      <charset val="128"/>
    </font>
    <font>
      <sz val="6"/>
      <name val="ＭＳ Ｐ明朝"/>
      <family val="1"/>
      <charset val="128"/>
    </font>
    <font>
      <b/>
      <sz val="10"/>
      <name val="ＭＳ Ｐ明朝"/>
      <family val="1"/>
      <charset val="128"/>
    </font>
    <font>
      <b/>
      <sz val="7.5"/>
      <name val="ＭＳ Ｐ明朝"/>
      <family val="1"/>
      <charset val="128"/>
    </font>
    <font>
      <sz val="5"/>
      <name val="ＭＳ Ｐ明朝"/>
      <family val="1"/>
      <charset val="128"/>
    </font>
    <font>
      <b/>
      <sz val="16"/>
      <name val="ＭＳ ゴシック"/>
      <family val="3"/>
      <charset val="128"/>
    </font>
    <font>
      <sz val="11"/>
      <color theme="0"/>
      <name val="ＭＳ Ｐゴシック"/>
      <family val="3"/>
      <charset val="128"/>
    </font>
    <font>
      <b/>
      <sz val="11"/>
      <color theme="0"/>
      <name val="ＭＳ ゴシック"/>
      <family val="3"/>
      <charset val="128"/>
    </font>
    <font>
      <b/>
      <sz val="11"/>
      <color theme="0"/>
      <name val="ＭＳ Ｐゴシック"/>
      <family val="3"/>
      <charset val="128"/>
    </font>
    <font>
      <b/>
      <sz val="10.5"/>
      <color theme="0"/>
      <name val="ＭＳ Ｐゴシック"/>
      <family val="3"/>
      <charset val="128"/>
    </font>
    <font>
      <b/>
      <sz val="9"/>
      <name val="ＭＳ Ｐ明朝"/>
      <family val="1"/>
      <charset val="128"/>
    </font>
    <font>
      <sz val="10"/>
      <color indexed="8"/>
      <name val="ＭＳ 明朝"/>
      <family val="1"/>
      <charset val="128"/>
    </font>
    <font>
      <sz val="9"/>
      <color indexed="42"/>
      <name val="ＭＳ Ｐ明朝"/>
      <family val="1"/>
      <charset val="128"/>
    </font>
    <font>
      <sz val="18"/>
      <color indexed="9"/>
      <name val="ＭＳ Ｐ明朝"/>
      <family val="1"/>
      <charset val="128"/>
    </font>
    <font>
      <sz val="10"/>
      <color indexed="42"/>
      <name val="ＭＳ Ｐ明朝"/>
      <family val="1"/>
      <charset val="128"/>
    </font>
    <font>
      <sz val="12"/>
      <color indexed="42"/>
      <name val="ＭＳ Ｐゴシック"/>
      <family val="3"/>
      <charset val="128"/>
    </font>
    <font>
      <sz val="14"/>
      <color rgb="FF0000FF"/>
      <name val="ＭＳ Ｐ明朝"/>
      <family val="1"/>
      <charset val="128"/>
    </font>
    <font>
      <sz val="16"/>
      <color rgb="FFFF00FF"/>
      <name val="ＭＳ 明朝"/>
      <family val="1"/>
      <charset val="128"/>
    </font>
    <font>
      <sz val="11"/>
      <color rgb="FF0000FF"/>
      <name val="ＭＳ 明朝"/>
      <family val="1"/>
      <charset val="128"/>
    </font>
    <font>
      <sz val="14"/>
      <name val="ＭＳ Ｐゴシック"/>
      <family val="3"/>
      <charset val="128"/>
    </font>
    <font>
      <sz val="20"/>
      <color theme="1"/>
      <name val="ＭＳ Ｐ明朝"/>
      <family val="1"/>
      <charset val="128"/>
    </font>
    <font>
      <b/>
      <sz val="16"/>
      <name val="ＭＳ Ｐゴシック"/>
      <family val="3"/>
      <charset val="128"/>
    </font>
    <font>
      <b/>
      <sz val="18"/>
      <name val="ＭＳ Ｐゴシック"/>
      <family val="3"/>
      <charset val="128"/>
    </font>
    <font>
      <b/>
      <sz val="13"/>
      <name val="MingLiU"/>
      <family val="3"/>
    </font>
    <font>
      <b/>
      <sz val="13"/>
      <name val="ＭＳ Ｐゴシック"/>
      <family val="3"/>
      <charset val="128"/>
    </font>
  </fonts>
  <fills count="11">
    <fill>
      <patternFill patternType="none"/>
    </fill>
    <fill>
      <patternFill patternType="gray125"/>
    </fill>
    <fill>
      <patternFill patternType="solid">
        <fgColor indexed="10"/>
        <bgColor indexed="64"/>
      </patternFill>
    </fill>
    <fill>
      <patternFill patternType="solid">
        <fgColor indexed="28"/>
        <bgColor indexed="64"/>
      </patternFill>
    </fill>
    <fill>
      <patternFill patternType="solid">
        <fgColor indexed="30"/>
        <bgColor indexed="64"/>
      </patternFill>
    </fill>
    <fill>
      <patternFill patternType="solid">
        <fgColor indexed="49"/>
        <bgColor indexed="64"/>
      </patternFill>
    </fill>
    <fill>
      <patternFill patternType="solid">
        <fgColor rgb="FFCCFF99"/>
        <bgColor indexed="64"/>
      </patternFill>
    </fill>
    <fill>
      <patternFill patternType="solid">
        <fgColor rgb="FFFF6600"/>
        <bgColor indexed="64"/>
      </patternFill>
    </fill>
    <fill>
      <patternFill patternType="solid">
        <fgColor theme="1"/>
        <bgColor indexed="64"/>
      </patternFill>
    </fill>
    <fill>
      <patternFill patternType="solid">
        <fgColor rgb="FF3399FF"/>
        <bgColor indexed="64"/>
      </patternFill>
    </fill>
    <fill>
      <patternFill patternType="solid">
        <fgColor theme="9" tint="0.79998168889431442"/>
        <bgColor indexed="64"/>
      </patternFill>
    </fill>
  </fills>
  <borders count="148">
    <border>
      <left/>
      <right/>
      <top/>
      <bottom/>
      <diagonal/>
    </border>
    <border>
      <left/>
      <right/>
      <top style="thin">
        <color indexed="8"/>
      </top>
      <bottom/>
      <diagonal/>
    </border>
    <border>
      <left/>
      <right/>
      <top/>
      <bottom style="thin">
        <color indexed="8"/>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8"/>
      </top>
      <bottom/>
      <diagonal/>
    </border>
    <border>
      <left/>
      <right style="medium">
        <color indexed="64"/>
      </right>
      <top/>
      <bottom style="thin">
        <color indexed="8"/>
      </bottom>
      <diagonal/>
    </border>
    <border>
      <left/>
      <right style="medium">
        <color indexed="64"/>
      </right>
      <top/>
      <bottom/>
      <diagonal/>
    </border>
    <border>
      <left/>
      <right/>
      <top style="medium">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8"/>
      </right>
      <top style="medium">
        <color indexed="64"/>
      </top>
      <bottom/>
      <diagonal/>
    </border>
    <border>
      <left/>
      <right/>
      <top style="thin">
        <color indexed="64"/>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8"/>
      </top>
      <bottom/>
      <diagonal/>
    </border>
    <border>
      <left/>
      <right style="thin">
        <color indexed="64"/>
      </right>
      <top style="thin">
        <color indexed="8"/>
      </top>
      <bottom/>
      <diagonal/>
    </border>
    <border>
      <left style="thin">
        <color rgb="FFFF6600"/>
      </left>
      <right style="thin">
        <color rgb="FFFF6600"/>
      </right>
      <top style="thin">
        <color rgb="FFFF6600"/>
      </top>
      <bottom style="thin">
        <color rgb="FFFF6600"/>
      </bottom>
      <diagonal/>
    </border>
    <border>
      <left style="thin">
        <color rgb="FFFF6600"/>
      </left>
      <right style="thin">
        <color rgb="FFFF6600"/>
      </right>
      <top/>
      <bottom/>
      <diagonal/>
    </border>
    <border>
      <left style="thin">
        <color rgb="FFFF6600"/>
      </left>
      <right/>
      <top style="thin">
        <color rgb="FFFF6600"/>
      </top>
      <bottom style="thin">
        <color rgb="FFFF6600"/>
      </bottom>
      <diagonal/>
    </border>
    <border>
      <left/>
      <right/>
      <top style="thin">
        <color rgb="FFFF6600"/>
      </top>
      <bottom style="thin">
        <color rgb="FFFF6600"/>
      </bottom>
      <diagonal/>
    </border>
    <border>
      <left/>
      <right style="thin">
        <color rgb="FFFF6600"/>
      </right>
      <top style="thin">
        <color rgb="FFFF6600"/>
      </top>
      <bottom style="thin">
        <color rgb="FFFF6600"/>
      </bottom>
      <diagonal/>
    </border>
    <border>
      <left style="thin">
        <color rgb="FFFF6600"/>
      </left>
      <right style="thin">
        <color rgb="FFFF6600"/>
      </right>
      <top style="thin">
        <color rgb="FFFF6600"/>
      </top>
      <bottom/>
      <diagonal/>
    </border>
    <border>
      <left style="thin">
        <color rgb="FFFF6600"/>
      </left>
      <right style="thin">
        <color rgb="FFFF6600"/>
      </right>
      <top/>
      <bottom style="thin">
        <color rgb="FFFF6600"/>
      </bottom>
      <diagonal/>
    </border>
    <border>
      <left style="thin">
        <color rgb="FFFF6600"/>
      </left>
      <right/>
      <top style="thin">
        <color rgb="FFFF6600"/>
      </top>
      <bottom/>
      <diagonal/>
    </border>
    <border>
      <left/>
      <right/>
      <top style="thin">
        <color rgb="FFFF6600"/>
      </top>
      <bottom/>
      <diagonal/>
    </border>
    <border>
      <left/>
      <right style="thin">
        <color rgb="FFFF6600"/>
      </right>
      <top style="thin">
        <color rgb="FFFF6600"/>
      </top>
      <bottom/>
      <diagonal/>
    </border>
    <border>
      <left style="thin">
        <color rgb="FFFF6600"/>
      </left>
      <right/>
      <top/>
      <bottom style="thin">
        <color rgb="FFFF6600"/>
      </bottom>
      <diagonal/>
    </border>
    <border>
      <left/>
      <right/>
      <top/>
      <bottom style="thin">
        <color rgb="FFFF6600"/>
      </bottom>
      <diagonal/>
    </border>
    <border>
      <left/>
      <right style="thin">
        <color rgb="FFFF6600"/>
      </right>
      <top/>
      <bottom style="thin">
        <color rgb="FFFF6600"/>
      </bottom>
      <diagonal/>
    </border>
    <border>
      <left style="thin">
        <color rgb="FFFF6600"/>
      </left>
      <right/>
      <top/>
      <bottom/>
      <diagonal/>
    </border>
    <border>
      <left/>
      <right style="thin">
        <color rgb="FFFF6600"/>
      </right>
      <top/>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dotted">
        <color indexed="64"/>
      </right>
      <top style="medium">
        <color indexed="64"/>
      </top>
      <bottom style="dotted">
        <color indexed="64"/>
      </bottom>
      <diagonal/>
    </border>
    <border>
      <left/>
      <right/>
      <top style="thin">
        <color auto="1"/>
      </top>
      <bottom/>
      <diagonal/>
    </border>
    <border>
      <left/>
      <right/>
      <top/>
      <bottom style="thin">
        <color auto="1"/>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thin">
        <color indexed="64"/>
      </right>
      <top style="thin">
        <color auto="1"/>
      </top>
      <bottom/>
      <diagonal/>
    </border>
    <border>
      <left style="dotted">
        <color auto="1"/>
      </left>
      <right/>
      <top style="thin">
        <color auto="1"/>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medium">
        <color indexed="64"/>
      </right>
      <top style="thin">
        <color auto="1"/>
      </top>
      <bottom style="thin">
        <color auto="1"/>
      </bottom>
      <diagonal/>
    </border>
    <border>
      <left style="medium">
        <color indexed="64"/>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top style="thin">
        <color indexed="8"/>
      </top>
      <bottom style="thin">
        <color indexed="8"/>
      </bottom>
      <diagonal/>
    </border>
    <border>
      <left/>
      <right style="medium">
        <color indexed="64"/>
      </right>
      <top style="thin">
        <color indexed="8"/>
      </top>
      <bottom style="thin">
        <color indexed="8"/>
      </bottom>
      <diagonal/>
    </border>
    <border>
      <left style="thin">
        <color indexed="8"/>
      </left>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style="thin">
        <color auto="1"/>
      </left>
      <right/>
      <top/>
      <bottom/>
      <diagonal/>
    </border>
    <border>
      <left/>
      <right style="medium">
        <color indexed="64"/>
      </right>
      <top style="thin">
        <color indexed="8"/>
      </top>
      <bottom style="thin">
        <color indexed="64"/>
      </bottom>
      <diagonal/>
    </border>
    <border>
      <left style="thin">
        <color auto="1"/>
      </left>
      <right/>
      <top/>
      <bottom style="medium">
        <color indexed="64"/>
      </bottom>
      <diagonal/>
    </border>
    <border>
      <left style="thin">
        <color indexed="64"/>
      </left>
      <right style="thin">
        <color indexed="64"/>
      </right>
      <top style="medium">
        <color indexed="64"/>
      </top>
      <bottom style="thin">
        <color auto="1"/>
      </bottom>
      <diagonal/>
    </border>
    <border>
      <left style="thin">
        <color indexed="8"/>
      </left>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bottom style="thin">
        <color auto="1"/>
      </bottom>
      <diagonal/>
    </border>
    <border>
      <left style="thin">
        <color indexed="8"/>
      </left>
      <right/>
      <top style="thin">
        <color indexed="64"/>
      </top>
      <bottom/>
      <diagonal/>
    </border>
    <border>
      <left style="thin">
        <color indexed="8"/>
      </left>
      <right/>
      <top/>
      <bottom style="thin">
        <color indexed="8"/>
      </bottom>
      <diagonal/>
    </border>
    <border>
      <left/>
      <right style="thin">
        <color indexed="8"/>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diagonal/>
    </border>
    <border>
      <left/>
      <right style="thin">
        <color auto="1"/>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top style="thin">
        <color indexed="64"/>
      </top>
      <bottom/>
      <diagonal/>
    </border>
    <border>
      <left style="thin">
        <color auto="1"/>
      </left>
      <right/>
      <top/>
      <bottom style="thin">
        <color indexed="64"/>
      </bottom>
      <diagonal/>
    </border>
    <border>
      <left/>
      <right/>
      <top/>
      <bottom style="thin">
        <color indexed="64"/>
      </bottom>
      <diagonal/>
    </border>
    <border>
      <left/>
      <right style="thin">
        <color auto="1"/>
      </right>
      <top/>
      <bottom style="thin">
        <color indexed="64"/>
      </bottom>
      <diagonal/>
    </border>
    <border>
      <left/>
      <right style="thin">
        <color auto="1"/>
      </right>
      <top style="medium">
        <color indexed="64"/>
      </top>
      <bottom/>
      <diagonal/>
    </border>
    <border>
      <left/>
      <right style="thin">
        <color indexed="64"/>
      </right>
      <top/>
      <bottom style="thin">
        <color indexed="64"/>
      </bottom>
      <diagonal/>
    </border>
    <border>
      <left/>
      <right/>
      <top style="thin">
        <color indexed="8"/>
      </top>
      <bottom/>
      <diagonal/>
    </border>
    <border>
      <left/>
      <right style="medium">
        <color indexed="64"/>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right style="thin">
        <color indexed="8"/>
      </right>
      <top/>
      <bottom style="medium">
        <color indexed="64"/>
      </bottom>
      <diagonal/>
    </border>
    <border>
      <left/>
      <right style="thin">
        <color indexed="8"/>
      </right>
      <top/>
      <bottom/>
      <diagonal/>
    </border>
    <border>
      <left/>
      <right style="thin">
        <color indexed="64"/>
      </right>
      <top/>
      <bottom/>
      <diagonal/>
    </border>
    <border>
      <left style="dotted">
        <color indexed="64"/>
      </left>
      <right style="medium">
        <color indexed="64"/>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auto="1"/>
      </top>
      <bottom/>
      <diagonal/>
    </border>
    <border>
      <left/>
      <right style="thin">
        <color auto="1"/>
      </right>
      <top/>
      <bottom style="medium">
        <color indexed="64"/>
      </bottom>
      <diagonal/>
    </border>
  </borders>
  <cellStyleXfs count="2">
    <xf numFmtId="0" fontId="0" fillId="0" borderId="0">
      <alignment vertical="center"/>
    </xf>
    <xf numFmtId="0" fontId="61" fillId="0" borderId="0"/>
  </cellStyleXfs>
  <cellXfs count="1943">
    <xf numFmtId="0" fontId="0" fillId="0" borderId="0" xfId="0">
      <alignment vertical="center"/>
    </xf>
    <xf numFmtId="0" fontId="0" fillId="0" borderId="20" xfId="0" applyBorder="1">
      <alignment vertical="center"/>
    </xf>
    <xf numFmtId="3" fontId="0" fillId="0" borderId="20" xfId="0" applyNumberFormat="1" applyBorder="1">
      <alignment vertical="center"/>
    </xf>
    <xf numFmtId="0" fontId="7" fillId="0" borderId="0" xfId="0" applyFont="1" applyAlignment="1">
      <alignment vertical="center" wrapText="1"/>
    </xf>
    <xf numFmtId="0" fontId="9" fillId="0" borderId="0" xfId="0" applyFont="1" applyAlignment="1">
      <alignment vertical="center" wrapText="1"/>
    </xf>
    <xf numFmtId="0" fontId="6" fillId="0" borderId="0" xfId="0" applyFont="1" applyAlignment="1">
      <alignment vertical="center" wrapText="1"/>
    </xf>
    <xf numFmtId="177" fontId="0" fillId="0" borderId="20" xfId="0" applyNumberFormat="1" applyBorder="1">
      <alignment vertical="center"/>
    </xf>
    <xf numFmtId="0" fontId="0" fillId="6" borderId="0" xfId="0" applyFill="1">
      <alignment vertical="center"/>
    </xf>
    <xf numFmtId="0" fontId="9" fillId="6" borderId="0" xfId="0" applyFont="1" applyFill="1" applyAlignment="1">
      <alignment vertical="center" wrapText="1"/>
    </xf>
    <xf numFmtId="0" fontId="6" fillId="6" borderId="0" xfId="0" applyFont="1" applyFill="1" applyAlignment="1">
      <alignment vertical="center" wrapText="1"/>
    </xf>
    <xf numFmtId="0" fontId="22" fillId="0" borderId="0" xfId="1" applyFont="1" applyAlignment="1">
      <alignment horizontal="left" vertical="center"/>
    </xf>
    <xf numFmtId="0" fontId="61" fillId="0" borderId="0" xfId="1" applyAlignment="1">
      <alignment vertical="center"/>
    </xf>
    <xf numFmtId="0" fontId="13" fillId="0" borderId="0" xfId="1" applyFont="1" applyAlignment="1">
      <alignment horizontal="left" vertical="center"/>
    </xf>
    <xf numFmtId="177" fontId="61" fillId="0" borderId="20" xfId="1" applyNumberFormat="1" applyBorder="1" applyAlignment="1">
      <alignment vertical="center"/>
    </xf>
    <xf numFmtId="177" fontId="61" fillId="0" borderId="0" xfId="1" applyNumberFormat="1" applyAlignment="1">
      <alignment vertical="center"/>
    </xf>
    <xf numFmtId="0" fontId="0" fillId="0" borderId="0" xfId="0" applyProtection="1">
      <alignment vertical="center"/>
      <protection locked="0" hidden="1"/>
    </xf>
    <xf numFmtId="0" fontId="28" fillId="0" borderId="0" xfId="0" applyFont="1" applyAlignment="1" applyProtection="1">
      <alignment vertical="center" shrinkToFit="1"/>
      <protection locked="0" hidden="1"/>
    </xf>
    <xf numFmtId="0" fontId="23" fillId="0" borderId="0" xfId="0" applyFont="1" applyProtection="1">
      <alignment vertical="center"/>
      <protection locked="0" hidden="1"/>
    </xf>
    <xf numFmtId="0" fontId="22" fillId="0" borderId="0" xfId="0" applyFont="1" applyProtection="1">
      <alignment vertical="center"/>
      <protection locked="0" hidden="1"/>
    </xf>
    <xf numFmtId="0" fontId="38" fillId="0" borderId="0" xfId="0" applyFont="1" applyProtection="1">
      <alignment vertical="center"/>
      <protection locked="0" hidden="1"/>
    </xf>
    <xf numFmtId="0" fontId="14" fillId="0" borderId="7" xfId="0" applyFont="1" applyBorder="1" applyProtection="1">
      <alignment vertical="center"/>
      <protection locked="0" hidden="1"/>
    </xf>
    <xf numFmtId="0" fontId="14" fillId="0" borderId="8" xfId="0" applyFont="1" applyBorder="1" applyProtection="1">
      <alignment vertical="center"/>
      <protection locked="0" hidden="1"/>
    </xf>
    <xf numFmtId="0" fontId="14" fillId="0" borderId="9" xfId="0" applyFont="1" applyBorder="1" applyProtection="1">
      <alignment vertical="center"/>
      <protection locked="0" hidden="1"/>
    </xf>
    <xf numFmtId="0" fontId="14" fillId="0" borderId="0" xfId="0" applyFont="1" applyProtection="1">
      <alignment vertical="center"/>
      <protection locked="0" hidden="1"/>
    </xf>
    <xf numFmtId="0" fontId="22" fillId="0" borderId="3" xfId="0" applyFont="1" applyBorder="1" applyAlignment="1" applyProtection="1">
      <alignment vertical="center" shrinkToFit="1"/>
      <protection locked="0" hidden="1"/>
    </xf>
    <xf numFmtId="0" fontId="13" fillId="0" borderId="3" xfId="0" applyFont="1" applyBorder="1" applyProtection="1">
      <alignment vertical="center"/>
      <protection locked="0" hidden="1"/>
    </xf>
    <xf numFmtId="0" fontId="22" fillId="0" borderId="3" xfId="0" applyFont="1" applyBorder="1" applyProtection="1">
      <alignment vertical="center"/>
      <protection locked="0" hidden="1"/>
    </xf>
    <xf numFmtId="0" fontId="14" fillId="0" borderId="6" xfId="0" applyFont="1" applyBorder="1" applyProtection="1">
      <alignment vertical="center"/>
      <protection locked="0" hidden="1"/>
    </xf>
    <xf numFmtId="0" fontId="14" fillId="0" borderId="4" xfId="0" applyFont="1" applyBorder="1" applyProtection="1">
      <alignment vertical="center"/>
      <protection locked="0" hidden="1"/>
    </xf>
    <xf numFmtId="0" fontId="17" fillId="0" borderId="0" xfId="0" applyFont="1" applyProtection="1">
      <alignment vertical="center"/>
      <protection locked="0" hidden="1"/>
    </xf>
    <xf numFmtId="0" fontId="14" fillId="0" borderId="10" xfId="0" applyFont="1" applyBorder="1" applyProtection="1">
      <alignment vertical="center"/>
      <protection locked="0" hidden="1"/>
    </xf>
    <xf numFmtId="0" fontId="14" fillId="0" borderId="3" xfId="0" applyFont="1" applyBorder="1" applyProtection="1">
      <alignment vertical="center"/>
      <protection locked="0" hidden="1"/>
    </xf>
    <xf numFmtId="0" fontId="14" fillId="0" borderId="3" xfId="0" applyFont="1" applyBorder="1" applyAlignment="1" applyProtection="1">
      <alignment horizontal="center" vertical="center"/>
      <protection locked="0" hidden="1"/>
    </xf>
    <xf numFmtId="0" fontId="14" fillId="0" borderId="5" xfId="0" applyFont="1" applyBorder="1" applyProtection="1">
      <alignment vertical="center"/>
      <protection locked="0" hidden="1"/>
    </xf>
    <xf numFmtId="0" fontId="24" fillId="0" borderId="0" xfId="0" applyFont="1" applyAlignment="1" applyProtection="1">
      <alignment wrapText="1"/>
      <protection locked="0" hidden="1"/>
    </xf>
    <xf numFmtId="49" fontId="17" fillId="0" borderId="0" xfId="0" applyNumberFormat="1" applyFont="1" applyAlignment="1" applyProtection="1">
      <alignment vertical="center" shrinkToFit="1"/>
      <protection locked="0" hidden="1"/>
    </xf>
    <xf numFmtId="0" fontId="17" fillId="0" borderId="0" xfId="0" applyFont="1" applyAlignment="1" applyProtection="1">
      <alignment vertical="center" shrinkToFit="1"/>
      <protection locked="0" hidden="1"/>
    </xf>
    <xf numFmtId="49" fontId="17" fillId="0" borderId="0" xfId="0" applyNumberFormat="1" applyFont="1" applyProtection="1">
      <alignment vertical="center"/>
      <protection locked="0" hidden="1"/>
    </xf>
    <xf numFmtId="0" fontId="0" fillId="0" borderId="0" xfId="0" applyAlignment="1" applyProtection="1">
      <alignment horizontal="center" vertical="center"/>
      <protection locked="0" hidden="1"/>
    </xf>
    <xf numFmtId="0" fontId="0" fillId="0" borderId="16" xfId="0" applyBorder="1" applyProtection="1">
      <alignment vertical="center"/>
      <protection locked="0" hidden="1"/>
    </xf>
    <xf numFmtId="0" fontId="22" fillId="0" borderId="12" xfId="0" applyFont="1" applyBorder="1" applyProtection="1">
      <alignment vertical="center"/>
      <protection locked="0" hidden="1"/>
    </xf>
    <xf numFmtId="0" fontId="22" fillId="0" borderId="16" xfId="0" applyFont="1" applyBorder="1" applyProtection="1">
      <alignment vertical="center"/>
      <protection locked="0" hidden="1"/>
    </xf>
    <xf numFmtId="0" fontId="32" fillId="0" borderId="0" xfId="0" applyFont="1" applyAlignment="1" applyProtection="1">
      <alignment horizontal="left" vertical="center" shrinkToFit="1"/>
      <protection locked="0" hidden="1"/>
    </xf>
    <xf numFmtId="0" fontId="22" fillId="0" borderId="21" xfId="0" applyFont="1" applyBorder="1" applyAlignment="1" applyProtection="1">
      <alignment vertical="center" wrapText="1"/>
      <protection locked="0" hidden="1"/>
    </xf>
    <xf numFmtId="0" fontId="22" fillId="0" borderId="37" xfId="0" applyFont="1" applyBorder="1" applyAlignment="1" applyProtection="1">
      <alignment vertical="center" wrapText="1"/>
      <protection locked="0" hidden="1"/>
    </xf>
    <xf numFmtId="0" fontId="22" fillId="0" borderId="22" xfId="0" applyFont="1" applyBorder="1" applyAlignment="1" applyProtection="1">
      <alignment vertical="center" wrapText="1"/>
      <protection locked="0" hidden="1"/>
    </xf>
    <xf numFmtId="0" fontId="3" fillId="0" borderId="20" xfId="0" applyFont="1" applyBorder="1" applyAlignment="1" applyProtection="1">
      <alignment horizontal="center" vertical="center" textRotation="255"/>
      <protection locked="0" hidden="1"/>
    </xf>
    <xf numFmtId="0" fontId="3" fillId="0" borderId="21" xfId="0" applyFont="1" applyBorder="1" applyAlignment="1" applyProtection="1">
      <alignment vertical="center" wrapText="1"/>
      <protection locked="0" hidden="1"/>
    </xf>
    <xf numFmtId="0" fontId="22" fillId="0" borderId="8" xfId="0" applyFont="1" applyBorder="1" applyAlignment="1" applyProtection="1">
      <alignment vertical="center" wrapText="1"/>
      <protection locked="0" hidden="1"/>
    </xf>
    <xf numFmtId="0" fontId="22" fillId="0" borderId="18" xfId="0" applyFont="1" applyBorder="1" applyProtection="1">
      <alignment vertical="center"/>
      <protection locked="0" hidden="1"/>
    </xf>
    <xf numFmtId="0" fontId="22" fillId="0" borderId="7" xfId="0" applyFont="1" applyBorder="1" applyAlignment="1" applyProtection="1">
      <alignment vertical="center" wrapText="1"/>
      <protection locked="0" hidden="1"/>
    </xf>
    <xf numFmtId="0" fontId="20" fillId="0" borderId="8" xfId="0" applyFont="1" applyBorder="1" applyAlignment="1" applyProtection="1">
      <alignment vertical="center" wrapText="1"/>
      <protection locked="0" hidden="1"/>
    </xf>
    <xf numFmtId="0" fontId="31" fillId="0" borderId="8" xfId="0" applyFont="1" applyBorder="1" applyAlignment="1" applyProtection="1">
      <alignment vertical="center" wrapText="1"/>
      <protection locked="0" hidden="1"/>
    </xf>
    <xf numFmtId="0" fontId="20" fillId="0" borderId="75" xfId="0" applyFont="1" applyBorder="1" applyAlignment="1" applyProtection="1">
      <alignment vertical="center" textRotation="255"/>
      <protection locked="0" hidden="1"/>
    </xf>
    <xf numFmtId="0" fontId="23" fillId="0" borderId="8" xfId="0" applyFont="1" applyBorder="1" applyAlignment="1" applyProtection="1">
      <alignment vertical="center" wrapText="1"/>
      <protection locked="0" hidden="1"/>
    </xf>
    <xf numFmtId="0" fontId="32" fillId="0" borderId="8" xfId="0" applyFont="1" applyBorder="1" applyAlignment="1" applyProtection="1">
      <alignment vertical="center" shrinkToFit="1"/>
      <protection locked="0" hidden="1"/>
    </xf>
    <xf numFmtId="0" fontId="32" fillId="0" borderId="18" xfId="0" applyFont="1" applyBorder="1" applyAlignment="1" applyProtection="1">
      <alignment vertical="center" shrinkToFit="1"/>
      <protection locked="0" hidden="1"/>
    </xf>
    <xf numFmtId="0" fontId="32" fillId="0" borderId="0" xfId="0" applyFont="1" applyAlignment="1" applyProtection="1">
      <alignment vertical="center" shrinkToFit="1"/>
      <protection locked="0" hidden="1"/>
    </xf>
    <xf numFmtId="0" fontId="22" fillId="0" borderId="6" xfId="0" applyFont="1" applyBorder="1" applyAlignment="1" applyProtection="1">
      <alignment vertical="center" wrapText="1"/>
      <protection locked="0" hidden="1"/>
    </xf>
    <xf numFmtId="0" fontId="22" fillId="0" borderId="0" xfId="0" applyFont="1" applyAlignment="1" applyProtection="1">
      <alignment vertical="center" wrapText="1"/>
      <protection locked="0" hidden="1"/>
    </xf>
    <xf numFmtId="0" fontId="20" fillId="0" borderId="0" xfId="0" applyFont="1" applyAlignment="1" applyProtection="1">
      <alignment vertical="center" wrapText="1"/>
      <protection locked="0" hidden="1"/>
    </xf>
    <xf numFmtId="0" fontId="20" fillId="0" borderId="0" xfId="0" applyFont="1" applyAlignment="1" applyProtection="1">
      <alignment vertical="center" textRotation="255"/>
      <protection locked="0" hidden="1"/>
    </xf>
    <xf numFmtId="0" fontId="23" fillId="0" borderId="0" xfId="0" applyFont="1" applyAlignment="1" applyProtection="1">
      <alignment vertical="center" wrapText="1"/>
      <protection locked="0" hidden="1"/>
    </xf>
    <xf numFmtId="0" fontId="22" fillId="0" borderId="10" xfId="0" applyFont="1" applyBorder="1" applyAlignment="1" applyProtection="1">
      <alignment vertical="center" wrapText="1"/>
      <protection locked="0" hidden="1"/>
    </xf>
    <xf numFmtId="0" fontId="22" fillId="0" borderId="3" xfId="0" applyFont="1" applyBorder="1" applyAlignment="1" applyProtection="1">
      <alignment vertical="center" wrapText="1"/>
      <protection locked="0" hidden="1"/>
    </xf>
    <xf numFmtId="0" fontId="20" fillId="0" borderId="3" xfId="0" applyFont="1" applyBorder="1" applyAlignment="1" applyProtection="1">
      <alignment vertical="center" wrapText="1"/>
      <protection locked="0" hidden="1"/>
    </xf>
    <xf numFmtId="0" fontId="20" fillId="0" borderId="76" xfId="0" applyFont="1" applyBorder="1" applyAlignment="1" applyProtection="1">
      <alignment vertical="center" textRotation="255"/>
      <protection locked="0" hidden="1"/>
    </xf>
    <xf numFmtId="0" fontId="22" fillId="0" borderId="19" xfId="0" applyFont="1" applyBorder="1" applyProtection="1">
      <alignment vertical="center"/>
      <protection locked="0" hidden="1"/>
    </xf>
    <xf numFmtId="0" fontId="23" fillId="0" borderId="7" xfId="0" applyFont="1" applyBorder="1" applyAlignment="1" applyProtection="1">
      <alignment vertical="center" wrapText="1"/>
      <protection locked="0" hidden="1"/>
    </xf>
    <xf numFmtId="0" fontId="23" fillId="0" borderId="9" xfId="0" applyFont="1" applyBorder="1" applyAlignment="1" applyProtection="1">
      <alignment vertical="center" wrapText="1"/>
      <protection locked="0" hidden="1"/>
    </xf>
    <xf numFmtId="0" fontId="22" fillId="0" borderId="4" xfId="0" applyFont="1" applyBorder="1" applyAlignment="1" applyProtection="1">
      <alignment vertical="center" wrapText="1"/>
      <protection locked="0" hidden="1"/>
    </xf>
    <xf numFmtId="0" fontId="22" fillId="0" borderId="8" xfId="0" applyFont="1" applyBorder="1" applyProtection="1">
      <alignment vertical="center"/>
      <protection locked="0" hidden="1"/>
    </xf>
    <xf numFmtId="0" fontId="0" fillId="0" borderId="9" xfId="0" applyBorder="1" applyProtection="1">
      <alignment vertical="center"/>
      <protection locked="0" hidden="1"/>
    </xf>
    <xf numFmtId="0" fontId="62" fillId="0" borderId="3" xfId="0" applyFont="1" applyBorder="1" applyAlignment="1" applyProtection="1">
      <alignment vertical="center" shrinkToFit="1"/>
      <protection locked="0" hidden="1"/>
    </xf>
    <xf numFmtId="0" fontId="62" fillId="0" borderId="19" xfId="0" applyFont="1" applyBorder="1" applyAlignment="1" applyProtection="1">
      <alignment vertical="center" shrinkToFit="1"/>
      <protection locked="0" hidden="1"/>
    </xf>
    <xf numFmtId="0" fontId="23" fillId="0" borderId="6" xfId="0" applyFont="1" applyBorder="1" applyAlignment="1" applyProtection="1">
      <alignment vertical="center" wrapText="1"/>
      <protection locked="0" hidden="1"/>
    </xf>
    <xf numFmtId="0" fontId="23" fillId="0" borderId="4" xfId="0" applyFont="1" applyBorder="1" applyAlignment="1" applyProtection="1">
      <alignment vertical="center" wrapText="1"/>
      <protection locked="0" hidden="1"/>
    </xf>
    <xf numFmtId="0" fontId="0" fillId="0" borderId="4" xfId="0" applyBorder="1" applyProtection="1">
      <alignment vertical="center"/>
      <protection locked="0" hidden="1"/>
    </xf>
    <xf numFmtId="0" fontId="23" fillId="0" borderId="10" xfId="0" applyFont="1" applyBorder="1" applyAlignment="1" applyProtection="1">
      <alignment vertical="center" wrapText="1"/>
      <protection locked="0" hidden="1"/>
    </xf>
    <xf numFmtId="0" fontId="0" fillId="0" borderId="5" xfId="0" applyBorder="1" applyProtection="1">
      <alignment vertical="center"/>
      <protection locked="0" hidden="1"/>
    </xf>
    <xf numFmtId="0" fontId="11" fillId="0" borderId="0" xfId="0" applyFont="1" applyAlignment="1" applyProtection="1">
      <protection locked="0" hidden="1"/>
    </xf>
    <xf numFmtId="0" fontId="22" fillId="0" borderId="9" xfId="0" applyFont="1" applyBorder="1" applyAlignment="1" applyProtection="1">
      <alignment vertical="center" wrapText="1"/>
      <protection locked="0" hidden="1"/>
    </xf>
    <xf numFmtId="0" fontId="23" fillId="0" borderId="3" xfId="0" applyFont="1" applyBorder="1" applyAlignment="1" applyProtection="1">
      <alignment vertical="center" wrapText="1"/>
      <protection locked="0" hidden="1"/>
    </xf>
    <xf numFmtId="0" fontId="23" fillId="0" borderId="5" xfId="0" applyFont="1" applyBorder="1" applyAlignment="1" applyProtection="1">
      <alignment vertical="center" wrapText="1"/>
      <protection locked="0" hidden="1"/>
    </xf>
    <xf numFmtId="0" fontId="22" fillId="0" borderId="5" xfId="0" applyFont="1" applyBorder="1" applyAlignment="1" applyProtection="1">
      <alignment vertical="center" wrapText="1"/>
      <protection locked="0" hidden="1"/>
    </xf>
    <xf numFmtId="0" fontId="22" fillId="0" borderId="6" xfId="0" applyFont="1" applyBorder="1" applyProtection="1">
      <alignment vertical="center"/>
      <protection locked="0" hidden="1"/>
    </xf>
    <xf numFmtId="0" fontId="33" fillId="0" borderId="3" xfId="0" applyFont="1" applyBorder="1" applyAlignment="1" applyProtection="1">
      <alignment vertical="center" shrinkToFit="1"/>
      <protection locked="0" hidden="1"/>
    </xf>
    <xf numFmtId="0" fontId="33" fillId="0" borderId="0" xfId="0" applyFont="1" applyAlignment="1" applyProtection="1">
      <alignment vertical="center" shrinkToFit="1"/>
      <protection locked="0" hidden="1"/>
    </xf>
    <xf numFmtId="0" fontId="22" fillId="0" borderId="8" xfId="0" applyFont="1" applyBorder="1" applyAlignment="1" applyProtection="1">
      <alignment vertical="center" shrinkToFit="1"/>
      <protection locked="0" hidden="1"/>
    </xf>
    <xf numFmtId="0" fontId="22" fillId="0" borderId="0" xfId="0" applyFont="1" applyAlignment="1" applyProtection="1">
      <alignment horizontal="center" vertical="center" shrinkToFit="1"/>
      <protection locked="0" hidden="1"/>
    </xf>
    <xf numFmtId="0" fontId="31" fillId="0" borderId="0" xfId="0" applyFont="1" applyAlignment="1" applyProtection="1">
      <alignment horizontal="center" vertical="center" shrinkToFit="1"/>
      <protection locked="0" hidden="1"/>
    </xf>
    <xf numFmtId="0" fontId="22" fillId="0" borderId="0" xfId="0" applyFont="1" applyAlignment="1" applyProtection="1">
      <alignment horizontal="center" vertical="center" wrapText="1"/>
      <protection locked="0" hidden="1"/>
    </xf>
    <xf numFmtId="0" fontId="22" fillId="0" borderId="6" xfId="0" applyFont="1" applyBorder="1" applyAlignment="1" applyProtection="1">
      <alignment horizontal="center" vertical="center" wrapText="1"/>
      <protection locked="0" hidden="1"/>
    </xf>
    <xf numFmtId="0" fontId="22" fillId="0" borderId="0" xfId="0" applyFont="1" applyAlignment="1" applyProtection="1">
      <alignment horizontal="center" vertical="center"/>
      <protection locked="0" hidden="1"/>
    </xf>
    <xf numFmtId="0" fontId="22" fillId="0" borderId="11" xfId="0" applyFont="1" applyBorder="1" applyAlignment="1" applyProtection="1">
      <alignment vertical="center" shrinkToFit="1"/>
      <protection locked="0" hidden="1"/>
    </xf>
    <xf numFmtId="0" fontId="22" fillId="0" borderId="31" xfId="0" applyFont="1" applyBorder="1" applyAlignment="1" applyProtection="1">
      <alignment vertical="center" shrinkToFit="1"/>
      <protection locked="0" hidden="1"/>
    </xf>
    <xf numFmtId="0" fontId="23" fillId="0" borderId="24" xfId="0" applyFont="1" applyBorder="1" applyAlignment="1" applyProtection="1">
      <alignment vertical="center" wrapText="1"/>
      <protection locked="0" hidden="1"/>
    </xf>
    <xf numFmtId="0" fontId="23" fillId="0" borderId="11" xfId="0" applyFont="1" applyBorder="1" applyAlignment="1" applyProtection="1">
      <alignment vertical="center" wrapText="1"/>
      <protection locked="0" hidden="1"/>
    </xf>
    <xf numFmtId="0" fontId="23" fillId="0" borderId="31" xfId="0" applyFont="1" applyBorder="1" applyAlignment="1" applyProtection="1">
      <alignment vertical="center" wrapText="1"/>
      <protection locked="0" hidden="1"/>
    </xf>
    <xf numFmtId="0" fontId="22" fillId="0" borderId="11" xfId="0" applyFont="1" applyBorder="1" applyAlignment="1" applyProtection="1">
      <alignment vertical="center" wrapText="1"/>
      <protection locked="0" hidden="1"/>
    </xf>
    <xf numFmtId="0" fontId="22" fillId="0" borderId="31" xfId="0" applyFont="1" applyBorder="1" applyAlignment="1" applyProtection="1">
      <alignment vertical="center" wrapText="1"/>
      <protection locked="0" hidden="1"/>
    </xf>
    <xf numFmtId="0" fontId="22" fillId="0" borderId="24" xfId="0" applyFont="1" applyBorder="1" applyAlignment="1" applyProtection="1">
      <alignment vertical="center" wrapText="1"/>
      <protection locked="0" hidden="1"/>
    </xf>
    <xf numFmtId="0" fontId="22" fillId="0" borderId="11" xfId="0" applyFont="1" applyBorder="1" applyProtection="1">
      <alignment vertical="center"/>
      <protection locked="0" hidden="1"/>
    </xf>
    <xf numFmtId="0" fontId="0" fillId="0" borderId="31" xfId="0" applyBorder="1" applyProtection="1">
      <alignment vertical="center"/>
      <protection locked="0" hidden="1"/>
    </xf>
    <xf numFmtId="0" fontId="20" fillId="0" borderId="31" xfId="0" applyFont="1" applyBorder="1" applyAlignment="1" applyProtection="1">
      <alignment vertical="center" textRotation="255"/>
      <protection locked="0" hidden="1"/>
    </xf>
    <xf numFmtId="0" fontId="22" fillId="0" borderId="13" xfId="0" applyFont="1" applyBorder="1" applyProtection="1">
      <alignment vertical="center"/>
      <protection locked="0" hidden="1"/>
    </xf>
    <xf numFmtId="0" fontId="0" fillId="0" borderId="0" xfId="0" applyAlignment="1" applyProtection="1">
      <alignment vertical="center" wrapText="1"/>
      <protection locked="0" hidden="1"/>
    </xf>
    <xf numFmtId="0" fontId="47" fillId="0" borderId="0" xfId="0" applyFont="1" applyAlignment="1" applyProtection="1">
      <alignment vertical="center" wrapText="1"/>
      <protection locked="0" hidden="1"/>
    </xf>
    <xf numFmtId="0" fontId="0" fillId="0" borderId="11" xfId="0" applyBorder="1" applyProtection="1">
      <alignment vertical="center"/>
      <protection locked="0" hidden="1"/>
    </xf>
    <xf numFmtId="0" fontId="5" fillId="0" borderId="17" xfId="0" applyFont="1" applyBorder="1" applyAlignment="1" applyProtection="1">
      <alignment vertical="center" wrapText="1"/>
      <protection locked="0" hidden="1"/>
    </xf>
    <xf numFmtId="0" fontId="5" fillId="0" borderId="32" xfId="0" applyFont="1" applyBorder="1" applyAlignment="1" applyProtection="1">
      <alignment vertical="center" wrapText="1"/>
      <protection locked="0" hidden="1"/>
    </xf>
    <xf numFmtId="0" fontId="5" fillId="0" borderId="17" xfId="0" applyFont="1" applyBorder="1" applyAlignment="1" applyProtection="1">
      <alignment horizontal="center" vertical="center" wrapText="1"/>
      <protection locked="0" hidden="1"/>
    </xf>
    <xf numFmtId="0" fontId="13" fillId="0" borderId="17" xfId="0" applyFont="1" applyBorder="1" applyAlignment="1" applyProtection="1">
      <alignment vertical="center" wrapText="1"/>
      <protection locked="0" hidden="1"/>
    </xf>
    <xf numFmtId="0" fontId="13" fillId="0" borderId="36" xfId="0" applyFont="1" applyBorder="1" applyAlignment="1" applyProtection="1">
      <alignment vertical="center" wrapText="1"/>
      <protection locked="0" hidden="1"/>
    </xf>
    <xf numFmtId="0" fontId="5" fillId="0" borderId="12" xfId="0" applyFont="1" applyBorder="1" applyAlignment="1" applyProtection="1">
      <alignment vertical="center" wrapText="1"/>
      <protection locked="0" hidden="1"/>
    </xf>
    <xf numFmtId="0" fontId="5" fillId="0" borderId="0" xfId="0" applyFont="1" applyAlignment="1" applyProtection="1">
      <alignment vertical="center" wrapText="1"/>
      <protection locked="0" hidden="1"/>
    </xf>
    <xf numFmtId="0" fontId="6" fillId="0" borderId="0" xfId="0" applyFont="1" applyAlignment="1" applyProtection="1">
      <alignment horizontal="distributed" vertical="center" wrapText="1"/>
      <protection locked="0" hidden="1"/>
    </xf>
    <xf numFmtId="0" fontId="13" fillId="0" borderId="0" xfId="0" applyFont="1" applyAlignment="1" applyProtection="1">
      <alignment horizontal="right" vertical="center"/>
      <protection locked="0" hidden="1"/>
    </xf>
    <xf numFmtId="0" fontId="13" fillId="0" borderId="16" xfId="0" applyFont="1" applyBorder="1" applyAlignment="1" applyProtection="1">
      <alignment horizontal="right" vertical="center"/>
      <protection locked="0" hidden="1"/>
    </xf>
    <xf numFmtId="0" fontId="31" fillId="0" borderId="57" xfId="0" applyFont="1" applyBorder="1" applyAlignment="1" applyProtection="1">
      <alignment horizontal="center" vertical="center"/>
      <protection locked="0" hidden="1"/>
    </xf>
    <xf numFmtId="0" fontId="31" fillId="0" borderId="58" xfId="0" applyFont="1" applyBorder="1" applyProtection="1">
      <alignment vertical="center"/>
      <protection locked="0" hidden="1"/>
    </xf>
    <xf numFmtId="0" fontId="16" fillId="0" borderId="70" xfId="0" applyFont="1" applyBorder="1" applyProtection="1">
      <alignment vertical="center"/>
      <protection locked="0" hidden="1"/>
    </xf>
    <xf numFmtId="0" fontId="16" fillId="0" borderId="0" xfId="0" applyFont="1" applyProtection="1">
      <alignment vertical="center"/>
      <protection locked="0" hidden="1"/>
    </xf>
    <xf numFmtId="0" fontId="16" fillId="0" borderId="71" xfId="0" applyFont="1" applyBorder="1" applyProtection="1">
      <alignment vertical="center"/>
      <protection locked="0" hidden="1"/>
    </xf>
    <xf numFmtId="0" fontId="31" fillId="0" borderId="0" xfId="0" applyFont="1" applyProtection="1">
      <alignment vertical="center"/>
      <protection locked="0" hidden="1"/>
    </xf>
    <xf numFmtId="0" fontId="15" fillId="0" borderId="70" xfId="0" applyFont="1" applyBorder="1" applyProtection="1">
      <alignment vertical="center"/>
      <protection locked="0" hidden="1"/>
    </xf>
    <xf numFmtId="0" fontId="16" fillId="0" borderId="16" xfId="0" applyFont="1" applyBorder="1" applyProtection="1">
      <alignment vertical="center"/>
      <protection locked="0" hidden="1"/>
    </xf>
    <xf numFmtId="0" fontId="34" fillId="0" borderId="3" xfId="0" applyFont="1" applyBorder="1" applyAlignment="1" applyProtection="1">
      <alignment vertical="center" textRotation="255" shrinkToFit="1"/>
      <protection locked="0" hidden="1"/>
    </xf>
    <xf numFmtId="0" fontId="12" fillId="0" borderId="3" xfId="0" applyFont="1" applyBorder="1" applyAlignment="1" applyProtection="1">
      <alignment horizontal="center" vertical="center" textRotation="255"/>
      <protection locked="0" hidden="1"/>
    </xf>
    <xf numFmtId="0" fontId="13" fillId="0" borderId="3" xfId="0" applyFont="1" applyBorder="1" applyAlignment="1" applyProtection="1">
      <alignment horizontal="center" vertical="center"/>
      <protection locked="0" hidden="1"/>
    </xf>
    <xf numFmtId="0" fontId="31" fillId="0" borderId="3" xfId="0" applyFont="1" applyBorder="1" applyProtection="1">
      <alignment vertical="center"/>
      <protection locked="0" hidden="1"/>
    </xf>
    <xf numFmtId="0" fontId="16" fillId="0" borderId="3" xfId="0" applyFont="1" applyBorder="1" applyProtection="1">
      <alignment vertical="center"/>
      <protection locked="0" hidden="1"/>
    </xf>
    <xf numFmtId="0" fontId="16" fillId="0" borderId="19" xfId="0" applyFont="1" applyBorder="1" applyProtection="1">
      <alignment vertical="center"/>
      <protection locked="0" hidden="1"/>
    </xf>
    <xf numFmtId="0" fontId="12" fillId="0" borderId="0" xfId="0" applyFont="1" applyAlignment="1" applyProtection="1">
      <alignment horizontal="center" vertical="center" textRotation="255"/>
      <protection locked="0" hidden="1"/>
    </xf>
    <xf numFmtId="0" fontId="63" fillId="0" borderId="0" xfId="0" applyFont="1" applyProtection="1">
      <alignment vertical="center"/>
      <protection locked="0" hidden="1"/>
    </xf>
    <xf numFmtId="0" fontId="13" fillId="0" borderId="0" xfId="0" applyFont="1" applyAlignment="1" applyProtection="1">
      <alignment horizontal="center" vertical="center"/>
      <protection locked="0" hidden="1"/>
    </xf>
    <xf numFmtId="0" fontId="13" fillId="0" borderId="0" xfId="0" applyFont="1" applyProtection="1">
      <alignment vertical="center"/>
      <protection locked="0" hidden="1"/>
    </xf>
    <xf numFmtId="0" fontId="16" fillId="0" borderId="6" xfId="0" applyFont="1" applyBorder="1" applyProtection="1">
      <alignment vertical="center"/>
      <protection locked="0" hidden="1"/>
    </xf>
    <xf numFmtId="0" fontId="33" fillId="7" borderId="0" xfId="0" applyFont="1" applyFill="1" applyAlignment="1" applyProtection="1">
      <alignment horizontal="center" vertical="center"/>
      <protection locked="0" hidden="1"/>
    </xf>
    <xf numFmtId="0" fontId="33" fillId="0" borderId="0" xfId="0" applyFont="1" applyAlignment="1" applyProtection="1">
      <alignment horizontal="center" vertical="center"/>
      <protection locked="0" hidden="1"/>
    </xf>
    <xf numFmtId="0" fontId="22" fillId="0" borderId="2" xfId="0" applyFont="1" applyBorder="1" applyProtection="1">
      <alignment vertical="center"/>
      <protection locked="0" hidden="1"/>
    </xf>
    <xf numFmtId="0" fontId="13" fillId="0" borderId="37" xfId="0" applyFont="1" applyBorder="1" applyAlignment="1" applyProtection="1">
      <alignment horizontal="center" vertical="center"/>
      <protection locked="0" hidden="1"/>
    </xf>
    <xf numFmtId="0" fontId="13" fillId="0" borderId="8" xfId="0" applyFont="1" applyBorder="1" applyAlignment="1" applyProtection="1">
      <alignment horizontal="center" vertical="center"/>
      <protection locked="0" hidden="1"/>
    </xf>
    <xf numFmtId="0" fontId="89" fillId="0" borderId="75" xfId="0" applyFont="1" applyBorder="1" applyAlignment="1" applyProtection="1">
      <alignment horizontal="left" vertical="top"/>
      <protection locked="0" hidden="1"/>
    </xf>
    <xf numFmtId="0" fontId="49" fillId="0" borderId="75" xfId="0" applyFont="1" applyBorder="1" applyAlignment="1" applyProtection="1">
      <alignment horizontal="left" vertical="top"/>
      <protection locked="0" hidden="1"/>
    </xf>
    <xf numFmtId="0" fontId="49" fillId="0" borderId="85" xfId="0" applyFont="1" applyBorder="1" applyAlignment="1" applyProtection="1">
      <alignment horizontal="left" vertical="top"/>
      <protection locked="0" hidden="1"/>
    </xf>
    <xf numFmtId="0" fontId="31" fillId="0" borderId="8" xfId="0" applyFont="1" applyBorder="1" applyAlignment="1" applyProtection="1">
      <alignment horizontal="center" vertical="center"/>
      <protection locked="0" hidden="1"/>
    </xf>
    <xf numFmtId="0" fontId="13" fillId="0" borderId="9" xfId="0" applyFont="1" applyBorder="1" applyAlignment="1" applyProtection="1">
      <alignment horizontal="center" vertical="center"/>
      <protection locked="0" hidden="1"/>
    </xf>
    <xf numFmtId="0" fontId="49" fillId="0" borderId="0" xfId="0" applyFont="1" applyAlignment="1" applyProtection="1">
      <alignment horizontal="left" vertical="top"/>
      <protection locked="0" hidden="1"/>
    </xf>
    <xf numFmtId="0" fontId="49" fillId="0" borderId="4" xfId="0" applyFont="1" applyBorder="1" applyAlignment="1" applyProtection="1">
      <alignment horizontal="left" vertical="top"/>
      <protection locked="0" hidden="1"/>
    </xf>
    <xf numFmtId="0" fontId="31" fillId="0" borderId="0" xfId="0" applyFont="1" applyAlignment="1" applyProtection="1">
      <alignment horizontal="center" vertical="center"/>
      <protection locked="0" hidden="1"/>
    </xf>
    <xf numFmtId="0" fontId="13" fillId="0" borderId="4" xfId="0" applyFont="1" applyBorder="1" applyProtection="1">
      <alignment vertical="center"/>
      <protection locked="0" hidden="1"/>
    </xf>
    <xf numFmtId="0" fontId="31" fillId="0" borderId="11" xfId="0" applyFont="1" applyBorder="1" applyAlignment="1" applyProtection="1">
      <alignment vertical="top"/>
      <protection locked="0" hidden="1"/>
    </xf>
    <xf numFmtId="0" fontId="13" fillId="0" borderId="31" xfId="0" applyFont="1" applyBorder="1" applyAlignment="1" applyProtection="1">
      <alignment vertical="top"/>
      <protection locked="0" hidden="1"/>
    </xf>
    <xf numFmtId="0" fontId="12" fillId="0" borderId="17" xfId="0" applyFont="1" applyBorder="1" applyAlignment="1" applyProtection="1">
      <alignment horizontal="center" vertical="center" wrapText="1"/>
      <protection locked="0" hidden="1"/>
    </xf>
    <xf numFmtId="0" fontId="31" fillId="0" borderId="17" xfId="0" applyFont="1" applyBorder="1" applyAlignment="1" applyProtection="1">
      <alignment horizontal="center" vertical="center" wrapText="1"/>
      <protection locked="0" hidden="1"/>
    </xf>
    <xf numFmtId="0" fontId="31" fillId="0" borderId="17" xfId="0" applyFont="1" applyBorder="1" applyAlignment="1" applyProtection="1">
      <alignment vertical="top"/>
      <protection locked="0" hidden="1"/>
    </xf>
    <xf numFmtId="0" fontId="13" fillId="0" borderId="17" xfId="0" applyFont="1" applyBorder="1" applyAlignment="1" applyProtection="1">
      <alignment vertical="top"/>
      <protection locked="0" hidden="1"/>
    </xf>
    <xf numFmtId="0" fontId="12" fillId="0" borderId="17" xfId="0" applyFont="1" applyBorder="1" applyAlignment="1" applyProtection="1">
      <alignment horizontal="center" vertical="center" textRotation="255"/>
      <protection locked="0" hidden="1"/>
    </xf>
    <xf numFmtId="0" fontId="13" fillId="0" borderId="17" xfId="0" applyFont="1" applyBorder="1" applyAlignment="1" applyProtection="1">
      <alignment horizontal="center" vertical="center"/>
      <protection locked="0" hidden="1"/>
    </xf>
    <xf numFmtId="0" fontId="13" fillId="0" borderId="17" xfId="0" applyFont="1" applyBorder="1" applyProtection="1">
      <alignment vertical="center"/>
      <protection locked="0" hidden="1"/>
    </xf>
    <xf numFmtId="0" fontId="49" fillId="0" borderId="17" xfId="0" applyFont="1" applyBorder="1" applyAlignment="1" applyProtection="1">
      <alignment horizontal="left" vertical="top"/>
      <protection locked="0" hidden="1"/>
    </xf>
    <xf numFmtId="0" fontId="12" fillId="0" borderId="17" xfId="0" applyFont="1" applyBorder="1" applyAlignment="1" applyProtection="1">
      <alignment horizontal="left" vertical="center"/>
      <protection locked="0" hidden="1"/>
    </xf>
    <xf numFmtId="0" fontId="22" fillId="0" borderId="17" xfId="0" applyFont="1" applyBorder="1" applyProtection="1">
      <alignment vertical="center"/>
      <protection locked="0" hidden="1"/>
    </xf>
    <xf numFmtId="0" fontId="0" fillId="0" borderId="3" xfId="0" applyBorder="1" applyProtection="1">
      <alignment vertical="center"/>
      <protection locked="0" hidden="1"/>
    </xf>
    <xf numFmtId="0" fontId="0" fillId="0" borderId="19" xfId="0" applyBorder="1" applyProtection="1">
      <alignment vertical="center"/>
      <protection locked="0" hidden="1"/>
    </xf>
    <xf numFmtId="0" fontId="67" fillId="0" borderId="57" xfId="0" applyFont="1" applyBorder="1" applyAlignment="1" applyProtection="1">
      <alignment horizontal="right" vertical="center"/>
      <protection locked="0" hidden="1"/>
    </xf>
    <xf numFmtId="0" fontId="67" fillId="0" borderId="57" xfId="0" applyFont="1" applyBorder="1" applyAlignment="1" applyProtection="1">
      <alignment horizontal="center" vertical="center"/>
      <protection locked="0" hidden="1"/>
    </xf>
    <xf numFmtId="0" fontId="67" fillId="0" borderId="0" xfId="0" applyFont="1" applyAlignment="1" applyProtection="1">
      <alignment horizontal="center" vertical="center"/>
      <protection locked="0" hidden="1"/>
    </xf>
    <xf numFmtId="0" fontId="67" fillId="7" borderId="0" xfId="0" applyFont="1" applyFill="1" applyAlignment="1" applyProtection="1">
      <alignment horizontal="center" vertical="center"/>
      <protection locked="0" hidden="1"/>
    </xf>
    <xf numFmtId="0" fontId="75" fillId="0" borderId="0" xfId="0" applyFont="1" applyAlignment="1" applyProtection="1">
      <alignment horizontal="center" vertical="center"/>
      <protection locked="0" hidden="1"/>
    </xf>
    <xf numFmtId="0" fontId="0" fillId="0" borderId="2" xfId="0" applyBorder="1" applyProtection="1">
      <alignment vertical="center"/>
      <protection locked="0" hidden="1"/>
    </xf>
    <xf numFmtId="0" fontId="0" fillId="0" borderId="15" xfId="0" applyBorder="1" applyProtection="1">
      <alignment vertical="center"/>
      <protection locked="0" hidden="1"/>
    </xf>
    <xf numFmtId="0" fontId="13" fillId="0" borderId="6" xfId="0" applyFont="1" applyBorder="1" applyProtection="1">
      <alignment vertical="center"/>
      <protection locked="0" hidden="1"/>
    </xf>
    <xf numFmtId="0" fontId="31" fillId="0" borderId="0" xfId="0" applyFont="1" applyAlignment="1" applyProtection="1">
      <alignment vertical="top"/>
      <protection locked="0" hidden="1"/>
    </xf>
    <xf numFmtId="0" fontId="13" fillId="0" borderId="4" xfId="0" applyFont="1" applyBorder="1" applyAlignment="1" applyProtection="1">
      <alignment vertical="top"/>
      <protection locked="0" hidden="1"/>
    </xf>
    <xf numFmtId="0" fontId="5" fillId="0" borderId="17" xfId="0" applyFont="1" applyBorder="1" applyProtection="1">
      <alignment vertical="center"/>
      <protection locked="0" hidden="1"/>
    </xf>
    <xf numFmtId="0" fontId="8" fillId="0" borderId="17" xfId="0" applyFont="1" applyBorder="1" applyAlignment="1" applyProtection="1">
      <alignment vertical="center" wrapText="1"/>
      <protection locked="0" hidden="1"/>
    </xf>
    <xf numFmtId="0" fontId="43" fillId="0" borderId="32" xfId="0" applyFont="1" applyBorder="1" applyProtection="1">
      <alignment vertical="center"/>
      <protection locked="0" hidden="1"/>
    </xf>
    <xf numFmtId="0" fontId="0" fillId="0" borderId="17" xfId="0" applyBorder="1" applyAlignment="1" applyProtection="1">
      <alignment vertical="center" wrapText="1"/>
      <protection locked="0" hidden="1"/>
    </xf>
    <xf numFmtId="0" fontId="0" fillId="0" borderId="12" xfId="0" applyBorder="1" applyAlignment="1" applyProtection="1">
      <alignment vertical="center" wrapText="1"/>
      <protection locked="0" hidden="1"/>
    </xf>
    <xf numFmtId="0" fontId="5" fillId="0" borderId="0" xfId="0" applyFont="1" applyProtection="1">
      <alignment vertical="center"/>
      <protection locked="0" hidden="1"/>
    </xf>
    <xf numFmtId="0" fontId="8" fillId="0" borderId="0" xfId="0" applyFont="1" applyAlignment="1" applyProtection="1">
      <alignment vertical="center" wrapText="1"/>
      <protection locked="0" hidden="1"/>
    </xf>
    <xf numFmtId="0" fontId="43" fillId="0" borderId="4" xfId="0" applyFont="1" applyBorder="1" applyProtection="1">
      <alignment vertical="center"/>
      <protection locked="0" hidden="1"/>
    </xf>
    <xf numFmtId="0" fontId="27" fillId="0" borderId="0" xfId="0" applyFont="1" applyProtection="1">
      <alignment vertical="center"/>
      <protection locked="0" hidden="1"/>
    </xf>
    <xf numFmtId="0" fontId="0" fillId="0" borderId="16" xfId="0" applyBorder="1" applyAlignment="1" applyProtection="1">
      <alignment vertical="center" wrapText="1"/>
      <protection locked="0" hidden="1"/>
    </xf>
    <xf numFmtId="0" fontId="5" fillId="0" borderId="11" xfId="0" applyFont="1" applyBorder="1" applyProtection="1">
      <alignment vertical="center"/>
      <protection locked="0" hidden="1"/>
    </xf>
    <xf numFmtId="0" fontId="8" fillId="0" borderId="11" xfId="0" applyFont="1" applyBorder="1" applyAlignment="1" applyProtection="1">
      <alignment vertical="center" wrapText="1"/>
      <protection locked="0" hidden="1"/>
    </xf>
    <xf numFmtId="0" fontId="43" fillId="0" borderId="31" xfId="0" applyFont="1" applyBorder="1" applyProtection="1">
      <alignment vertical="center"/>
      <protection locked="0" hidden="1"/>
    </xf>
    <xf numFmtId="0" fontId="27" fillId="0" borderId="11" xfId="0" applyFont="1" applyBorder="1" applyAlignment="1" applyProtection="1">
      <alignment horizontal="center" vertical="center"/>
      <protection locked="0" hidden="1"/>
    </xf>
    <xf numFmtId="0" fontId="0" fillId="0" borderId="13" xfId="0" applyBorder="1" applyAlignment="1" applyProtection="1">
      <alignment vertical="center" wrapText="1"/>
      <protection locked="0" hidden="1"/>
    </xf>
    <xf numFmtId="0" fontId="48" fillId="0" borderId="73" xfId="0" applyFont="1" applyBorder="1" applyAlignment="1" applyProtection="1">
      <alignment horizontal="center" vertical="center" textRotation="255" wrapText="1"/>
      <protection locked="0" hidden="1"/>
    </xf>
    <xf numFmtId="0" fontId="12" fillId="0" borderId="0" xfId="0" applyFont="1" applyAlignment="1" applyProtection="1">
      <alignment horizontal="center" vertical="center" wrapText="1"/>
      <protection locked="0" hidden="1"/>
    </xf>
    <xf numFmtId="0" fontId="31" fillId="0" borderId="0" xfId="0" applyFont="1" applyAlignment="1" applyProtection="1">
      <alignment horizontal="center" vertical="center" wrapText="1"/>
      <protection locked="0" hidden="1"/>
    </xf>
    <xf numFmtId="0" fontId="13" fillId="0" borderId="0" xfId="0" applyFont="1" applyAlignment="1" applyProtection="1">
      <alignment vertical="top"/>
      <protection locked="0" hidden="1"/>
    </xf>
    <xf numFmtId="0" fontId="49" fillId="0" borderId="0" xfId="0" applyFont="1" applyAlignment="1" applyProtection="1">
      <alignment horizontal="left" vertical="center"/>
      <protection locked="0" hidden="1"/>
    </xf>
    <xf numFmtId="0" fontId="49" fillId="0" borderId="17" xfId="0" applyFont="1" applyBorder="1" applyAlignment="1" applyProtection="1">
      <alignment horizontal="left" vertical="center"/>
      <protection locked="0" hidden="1"/>
    </xf>
    <xf numFmtId="0" fontId="13" fillId="0" borderId="5" xfId="0" applyFont="1" applyBorder="1" applyAlignment="1" applyProtection="1">
      <alignment horizontal="center" vertical="center"/>
      <protection locked="0" hidden="1"/>
    </xf>
    <xf numFmtId="0" fontId="0" fillId="0" borderId="3" xfId="0" applyBorder="1" applyAlignment="1" applyProtection="1">
      <alignment vertical="center" wrapText="1"/>
      <protection locked="0" hidden="1"/>
    </xf>
    <xf numFmtId="0" fontId="0" fillId="0" borderId="19" xfId="0" applyBorder="1" applyAlignment="1" applyProtection="1">
      <alignment vertical="center" wrapText="1"/>
      <protection locked="0" hidden="1"/>
    </xf>
    <xf numFmtId="0" fontId="85" fillId="0" borderId="75" xfId="0" applyFont="1" applyBorder="1" applyAlignment="1" applyProtection="1">
      <alignment horizontal="left" vertical="top"/>
      <protection locked="0" hidden="1"/>
    </xf>
    <xf numFmtId="0" fontId="85" fillId="0" borderId="75" xfId="0" applyFont="1" applyBorder="1" applyAlignment="1" applyProtection="1">
      <alignment vertical="top" wrapText="1"/>
      <protection locked="0" hidden="1"/>
    </xf>
    <xf numFmtId="0" fontId="85" fillId="0" borderId="86" xfId="0" applyFont="1" applyBorder="1" applyAlignment="1" applyProtection="1">
      <alignment vertical="top"/>
      <protection locked="0" hidden="1"/>
    </xf>
    <xf numFmtId="0" fontId="85" fillId="0" borderId="75" xfId="0" applyFont="1" applyBorder="1" applyAlignment="1" applyProtection="1">
      <alignment vertical="top"/>
      <protection locked="0" hidden="1"/>
    </xf>
    <xf numFmtId="0" fontId="85" fillId="0" borderId="85" xfId="0" applyFont="1" applyBorder="1" applyAlignment="1" applyProtection="1">
      <alignment vertical="top"/>
      <protection locked="0" hidden="1"/>
    </xf>
    <xf numFmtId="0" fontId="44" fillId="0" borderId="0" xfId="0" applyFont="1" applyAlignment="1" applyProtection="1">
      <alignment vertical="top" wrapText="1"/>
      <protection locked="0" hidden="1"/>
    </xf>
    <xf numFmtId="0" fontId="44" fillId="0" borderId="80" xfId="0" applyFont="1" applyBorder="1" applyAlignment="1" applyProtection="1">
      <alignment vertical="top" wrapText="1"/>
      <protection locked="0" hidden="1"/>
    </xf>
    <xf numFmtId="0" fontId="44" fillId="0" borderId="4" xfId="0" applyFont="1" applyBorder="1" applyAlignment="1" applyProtection="1">
      <alignment vertical="top" wrapText="1"/>
      <protection locked="0" hidden="1"/>
    </xf>
    <xf numFmtId="0" fontId="13" fillId="0" borderId="24" xfId="0" applyFont="1" applyBorder="1" applyProtection="1">
      <alignment vertical="center"/>
      <protection locked="0" hidden="1"/>
    </xf>
    <xf numFmtId="0" fontId="44" fillId="0" borderId="11" xfId="0" applyFont="1" applyBorder="1" applyAlignment="1" applyProtection="1">
      <alignment vertical="top" wrapText="1"/>
      <protection locked="0" hidden="1"/>
    </xf>
    <xf numFmtId="0" fontId="44" fillId="0" borderId="31" xfId="0" applyFont="1" applyBorder="1" applyAlignment="1" applyProtection="1">
      <alignment vertical="top" wrapText="1"/>
      <protection locked="0" hidden="1"/>
    </xf>
    <xf numFmtId="0" fontId="44" fillId="0" borderId="0" xfId="0" applyFont="1" applyAlignment="1" applyProtection="1">
      <alignment horizontal="left" vertical="center" wrapText="1"/>
      <protection locked="0" hidden="1"/>
    </xf>
    <xf numFmtId="0" fontId="12" fillId="0" borderId="0" xfId="0" applyFont="1" applyAlignment="1" applyProtection="1">
      <alignment horizontal="left" vertical="center"/>
      <protection locked="0" hidden="1"/>
    </xf>
    <xf numFmtId="0" fontId="27" fillId="0" borderId="57" xfId="0" applyFont="1" applyBorder="1" applyAlignment="1" applyProtection="1">
      <alignment horizontal="center" vertical="center"/>
      <protection locked="0" hidden="1"/>
    </xf>
    <xf numFmtId="0" fontId="15" fillId="0" borderId="0" xfId="0" applyFont="1" applyProtection="1">
      <alignment vertical="center"/>
      <protection locked="0" hidden="1"/>
    </xf>
    <xf numFmtId="0" fontId="0" fillId="0" borderId="8" xfId="0" applyBorder="1" applyProtection="1">
      <alignment vertical="center"/>
      <protection locked="0" hidden="1"/>
    </xf>
    <xf numFmtId="0" fontId="0" fillId="0" borderId="18" xfId="0" applyBorder="1" applyProtection="1">
      <alignment vertical="center"/>
      <protection locked="0" hidden="1"/>
    </xf>
    <xf numFmtId="0" fontId="44" fillId="0" borderId="75" xfId="0" applyFont="1" applyBorder="1" applyAlignment="1" applyProtection="1">
      <alignment vertical="center" wrapText="1"/>
      <protection locked="0" hidden="1"/>
    </xf>
    <xf numFmtId="0" fontId="44" fillId="0" borderId="85" xfId="0" applyFont="1" applyBorder="1" applyAlignment="1" applyProtection="1">
      <alignment vertical="center" wrapText="1"/>
      <protection locked="0" hidden="1"/>
    </xf>
    <xf numFmtId="0" fontId="44" fillId="0" borderId="0" xfId="0" applyFont="1" applyAlignment="1" applyProtection="1">
      <alignment vertical="center" wrapText="1"/>
      <protection locked="0" hidden="1"/>
    </xf>
    <xf numFmtId="0" fontId="44" fillId="0" borderId="80" xfId="0" applyFont="1" applyBorder="1" applyAlignment="1" applyProtection="1">
      <alignment vertical="center" wrapText="1"/>
      <protection locked="0" hidden="1"/>
    </xf>
    <xf numFmtId="0" fontId="44" fillId="0" borderId="4" xfId="0" applyFont="1" applyBorder="1" applyAlignment="1" applyProtection="1">
      <alignment vertical="center" wrapText="1"/>
      <protection locked="0" hidden="1"/>
    </xf>
    <xf numFmtId="0" fontId="44" fillId="0" borderId="11" xfId="0" applyFont="1" applyBorder="1" applyAlignment="1" applyProtection="1">
      <alignment vertical="center" wrapText="1"/>
      <protection locked="0" hidden="1"/>
    </xf>
    <xf numFmtId="0" fontId="44" fillId="0" borderId="31" xfId="0" applyFont="1" applyBorder="1" applyAlignment="1" applyProtection="1">
      <alignment vertical="center" wrapText="1"/>
      <protection locked="0" hidden="1"/>
    </xf>
    <xf numFmtId="0" fontId="0" fillId="0" borderId="17" xfId="0" applyBorder="1" applyAlignment="1" applyProtection="1">
      <alignment horizontal="right" vertical="center" wrapText="1"/>
      <protection locked="0" hidden="1"/>
    </xf>
    <xf numFmtId="0" fontId="8" fillId="0" borderId="3" xfId="0" applyFont="1" applyBorder="1" applyAlignment="1" applyProtection="1">
      <alignment vertical="center" wrapText="1"/>
      <protection locked="0" hidden="1"/>
    </xf>
    <xf numFmtId="0" fontId="43" fillId="0" borderId="5" xfId="0" applyFont="1" applyBorder="1" applyProtection="1">
      <alignment vertical="center"/>
      <protection locked="0" hidden="1"/>
    </xf>
    <xf numFmtId="0" fontId="27" fillId="0" borderId="2" xfId="0" applyFont="1" applyBorder="1" applyAlignment="1" applyProtection="1">
      <alignment horizontal="center" vertical="center"/>
      <protection locked="0" hidden="1"/>
    </xf>
    <xf numFmtId="0" fontId="27" fillId="0" borderId="2" xfId="0" applyFont="1" applyBorder="1" applyAlignment="1" applyProtection="1">
      <alignment horizontal="right" vertical="center"/>
      <protection locked="0" hidden="1"/>
    </xf>
    <xf numFmtId="0" fontId="0" fillId="0" borderId="15" xfId="0" applyBorder="1" applyAlignment="1" applyProtection="1">
      <alignment vertical="center" wrapText="1"/>
      <protection locked="0" hidden="1"/>
    </xf>
    <xf numFmtId="0" fontId="13" fillId="0" borderId="8" xfId="0" applyFont="1" applyBorder="1" applyAlignment="1" applyProtection="1">
      <alignment vertical="center" wrapText="1"/>
      <protection locked="0" hidden="1"/>
    </xf>
    <xf numFmtId="0" fontId="79" fillId="0" borderId="75" xfId="0" applyFont="1" applyBorder="1" applyAlignment="1" applyProtection="1">
      <alignment vertical="center" wrapText="1"/>
      <protection locked="0" hidden="1"/>
    </xf>
    <xf numFmtId="0" fontId="25" fillId="0" borderId="8" xfId="0" applyFont="1" applyBorder="1" applyAlignment="1" applyProtection="1">
      <alignment vertical="center" wrapText="1"/>
      <protection locked="0" hidden="1"/>
    </xf>
    <xf numFmtId="0" fontId="20" fillId="0" borderId="8" xfId="0" applyFont="1" applyBorder="1" applyAlignment="1" applyProtection="1">
      <alignment wrapText="1"/>
      <protection locked="0" hidden="1"/>
    </xf>
    <xf numFmtId="0" fontId="35" fillId="0" borderId="8" xfId="0" applyFont="1" applyBorder="1" applyProtection="1">
      <alignment vertical="center"/>
      <protection locked="0" hidden="1"/>
    </xf>
    <xf numFmtId="0" fontId="27" fillId="0" borderId="1" xfId="0" applyFont="1" applyBorder="1" applyAlignment="1" applyProtection="1">
      <alignment horizontal="center" vertical="center"/>
      <protection locked="0" hidden="1"/>
    </xf>
    <xf numFmtId="0" fontId="27" fillId="0" borderId="1" xfId="0" applyFont="1" applyBorder="1" applyAlignment="1" applyProtection="1">
      <alignment horizontal="right" vertical="center"/>
      <protection locked="0" hidden="1"/>
    </xf>
    <xf numFmtId="0" fontId="0" fillId="0" borderId="14" xfId="0" applyBorder="1" applyAlignment="1" applyProtection="1">
      <alignment vertical="center" wrapText="1"/>
      <protection locked="0" hidden="1"/>
    </xf>
    <xf numFmtId="0" fontId="35" fillId="0" borderId="0" xfId="0" applyFont="1" applyProtection="1">
      <alignment vertical="center"/>
      <protection locked="0" hidden="1"/>
    </xf>
    <xf numFmtId="0" fontId="25" fillId="0" borderId="0" xfId="0" applyFont="1" applyAlignment="1" applyProtection="1">
      <alignment vertical="center" wrapText="1"/>
      <protection locked="0" hidden="1"/>
    </xf>
    <xf numFmtId="0" fontId="25" fillId="0" borderId="0" xfId="0" applyFont="1" applyProtection="1">
      <alignment vertical="center"/>
      <protection locked="0" hidden="1"/>
    </xf>
    <xf numFmtId="0" fontId="20" fillId="0" borderId="0" xfId="0" applyFont="1" applyProtection="1">
      <alignment vertical="center"/>
      <protection locked="0" hidden="1"/>
    </xf>
    <xf numFmtId="0" fontId="13" fillId="0" borderId="11" xfId="0" applyFont="1" applyBorder="1" applyAlignment="1" applyProtection="1">
      <alignment vertical="center" wrapText="1"/>
      <protection locked="0" hidden="1"/>
    </xf>
    <xf numFmtId="0" fontId="0" fillId="0" borderId="11" xfId="0" applyBorder="1" applyAlignment="1" applyProtection="1">
      <alignment vertical="center" wrapText="1"/>
      <protection locked="0" hidden="1"/>
    </xf>
    <xf numFmtId="0" fontId="10" fillId="0" borderId="0" xfId="0" applyFont="1" applyProtection="1">
      <alignment vertical="center"/>
      <protection locked="0" hidden="1"/>
    </xf>
    <xf numFmtId="0" fontId="11" fillId="0" borderId="0" xfId="0" applyFont="1" applyProtection="1">
      <alignment vertical="center"/>
      <protection locked="0" hidden="1"/>
    </xf>
    <xf numFmtId="0" fontId="13" fillId="0" borderId="12" xfId="0" applyFont="1" applyBorder="1" applyAlignment="1" applyProtection="1">
      <alignment vertical="center" wrapText="1"/>
      <protection locked="0" hidden="1"/>
    </xf>
    <xf numFmtId="0" fontId="13" fillId="0" borderId="0" xfId="0" applyFont="1" applyAlignment="1" applyProtection="1">
      <alignment vertical="center" wrapText="1"/>
      <protection locked="0" hidden="1"/>
    </xf>
    <xf numFmtId="0" fontId="0" fillId="0" borderId="12" xfId="0" applyBorder="1" applyProtection="1">
      <alignment vertical="center"/>
      <protection locked="0" hidden="1"/>
    </xf>
    <xf numFmtId="0" fontId="30" fillId="0" borderId="0" xfId="0" applyFont="1" applyAlignment="1" applyProtection="1">
      <alignment vertical="center" wrapText="1"/>
      <protection locked="0" hidden="1"/>
    </xf>
    <xf numFmtId="0" fontId="67" fillId="2" borderId="0" xfId="0" applyFont="1" applyFill="1" applyAlignment="1" applyProtection="1">
      <alignment horizontal="center" vertical="center"/>
      <protection locked="0" hidden="1"/>
    </xf>
    <xf numFmtId="0" fontId="38" fillId="0" borderId="16" xfId="0" applyFont="1" applyBorder="1" applyAlignment="1" applyProtection="1">
      <alignment vertical="center" wrapText="1"/>
      <protection locked="0" hidden="1"/>
    </xf>
    <xf numFmtId="0" fontId="13" fillId="0" borderId="3" xfId="0" applyFont="1" applyBorder="1" applyAlignment="1" applyProtection="1">
      <alignment vertical="center" wrapText="1"/>
      <protection locked="0" hidden="1"/>
    </xf>
    <xf numFmtId="0" fontId="38" fillId="0" borderId="3" xfId="0" applyFont="1" applyBorder="1" applyAlignment="1" applyProtection="1">
      <alignment horizontal="right" vertical="center"/>
      <protection locked="0" hidden="1"/>
    </xf>
    <xf numFmtId="0" fontId="38" fillId="0" borderId="3" xfId="0" applyFont="1" applyBorder="1" applyAlignment="1" applyProtection="1">
      <alignment horizontal="center" vertical="center"/>
      <protection locked="0" hidden="1"/>
    </xf>
    <xf numFmtId="0" fontId="38" fillId="0" borderId="19" xfId="0" applyFont="1" applyBorder="1" applyAlignment="1" applyProtection="1">
      <alignment vertical="center" wrapText="1"/>
      <protection locked="0" hidden="1"/>
    </xf>
    <xf numFmtId="0" fontId="27" fillId="0" borderId="0" xfId="0" applyFont="1" applyAlignment="1" applyProtection="1">
      <alignment horizontal="right" vertical="center"/>
      <protection locked="0" hidden="1"/>
    </xf>
    <xf numFmtId="0" fontId="14" fillId="0" borderId="0" xfId="0" applyFont="1" applyAlignment="1" applyProtection="1">
      <alignment horizontal="right" vertical="center"/>
      <protection locked="0" hidden="1"/>
    </xf>
    <xf numFmtId="0" fontId="14" fillId="0" borderId="0" xfId="0" applyFont="1" applyAlignment="1" applyProtection="1">
      <alignment horizontal="center" vertical="center"/>
      <protection locked="0" hidden="1"/>
    </xf>
    <xf numFmtId="0" fontId="38" fillId="0" borderId="8" xfId="0" applyFont="1" applyBorder="1" applyAlignment="1" applyProtection="1">
      <alignment horizontal="right" vertical="center"/>
      <protection locked="0" hidden="1"/>
    </xf>
    <xf numFmtId="0" fontId="38" fillId="0" borderId="8" xfId="0" applyFont="1" applyBorder="1" applyAlignment="1" applyProtection="1">
      <alignment horizontal="center" vertical="center"/>
      <protection locked="0" hidden="1"/>
    </xf>
    <xf numFmtId="0" fontId="38" fillId="0" borderId="18" xfId="0" applyFont="1" applyBorder="1" applyAlignment="1" applyProtection="1">
      <alignment vertical="center" wrapText="1"/>
      <protection locked="0" hidden="1"/>
    </xf>
    <xf numFmtId="0" fontId="27" fillId="0" borderId="8" xfId="0" applyFont="1" applyBorder="1" applyAlignment="1" applyProtection="1">
      <alignment horizontal="right" vertical="center"/>
      <protection locked="0" hidden="1"/>
    </xf>
    <xf numFmtId="0" fontId="14" fillId="0" borderId="8" xfId="0" applyFont="1" applyBorder="1" applyAlignment="1" applyProtection="1">
      <alignment horizontal="right" vertical="center"/>
      <protection locked="0" hidden="1"/>
    </xf>
    <xf numFmtId="0" fontId="14" fillId="0" borderId="8" xfId="0" applyFont="1" applyBorder="1" applyAlignment="1" applyProtection="1">
      <alignment horizontal="center" vertical="center"/>
      <protection locked="0" hidden="1"/>
    </xf>
    <xf numFmtId="0" fontId="0" fillId="0" borderId="18" xfId="0" applyBorder="1" applyAlignment="1" applyProtection="1">
      <alignment vertical="center" wrapText="1"/>
      <protection locked="0" hidden="1"/>
    </xf>
    <xf numFmtId="176" fontId="67" fillId="0" borderId="57" xfId="0" quotePrefix="1" applyNumberFormat="1" applyFont="1" applyBorder="1" applyAlignment="1" applyProtection="1">
      <alignment horizontal="center" vertical="center"/>
      <protection locked="0" hidden="1"/>
    </xf>
    <xf numFmtId="0" fontId="27" fillId="0" borderId="3" xfId="0" applyFont="1" applyBorder="1" applyAlignment="1" applyProtection="1">
      <alignment horizontal="right" vertical="center"/>
      <protection locked="0" hidden="1"/>
    </xf>
    <xf numFmtId="0" fontId="14" fillId="0" borderId="3" xfId="0" applyFont="1" applyBorder="1" applyAlignment="1" applyProtection="1">
      <alignment horizontal="right" vertical="center"/>
      <protection locked="0" hidden="1"/>
    </xf>
    <xf numFmtId="0" fontId="21" fillId="0" borderId="0" xfId="0" applyFont="1" applyAlignment="1" applyProtection="1">
      <alignment vertical="center" wrapText="1"/>
      <protection locked="0" hidden="1"/>
    </xf>
    <xf numFmtId="0" fontId="87" fillId="0" borderId="0" xfId="0" applyFont="1" applyAlignment="1" applyProtection="1">
      <alignment horizontal="right" vertical="center"/>
      <protection locked="0" hidden="1"/>
    </xf>
    <xf numFmtId="0" fontId="5" fillId="0" borderId="34" xfId="0" applyFont="1" applyBorder="1" applyAlignment="1" applyProtection="1">
      <alignment vertical="center" wrapText="1"/>
      <protection locked="0" hidden="1"/>
    </xf>
    <xf numFmtId="0" fontId="27" fillId="0" borderId="17" xfId="0" applyFont="1" applyBorder="1" applyAlignment="1" applyProtection="1">
      <alignment horizontal="right" vertical="center"/>
      <protection locked="0" hidden="1"/>
    </xf>
    <xf numFmtId="0" fontId="14" fillId="0" borderId="17" xfId="0" applyFont="1" applyBorder="1" applyAlignment="1" applyProtection="1">
      <alignment horizontal="right" vertical="center"/>
      <protection locked="0" hidden="1"/>
    </xf>
    <xf numFmtId="0" fontId="14" fillId="0" borderId="17" xfId="0" applyFont="1" applyBorder="1" applyAlignment="1" applyProtection="1">
      <alignment horizontal="center" vertical="center"/>
      <protection locked="0" hidden="1"/>
    </xf>
    <xf numFmtId="0" fontId="13" fillId="0" borderId="13" xfId="0" applyFont="1" applyBorder="1" applyAlignment="1" applyProtection="1">
      <alignment vertical="center" wrapText="1"/>
      <protection locked="0" hidden="1"/>
    </xf>
    <xf numFmtId="0" fontId="0" fillId="0" borderId="13" xfId="0" applyBorder="1" applyProtection="1">
      <alignment vertical="center"/>
      <protection locked="0" hidden="1"/>
    </xf>
    <xf numFmtId="0" fontId="51" fillId="0" borderId="0" xfId="0" applyFont="1" applyAlignment="1" applyProtection="1">
      <alignment horizontal="center" vertical="center"/>
      <protection locked="0" hidden="1"/>
    </xf>
    <xf numFmtId="0" fontId="1" fillId="0" borderId="0" xfId="0" applyFont="1" applyAlignment="1" applyProtection="1">
      <alignment horizontal="distributed" vertical="center"/>
      <protection locked="0" hidden="1"/>
    </xf>
    <xf numFmtId="0" fontId="43" fillId="0" borderId="0" xfId="0" applyFont="1" applyAlignment="1" applyProtection="1">
      <alignment horizontal="center" vertical="center"/>
      <protection locked="0" hidden="1"/>
    </xf>
    <xf numFmtId="0" fontId="90" fillId="0" borderId="0" xfId="0" applyFont="1" applyProtection="1">
      <alignment vertical="center"/>
      <protection locked="0" hidden="1"/>
    </xf>
    <xf numFmtId="0" fontId="90" fillId="0" borderId="0" xfId="0" applyFont="1" applyAlignment="1" applyProtection="1">
      <alignment horizontal="right" vertical="center"/>
      <protection locked="0" hidden="1"/>
    </xf>
    <xf numFmtId="0" fontId="0" fillId="6" borderId="0" xfId="0" applyFill="1" applyProtection="1">
      <alignment vertical="center"/>
      <protection hidden="1"/>
    </xf>
    <xf numFmtId="0" fontId="28" fillId="6" borderId="0" xfId="0" applyFont="1" applyFill="1" applyAlignment="1" applyProtection="1">
      <alignment vertical="center" shrinkToFit="1"/>
      <protection hidden="1"/>
    </xf>
    <xf numFmtId="0" fontId="23" fillId="6" borderId="0" xfId="0" applyFont="1" applyFill="1" applyProtection="1">
      <alignment vertical="center"/>
      <protection hidden="1"/>
    </xf>
    <xf numFmtId="0" fontId="22" fillId="6" borderId="0" xfId="0" applyFont="1" applyFill="1" applyProtection="1">
      <alignment vertical="center"/>
      <protection hidden="1"/>
    </xf>
    <xf numFmtId="0" fontId="38" fillId="6" borderId="0" xfId="0" applyFont="1" applyFill="1" applyProtection="1">
      <alignment vertical="center"/>
      <protection hidden="1"/>
    </xf>
    <xf numFmtId="0" fontId="14" fillId="6" borderId="0" xfId="0" applyFont="1" applyFill="1" applyProtection="1">
      <alignment vertical="center"/>
      <protection hidden="1"/>
    </xf>
    <xf numFmtId="0" fontId="22" fillId="6" borderId="3" xfId="0" applyFont="1" applyFill="1" applyBorder="1" applyAlignment="1" applyProtection="1">
      <alignment vertical="center" shrinkToFit="1"/>
      <protection hidden="1"/>
    </xf>
    <xf numFmtId="0" fontId="22" fillId="6" borderId="3" xfId="0" applyFont="1" applyFill="1" applyBorder="1" applyProtection="1">
      <alignment vertical="center"/>
      <protection hidden="1"/>
    </xf>
    <xf numFmtId="0" fontId="17" fillId="6" borderId="0" xfId="0" applyFont="1" applyFill="1" applyProtection="1">
      <alignment vertical="center"/>
      <protection hidden="1"/>
    </xf>
    <xf numFmtId="0" fontId="14" fillId="6" borderId="0" xfId="0" applyFont="1" applyFill="1" applyAlignment="1" applyProtection="1">
      <alignment horizontal="center" vertical="center"/>
      <protection hidden="1"/>
    </xf>
    <xf numFmtId="49" fontId="17" fillId="6" borderId="0" xfId="0" applyNumberFormat="1" applyFont="1" applyFill="1" applyAlignment="1" applyProtection="1">
      <alignment vertical="center" shrinkToFit="1"/>
      <protection hidden="1"/>
    </xf>
    <xf numFmtId="0" fontId="17" fillId="6" borderId="0" xfId="0" applyFont="1" applyFill="1" applyAlignment="1" applyProtection="1">
      <alignment vertical="center" shrinkToFit="1"/>
      <protection hidden="1"/>
    </xf>
    <xf numFmtId="49" fontId="17" fillId="6" borderId="0" xfId="0" applyNumberFormat="1" applyFont="1" applyFill="1" applyProtection="1">
      <alignment vertical="center"/>
      <protection hidden="1"/>
    </xf>
    <xf numFmtId="0" fontId="0" fillId="6" borderId="0" xfId="0" applyFill="1" applyAlignment="1" applyProtection="1">
      <alignment horizontal="center" vertical="center"/>
      <protection hidden="1"/>
    </xf>
    <xf numFmtId="0" fontId="23" fillId="6" borderId="17" xfId="0" applyFont="1" applyFill="1" applyBorder="1" applyAlignment="1" applyProtection="1">
      <alignment horizontal="left" vertical="center" shrinkToFit="1"/>
      <protection hidden="1"/>
    </xf>
    <xf numFmtId="0" fontId="22" fillId="6" borderId="12" xfId="0" applyFont="1" applyFill="1" applyBorder="1" applyProtection="1">
      <alignment vertical="center"/>
      <protection hidden="1"/>
    </xf>
    <xf numFmtId="0" fontId="50" fillId="6" borderId="0" xfId="0" applyFont="1" applyFill="1" applyProtection="1">
      <alignment vertical="center"/>
      <protection hidden="1"/>
    </xf>
    <xf numFmtId="0" fontId="22" fillId="6" borderId="16" xfId="0" applyFont="1" applyFill="1" applyBorder="1" applyProtection="1">
      <alignment vertical="center"/>
      <protection hidden="1"/>
    </xf>
    <xf numFmtId="0" fontId="32" fillId="6" borderId="0" xfId="0" applyFont="1" applyFill="1" applyAlignment="1" applyProtection="1">
      <alignment horizontal="left" vertical="center" shrinkToFit="1"/>
      <protection hidden="1"/>
    </xf>
    <xf numFmtId="0" fontId="32" fillId="6" borderId="0" xfId="0" applyFont="1" applyFill="1" applyAlignment="1" applyProtection="1">
      <alignment vertical="center" shrinkToFit="1"/>
      <protection hidden="1"/>
    </xf>
    <xf numFmtId="0" fontId="32" fillId="6" borderId="16" xfId="0" applyFont="1" applyFill="1" applyBorder="1" applyAlignment="1" applyProtection="1">
      <alignment vertical="center" shrinkToFit="1"/>
      <protection hidden="1"/>
    </xf>
    <xf numFmtId="0" fontId="22" fillId="6" borderId="0" xfId="0" applyFont="1" applyFill="1" applyAlignment="1" applyProtection="1">
      <alignment vertical="center" wrapText="1"/>
      <protection hidden="1"/>
    </xf>
    <xf numFmtId="0" fontId="11" fillId="6" borderId="0" xfId="0" applyFont="1" applyFill="1" applyAlignment="1" applyProtection="1">
      <protection hidden="1"/>
    </xf>
    <xf numFmtId="0" fontId="22" fillId="6" borderId="16" xfId="0" applyFont="1" applyFill="1" applyBorder="1" applyAlignment="1" applyProtection="1">
      <alignment vertical="center" wrapText="1"/>
      <protection hidden="1"/>
    </xf>
    <xf numFmtId="0" fontId="11" fillId="6" borderId="0" xfId="0" applyFont="1" applyFill="1" applyProtection="1">
      <alignment vertical="center"/>
      <protection hidden="1"/>
    </xf>
    <xf numFmtId="0" fontId="22" fillId="6" borderId="0" xfId="0" applyFont="1" applyFill="1" applyAlignment="1" applyProtection="1">
      <alignment horizontal="center" vertical="center" shrinkToFit="1"/>
      <protection hidden="1"/>
    </xf>
    <xf numFmtId="0" fontId="0" fillId="6" borderId="0" xfId="0" applyFill="1" applyAlignment="1" applyProtection="1">
      <alignment vertical="center" wrapText="1"/>
      <protection hidden="1"/>
    </xf>
    <xf numFmtId="0" fontId="47" fillId="6" borderId="0" xfId="0" applyFont="1" applyFill="1" applyAlignment="1" applyProtection="1">
      <alignment vertical="center" wrapText="1"/>
      <protection hidden="1"/>
    </xf>
    <xf numFmtId="0" fontId="0" fillId="6" borderId="11" xfId="0" applyFill="1" applyBorder="1" applyProtection="1">
      <alignment vertical="center"/>
      <protection hidden="1"/>
    </xf>
    <xf numFmtId="0" fontId="5" fillId="6" borderId="33" xfId="0" applyFont="1" applyFill="1" applyBorder="1" applyAlignment="1" applyProtection="1">
      <alignment vertical="center" wrapText="1"/>
      <protection hidden="1"/>
    </xf>
    <xf numFmtId="0" fontId="5" fillId="6" borderId="17" xfId="0" applyFont="1" applyFill="1" applyBorder="1" applyAlignment="1" applyProtection="1">
      <alignment horizontal="left" vertical="center"/>
      <protection hidden="1"/>
    </xf>
    <xf numFmtId="0" fontId="5" fillId="6" borderId="17" xfId="0" applyFont="1" applyFill="1" applyBorder="1" applyAlignment="1" applyProtection="1">
      <alignment vertical="center" wrapText="1"/>
      <protection hidden="1"/>
    </xf>
    <xf numFmtId="0" fontId="5" fillId="6" borderId="32" xfId="0" applyFont="1" applyFill="1" applyBorder="1" applyAlignment="1" applyProtection="1">
      <alignment vertical="center" wrapText="1"/>
      <protection hidden="1"/>
    </xf>
    <xf numFmtId="0" fontId="5" fillId="6" borderId="17" xfId="0" applyFont="1" applyFill="1" applyBorder="1" applyAlignment="1" applyProtection="1">
      <alignment horizontal="center" vertical="center" wrapText="1"/>
      <protection hidden="1"/>
    </xf>
    <xf numFmtId="0" fontId="13" fillId="6" borderId="17" xfId="0" applyFont="1" applyFill="1" applyBorder="1" applyAlignment="1" applyProtection="1">
      <alignment vertical="center" wrapText="1"/>
      <protection hidden="1"/>
    </xf>
    <xf numFmtId="0" fontId="13" fillId="6" borderId="36" xfId="0" applyFont="1" applyFill="1" applyBorder="1" applyAlignment="1" applyProtection="1">
      <alignment vertical="center" wrapText="1"/>
      <protection hidden="1"/>
    </xf>
    <xf numFmtId="0" fontId="5" fillId="6" borderId="12" xfId="0" applyFont="1" applyFill="1" applyBorder="1" applyAlignment="1" applyProtection="1">
      <alignment vertical="center" wrapText="1"/>
      <protection hidden="1"/>
    </xf>
    <xf numFmtId="0" fontId="16" fillId="6" borderId="18" xfId="0" applyFont="1" applyFill="1" applyBorder="1" applyProtection="1">
      <alignment vertical="center"/>
      <protection hidden="1"/>
    </xf>
    <xf numFmtId="0" fontId="48" fillId="6" borderId="0" xfId="0" applyFont="1" applyFill="1" applyAlignment="1" applyProtection="1">
      <alignment horizontal="center" vertical="center" textRotation="255" wrapText="1"/>
      <protection hidden="1"/>
    </xf>
    <xf numFmtId="0" fontId="48" fillId="6" borderId="16" xfId="0" applyFont="1" applyFill="1" applyBorder="1" applyAlignment="1" applyProtection="1">
      <alignment horizontal="center" vertical="center" textRotation="255" wrapText="1"/>
      <protection hidden="1"/>
    </xf>
    <xf numFmtId="0" fontId="0" fillId="6" borderId="3" xfId="0" applyFill="1" applyBorder="1" applyAlignment="1" applyProtection="1">
      <alignment horizontal="center" vertical="center" wrapText="1"/>
      <protection hidden="1"/>
    </xf>
    <xf numFmtId="0" fontId="0" fillId="6" borderId="19" xfId="0" applyFill="1" applyBorder="1" applyAlignment="1" applyProtection="1">
      <alignment vertical="center" wrapText="1"/>
      <protection hidden="1"/>
    </xf>
    <xf numFmtId="0" fontId="25" fillId="6" borderId="0" xfId="0" applyFont="1" applyFill="1" applyAlignment="1" applyProtection="1">
      <alignment vertical="center" wrapText="1"/>
      <protection hidden="1"/>
    </xf>
    <xf numFmtId="0" fontId="20" fillId="6" borderId="0" xfId="0" applyFont="1" applyFill="1" applyAlignment="1" applyProtection="1">
      <alignment wrapText="1"/>
      <protection hidden="1"/>
    </xf>
    <xf numFmtId="0" fontId="35" fillId="6" borderId="0" xfId="0" applyFont="1" applyFill="1" applyProtection="1">
      <alignment vertical="center"/>
      <protection hidden="1"/>
    </xf>
    <xf numFmtId="0" fontId="0" fillId="6" borderId="0" xfId="0" applyFill="1" applyAlignment="1" applyProtection="1">
      <alignment horizontal="center" vertical="center" wrapText="1"/>
      <protection hidden="1"/>
    </xf>
    <xf numFmtId="0" fontId="0" fillId="6" borderId="16" xfId="0" applyFill="1" applyBorder="1" applyAlignment="1" applyProtection="1">
      <alignment vertical="center" wrapText="1"/>
      <protection hidden="1"/>
    </xf>
    <xf numFmtId="0" fontId="25" fillId="6" borderId="4" xfId="0" applyFont="1" applyFill="1" applyBorder="1" applyAlignment="1" applyProtection="1">
      <alignment vertical="center" wrapText="1"/>
      <protection hidden="1"/>
    </xf>
    <xf numFmtId="0" fontId="25" fillId="6" borderId="0" xfId="0" applyFont="1" applyFill="1" applyProtection="1">
      <alignment vertical="center"/>
      <protection hidden="1"/>
    </xf>
    <xf numFmtId="0" fontId="20" fillId="6" borderId="0" xfId="0" applyFont="1" applyFill="1" applyProtection="1">
      <alignment vertical="center"/>
      <protection hidden="1"/>
    </xf>
    <xf numFmtId="0" fontId="20" fillId="6" borderId="0" xfId="0" applyFont="1" applyFill="1" applyAlignment="1" applyProtection="1">
      <alignment horizontal="center" vertical="center" wrapText="1"/>
      <protection hidden="1"/>
    </xf>
    <xf numFmtId="0" fontId="8" fillId="6" borderId="0" xfId="0" applyFont="1" applyFill="1" applyAlignment="1" applyProtection="1">
      <alignment vertical="center" wrapText="1"/>
      <protection hidden="1"/>
    </xf>
    <xf numFmtId="0" fontId="0" fillId="6" borderId="13" xfId="0" applyFill="1" applyBorder="1" applyAlignment="1" applyProtection="1">
      <alignment vertical="center" wrapText="1"/>
      <protection hidden="1"/>
    </xf>
    <xf numFmtId="0" fontId="8" fillId="6" borderId="38" xfId="0" applyFont="1" applyFill="1" applyBorder="1" applyAlignment="1" applyProtection="1">
      <alignment vertical="center" wrapText="1"/>
      <protection hidden="1"/>
    </xf>
    <xf numFmtId="0" fontId="10" fillId="6" borderId="0" xfId="0" applyFont="1" applyFill="1" applyProtection="1">
      <alignment vertical="center"/>
      <protection hidden="1"/>
    </xf>
    <xf numFmtId="0" fontId="30" fillId="6" borderId="17" xfId="0" applyFont="1" applyFill="1" applyBorder="1" applyAlignment="1" applyProtection="1">
      <alignment vertical="center" wrapText="1"/>
      <protection hidden="1"/>
    </xf>
    <xf numFmtId="0" fontId="13" fillId="6" borderId="12" xfId="0" applyFont="1" applyFill="1" applyBorder="1" applyAlignment="1" applyProtection="1">
      <alignment vertical="center" wrapText="1"/>
      <protection hidden="1"/>
    </xf>
    <xf numFmtId="0" fontId="0" fillId="6" borderId="17" xfId="0" applyFill="1" applyBorder="1" applyAlignment="1" applyProtection="1">
      <alignment horizontal="center" vertical="center" wrapText="1"/>
      <protection hidden="1"/>
    </xf>
    <xf numFmtId="0" fontId="0" fillId="6" borderId="12" xfId="0" applyFill="1" applyBorder="1" applyAlignment="1" applyProtection="1">
      <alignment vertical="center" wrapText="1"/>
      <protection hidden="1"/>
    </xf>
    <xf numFmtId="0" fontId="13" fillId="6" borderId="8" xfId="0" applyFont="1" applyFill="1" applyBorder="1" applyAlignment="1" applyProtection="1">
      <alignment vertical="center" wrapText="1"/>
      <protection hidden="1"/>
    </xf>
    <xf numFmtId="0" fontId="13" fillId="6" borderId="18" xfId="0" applyFont="1" applyFill="1" applyBorder="1" applyAlignment="1" applyProtection="1">
      <alignment vertical="center" wrapText="1"/>
      <protection hidden="1"/>
    </xf>
    <xf numFmtId="0" fontId="13" fillId="6" borderId="0" xfId="0" applyFont="1" applyFill="1" applyAlignment="1" applyProtection="1">
      <alignment vertical="center" wrapText="1"/>
      <protection hidden="1"/>
    </xf>
    <xf numFmtId="0" fontId="0" fillId="6" borderId="8" xfId="0" applyFill="1" applyBorder="1" applyAlignment="1" applyProtection="1">
      <alignment vertical="center" wrapText="1"/>
      <protection hidden="1"/>
    </xf>
    <xf numFmtId="0" fontId="0" fillId="6" borderId="18" xfId="0" applyFill="1" applyBorder="1" applyAlignment="1" applyProtection="1">
      <alignment vertical="center" wrapText="1"/>
      <protection hidden="1"/>
    </xf>
    <xf numFmtId="0" fontId="30" fillId="6" borderId="3" xfId="0" applyFont="1" applyFill="1" applyBorder="1" applyAlignment="1" applyProtection="1">
      <alignment vertical="center" wrapText="1"/>
      <protection hidden="1"/>
    </xf>
    <xf numFmtId="0" fontId="13" fillId="6" borderId="19" xfId="0" applyFont="1" applyFill="1" applyBorder="1" applyAlignment="1" applyProtection="1">
      <alignment vertical="center" wrapText="1"/>
      <protection hidden="1"/>
    </xf>
    <xf numFmtId="0" fontId="13" fillId="6" borderId="16" xfId="0" applyFont="1" applyFill="1" applyBorder="1" applyAlignment="1" applyProtection="1">
      <alignment vertical="center" wrapText="1"/>
      <protection hidden="1"/>
    </xf>
    <xf numFmtId="0" fontId="30" fillId="6" borderId="0" xfId="0" applyFont="1" applyFill="1" applyAlignment="1" applyProtection="1">
      <alignment vertical="center" wrapText="1"/>
      <protection hidden="1"/>
    </xf>
    <xf numFmtId="0" fontId="21" fillId="6" borderId="0" xfId="0" applyFont="1" applyFill="1" applyAlignment="1" applyProtection="1">
      <alignment vertical="center" wrapText="1"/>
      <protection hidden="1"/>
    </xf>
    <xf numFmtId="0" fontId="5" fillId="6" borderId="0" xfId="0" applyFont="1" applyFill="1" applyAlignment="1" applyProtection="1">
      <alignment vertical="center" wrapText="1"/>
      <protection hidden="1"/>
    </xf>
    <xf numFmtId="0" fontId="0" fillId="6" borderId="7" xfId="0" applyFill="1" applyBorder="1" applyAlignment="1" applyProtection="1">
      <alignment vertical="center" wrapText="1"/>
      <protection hidden="1"/>
    </xf>
    <xf numFmtId="0" fontId="5" fillId="6" borderId="34" xfId="0" applyFont="1" applyFill="1" applyBorder="1" applyAlignment="1" applyProtection="1">
      <alignment vertical="center" wrapText="1"/>
      <protection hidden="1"/>
    </xf>
    <xf numFmtId="0" fontId="0" fillId="6" borderId="23" xfId="0" applyFill="1" applyBorder="1" applyAlignment="1" applyProtection="1">
      <alignment vertical="center" wrapText="1"/>
      <protection hidden="1"/>
    </xf>
    <xf numFmtId="0" fontId="0" fillId="6" borderId="6" xfId="0" applyFill="1" applyBorder="1" applyAlignment="1" applyProtection="1">
      <alignment horizontal="center" vertical="center" wrapText="1"/>
      <protection hidden="1"/>
    </xf>
    <xf numFmtId="0" fontId="0" fillId="6" borderId="17" xfId="0" applyFill="1" applyBorder="1" applyAlignment="1" applyProtection="1">
      <alignment vertical="center" wrapText="1"/>
      <protection hidden="1"/>
    </xf>
    <xf numFmtId="0" fontId="30" fillId="6" borderId="11" xfId="0" applyFont="1" applyFill="1" applyBorder="1" applyAlignment="1" applyProtection="1">
      <alignment vertical="center" wrapText="1"/>
      <protection hidden="1"/>
    </xf>
    <xf numFmtId="0" fontId="13" fillId="6" borderId="13" xfId="0" applyFont="1" applyFill="1" applyBorder="1" applyAlignment="1" applyProtection="1">
      <alignment vertical="center" wrapText="1"/>
      <protection hidden="1"/>
    </xf>
    <xf numFmtId="0" fontId="0" fillId="0" borderId="20" xfId="0" applyBorder="1" applyProtection="1">
      <alignment vertical="center"/>
      <protection locked="0"/>
    </xf>
    <xf numFmtId="0" fontId="0" fillId="0" borderId="0" xfId="0" applyProtection="1">
      <alignment vertical="center"/>
      <protection locked="0"/>
    </xf>
    <xf numFmtId="0" fontId="22" fillId="0" borderId="0" xfId="1" applyFont="1" applyAlignment="1" applyProtection="1">
      <alignment horizontal="left" vertical="center"/>
      <protection hidden="1"/>
    </xf>
    <xf numFmtId="0" fontId="13" fillId="0" borderId="0" xfId="1" applyFont="1" applyAlignment="1" applyProtection="1">
      <alignment horizontal="left" vertical="center"/>
      <protection hidden="1"/>
    </xf>
    <xf numFmtId="0" fontId="83" fillId="8" borderId="0" xfId="1" applyFont="1" applyFill="1" applyAlignment="1" applyProtection="1">
      <alignment vertical="center"/>
      <protection hidden="1"/>
    </xf>
    <xf numFmtId="0" fontId="13" fillId="0" borderId="0" xfId="1" applyFont="1" applyAlignment="1" applyProtection="1">
      <alignment vertical="center"/>
      <protection hidden="1"/>
    </xf>
    <xf numFmtId="0" fontId="61" fillId="0" borderId="0" xfId="1" applyAlignment="1" applyProtection="1">
      <alignment vertical="center"/>
      <protection hidden="1"/>
    </xf>
    <xf numFmtId="0" fontId="0" fillId="6" borderId="73" xfId="0" applyFill="1" applyBorder="1" applyAlignment="1" applyProtection="1">
      <alignment horizontal="center" vertical="center" wrapText="1"/>
      <protection hidden="1"/>
    </xf>
    <xf numFmtId="0" fontId="0" fillId="6" borderId="90" xfId="0" applyFill="1" applyBorder="1" applyAlignment="1" applyProtection="1">
      <alignment vertical="center" wrapText="1"/>
      <protection hidden="1"/>
    </xf>
    <xf numFmtId="0" fontId="13" fillId="0" borderId="108" xfId="0" applyFont="1" applyBorder="1" applyAlignment="1" applyProtection="1">
      <alignment vertical="center" wrapText="1"/>
      <protection locked="0" hidden="1"/>
    </xf>
    <xf numFmtId="0" fontId="13" fillId="0" borderId="110" xfId="0" applyFont="1" applyBorder="1" applyAlignment="1" applyProtection="1">
      <alignment vertical="center" wrapText="1"/>
      <protection locked="0" hidden="1"/>
    </xf>
    <xf numFmtId="0" fontId="13" fillId="0" borderId="31" xfId="0" applyFont="1" applyBorder="1" applyAlignment="1" applyProtection="1">
      <alignment vertical="center" wrapText="1"/>
      <protection locked="0" hidden="1"/>
    </xf>
    <xf numFmtId="0" fontId="16" fillId="0" borderId="111" xfId="0" applyFont="1" applyBorder="1" applyProtection="1">
      <alignment vertical="center"/>
      <protection locked="0" hidden="1"/>
    </xf>
    <xf numFmtId="0" fontId="6" fillId="0" borderId="17" xfId="0" applyFont="1" applyBorder="1" applyAlignment="1" applyProtection="1">
      <alignment horizontal="left" vertical="center"/>
      <protection locked="0" hidden="1"/>
    </xf>
    <xf numFmtId="0" fontId="11" fillId="6" borderId="109" xfId="0" applyFont="1" applyFill="1" applyBorder="1" applyAlignment="1" applyProtection="1">
      <alignment vertical="center" wrapText="1"/>
      <protection hidden="1"/>
    </xf>
    <xf numFmtId="0" fontId="11" fillId="6" borderId="15" xfId="0" applyFont="1" applyFill="1" applyBorder="1" applyAlignment="1" applyProtection="1">
      <alignment vertical="center" wrapText="1"/>
      <protection hidden="1"/>
    </xf>
    <xf numFmtId="0" fontId="11" fillId="6" borderId="120" xfId="0" applyFont="1" applyFill="1" applyBorder="1" applyAlignment="1" applyProtection="1">
      <alignment vertical="center" wrapText="1"/>
      <protection hidden="1"/>
    </xf>
    <xf numFmtId="0" fontId="11" fillId="6" borderId="121" xfId="0" applyFont="1" applyFill="1" applyBorder="1" applyAlignment="1" applyProtection="1">
      <alignment vertical="center" wrapText="1"/>
      <protection hidden="1"/>
    </xf>
    <xf numFmtId="0" fontId="15" fillId="6" borderId="0" xfId="0" applyFont="1" applyFill="1" applyProtection="1">
      <alignment vertical="center"/>
      <protection hidden="1"/>
    </xf>
    <xf numFmtId="0" fontId="16" fillId="6" borderId="16" xfId="0" applyFont="1" applyFill="1" applyBorder="1" applyProtection="1">
      <alignment vertical="center"/>
      <protection hidden="1"/>
    </xf>
    <xf numFmtId="0" fontId="15" fillId="6" borderId="108" xfId="0" applyFont="1" applyFill="1" applyBorder="1" applyProtection="1">
      <alignment vertical="center"/>
      <protection hidden="1"/>
    </xf>
    <xf numFmtId="0" fontId="22" fillId="6" borderId="107" xfId="0" applyFont="1" applyFill="1" applyBorder="1" applyProtection="1">
      <alignment vertical="center"/>
      <protection hidden="1"/>
    </xf>
    <xf numFmtId="0" fontId="22" fillId="6" borderId="109" xfId="0" applyFont="1" applyFill="1" applyBorder="1" applyProtection="1">
      <alignment vertical="center"/>
      <protection hidden="1"/>
    </xf>
    <xf numFmtId="0" fontId="22" fillId="6" borderId="123" xfId="0" applyFont="1" applyFill="1" applyBorder="1" applyProtection="1">
      <alignment vertical="center"/>
      <protection hidden="1"/>
    </xf>
    <xf numFmtId="0" fontId="0" fillId="0" borderId="20" xfId="0" applyBorder="1" applyAlignment="1">
      <alignment horizontal="center" vertical="center"/>
    </xf>
    <xf numFmtId="0" fontId="0" fillId="0" borderId="125" xfId="0" applyBorder="1" applyAlignment="1">
      <alignment horizontal="center" vertical="center"/>
    </xf>
    <xf numFmtId="0" fontId="0" fillId="0" borderId="51" xfId="0" applyBorder="1" applyAlignment="1">
      <alignment horizontal="center" vertical="center"/>
    </xf>
    <xf numFmtId="0" fontId="24" fillId="0" borderId="0" xfId="0" applyFont="1">
      <alignment vertical="center"/>
    </xf>
    <xf numFmtId="0" fontId="112" fillId="6" borderId="0" xfId="0" applyFont="1" applyFill="1" applyAlignment="1">
      <alignment vertical="center" wrapText="1"/>
    </xf>
    <xf numFmtId="0" fontId="13" fillId="0" borderId="97" xfId="1" applyFont="1" applyBorder="1" applyAlignment="1" applyProtection="1">
      <alignment horizontal="left" vertical="center"/>
      <protection hidden="1"/>
    </xf>
    <xf numFmtId="0" fontId="113" fillId="0" borderId="80" xfId="1" applyFont="1" applyBorder="1" applyAlignment="1" applyProtection="1">
      <alignment horizontal="left" vertical="center"/>
      <protection hidden="1"/>
    </xf>
    <xf numFmtId="0" fontId="113" fillId="0" borderId="0" xfId="1" applyFont="1" applyAlignment="1" applyProtection="1">
      <alignment horizontal="left" vertical="center"/>
      <protection hidden="1"/>
    </xf>
    <xf numFmtId="0" fontId="17" fillId="0" borderId="0" xfId="1" applyFont="1" applyAlignment="1" applyProtection="1">
      <alignment horizontal="left" vertical="center"/>
      <protection hidden="1"/>
    </xf>
    <xf numFmtId="0" fontId="90" fillId="0" borderId="0" xfId="1" applyFont="1" applyAlignment="1" applyProtection="1">
      <alignment horizontal="left" vertical="center"/>
      <protection hidden="1"/>
    </xf>
    <xf numFmtId="0" fontId="19" fillId="0" borderId="0" xfId="1" applyFont="1" applyAlignment="1" applyProtection="1">
      <alignment vertical="center"/>
      <protection hidden="1"/>
    </xf>
    <xf numFmtId="0" fontId="117" fillId="0" borderId="0" xfId="1" applyFont="1" applyAlignment="1" applyProtection="1">
      <alignment horizontal="left" vertical="center"/>
      <protection hidden="1"/>
    </xf>
    <xf numFmtId="0" fontId="113" fillId="0" borderId="79" xfId="1" applyFont="1" applyBorder="1" applyAlignment="1" applyProtection="1">
      <alignment vertical="center"/>
      <protection hidden="1"/>
    </xf>
    <xf numFmtId="0" fontId="113" fillId="0" borderId="81" xfId="1" applyFont="1" applyBorder="1" applyAlignment="1" applyProtection="1">
      <alignment vertical="center"/>
      <protection hidden="1"/>
    </xf>
    <xf numFmtId="0" fontId="113" fillId="0" borderId="81" xfId="1" applyFont="1" applyBorder="1" applyAlignment="1" applyProtection="1">
      <alignment horizontal="left" vertical="center"/>
      <protection hidden="1"/>
    </xf>
    <xf numFmtId="0" fontId="113" fillId="0" borderId="84" xfId="1" applyFont="1" applyBorder="1" applyAlignment="1" applyProtection="1">
      <alignment horizontal="left" vertical="center"/>
      <protection hidden="1"/>
    </xf>
    <xf numFmtId="0" fontId="117" fillId="0" borderId="76" xfId="1" applyFont="1" applyBorder="1" applyAlignment="1" applyProtection="1">
      <alignment horizontal="left" vertical="center"/>
      <protection hidden="1"/>
    </xf>
    <xf numFmtId="0" fontId="19" fillId="0" borderId="76" xfId="1" applyFont="1" applyBorder="1" applyAlignment="1" applyProtection="1">
      <alignment horizontal="left" vertical="center"/>
      <protection hidden="1"/>
    </xf>
    <xf numFmtId="0" fontId="28" fillId="0" borderId="111" xfId="1" applyFont="1" applyBorder="1" applyAlignment="1" applyProtection="1">
      <alignment vertical="center"/>
      <protection hidden="1"/>
    </xf>
    <xf numFmtId="0" fontId="113" fillId="0" borderId="0" xfId="1" applyFont="1" applyAlignment="1" applyProtection="1">
      <alignment vertical="center"/>
      <protection hidden="1"/>
    </xf>
    <xf numFmtId="0" fontId="90" fillId="0" borderId="0" xfId="1" applyFont="1" applyAlignment="1" applyProtection="1">
      <alignment horizontal="left" vertical="top"/>
      <protection hidden="1"/>
    </xf>
    <xf numFmtId="0" fontId="90" fillId="0" borderId="0" xfId="1" applyFont="1" applyAlignment="1" applyProtection="1">
      <alignment horizontal="center" vertical="center"/>
      <protection hidden="1"/>
    </xf>
    <xf numFmtId="177" fontId="115" fillId="0" borderId="0" xfId="1" applyNumberFormat="1" applyFont="1" applyAlignment="1" applyProtection="1">
      <alignment horizontal="right" vertical="center"/>
      <protection hidden="1"/>
    </xf>
    <xf numFmtId="0" fontId="101" fillId="0" borderId="0" xfId="1" applyFont="1" applyAlignment="1" applyProtection="1">
      <alignment horizontal="left" vertical="top"/>
      <protection hidden="1"/>
    </xf>
    <xf numFmtId="0" fontId="28" fillId="0" borderId="0" xfId="1" applyFont="1" applyAlignment="1" applyProtection="1">
      <alignment vertical="center"/>
      <protection hidden="1"/>
    </xf>
    <xf numFmtId="0" fontId="28" fillId="0" borderId="0" xfId="1" applyFont="1" applyAlignment="1">
      <alignment vertical="center"/>
    </xf>
    <xf numFmtId="0" fontId="17" fillId="0" borderId="0" xfId="1" applyFont="1" applyAlignment="1" applyProtection="1">
      <alignment vertical="center"/>
      <protection hidden="1"/>
    </xf>
    <xf numFmtId="0" fontId="90" fillId="0" borderId="0" xfId="1" applyFont="1" applyAlignment="1" applyProtection="1">
      <alignment vertical="center"/>
      <protection hidden="1"/>
    </xf>
    <xf numFmtId="0" fontId="17" fillId="0" borderId="10" xfId="1" applyFont="1" applyBorder="1" applyAlignment="1" applyProtection="1">
      <alignment vertical="center" wrapText="1"/>
      <protection hidden="1"/>
    </xf>
    <xf numFmtId="177" fontId="115" fillId="0" borderId="0" xfId="1" applyNumberFormat="1" applyFont="1" applyAlignment="1" applyProtection="1">
      <alignment vertical="center"/>
      <protection hidden="1"/>
    </xf>
    <xf numFmtId="0" fontId="116" fillId="0" borderId="0" xfId="1" applyFont="1" applyAlignment="1" applyProtection="1">
      <alignment vertical="center"/>
      <protection hidden="1"/>
    </xf>
    <xf numFmtId="0" fontId="116" fillId="0" borderId="0" xfId="1" applyFont="1" applyAlignment="1" applyProtection="1">
      <alignment vertical="center" wrapText="1"/>
      <protection hidden="1"/>
    </xf>
    <xf numFmtId="0" fontId="101" fillId="0" borderId="0" xfId="1" applyFont="1" applyAlignment="1" applyProtection="1">
      <alignment vertical="center"/>
      <protection hidden="1"/>
    </xf>
    <xf numFmtId="0" fontId="116" fillId="0" borderId="0" xfId="1" applyFont="1" applyAlignment="1" applyProtection="1">
      <alignment vertical="top" wrapText="1"/>
      <protection hidden="1"/>
    </xf>
    <xf numFmtId="0" fontId="116" fillId="0" borderId="0" xfId="1" applyFont="1" applyAlignment="1" applyProtection="1">
      <alignment vertical="top"/>
      <protection hidden="1"/>
    </xf>
    <xf numFmtId="0" fontId="17" fillId="0" borderId="107" xfId="1" applyFont="1" applyBorder="1" applyAlignment="1" applyProtection="1">
      <alignment vertical="center" wrapText="1"/>
      <protection hidden="1"/>
    </xf>
    <xf numFmtId="0" fontId="17" fillId="0" borderId="110" xfId="1" applyFont="1" applyBorder="1" applyAlignment="1" applyProtection="1">
      <alignment vertical="center" wrapText="1"/>
      <protection hidden="1"/>
    </xf>
    <xf numFmtId="0" fontId="17" fillId="0" borderId="93" xfId="1" applyFont="1" applyBorder="1" applyAlignment="1" applyProtection="1">
      <alignment vertical="center" wrapText="1"/>
      <protection hidden="1"/>
    </xf>
    <xf numFmtId="0" fontId="17" fillId="0" borderId="107" xfId="1" applyFont="1" applyBorder="1" applyAlignment="1" applyProtection="1">
      <alignment vertical="center"/>
      <protection hidden="1"/>
    </xf>
    <xf numFmtId="0" fontId="17" fillId="0" borderId="110" xfId="1" applyFont="1" applyBorder="1" applyAlignment="1" applyProtection="1">
      <alignment vertical="center"/>
      <protection hidden="1"/>
    </xf>
    <xf numFmtId="0" fontId="17" fillId="0" borderId="10" xfId="1" applyFont="1" applyBorder="1" applyAlignment="1" applyProtection="1">
      <alignment vertical="center"/>
      <protection hidden="1"/>
    </xf>
    <xf numFmtId="0" fontId="17" fillId="0" borderId="93" xfId="1" applyFont="1" applyBorder="1" applyAlignment="1" applyProtection="1">
      <alignment vertical="center"/>
      <protection hidden="1"/>
    </xf>
    <xf numFmtId="0" fontId="90" fillId="0" borderId="21" xfId="1" applyFont="1" applyBorder="1" applyAlignment="1" applyProtection="1">
      <alignment vertical="center"/>
      <protection hidden="1"/>
    </xf>
    <xf numFmtId="0" fontId="90" fillId="0" borderId="96" xfId="1" applyFont="1" applyBorder="1" applyAlignment="1" applyProtection="1">
      <alignment vertical="center"/>
      <protection hidden="1"/>
    </xf>
    <xf numFmtId="0" fontId="90" fillId="0" borderId="21" xfId="1" applyFont="1" applyBorder="1" applyAlignment="1" applyProtection="1">
      <alignment vertical="center" wrapText="1"/>
      <protection hidden="1"/>
    </xf>
    <xf numFmtId="0" fontId="90" fillId="0" borderId="96" xfId="1" applyFont="1" applyBorder="1" applyAlignment="1" applyProtection="1">
      <alignment vertical="center" wrapText="1"/>
      <protection hidden="1"/>
    </xf>
    <xf numFmtId="0" fontId="19" fillId="0" borderId="96" xfId="1" applyFont="1" applyBorder="1" applyAlignment="1" applyProtection="1">
      <alignment vertical="center"/>
      <protection hidden="1"/>
    </xf>
    <xf numFmtId="0" fontId="19" fillId="0" borderId="110" xfId="1" applyFont="1" applyBorder="1" applyAlignment="1" applyProtection="1">
      <alignment vertical="center" wrapText="1"/>
      <protection hidden="1"/>
    </xf>
    <xf numFmtId="0" fontId="19" fillId="0" borderId="93" xfId="1" applyFont="1" applyBorder="1" applyAlignment="1" applyProtection="1">
      <alignment vertical="center" wrapText="1"/>
      <protection hidden="1"/>
    </xf>
    <xf numFmtId="177" fontId="115" fillId="0" borderId="111" xfId="1" applyNumberFormat="1" applyFont="1" applyBorder="1" applyAlignment="1" applyProtection="1">
      <alignment vertical="center"/>
      <protection hidden="1"/>
    </xf>
    <xf numFmtId="0" fontId="17" fillId="0" borderId="37" xfId="1" applyFont="1" applyBorder="1" applyAlignment="1" applyProtection="1">
      <alignment vertical="center" wrapText="1"/>
      <protection hidden="1"/>
    </xf>
    <xf numFmtId="0" fontId="90" fillId="0" borderId="10" xfId="1" applyFont="1" applyBorder="1" applyAlignment="1" applyProtection="1">
      <alignment vertical="center" wrapText="1"/>
      <protection hidden="1"/>
    </xf>
    <xf numFmtId="0" fontId="17" fillId="0" borderId="108" xfId="1" applyFont="1" applyBorder="1" applyAlignment="1" applyProtection="1">
      <alignment vertical="center" wrapText="1"/>
      <protection hidden="1"/>
    </xf>
    <xf numFmtId="0" fontId="17" fillId="0" borderId="76" xfId="1" applyFont="1" applyBorder="1" applyAlignment="1" applyProtection="1">
      <alignment vertical="center" wrapText="1"/>
      <protection hidden="1"/>
    </xf>
    <xf numFmtId="0" fontId="90" fillId="0" borderId="107" xfId="1" applyFont="1" applyBorder="1" applyAlignment="1" applyProtection="1">
      <alignment vertical="center" wrapText="1"/>
      <protection hidden="1"/>
    </xf>
    <xf numFmtId="0" fontId="90" fillId="0" borderId="22" xfId="1" applyFont="1" applyBorder="1" applyAlignment="1" applyProtection="1">
      <alignment horizontal="center" vertical="center"/>
      <protection hidden="1"/>
    </xf>
    <xf numFmtId="0" fontId="90" fillId="0" borderId="96" xfId="1" applyFont="1" applyBorder="1" applyAlignment="1" applyProtection="1">
      <alignment horizontal="center" vertical="center"/>
      <protection hidden="1"/>
    </xf>
    <xf numFmtId="0" fontId="90" fillId="0" borderId="97" xfId="1" applyFont="1" applyBorder="1" applyAlignment="1" applyProtection="1">
      <alignment horizontal="center" vertical="center"/>
      <protection hidden="1"/>
    </xf>
    <xf numFmtId="0" fontId="90" fillId="0" borderId="0" xfId="1" applyFont="1" applyAlignment="1" applyProtection="1">
      <alignment vertical="top"/>
      <protection hidden="1"/>
    </xf>
    <xf numFmtId="0" fontId="121" fillId="8" borderId="0" xfId="1" applyFont="1" applyFill="1" applyAlignment="1" applyProtection="1">
      <alignment vertical="center"/>
      <protection hidden="1"/>
    </xf>
    <xf numFmtId="0" fontId="122" fillId="8" borderId="0" xfId="1" applyFont="1" applyFill="1" applyAlignment="1" applyProtection="1">
      <alignment vertical="center"/>
      <protection hidden="1"/>
    </xf>
    <xf numFmtId="0" fontId="123" fillId="8" borderId="0" xfId="1" applyFont="1" applyFill="1" applyAlignment="1" applyProtection="1">
      <alignment vertical="center"/>
      <protection hidden="1"/>
    </xf>
    <xf numFmtId="0" fontId="124" fillId="8" borderId="0" xfId="1" applyFont="1" applyFill="1" applyAlignment="1" applyProtection="1">
      <alignment vertical="center"/>
      <protection hidden="1"/>
    </xf>
    <xf numFmtId="0" fontId="19" fillId="0" borderId="107" xfId="1" applyFont="1" applyBorder="1" applyAlignment="1" applyProtection="1">
      <alignment vertical="center" wrapText="1"/>
      <protection hidden="1"/>
    </xf>
    <xf numFmtId="0" fontId="19" fillId="0" borderId="10" xfId="1" applyFont="1" applyBorder="1" applyAlignment="1" applyProtection="1">
      <alignment vertical="center" wrapText="1"/>
      <protection hidden="1"/>
    </xf>
    <xf numFmtId="0" fontId="19" fillId="0" borderId="21" xfId="1" applyFont="1" applyBorder="1" applyAlignment="1" applyProtection="1">
      <alignment vertical="center"/>
      <protection hidden="1"/>
    </xf>
    <xf numFmtId="0" fontId="17" fillId="0" borderId="21" xfId="1" applyFont="1" applyBorder="1" applyAlignment="1" applyProtection="1">
      <alignment vertical="center" wrapText="1"/>
      <protection hidden="1"/>
    </xf>
    <xf numFmtId="0" fontId="17" fillId="0" borderId="95" xfId="1" applyFont="1" applyBorder="1" applyAlignment="1" applyProtection="1">
      <alignment vertical="center" wrapText="1"/>
      <protection hidden="1"/>
    </xf>
    <xf numFmtId="0" fontId="90" fillId="0" borderId="0" xfId="1" applyFont="1" applyAlignment="1" applyProtection="1">
      <alignment horizontal="left" vertical="center" wrapText="1"/>
      <protection hidden="1"/>
    </xf>
    <xf numFmtId="0" fontId="19" fillId="0" borderId="0" xfId="1" applyFont="1" applyAlignment="1" applyProtection="1">
      <alignment horizontal="left" vertical="center"/>
      <protection hidden="1"/>
    </xf>
    <xf numFmtId="0" fontId="90" fillId="0" borderId="93" xfId="1" applyFont="1" applyBorder="1" applyAlignment="1" applyProtection="1">
      <alignment horizontal="center" vertical="center"/>
      <protection hidden="1"/>
    </xf>
    <xf numFmtId="0" fontId="17" fillId="0" borderId="95" xfId="1" applyFont="1" applyBorder="1" applyAlignment="1" applyProtection="1">
      <alignment horizontal="left" vertical="center"/>
      <protection hidden="1"/>
    </xf>
    <xf numFmtId="0" fontId="19" fillId="0" borderId="3" xfId="1" applyFont="1" applyBorder="1" applyAlignment="1" applyProtection="1">
      <alignment vertical="center"/>
      <protection hidden="1"/>
    </xf>
    <xf numFmtId="0" fontId="61" fillId="0" borderId="111" xfId="1" applyBorder="1" applyAlignment="1" applyProtection="1">
      <alignment vertical="center"/>
      <protection hidden="1"/>
    </xf>
    <xf numFmtId="0" fontId="0" fillId="0" borderId="108" xfId="0" applyBorder="1">
      <alignment vertical="center"/>
    </xf>
    <xf numFmtId="0" fontId="0" fillId="0" borderId="16" xfId="0" applyBorder="1">
      <alignment vertical="center"/>
    </xf>
    <xf numFmtId="0" fontId="3" fillId="0" borderId="0" xfId="0" applyFont="1" applyAlignment="1" applyProtection="1">
      <alignment vertical="center" shrinkToFit="1"/>
      <protection locked="0" hidden="1"/>
    </xf>
    <xf numFmtId="0" fontId="111" fillId="0" borderId="0" xfId="0" applyFont="1" applyProtection="1">
      <alignment vertical="center"/>
      <protection locked="0" hidden="1"/>
    </xf>
    <xf numFmtId="0" fontId="110" fillId="0" borderId="0" xfId="0" applyFont="1" applyProtection="1">
      <alignment vertical="center"/>
      <protection locked="0" hidden="1"/>
    </xf>
    <xf numFmtId="0" fontId="3" fillId="0" borderId="108" xfId="0" applyFont="1" applyBorder="1" applyAlignment="1" applyProtection="1">
      <alignment vertical="center" shrinkToFit="1"/>
      <protection locked="0" hidden="1"/>
    </xf>
    <xf numFmtId="0" fontId="0" fillId="6" borderId="10" xfId="0" applyFill="1" applyBorder="1" applyProtection="1">
      <alignment vertical="center"/>
      <protection hidden="1"/>
    </xf>
    <xf numFmtId="0" fontId="0" fillId="6" borderId="5" xfId="0" applyFill="1" applyBorder="1" applyProtection="1">
      <alignment vertical="center"/>
      <protection hidden="1"/>
    </xf>
    <xf numFmtId="0" fontId="35" fillId="0" borderId="11" xfId="0" applyFont="1" applyBorder="1" applyAlignment="1" applyProtection="1">
      <alignment vertical="center" shrinkToFit="1"/>
      <protection locked="0" hidden="1"/>
    </xf>
    <xf numFmtId="0" fontId="35" fillId="0" borderId="108" xfId="0" applyFont="1" applyBorder="1" applyAlignment="1" applyProtection="1">
      <alignment vertical="center" shrinkToFit="1"/>
      <protection locked="0" hidden="1"/>
    </xf>
    <xf numFmtId="0" fontId="35" fillId="0" borderId="0" xfId="0" applyFont="1" applyAlignment="1" applyProtection="1">
      <alignment vertical="center" shrinkToFit="1"/>
      <protection locked="0" hidden="1"/>
    </xf>
    <xf numFmtId="0" fontId="62" fillId="0" borderId="0" xfId="0" applyFont="1" applyAlignment="1" applyProtection="1">
      <alignment vertical="center" shrinkToFit="1"/>
      <protection locked="0" hidden="1"/>
    </xf>
    <xf numFmtId="0" fontId="22" fillId="0" borderId="108" xfId="0" applyFont="1" applyBorder="1" applyAlignment="1" applyProtection="1">
      <alignment vertical="center" shrinkToFit="1"/>
      <protection locked="0" hidden="1"/>
    </xf>
    <xf numFmtId="0" fontId="22" fillId="0" borderId="126" xfId="0" applyFont="1" applyBorder="1" applyAlignment="1" applyProtection="1">
      <alignment vertical="center" shrinkToFit="1"/>
      <protection locked="0" hidden="1"/>
    </xf>
    <xf numFmtId="0" fontId="0" fillId="0" borderId="11" xfId="0" applyBorder="1">
      <alignment vertical="center"/>
    </xf>
    <xf numFmtId="0" fontId="31" fillId="0" borderId="0" xfId="0" applyFont="1" applyAlignment="1" applyProtection="1">
      <alignment vertical="center" shrinkToFit="1"/>
      <protection locked="0" hidden="1"/>
    </xf>
    <xf numFmtId="0" fontId="31" fillId="0" borderId="97" xfId="0" applyFont="1" applyBorder="1" applyAlignment="1" applyProtection="1">
      <alignment vertical="center" shrinkToFit="1"/>
      <protection locked="0" hidden="1"/>
    </xf>
    <xf numFmtId="0" fontId="33" fillId="0" borderId="76" xfId="0" applyFont="1" applyBorder="1" applyAlignment="1" applyProtection="1">
      <alignment vertical="center" shrinkToFit="1"/>
      <protection locked="0" hidden="1"/>
    </xf>
    <xf numFmtId="0" fontId="32" fillId="0" borderId="108" xfId="0" applyFont="1" applyBorder="1" applyAlignment="1" applyProtection="1">
      <alignment vertical="center" shrinkToFit="1"/>
      <protection locked="0" hidden="1"/>
    </xf>
    <xf numFmtId="0" fontId="62" fillId="0" borderId="76" xfId="0" applyFont="1" applyBorder="1" applyAlignment="1" applyProtection="1">
      <alignment vertical="center" shrinkToFit="1"/>
      <protection locked="0" hidden="1"/>
    </xf>
    <xf numFmtId="0" fontId="17" fillId="0" borderId="108" xfId="0" applyFont="1" applyBorder="1" applyProtection="1">
      <alignment vertical="center"/>
      <protection locked="0" hidden="1"/>
    </xf>
    <xf numFmtId="0" fontId="23" fillId="6" borderId="108" xfId="0" applyFont="1" applyFill="1" applyBorder="1" applyProtection="1">
      <alignment vertical="center"/>
      <protection hidden="1"/>
    </xf>
    <xf numFmtId="0" fontId="29" fillId="0" borderId="0" xfId="0" applyFont="1" applyAlignment="1" applyProtection="1">
      <alignment vertical="center" shrinkToFit="1"/>
      <protection locked="0" hidden="1"/>
    </xf>
    <xf numFmtId="0" fontId="39" fillId="0" borderId="0" xfId="0" applyFont="1" applyAlignment="1" applyProtection="1">
      <alignment vertical="center" wrapText="1" justifyLastLine="1"/>
      <protection locked="0" hidden="1"/>
    </xf>
    <xf numFmtId="0" fontId="29" fillId="0" borderId="39" xfId="0" applyFont="1" applyBorder="1" applyAlignment="1" applyProtection="1">
      <alignment vertical="center" shrinkToFit="1"/>
      <protection locked="0" hidden="1"/>
    </xf>
    <xf numFmtId="0" fontId="0" fillId="0" borderId="108" xfId="0" applyBorder="1" applyProtection="1">
      <alignment vertical="center"/>
      <protection locked="0" hidden="1"/>
    </xf>
    <xf numFmtId="0" fontId="0" fillId="0" borderId="130" xfId="0" applyBorder="1" applyProtection="1">
      <alignment vertical="center"/>
      <protection locked="0" hidden="1"/>
    </xf>
    <xf numFmtId="0" fontId="8" fillId="0" borderId="108" xfId="0" applyFont="1" applyBorder="1" applyAlignment="1" applyProtection="1">
      <protection locked="0" hidden="1"/>
    </xf>
    <xf numFmtId="0" fontId="8" fillId="0" borderId="130" xfId="0" applyFont="1" applyBorder="1" applyAlignment="1" applyProtection="1">
      <protection locked="0" hidden="1"/>
    </xf>
    <xf numFmtId="0" fontId="0" fillId="0" borderId="111" xfId="0" applyBorder="1" applyAlignment="1" applyProtection="1">
      <alignment vertical="center" wrapText="1"/>
      <protection locked="0" hidden="1"/>
    </xf>
    <xf numFmtId="0" fontId="0" fillId="0" borderId="130" xfId="0" applyBorder="1" applyAlignment="1" applyProtection="1">
      <alignment vertical="center" wrapText="1"/>
      <protection locked="0" hidden="1"/>
    </xf>
    <xf numFmtId="0" fontId="0" fillId="0" borderId="113" xfId="0" applyBorder="1" applyProtection="1">
      <alignment vertical="center"/>
      <protection locked="0" hidden="1"/>
    </xf>
    <xf numFmtId="0" fontId="90" fillId="0" borderId="108" xfId="0" applyFont="1" applyBorder="1" applyProtection="1">
      <alignment vertical="center"/>
      <protection locked="0" hidden="1"/>
    </xf>
    <xf numFmtId="0" fontId="14" fillId="0" borderId="108" xfId="0" applyFont="1" applyBorder="1" applyAlignment="1" applyProtection="1">
      <alignment horizontal="right" vertical="center"/>
      <protection locked="0" hidden="1"/>
    </xf>
    <xf numFmtId="0" fontId="14" fillId="0" borderId="108" xfId="0" applyFont="1" applyBorder="1" applyAlignment="1" applyProtection="1">
      <alignment horizontal="center" vertical="center"/>
      <protection locked="0" hidden="1"/>
    </xf>
    <xf numFmtId="0" fontId="0" fillId="0" borderId="109" xfId="0" applyBorder="1" applyAlignment="1" applyProtection="1">
      <alignment vertical="center" wrapText="1"/>
      <protection locked="0" hidden="1"/>
    </xf>
    <xf numFmtId="0" fontId="27" fillId="0" borderId="111" xfId="0" applyFont="1" applyBorder="1" applyProtection="1">
      <alignment vertical="center"/>
      <protection locked="0" hidden="1"/>
    </xf>
    <xf numFmtId="0" fontId="27" fillId="0" borderId="108" xfId="0" applyFont="1" applyBorder="1" applyAlignment="1" applyProtection="1">
      <alignment horizontal="right" vertical="center"/>
      <protection locked="0" hidden="1"/>
    </xf>
    <xf numFmtId="0" fontId="0" fillId="0" borderId="113" xfId="0" applyBorder="1" applyAlignment="1" applyProtection="1">
      <alignment vertical="center" wrapText="1"/>
      <protection locked="0" hidden="1"/>
    </xf>
    <xf numFmtId="0" fontId="0" fillId="0" borderId="123" xfId="0" applyBorder="1" applyProtection="1">
      <alignment vertical="center"/>
      <protection locked="0" hidden="1"/>
    </xf>
    <xf numFmtId="0" fontId="27" fillId="0" borderId="0" xfId="0" applyFont="1" applyAlignment="1" applyProtection="1">
      <alignment horizontal="center" vertical="center"/>
      <protection locked="0" hidden="1"/>
    </xf>
    <xf numFmtId="0" fontId="0" fillId="0" borderId="16" xfId="0" applyBorder="1" applyAlignment="1" applyProtection="1">
      <alignment vertical="center" wrapText="1"/>
      <protection hidden="1"/>
    </xf>
    <xf numFmtId="0" fontId="67" fillId="0" borderId="57" xfId="0" applyFont="1" applyBorder="1" applyAlignment="1" applyProtection="1">
      <alignment horizontal="right" vertical="center"/>
      <protection hidden="1"/>
    </xf>
    <xf numFmtId="0" fontId="67" fillId="0" borderId="57" xfId="0" applyFont="1" applyBorder="1" applyAlignment="1" applyProtection="1">
      <alignment horizontal="center" vertical="center"/>
      <protection hidden="1"/>
    </xf>
    <xf numFmtId="176" fontId="67" fillId="0" borderId="57" xfId="0" quotePrefix="1" applyNumberFormat="1" applyFont="1" applyBorder="1" applyAlignment="1" applyProtection="1">
      <alignment horizontal="center" vertical="center"/>
      <protection hidden="1"/>
    </xf>
    <xf numFmtId="0" fontId="27" fillId="0" borderId="108" xfId="0" applyFont="1" applyBorder="1" applyAlignment="1" applyProtection="1">
      <alignment horizontal="right" vertical="center"/>
      <protection hidden="1"/>
    </xf>
    <xf numFmtId="0" fontId="14" fillId="0" borderId="108" xfId="0" applyFont="1" applyBorder="1" applyAlignment="1" applyProtection="1">
      <alignment horizontal="right" vertical="center"/>
      <protection hidden="1"/>
    </xf>
    <xf numFmtId="0" fontId="14" fillId="0" borderId="108" xfId="0" applyFont="1" applyBorder="1" applyAlignment="1" applyProtection="1">
      <alignment horizontal="center" vertical="center"/>
      <protection hidden="1"/>
    </xf>
    <xf numFmtId="0" fontId="0" fillId="0" borderId="109" xfId="0" applyBorder="1" applyAlignment="1" applyProtection="1">
      <alignment vertical="center" wrapText="1"/>
      <protection hidden="1"/>
    </xf>
    <xf numFmtId="0" fontId="27" fillId="0" borderId="0" xfId="0" applyFont="1" applyProtection="1">
      <alignment vertical="center"/>
      <protection hidden="1"/>
    </xf>
    <xf numFmtId="0" fontId="67" fillId="7" borderId="0" xfId="0" applyFont="1" applyFill="1" applyAlignment="1" applyProtection="1">
      <alignment horizontal="center" vertical="center"/>
      <protection hidden="1"/>
    </xf>
    <xf numFmtId="0" fontId="67" fillId="0" borderId="0" xfId="0" applyFont="1" applyAlignment="1" applyProtection="1">
      <alignment horizontal="center" vertical="center"/>
      <protection hidden="1"/>
    </xf>
    <xf numFmtId="0" fontId="27" fillId="0" borderId="0" xfId="0" applyFont="1" applyAlignment="1" applyProtection="1">
      <alignment horizontal="center" vertical="center"/>
      <protection hidden="1"/>
    </xf>
    <xf numFmtId="0" fontId="27" fillId="0" borderId="17" xfId="0" applyFont="1" applyBorder="1" applyAlignment="1" applyProtection="1">
      <alignment horizontal="center" vertical="center"/>
      <protection locked="0" hidden="1"/>
    </xf>
    <xf numFmtId="0" fontId="0" fillId="0" borderId="11" xfId="0" applyBorder="1" applyAlignment="1" applyProtection="1">
      <alignment horizontal="right" vertical="center" wrapText="1"/>
      <protection locked="0" hidden="1"/>
    </xf>
    <xf numFmtId="0" fontId="74" fillId="0" borderId="11" xfId="0" applyFont="1" applyBorder="1" applyAlignment="1" applyProtection="1">
      <alignment horizontal="right" vertical="center" wrapText="1"/>
      <protection locked="0" hidden="1"/>
    </xf>
    <xf numFmtId="0" fontId="74" fillId="0" borderId="11" xfId="0" applyFont="1" applyBorder="1" applyAlignment="1" applyProtection="1">
      <alignment vertical="center" wrapText="1"/>
      <protection locked="0" hidden="1"/>
    </xf>
    <xf numFmtId="0" fontId="43" fillId="6" borderId="0" xfId="0" applyFont="1" applyFill="1" applyAlignment="1" applyProtection="1">
      <alignment horizontal="center" vertical="center"/>
      <protection hidden="1"/>
    </xf>
    <xf numFmtId="0" fontId="46" fillId="6" borderId="0" xfId="0" applyFont="1" applyFill="1" applyAlignment="1" applyProtection="1">
      <alignment vertical="center" wrapText="1"/>
      <protection hidden="1"/>
    </xf>
    <xf numFmtId="0" fontId="26" fillId="6" borderId="0" xfId="0" applyFont="1" applyFill="1" applyAlignment="1" applyProtection="1">
      <alignment horizontal="center" vertical="center"/>
      <protection hidden="1"/>
    </xf>
    <xf numFmtId="0" fontId="1" fillId="6" borderId="0" xfId="0" applyFont="1" applyFill="1" applyAlignment="1" applyProtection="1">
      <alignment horizontal="distributed" vertical="center"/>
      <protection hidden="1"/>
    </xf>
    <xf numFmtId="0" fontId="0" fillId="6" borderId="108" xfId="0" applyFill="1" applyBorder="1" applyAlignment="1" applyProtection="1">
      <alignment horizontal="center" vertical="center" wrapText="1"/>
      <protection hidden="1"/>
    </xf>
    <xf numFmtId="0" fontId="0" fillId="6" borderId="109" xfId="0" applyFill="1" applyBorder="1" applyAlignment="1" applyProtection="1">
      <alignment vertical="center" wrapText="1"/>
      <protection hidden="1"/>
    </xf>
    <xf numFmtId="0" fontId="0" fillId="6" borderId="11" xfId="0" applyFill="1" applyBorder="1" applyAlignment="1" applyProtection="1">
      <alignment horizontal="center" vertical="center" wrapText="1"/>
      <protection hidden="1"/>
    </xf>
    <xf numFmtId="0" fontId="0" fillId="6" borderId="111" xfId="0" applyFill="1" applyBorder="1" applyAlignment="1" applyProtection="1">
      <alignment horizontal="center" vertical="center" wrapText="1"/>
      <protection hidden="1"/>
    </xf>
    <xf numFmtId="0" fontId="0" fillId="6" borderId="128" xfId="0" applyFill="1" applyBorder="1" applyAlignment="1" applyProtection="1">
      <alignment vertical="center" wrapText="1"/>
      <protection hidden="1"/>
    </xf>
    <xf numFmtId="0" fontId="0" fillId="6" borderId="113" xfId="0" applyFill="1" applyBorder="1" applyAlignment="1" applyProtection="1">
      <alignment horizontal="center" vertical="center" wrapText="1"/>
      <protection hidden="1"/>
    </xf>
    <xf numFmtId="0" fontId="60" fillId="0" borderId="39" xfId="0" applyFont="1" applyBorder="1" applyAlignment="1" applyProtection="1">
      <alignment vertical="center" shrinkToFit="1"/>
      <protection locked="0"/>
    </xf>
    <xf numFmtId="0" fontId="0" fillId="0" borderId="39" xfId="0" applyBorder="1" applyProtection="1">
      <alignment vertical="center"/>
      <protection hidden="1"/>
    </xf>
    <xf numFmtId="0" fontId="0" fillId="6" borderId="108" xfId="0" applyFill="1" applyBorder="1" applyProtection="1">
      <alignment vertical="center"/>
      <protection hidden="1"/>
    </xf>
    <xf numFmtId="0" fontId="0" fillId="6" borderId="130" xfId="0" applyFill="1" applyBorder="1" applyProtection="1">
      <alignment vertical="center"/>
      <protection hidden="1"/>
    </xf>
    <xf numFmtId="0" fontId="10" fillId="6" borderId="0" xfId="0" applyFont="1" applyFill="1" applyAlignment="1" applyProtection="1">
      <alignment horizontal="left" vertical="center"/>
      <protection hidden="1"/>
    </xf>
    <xf numFmtId="0" fontId="10" fillId="6" borderId="128" xfId="0" applyFont="1" applyFill="1" applyBorder="1" applyAlignment="1" applyProtection="1">
      <alignment horizontal="left" vertical="center"/>
      <protection hidden="1"/>
    </xf>
    <xf numFmtId="0" fontId="10" fillId="6" borderId="108" xfId="0" applyFont="1" applyFill="1" applyBorder="1" applyAlignment="1" applyProtection="1">
      <alignment horizontal="left" vertical="center"/>
      <protection hidden="1"/>
    </xf>
    <xf numFmtId="0" fontId="23" fillId="6" borderId="128" xfId="0" applyFont="1" applyFill="1" applyBorder="1" applyProtection="1">
      <alignment vertical="center"/>
      <protection hidden="1"/>
    </xf>
    <xf numFmtId="0" fontId="0" fillId="6" borderId="126" xfId="0" applyFill="1" applyBorder="1" applyProtection="1">
      <alignment vertical="center"/>
      <protection hidden="1"/>
    </xf>
    <xf numFmtId="0" fontId="23" fillId="6" borderId="111" xfId="0" applyFont="1" applyFill="1" applyBorder="1" applyProtection="1">
      <alignment vertical="center"/>
      <protection hidden="1"/>
    </xf>
    <xf numFmtId="0" fontId="0" fillId="6" borderId="97" xfId="0" applyFill="1" applyBorder="1" applyProtection="1">
      <alignment vertical="center"/>
      <protection hidden="1"/>
    </xf>
    <xf numFmtId="0" fontId="60" fillId="6" borderId="111" xfId="0" applyFont="1" applyFill="1" applyBorder="1" applyAlignment="1" applyProtection="1">
      <alignment vertical="center" shrinkToFit="1"/>
      <protection locked="0"/>
    </xf>
    <xf numFmtId="0" fontId="60" fillId="6" borderId="0" xfId="0" applyFont="1" applyFill="1" applyAlignment="1" applyProtection="1">
      <alignment vertical="center" shrinkToFit="1"/>
      <protection locked="0"/>
    </xf>
    <xf numFmtId="0" fontId="60" fillId="6" borderId="97" xfId="0" applyFont="1" applyFill="1" applyBorder="1" applyAlignment="1" applyProtection="1">
      <alignment vertical="center" shrinkToFit="1"/>
      <protection locked="0"/>
    </xf>
    <xf numFmtId="0" fontId="0" fillId="6" borderId="133" xfId="0" applyFill="1" applyBorder="1" applyProtection="1">
      <alignment vertical="center"/>
      <protection hidden="1"/>
    </xf>
    <xf numFmtId="0" fontId="23" fillId="6" borderId="39" xfId="0" applyFont="1" applyFill="1" applyBorder="1" applyProtection="1">
      <alignment vertical="center"/>
      <protection hidden="1"/>
    </xf>
    <xf numFmtId="177" fontId="52" fillId="6" borderId="0" xfId="0" applyNumberFormat="1" applyFont="1" applyFill="1" applyAlignment="1" applyProtection="1">
      <alignment horizontal="right" vertical="center" wrapText="1"/>
      <protection locked="0"/>
    </xf>
    <xf numFmtId="177" fontId="52" fillId="6" borderId="108" xfId="0" applyNumberFormat="1" applyFont="1" applyFill="1" applyBorder="1" applyAlignment="1" applyProtection="1">
      <alignment horizontal="right" vertical="center" wrapText="1"/>
      <protection hidden="1"/>
    </xf>
    <xf numFmtId="0" fontId="13" fillId="6" borderId="126" xfId="0" applyFont="1" applyFill="1" applyBorder="1" applyAlignment="1" applyProtection="1">
      <alignment vertical="center" wrapText="1"/>
      <protection hidden="1"/>
    </xf>
    <xf numFmtId="0" fontId="128" fillId="0" borderId="108" xfId="0" applyFont="1" applyBorder="1" applyProtection="1">
      <alignment vertical="center"/>
      <protection locked="0" hidden="1"/>
    </xf>
    <xf numFmtId="0" fontId="128" fillId="0" borderId="126" xfId="0" applyFont="1" applyBorder="1" applyProtection="1">
      <alignment vertical="center"/>
      <protection locked="0" hidden="1"/>
    </xf>
    <xf numFmtId="0" fontId="129" fillId="0" borderId="0" xfId="0" applyFont="1" applyAlignment="1" applyProtection="1">
      <alignment vertical="center" wrapText="1"/>
      <protection locked="0" hidden="1"/>
    </xf>
    <xf numFmtId="0" fontId="128" fillId="0" borderId="0" xfId="0" applyFont="1" applyAlignment="1" applyProtection="1">
      <alignment horizontal="center" vertical="center"/>
      <protection locked="0" hidden="1"/>
    </xf>
    <xf numFmtId="0" fontId="116" fillId="0" borderId="0" xfId="0" applyFont="1" applyAlignment="1" applyProtection="1">
      <alignment horizontal="distributed" vertical="center"/>
      <protection locked="0" hidden="1"/>
    </xf>
    <xf numFmtId="0" fontId="19" fillId="0" borderId="0" xfId="0" applyFont="1" applyAlignment="1" applyProtection="1">
      <alignment vertical="center" wrapText="1"/>
      <protection locked="0" hidden="1"/>
    </xf>
    <xf numFmtId="0" fontId="28" fillId="0" borderId="0" xfId="0" applyFont="1" applyProtection="1">
      <alignment vertical="center"/>
      <protection locked="0" hidden="1"/>
    </xf>
    <xf numFmtId="0" fontId="116" fillId="0" borderId="128" xfId="0" applyFont="1" applyBorder="1" applyAlignment="1" applyProtection="1">
      <alignment horizontal="distributed" vertical="center"/>
      <protection locked="0" hidden="1"/>
    </xf>
    <xf numFmtId="0" fontId="116" fillId="0" borderId="108" xfId="0" applyFont="1" applyBorder="1" applyAlignment="1" applyProtection="1">
      <alignment horizontal="distributed" vertical="center"/>
      <protection locked="0" hidden="1"/>
    </xf>
    <xf numFmtId="0" fontId="17" fillId="0" borderId="126" xfId="0" applyFont="1" applyBorder="1" applyProtection="1">
      <alignment vertical="center"/>
      <protection locked="0" hidden="1"/>
    </xf>
    <xf numFmtId="0" fontId="90" fillId="0" borderId="39" xfId="0" applyFont="1" applyBorder="1" applyProtection="1">
      <alignment vertical="center"/>
      <protection locked="0" hidden="1"/>
    </xf>
    <xf numFmtId="0" fontId="17" fillId="0" borderId="39" xfId="0" applyFont="1" applyBorder="1" applyProtection="1">
      <alignment vertical="center"/>
      <protection locked="0" hidden="1"/>
    </xf>
    <xf numFmtId="0" fontId="17" fillId="0" borderId="128" xfId="0" applyFont="1" applyBorder="1" applyProtection="1">
      <alignment vertical="center"/>
      <protection locked="0" hidden="1"/>
    </xf>
    <xf numFmtId="0" fontId="17" fillId="0" borderId="111" xfId="0" applyFont="1" applyBorder="1" applyProtection="1">
      <alignment vertical="center"/>
      <protection locked="0" hidden="1"/>
    </xf>
    <xf numFmtId="0" fontId="17" fillId="0" borderId="97" xfId="0" applyFont="1" applyBorder="1" applyProtection="1">
      <alignment vertical="center"/>
      <protection locked="0" hidden="1"/>
    </xf>
    <xf numFmtId="0" fontId="28" fillId="0" borderId="39" xfId="0" applyFont="1" applyBorder="1" applyProtection="1">
      <alignment vertical="center"/>
      <protection locked="0" hidden="1"/>
    </xf>
    <xf numFmtId="0" fontId="17" fillId="0" borderId="130" xfId="0" applyFont="1" applyBorder="1" applyProtection="1">
      <alignment vertical="center"/>
      <protection locked="0" hidden="1"/>
    </xf>
    <xf numFmtId="0" fontId="17" fillId="0" borderId="131" xfId="0" applyFont="1" applyBorder="1" applyProtection="1">
      <alignment vertical="center"/>
      <protection locked="0" hidden="1"/>
    </xf>
    <xf numFmtId="0" fontId="0" fillId="6" borderId="72" xfId="0" applyFill="1" applyBorder="1" applyAlignment="1" applyProtection="1">
      <alignment horizontal="center" vertical="center"/>
      <protection hidden="1"/>
    </xf>
    <xf numFmtId="0" fontId="90" fillId="6" borderId="0" xfId="0" applyFont="1" applyFill="1" applyAlignment="1" applyProtection="1">
      <alignment horizontal="left" vertical="center"/>
      <protection hidden="1"/>
    </xf>
    <xf numFmtId="0" fontId="22" fillId="6" borderId="76" xfId="0" applyFont="1" applyFill="1" applyBorder="1" applyProtection="1">
      <alignment vertical="center"/>
      <protection hidden="1"/>
    </xf>
    <xf numFmtId="0" fontId="47" fillId="6" borderId="11" xfId="0" applyFont="1" applyFill="1" applyBorder="1" applyAlignment="1" applyProtection="1">
      <protection hidden="1"/>
    </xf>
    <xf numFmtId="0" fontId="20" fillId="6" borderId="83" xfId="0" applyFont="1" applyFill="1" applyBorder="1" applyProtection="1">
      <alignment vertical="center"/>
      <protection hidden="1"/>
    </xf>
    <xf numFmtId="0" fontId="10" fillId="6" borderId="83" xfId="0" applyFont="1" applyFill="1" applyBorder="1" applyProtection="1">
      <alignment vertical="center"/>
      <protection hidden="1"/>
    </xf>
    <xf numFmtId="0" fontId="13" fillId="6" borderId="83" xfId="0" applyFont="1" applyFill="1" applyBorder="1" applyAlignment="1" applyProtection="1">
      <alignment vertical="center" wrapText="1"/>
      <protection hidden="1"/>
    </xf>
    <xf numFmtId="0" fontId="47" fillId="6" borderId="0" xfId="0" applyFont="1" applyFill="1" applyAlignment="1" applyProtection="1">
      <protection hidden="1"/>
    </xf>
    <xf numFmtId="0" fontId="0" fillId="6" borderId="38" xfId="0" applyFill="1" applyBorder="1" applyAlignment="1" applyProtection="1">
      <alignment vertical="center" wrapText="1"/>
      <protection hidden="1"/>
    </xf>
    <xf numFmtId="0" fontId="0" fillId="6" borderId="38" xfId="0" applyFill="1" applyBorder="1">
      <alignment vertical="center"/>
    </xf>
    <xf numFmtId="0" fontId="47" fillId="6" borderId="38" xfId="0" applyFont="1" applyFill="1" applyBorder="1" applyAlignment="1" applyProtection="1">
      <protection hidden="1"/>
    </xf>
    <xf numFmtId="0" fontId="47" fillId="6" borderId="74" xfId="0" applyFont="1" applyFill="1" applyBorder="1" applyAlignment="1" applyProtection="1">
      <protection hidden="1"/>
    </xf>
    <xf numFmtId="0" fontId="28" fillId="6" borderId="141" xfId="0" applyFont="1" applyFill="1" applyBorder="1" applyAlignment="1" applyProtection="1">
      <alignment vertical="center" wrapText="1"/>
      <protection hidden="1"/>
    </xf>
    <xf numFmtId="0" fontId="23" fillId="6" borderId="0" xfId="0" applyFont="1" applyFill="1" applyAlignment="1" applyProtection="1">
      <alignment horizontal="left" vertical="center" shrinkToFit="1"/>
      <protection hidden="1"/>
    </xf>
    <xf numFmtId="0" fontId="32" fillId="6" borderId="128" xfId="0" applyFont="1" applyFill="1" applyBorder="1" applyAlignment="1" applyProtection="1">
      <alignment vertical="center" shrinkToFit="1"/>
      <protection hidden="1"/>
    </xf>
    <xf numFmtId="0" fontId="32" fillId="6" borderId="109" xfId="0" applyFont="1" applyFill="1" applyBorder="1" applyAlignment="1" applyProtection="1">
      <alignment vertical="center" shrinkToFit="1"/>
      <protection hidden="1"/>
    </xf>
    <xf numFmtId="0" fontId="32" fillId="6" borderId="111" xfId="0" applyFont="1" applyFill="1" applyBorder="1" applyAlignment="1" applyProtection="1">
      <alignment vertical="center" shrinkToFit="1"/>
      <protection hidden="1"/>
    </xf>
    <xf numFmtId="0" fontId="3" fillId="6" borderId="128" xfId="0" applyFont="1" applyFill="1" applyBorder="1" applyAlignment="1" applyProtection="1">
      <alignment vertical="center" shrinkToFit="1"/>
      <protection hidden="1"/>
    </xf>
    <xf numFmtId="0" fontId="3" fillId="6" borderId="108" xfId="0" applyFont="1" applyFill="1" applyBorder="1" applyAlignment="1" applyProtection="1">
      <alignment vertical="center" shrinkToFit="1"/>
      <protection hidden="1"/>
    </xf>
    <xf numFmtId="0" fontId="22" fillId="6" borderId="109" xfId="0" applyFont="1" applyFill="1" applyBorder="1" applyAlignment="1" applyProtection="1">
      <alignment vertical="center" wrapText="1"/>
      <protection hidden="1"/>
    </xf>
    <xf numFmtId="0" fontId="3" fillId="6" borderId="111" xfId="0" applyFont="1" applyFill="1" applyBorder="1" applyAlignment="1" applyProtection="1">
      <alignment vertical="center" shrinkToFit="1"/>
      <protection hidden="1"/>
    </xf>
    <xf numFmtId="0" fontId="3" fillId="6" borderId="0" xfId="0" applyFont="1" applyFill="1" applyAlignment="1" applyProtection="1">
      <alignment vertical="center" shrinkToFit="1"/>
      <protection hidden="1"/>
    </xf>
    <xf numFmtId="0" fontId="7" fillId="6" borderId="0" xfId="0" applyFont="1" applyFill="1" applyAlignment="1" applyProtection="1">
      <alignment vertical="center" shrinkToFit="1"/>
      <protection hidden="1"/>
    </xf>
    <xf numFmtId="0" fontId="33" fillId="6" borderId="128" xfId="0" applyFont="1" applyFill="1" applyBorder="1" applyAlignment="1" applyProtection="1">
      <alignment vertical="center" shrinkToFit="1"/>
      <protection hidden="1"/>
    </xf>
    <xf numFmtId="0" fontId="3" fillId="6" borderId="126" xfId="0" applyFont="1" applyFill="1" applyBorder="1" applyAlignment="1" applyProtection="1">
      <alignment vertical="center" shrinkToFit="1"/>
      <protection hidden="1"/>
    </xf>
    <xf numFmtId="0" fontId="33" fillId="6" borderId="111" xfId="0" applyFont="1" applyFill="1" applyBorder="1" applyAlignment="1" applyProtection="1">
      <alignment vertical="center" shrinkToFit="1"/>
      <protection hidden="1"/>
    </xf>
    <xf numFmtId="0" fontId="3" fillId="6" borderId="140" xfId="0" applyFont="1" applyFill="1" applyBorder="1" applyAlignment="1" applyProtection="1">
      <alignment vertical="center" shrinkToFit="1"/>
      <protection hidden="1"/>
    </xf>
    <xf numFmtId="0" fontId="0" fillId="10" borderId="20" xfId="0" applyFill="1" applyBorder="1" applyProtection="1">
      <alignment vertical="center"/>
      <protection locked="0"/>
    </xf>
    <xf numFmtId="0" fontId="0" fillId="10" borderId="0" xfId="0" applyFill="1" applyAlignment="1">
      <alignment horizontal="center" vertical="center"/>
    </xf>
    <xf numFmtId="0" fontId="0" fillId="10" borderId="127" xfId="0" applyFill="1" applyBorder="1">
      <alignment vertical="center"/>
    </xf>
    <xf numFmtId="0" fontId="43" fillId="0" borderId="28" xfId="0" applyFont="1" applyBorder="1" applyAlignment="1" applyProtection="1">
      <alignment horizontal="center" vertical="center"/>
      <protection locked="0" hidden="1"/>
    </xf>
    <xf numFmtId="0" fontId="0" fillId="0" borderId="0" xfId="0" applyAlignment="1">
      <alignment horizontal="center" vertical="center"/>
    </xf>
    <xf numFmtId="0" fontId="0" fillId="0" borderId="0" xfId="0" applyAlignment="1">
      <alignment horizontal="right" vertical="center"/>
    </xf>
    <xf numFmtId="0" fontId="43" fillId="0" borderId="140" xfId="0" applyFont="1" applyBorder="1" applyProtection="1">
      <alignment vertical="center"/>
      <protection locked="0" hidden="1"/>
    </xf>
    <xf numFmtId="0" fontId="20" fillId="0" borderId="83" xfId="0" applyFont="1" applyBorder="1" applyProtection="1">
      <alignment vertical="center"/>
      <protection locked="0" hidden="1"/>
    </xf>
    <xf numFmtId="0" fontId="10" fillId="0" borderId="83" xfId="0" applyFont="1" applyBorder="1" applyProtection="1">
      <alignment vertical="center"/>
      <protection locked="0" hidden="1"/>
    </xf>
    <xf numFmtId="0" fontId="13" fillId="0" borderId="83" xfId="0" applyFont="1" applyBorder="1" applyAlignment="1" applyProtection="1">
      <alignment vertical="center" wrapText="1"/>
      <protection locked="0" hidden="1"/>
    </xf>
    <xf numFmtId="0" fontId="8" fillId="0" borderId="83" xfId="0" applyFont="1" applyBorder="1" applyAlignment="1" applyProtection="1">
      <alignment vertical="center" wrapText="1"/>
      <protection locked="0" hidden="1"/>
    </xf>
    <xf numFmtId="0" fontId="24" fillId="0" borderId="83" xfId="0" applyFont="1" applyBorder="1" applyAlignment="1" applyProtection="1">
      <alignment horizontal="center" vertical="center"/>
      <protection locked="0" hidden="1"/>
    </xf>
    <xf numFmtId="0" fontId="20" fillId="0" borderId="28" xfId="0" applyFont="1" applyBorder="1" applyProtection="1">
      <alignment vertical="center"/>
      <protection locked="0" hidden="1"/>
    </xf>
    <xf numFmtId="0" fontId="13" fillId="0" borderId="28" xfId="0" applyFont="1" applyBorder="1" applyAlignment="1" applyProtection="1">
      <alignment vertical="center" wrapText="1"/>
      <protection locked="0" hidden="1"/>
    </xf>
    <xf numFmtId="0" fontId="8" fillId="0" borderId="28" xfId="0" applyFont="1" applyBorder="1" applyAlignment="1" applyProtection="1">
      <alignment vertical="center" wrapText="1"/>
      <protection locked="0" hidden="1"/>
    </xf>
    <xf numFmtId="0" fontId="43" fillId="0" borderId="28" xfId="0" applyFont="1" applyBorder="1" applyProtection="1">
      <alignment vertical="center"/>
      <protection locked="0" hidden="1"/>
    </xf>
    <xf numFmtId="0" fontId="0" fillId="0" borderId="28" xfId="0" applyBorder="1" applyAlignment="1" applyProtection="1">
      <alignment vertical="center" wrapText="1"/>
      <protection locked="0" hidden="1"/>
    </xf>
    <xf numFmtId="0" fontId="0" fillId="0" borderId="30" xfId="0" applyBorder="1" applyAlignment="1" applyProtection="1">
      <alignment vertical="center" wrapText="1"/>
      <protection locked="0" hidden="1"/>
    </xf>
    <xf numFmtId="0" fontId="0" fillId="0" borderId="29" xfId="0" applyBorder="1" applyAlignment="1" applyProtection="1">
      <alignment vertical="center" wrapText="1"/>
      <protection locked="0" hidden="1"/>
    </xf>
    <xf numFmtId="0" fontId="25" fillId="0" borderId="27" xfId="0" applyFont="1" applyBorder="1" applyProtection="1">
      <alignment vertical="center"/>
      <protection locked="0" hidden="1"/>
    </xf>
    <xf numFmtId="0" fontId="25" fillId="0" borderId="28" xfId="0" applyFont="1" applyBorder="1" applyProtection="1">
      <alignment vertical="center"/>
      <protection locked="0" hidden="1"/>
    </xf>
    <xf numFmtId="0" fontId="134" fillId="0" borderId="0" xfId="0" applyFont="1" applyProtection="1">
      <alignment vertical="center"/>
      <protection locked="0" hidden="1"/>
    </xf>
    <xf numFmtId="0" fontId="38" fillId="0" borderId="0" xfId="0" applyFont="1" applyAlignment="1" applyProtection="1">
      <alignment horizontal="right" vertical="center"/>
      <protection locked="0" hidden="1"/>
    </xf>
    <xf numFmtId="0" fontId="38" fillId="0" borderId="0" xfId="0" applyFont="1" applyAlignment="1" applyProtection="1">
      <alignment horizontal="center" vertical="center"/>
      <protection locked="0" hidden="1"/>
    </xf>
    <xf numFmtId="0" fontId="38" fillId="0" borderId="108" xfId="0" applyFont="1" applyBorder="1" applyAlignment="1" applyProtection="1">
      <alignment horizontal="right" vertical="center"/>
      <protection locked="0" hidden="1"/>
    </xf>
    <xf numFmtId="0" fontId="38" fillId="0" borderId="108" xfId="0" applyFont="1" applyBorder="1" applyAlignment="1" applyProtection="1">
      <alignment horizontal="center" vertical="center"/>
      <protection locked="0" hidden="1"/>
    </xf>
    <xf numFmtId="0" fontId="38" fillId="0" borderId="109" xfId="0" applyFont="1" applyBorder="1" applyAlignment="1" applyProtection="1">
      <alignment vertical="center" wrapText="1"/>
      <protection locked="0" hidden="1"/>
    </xf>
    <xf numFmtId="0" fontId="13" fillId="0" borderId="76" xfId="0" applyFont="1" applyBorder="1" applyAlignment="1" applyProtection="1">
      <alignment vertical="center" wrapText="1"/>
      <protection locked="0" hidden="1"/>
    </xf>
    <xf numFmtId="0" fontId="38" fillId="0" borderId="76" xfId="0" applyFont="1" applyBorder="1" applyAlignment="1" applyProtection="1">
      <alignment horizontal="right" vertical="center"/>
      <protection locked="0" hidden="1"/>
    </xf>
    <xf numFmtId="0" fontId="38" fillId="0" borderId="76" xfId="0" applyFont="1" applyBorder="1" applyAlignment="1" applyProtection="1">
      <alignment horizontal="center" vertical="center"/>
      <protection locked="0" hidden="1"/>
    </xf>
    <xf numFmtId="0" fontId="38" fillId="0" borderId="144" xfId="0" applyFont="1" applyBorder="1" applyAlignment="1" applyProtection="1">
      <alignment vertical="center" wrapText="1"/>
      <protection locked="0" hidden="1"/>
    </xf>
    <xf numFmtId="0" fontId="14" fillId="0" borderId="108" xfId="0" applyFont="1" applyBorder="1" applyProtection="1">
      <alignment vertical="center"/>
      <protection locked="0" hidden="1"/>
    </xf>
    <xf numFmtId="0" fontId="14" fillId="7" borderId="58" xfId="0" applyFont="1" applyFill="1" applyBorder="1" applyAlignment="1" applyProtection="1">
      <alignment horizontal="center" vertical="center"/>
      <protection locked="0" hidden="1"/>
    </xf>
    <xf numFmtId="0" fontId="101" fillId="0" borderId="0" xfId="0" applyFont="1" applyAlignment="1">
      <alignment horizontal="right" vertical="center"/>
    </xf>
    <xf numFmtId="0" fontId="47" fillId="0" borderId="17" xfId="0" applyFont="1" applyBorder="1" applyAlignment="1" applyProtection="1">
      <protection locked="0" hidden="1"/>
    </xf>
    <xf numFmtId="0" fontId="47" fillId="0" borderId="11" xfId="0" applyFont="1" applyBorder="1" applyAlignment="1" applyProtection="1">
      <protection locked="0" hidden="1"/>
    </xf>
    <xf numFmtId="0" fontId="0" fillId="0" borderId="38" xfId="0" applyBorder="1" applyAlignment="1" applyProtection="1">
      <alignment vertical="center" wrapText="1"/>
      <protection locked="0" hidden="1"/>
    </xf>
    <xf numFmtId="0" fontId="47" fillId="0" borderId="38" xfId="0" applyFont="1" applyBorder="1" applyAlignment="1" applyProtection="1">
      <protection locked="0" hidden="1"/>
    </xf>
    <xf numFmtId="0" fontId="47" fillId="0" borderId="74" xfId="0" applyFont="1" applyBorder="1" applyAlignment="1" applyProtection="1">
      <protection locked="0" hidden="1"/>
    </xf>
    <xf numFmtId="0" fontId="12" fillId="6" borderId="11" xfId="0" applyFont="1" applyFill="1" applyBorder="1" applyAlignment="1" applyProtection="1">
      <alignment horizontal="center" vertical="center" wrapText="1"/>
      <protection hidden="1"/>
    </xf>
    <xf numFmtId="0" fontId="12" fillId="6" borderId="31" xfId="0" applyFont="1" applyFill="1" applyBorder="1" applyAlignment="1" applyProtection="1">
      <alignment horizontal="center" vertical="center" wrapText="1"/>
      <protection hidden="1"/>
    </xf>
    <xf numFmtId="0" fontId="130" fillId="6" borderId="25" xfId="0" quotePrefix="1" applyFont="1" applyFill="1" applyBorder="1" applyAlignment="1" applyProtection="1">
      <alignment horizontal="center" vertical="center" wrapText="1"/>
      <protection hidden="1"/>
    </xf>
    <xf numFmtId="0" fontId="130" fillId="6" borderId="26" xfId="0" quotePrefix="1" applyFont="1" applyFill="1" applyBorder="1" applyAlignment="1" applyProtection="1">
      <alignment horizontal="center" vertical="center" wrapText="1"/>
      <protection hidden="1"/>
    </xf>
    <xf numFmtId="0" fontId="130" fillId="6" borderId="25" xfId="0" applyFont="1" applyFill="1" applyBorder="1" applyAlignment="1" applyProtection="1">
      <alignment horizontal="center" vertical="center" wrapText="1"/>
      <protection hidden="1"/>
    </xf>
    <xf numFmtId="0" fontId="130" fillId="6" borderId="26" xfId="0" applyFont="1" applyFill="1" applyBorder="1" applyAlignment="1" applyProtection="1">
      <alignment horizontal="center" vertical="center" wrapText="1"/>
      <protection hidden="1"/>
    </xf>
    <xf numFmtId="0" fontId="106" fillId="0" borderId="23" xfId="0" applyFont="1" applyBorder="1" applyAlignment="1" applyProtection="1">
      <alignment horizontal="left" vertical="center" wrapText="1"/>
      <protection locked="0"/>
    </xf>
    <xf numFmtId="0" fontId="106" fillId="0" borderId="17" xfId="0" applyFont="1" applyBorder="1" applyAlignment="1" applyProtection="1">
      <alignment horizontal="left" vertical="center" wrapText="1"/>
      <protection locked="0"/>
    </xf>
    <xf numFmtId="0" fontId="106" fillId="0" borderId="111" xfId="0" applyFont="1" applyBorder="1" applyAlignment="1" applyProtection="1">
      <alignment horizontal="left" vertical="center" wrapText="1"/>
      <protection locked="0"/>
    </xf>
    <xf numFmtId="0" fontId="106" fillId="0" borderId="0" xfId="0" applyFont="1" applyAlignment="1" applyProtection="1">
      <alignment horizontal="left" vertical="center" wrapText="1"/>
      <protection locked="0"/>
    </xf>
    <xf numFmtId="0" fontId="106" fillId="0" borderId="129" xfId="0" applyFont="1" applyBorder="1" applyAlignment="1" applyProtection="1">
      <alignment horizontal="left" vertical="center" wrapText="1"/>
      <protection locked="0"/>
    </xf>
    <xf numFmtId="0" fontId="106" fillId="0" borderId="130" xfId="0" applyFont="1" applyBorder="1" applyAlignment="1" applyProtection="1">
      <alignment horizontal="left" vertical="center" wrapText="1"/>
      <protection locked="0"/>
    </xf>
    <xf numFmtId="0" fontId="106" fillId="0" borderId="132" xfId="0" applyFont="1" applyBorder="1" applyAlignment="1" applyProtection="1">
      <alignment horizontal="left" vertical="center" wrapText="1"/>
      <protection locked="0"/>
    </xf>
    <xf numFmtId="0" fontId="106" fillId="0" borderId="140" xfId="0" applyFont="1" applyBorder="1" applyAlignment="1" applyProtection="1">
      <alignment horizontal="left" vertical="center" wrapText="1"/>
      <protection locked="0"/>
    </xf>
    <xf numFmtId="0" fontId="106" fillId="0" borderId="133" xfId="0" applyFont="1" applyBorder="1" applyAlignment="1" applyProtection="1">
      <alignment horizontal="left" vertical="center" wrapText="1"/>
      <protection locked="0"/>
    </xf>
    <xf numFmtId="0" fontId="92" fillId="0" borderId="27" xfId="0" applyFont="1" applyBorder="1" applyAlignment="1" applyProtection="1">
      <alignment horizontal="center" vertical="center"/>
      <protection hidden="1"/>
    </xf>
    <xf numFmtId="0" fontId="92" fillId="0" borderId="28" xfId="0" applyFont="1" applyBorder="1" applyAlignment="1" applyProtection="1">
      <alignment horizontal="center" vertical="center"/>
      <protection hidden="1"/>
    </xf>
    <xf numFmtId="177" fontId="73" fillId="0" borderId="108" xfId="0" applyNumberFormat="1" applyFont="1" applyBorder="1" applyAlignment="1" applyProtection="1">
      <alignment horizontal="right" vertical="center"/>
      <protection locked="0"/>
    </xf>
    <xf numFmtId="177" fontId="73" fillId="0" borderId="76" xfId="0" applyNumberFormat="1" applyFont="1" applyBorder="1" applyAlignment="1" applyProtection="1">
      <alignment horizontal="right" vertical="center"/>
      <protection locked="0"/>
    </xf>
    <xf numFmtId="0" fontId="106" fillId="0" borderId="17" xfId="0" applyFont="1" applyBorder="1" applyAlignment="1" applyProtection="1">
      <alignment horizontal="left" vertical="center" wrapText="1"/>
      <protection hidden="1"/>
    </xf>
    <xf numFmtId="0" fontId="106" fillId="0" borderId="132" xfId="0" applyFont="1" applyBorder="1" applyAlignment="1" applyProtection="1">
      <alignment horizontal="left" vertical="center" wrapText="1"/>
      <protection hidden="1"/>
    </xf>
    <xf numFmtId="0" fontId="106" fillId="0" borderId="0" xfId="0" applyFont="1" applyAlignment="1" applyProtection="1">
      <alignment horizontal="left" vertical="center" wrapText="1"/>
      <protection hidden="1"/>
    </xf>
    <xf numFmtId="0" fontId="106" fillId="0" borderId="140" xfId="0" applyFont="1" applyBorder="1" applyAlignment="1" applyProtection="1">
      <alignment horizontal="left" vertical="center" wrapText="1"/>
      <protection hidden="1"/>
    </xf>
    <xf numFmtId="0" fontId="106" fillId="0" borderId="114" xfId="0" applyFont="1" applyBorder="1" applyAlignment="1" applyProtection="1">
      <alignment horizontal="left" vertical="center" wrapText="1"/>
      <protection hidden="1"/>
    </xf>
    <xf numFmtId="0" fontId="106" fillId="0" borderId="125" xfId="0" applyFont="1" applyBorder="1" applyAlignment="1" applyProtection="1">
      <alignment horizontal="left" vertical="center" wrapText="1"/>
      <protection hidden="1"/>
    </xf>
    <xf numFmtId="49" fontId="99" fillId="0" borderId="26" xfId="0" applyNumberFormat="1" applyFont="1" applyBorder="1" applyAlignment="1" applyProtection="1">
      <alignment horizontal="center" vertical="center"/>
      <protection locked="0"/>
    </xf>
    <xf numFmtId="0" fontId="106" fillId="0" borderId="108" xfId="0" applyFont="1" applyBorder="1" applyAlignment="1" applyProtection="1">
      <alignment horizontal="left" vertical="center" wrapText="1"/>
      <protection hidden="1"/>
    </xf>
    <xf numFmtId="0" fontId="106" fillId="0" borderId="126" xfId="0" applyFont="1" applyBorder="1" applyAlignment="1" applyProtection="1">
      <alignment horizontal="left" vertical="center" wrapText="1"/>
      <protection hidden="1"/>
    </xf>
    <xf numFmtId="0" fontId="106" fillId="0" borderId="76" xfId="0" applyFont="1" applyBorder="1" applyAlignment="1" applyProtection="1">
      <alignment horizontal="left" vertical="center" wrapText="1"/>
      <protection hidden="1"/>
    </xf>
    <xf numFmtId="0" fontId="106" fillId="0" borderId="93" xfId="0" applyFont="1" applyBorder="1" applyAlignment="1" applyProtection="1">
      <alignment horizontal="left" vertical="center" wrapText="1"/>
      <protection hidden="1"/>
    </xf>
    <xf numFmtId="177" fontId="107" fillId="0" borderId="115" xfId="0" applyNumberFormat="1" applyFont="1" applyBorder="1" applyAlignment="1" applyProtection="1">
      <alignment horizontal="center"/>
      <protection hidden="1"/>
    </xf>
    <xf numFmtId="177" fontId="107" fillId="0" borderId="102" xfId="0" applyNumberFormat="1" applyFont="1" applyBorder="1" applyAlignment="1" applyProtection="1">
      <alignment horizontal="center"/>
      <protection hidden="1"/>
    </xf>
    <xf numFmtId="177" fontId="107" fillId="0" borderId="116" xfId="0" applyNumberFormat="1" applyFont="1" applyBorder="1" applyAlignment="1" applyProtection="1">
      <alignment horizontal="center"/>
      <protection hidden="1"/>
    </xf>
    <xf numFmtId="0" fontId="12" fillId="6" borderId="23" xfId="0" applyFont="1" applyFill="1" applyBorder="1" applyAlignment="1" applyProtection="1">
      <alignment horizontal="center" vertical="center" textRotation="255" wrapText="1"/>
      <protection hidden="1"/>
    </xf>
    <xf numFmtId="0" fontId="12" fillId="6" borderId="132" xfId="0" applyFont="1" applyFill="1" applyBorder="1" applyAlignment="1" applyProtection="1">
      <alignment horizontal="center" vertical="center" textRotation="255" wrapText="1"/>
      <protection hidden="1"/>
    </xf>
    <xf numFmtId="0" fontId="12" fillId="6" borderId="111" xfId="0" applyFont="1" applyFill="1" applyBorder="1" applyAlignment="1" applyProtection="1">
      <alignment horizontal="center" vertical="center" textRotation="255" wrapText="1"/>
      <protection hidden="1"/>
    </xf>
    <xf numFmtId="0" fontId="12" fillId="6" borderId="140" xfId="0" applyFont="1" applyFill="1" applyBorder="1" applyAlignment="1" applyProtection="1">
      <alignment horizontal="center" vertical="center" textRotation="255" wrapText="1"/>
      <protection hidden="1"/>
    </xf>
    <xf numFmtId="0" fontId="12" fillId="6" borderId="129" xfId="0" applyFont="1" applyFill="1" applyBorder="1" applyAlignment="1" applyProtection="1">
      <alignment horizontal="center" vertical="center" textRotation="255" wrapText="1"/>
      <protection hidden="1"/>
    </xf>
    <xf numFmtId="0" fontId="12" fillId="6" borderId="93" xfId="0" applyFont="1" applyFill="1" applyBorder="1" applyAlignment="1" applyProtection="1">
      <alignment horizontal="center" vertical="center" textRotation="255" wrapText="1"/>
      <protection hidden="1"/>
    </xf>
    <xf numFmtId="0" fontId="56" fillId="0" borderId="108" xfId="0" applyFont="1" applyBorder="1" applyAlignment="1" applyProtection="1">
      <alignment horizontal="left" vertical="center" shrinkToFit="1"/>
      <protection locked="0"/>
    </xf>
    <xf numFmtId="0" fontId="56" fillId="0" borderId="110" xfId="0" applyFont="1" applyBorder="1" applyAlignment="1" applyProtection="1">
      <alignment horizontal="left" vertical="center" shrinkToFit="1"/>
      <protection locked="0"/>
    </xf>
    <xf numFmtId="0" fontId="56" fillId="0" borderId="76" xfId="0" applyFont="1" applyBorder="1" applyAlignment="1" applyProtection="1">
      <alignment horizontal="left" vertical="center" shrinkToFit="1"/>
      <protection locked="0"/>
    </xf>
    <xf numFmtId="0" fontId="56" fillId="0" borderId="93" xfId="0" applyFont="1" applyBorder="1" applyAlignment="1" applyProtection="1">
      <alignment horizontal="left" vertical="center" shrinkToFit="1"/>
      <protection locked="0"/>
    </xf>
    <xf numFmtId="0" fontId="70" fillId="0" borderId="94" xfId="0" applyFont="1" applyBorder="1" applyAlignment="1" applyProtection="1">
      <alignment horizontal="center" vertical="center" wrapText="1"/>
      <protection hidden="1"/>
    </xf>
    <xf numFmtId="0" fontId="70" fillId="0" borderId="95" xfId="0" applyFont="1" applyBorder="1" applyAlignment="1" applyProtection="1">
      <alignment horizontal="center" vertical="center" wrapText="1"/>
      <protection hidden="1"/>
    </xf>
    <xf numFmtId="0" fontId="70" fillId="0" borderId="96" xfId="0" applyFont="1" applyBorder="1" applyAlignment="1" applyProtection="1">
      <alignment horizontal="center" vertical="center" wrapText="1"/>
      <protection hidden="1"/>
    </xf>
    <xf numFmtId="0" fontId="6" fillId="6" borderId="33" xfId="0" applyFont="1" applyFill="1" applyBorder="1" applyAlignment="1" applyProtection="1">
      <alignment horizontal="center" vertical="center"/>
      <protection hidden="1"/>
    </xf>
    <xf numFmtId="0" fontId="6" fillId="6" borderId="17" xfId="0" applyFont="1" applyFill="1" applyBorder="1" applyAlignment="1" applyProtection="1">
      <alignment horizontal="center" vertical="center"/>
      <protection hidden="1"/>
    </xf>
    <xf numFmtId="0" fontId="6" fillId="6" borderId="32" xfId="0" applyFont="1" applyFill="1" applyBorder="1" applyAlignment="1" applyProtection="1">
      <alignment horizontal="center" vertical="center"/>
      <protection hidden="1"/>
    </xf>
    <xf numFmtId="0" fontId="6" fillId="6" borderId="34" xfId="0" applyFont="1" applyFill="1" applyBorder="1" applyAlignment="1" applyProtection="1">
      <alignment horizontal="center" vertical="center"/>
      <protection hidden="1"/>
    </xf>
    <xf numFmtId="0" fontId="6" fillId="6" borderId="0" xfId="0" applyFont="1" applyFill="1" applyAlignment="1" applyProtection="1">
      <alignment horizontal="center" vertical="center"/>
      <protection hidden="1"/>
    </xf>
    <xf numFmtId="0" fontId="6" fillId="6" borderId="4" xfId="0" applyFont="1" applyFill="1" applyBorder="1" applyAlignment="1" applyProtection="1">
      <alignment horizontal="center" vertical="center"/>
      <protection hidden="1"/>
    </xf>
    <xf numFmtId="0" fontId="82" fillId="6" borderId="34" xfId="0" applyFont="1" applyFill="1" applyBorder="1" applyAlignment="1" applyProtection="1">
      <alignment horizontal="center" vertical="center" wrapText="1"/>
      <protection hidden="1"/>
    </xf>
    <xf numFmtId="0" fontId="82" fillId="6" borderId="0" xfId="0" applyFont="1" applyFill="1" applyAlignment="1" applyProtection="1">
      <alignment horizontal="center" vertical="center" wrapText="1"/>
      <protection hidden="1"/>
    </xf>
    <xf numFmtId="0" fontId="82" fillId="6" borderId="4" xfId="0" applyFont="1" applyFill="1" applyBorder="1" applyAlignment="1" applyProtection="1">
      <alignment horizontal="center" vertical="center" wrapText="1"/>
      <protection hidden="1"/>
    </xf>
    <xf numFmtId="0" fontId="82" fillId="6" borderId="35" xfId="0" applyFont="1" applyFill="1" applyBorder="1" applyAlignment="1" applyProtection="1">
      <alignment horizontal="center" vertical="center" wrapText="1"/>
      <protection hidden="1"/>
    </xf>
    <xf numFmtId="0" fontId="82" fillId="6" borderId="11" xfId="0" applyFont="1" applyFill="1" applyBorder="1" applyAlignment="1" applyProtection="1">
      <alignment horizontal="center" vertical="center" wrapText="1"/>
      <protection hidden="1"/>
    </xf>
    <xf numFmtId="0" fontId="82" fillId="6" borderId="31" xfId="0" applyFont="1" applyFill="1" applyBorder="1" applyAlignment="1" applyProtection="1">
      <alignment horizontal="center" vertical="center" wrapText="1"/>
      <protection hidden="1"/>
    </xf>
    <xf numFmtId="0" fontId="0" fillId="6" borderId="28" xfId="0" applyFill="1" applyBorder="1" applyAlignment="1" applyProtection="1">
      <alignment horizontal="center" vertical="center"/>
      <protection hidden="1"/>
    </xf>
    <xf numFmtId="0" fontId="0" fillId="6" borderId="122" xfId="0" applyFill="1" applyBorder="1" applyAlignment="1" applyProtection="1">
      <alignment horizontal="center" vertical="center"/>
      <protection hidden="1"/>
    </xf>
    <xf numFmtId="0" fontId="20" fillId="6" borderId="27" xfId="0" applyFont="1" applyFill="1" applyBorder="1" applyAlignment="1" applyProtection="1">
      <alignment horizontal="distributed" vertical="center" wrapText="1"/>
      <protection hidden="1"/>
    </xf>
    <xf numFmtId="0" fontId="20" fillId="6" borderId="28" xfId="0" applyFont="1" applyFill="1" applyBorder="1" applyAlignment="1" applyProtection="1">
      <alignment horizontal="distributed" vertical="center" wrapText="1"/>
      <protection hidden="1"/>
    </xf>
    <xf numFmtId="0" fontId="20" fillId="6" borderId="29" xfId="0" applyFont="1" applyFill="1" applyBorder="1" applyAlignment="1" applyProtection="1">
      <alignment horizontal="distributed" vertical="center" wrapText="1"/>
      <protection hidden="1"/>
    </xf>
    <xf numFmtId="0" fontId="133" fillId="0" borderId="27" xfId="0" applyFont="1" applyBorder="1" applyAlignment="1" applyProtection="1">
      <alignment horizontal="center" vertical="center" wrapText="1"/>
      <protection hidden="1"/>
    </xf>
    <xf numFmtId="0" fontId="133" fillId="0" borderId="28" xfId="0" applyFont="1" applyBorder="1" applyAlignment="1" applyProtection="1">
      <alignment horizontal="center" vertical="center" wrapText="1"/>
      <protection hidden="1"/>
    </xf>
    <xf numFmtId="0" fontId="133" fillId="0" borderId="29" xfId="0" applyFont="1" applyBorder="1" applyAlignment="1" applyProtection="1">
      <alignment horizontal="center" vertical="center" wrapText="1"/>
      <protection hidden="1"/>
    </xf>
    <xf numFmtId="177" fontId="52" fillId="0" borderId="108" xfId="0" applyNumberFormat="1" applyFont="1" applyBorder="1" applyProtection="1">
      <alignment vertical="center"/>
      <protection locked="0"/>
    </xf>
    <xf numFmtId="177" fontId="52" fillId="0" borderId="0" xfId="0" applyNumberFormat="1" applyFont="1" applyProtection="1">
      <alignment vertical="center"/>
      <protection locked="0"/>
    </xf>
    <xf numFmtId="177" fontId="52" fillId="0" borderId="11" xfId="0" applyNumberFormat="1" applyFont="1" applyBorder="1" applyProtection="1">
      <alignment vertical="center"/>
      <protection locked="0"/>
    </xf>
    <xf numFmtId="0" fontId="8" fillId="6" borderId="0" xfId="0" applyFont="1" applyFill="1" applyAlignment="1" applyProtection="1">
      <alignment horizontal="center" vertical="center"/>
      <protection hidden="1"/>
    </xf>
    <xf numFmtId="0" fontId="8" fillId="6" borderId="11" xfId="0" applyFont="1" applyFill="1" applyBorder="1" applyAlignment="1" applyProtection="1">
      <alignment horizontal="center" vertical="center"/>
      <protection hidden="1"/>
    </xf>
    <xf numFmtId="0" fontId="10" fillId="6" borderId="0" xfId="0" applyFont="1" applyFill="1" applyAlignment="1" applyProtection="1">
      <alignment horizontal="center" vertical="center"/>
      <protection hidden="1"/>
    </xf>
    <xf numFmtId="0" fontId="56" fillId="0" borderId="27" xfId="0" applyFont="1" applyBorder="1" applyAlignment="1" applyProtection="1">
      <alignment horizontal="center" vertical="center" wrapText="1"/>
      <protection hidden="1"/>
    </xf>
    <xf numFmtId="0" fontId="56" fillId="0" borderId="29" xfId="0" applyFont="1" applyBorder="1" applyAlignment="1" applyProtection="1">
      <alignment horizontal="center" vertical="center" wrapText="1"/>
      <protection hidden="1"/>
    </xf>
    <xf numFmtId="177" fontId="52" fillId="0" borderId="17" xfId="0" applyNumberFormat="1" applyFont="1" applyBorder="1" applyProtection="1">
      <alignment vertical="center"/>
      <protection locked="0"/>
    </xf>
    <xf numFmtId="177" fontId="52" fillId="0" borderId="8" xfId="0" applyNumberFormat="1" applyFont="1" applyBorder="1" applyAlignment="1" applyProtection="1">
      <alignment horizontal="right" vertical="center" wrapText="1"/>
      <protection locked="0"/>
    </xf>
    <xf numFmtId="177" fontId="52" fillId="0" borderId="3" xfId="0" applyNumberFormat="1" applyFont="1" applyBorder="1" applyAlignment="1" applyProtection="1">
      <alignment horizontal="right" vertical="center" wrapText="1"/>
      <protection locked="0"/>
    </xf>
    <xf numFmtId="0" fontId="41" fillId="6" borderId="7" xfId="0" applyFont="1" applyFill="1" applyBorder="1" applyAlignment="1" applyProtection="1">
      <alignment horizontal="distributed" vertical="center" wrapText="1"/>
      <protection hidden="1"/>
    </xf>
    <xf numFmtId="0" fontId="41" fillId="6" borderId="8" xfId="0" applyFont="1" applyFill="1" applyBorder="1" applyAlignment="1" applyProtection="1">
      <alignment horizontal="distributed" vertical="center" wrapText="1"/>
      <protection hidden="1"/>
    </xf>
    <xf numFmtId="0" fontId="41" fillId="6" borderId="108" xfId="0" applyFont="1" applyFill="1" applyBorder="1" applyAlignment="1" applyProtection="1">
      <alignment horizontal="distributed" vertical="center" wrapText="1"/>
      <protection hidden="1"/>
    </xf>
    <xf numFmtId="0" fontId="41" fillId="6" borderId="111" xfId="0" applyFont="1" applyFill="1" applyBorder="1" applyAlignment="1" applyProtection="1">
      <alignment horizontal="distributed" vertical="center" wrapText="1"/>
      <protection hidden="1"/>
    </xf>
    <xf numFmtId="0" fontId="41" fillId="6" borderId="0" xfId="0" applyFont="1" applyFill="1" applyAlignment="1" applyProtection="1">
      <alignment horizontal="distributed" vertical="center" wrapText="1"/>
      <protection hidden="1"/>
    </xf>
    <xf numFmtId="0" fontId="43" fillId="6" borderId="128" xfId="0" applyFont="1" applyFill="1" applyBorder="1" applyAlignment="1" applyProtection="1">
      <alignment horizontal="center" vertical="center"/>
      <protection hidden="1"/>
    </xf>
    <xf numFmtId="0" fontId="43" fillId="6" borderId="126" xfId="0" applyFont="1" applyFill="1" applyBorder="1" applyAlignment="1" applyProtection="1">
      <alignment horizontal="center" vertical="center"/>
      <protection hidden="1"/>
    </xf>
    <xf numFmtId="0" fontId="43" fillId="6" borderId="113" xfId="0" applyFont="1" applyFill="1" applyBorder="1" applyAlignment="1" applyProtection="1">
      <alignment horizontal="center" vertical="center"/>
      <protection hidden="1"/>
    </xf>
    <xf numFmtId="0" fontId="43" fillId="6" borderId="31" xfId="0" applyFont="1" applyFill="1" applyBorder="1" applyAlignment="1" applyProtection="1">
      <alignment horizontal="center" vertical="center"/>
      <protection hidden="1"/>
    </xf>
    <xf numFmtId="177" fontId="64" fillId="0" borderId="108" xfId="0" applyNumberFormat="1" applyFont="1" applyBorder="1" applyAlignment="1" applyProtection="1">
      <alignment horizontal="right" vertical="center"/>
      <protection locked="0"/>
    </xf>
    <xf numFmtId="177" fontId="64" fillId="0" borderId="11" xfId="0" applyNumberFormat="1" applyFont="1" applyBorder="1" applyAlignment="1" applyProtection="1">
      <alignment horizontal="right" vertical="center"/>
      <protection locked="0"/>
    </xf>
    <xf numFmtId="0" fontId="41" fillId="6" borderId="128" xfId="0" applyFont="1" applyFill="1" applyBorder="1" applyAlignment="1" applyProtection="1">
      <alignment horizontal="distributed" vertical="center" wrapText="1"/>
      <protection hidden="1"/>
    </xf>
    <xf numFmtId="0" fontId="41" fillId="6" borderId="109" xfId="0" applyFont="1" applyFill="1" applyBorder="1" applyAlignment="1" applyProtection="1">
      <alignment horizontal="distributed" vertical="center" wrapText="1"/>
      <protection hidden="1"/>
    </xf>
    <xf numFmtId="0" fontId="41" fillId="6" borderId="113" xfId="0" applyFont="1" applyFill="1" applyBorder="1" applyAlignment="1" applyProtection="1">
      <alignment horizontal="distributed" vertical="center" wrapText="1"/>
      <protection hidden="1"/>
    </xf>
    <xf numFmtId="0" fontId="41" fillId="6" borderId="11" xfId="0" applyFont="1" applyFill="1" applyBorder="1" applyAlignment="1" applyProtection="1">
      <alignment horizontal="distributed" vertical="center" wrapText="1"/>
      <protection hidden="1"/>
    </xf>
    <xf numFmtId="0" fontId="41" fillId="6" borderId="13" xfId="0" applyFont="1" applyFill="1" applyBorder="1" applyAlignment="1" applyProtection="1">
      <alignment horizontal="distributed" vertical="center" wrapText="1"/>
      <protection hidden="1"/>
    </xf>
    <xf numFmtId="0" fontId="132" fillId="6" borderId="27" xfId="0" applyFont="1" applyFill="1" applyBorder="1" applyAlignment="1" applyProtection="1">
      <alignment horizontal="center" vertical="center" wrapText="1"/>
      <protection hidden="1"/>
    </xf>
    <xf numFmtId="0" fontId="132" fillId="6" borderId="28" xfId="0" applyFont="1" applyFill="1" applyBorder="1" applyAlignment="1" applyProtection="1">
      <alignment horizontal="center" vertical="center" wrapText="1"/>
      <protection hidden="1"/>
    </xf>
    <xf numFmtId="0" fontId="132" fillId="6" borderId="29" xfId="0" applyFont="1" applyFill="1" applyBorder="1" applyAlignment="1" applyProtection="1">
      <alignment horizontal="center" vertical="center" wrapText="1"/>
      <protection hidden="1"/>
    </xf>
    <xf numFmtId="177" fontId="53" fillId="6" borderId="8" xfId="0" applyNumberFormat="1" applyFont="1" applyFill="1" applyBorder="1" applyAlignment="1" applyProtection="1">
      <alignment horizontal="right" vertical="center"/>
      <protection hidden="1"/>
    </xf>
    <xf numFmtId="177" fontId="53" fillId="6" borderId="11" xfId="0" applyNumberFormat="1" applyFont="1" applyFill="1" applyBorder="1" applyAlignment="1" applyProtection="1">
      <alignment horizontal="right" vertical="center"/>
      <protection hidden="1"/>
    </xf>
    <xf numFmtId="0" fontId="43" fillId="6" borderId="23" xfId="0" applyFont="1" applyFill="1" applyBorder="1" applyAlignment="1" applyProtection="1">
      <alignment horizontal="center" vertical="center"/>
      <protection hidden="1"/>
    </xf>
    <xf numFmtId="0" fontId="43" fillId="6" borderId="32" xfId="0" applyFont="1" applyFill="1" applyBorder="1" applyAlignment="1" applyProtection="1">
      <alignment horizontal="center" vertical="center"/>
      <protection hidden="1"/>
    </xf>
    <xf numFmtId="177" fontId="65" fillId="6" borderId="0" xfId="0" applyNumberFormat="1" applyFont="1" applyFill="1" applyAlignment="1" applyProtection="1">
      <alignment horizontal="right" vertical="center"/>
      <protection hidden="1"/>
    </xf>
    <xf numFmtId="177" fontId="64" fillId="0" borderId="8" xfId="0" applyNumberFormat="1" applyFont="1" applyBorder="1" applyAlignment="1" applyProtection="1">
      <alignment horizontal="right" vertical="center"/>
      <protection locked="0"/>
    </xf>
    <xf numFmtId="177" fontId="64" fillId="0" borderId="0" xfId="0" applyNumberFormat="1" applyFont="1" applyAlignment="1" applyProtection="1">
      <alignment horizontal="right" vertical="center"/>
      <protection locked="0"/>
    </xf>
    <xf numFmtId="0" fontId="18" fillId="6" borderId="8" xfId="0" applyFont="1" applyFill="1" applyBorder="1" applyAlignment="1" applyProtection="1">
      <alignment horizontal="distributed" vertical="center" wrapText="1"/>
      <protection hidden="1"/>
    </xf>
    <xf numFmtId="0" fontId="18" fillId="6" borderId="9" xfId="0" applyFont="1" applyFill="1" applyBorder="1" applyAlignment="1" applyProtection="1">
      <alignment horizontal="distributed" vertical="center" wrapText="1"/>
      <protection hidden="1"/>
    </xf>
    <xf numFmtId="0" fontId="18" fillId="6" borderId="3" xfId="0" applyFont="1" applyFill="1" applyBorder="1" applyAlignment="1" applyProtection="1">
      <alignment horizontal="distributed" vertical="center" wrapText="1"/>
      <protection hidden="1"/>
    </xf>
    <xf numFmtId="0" fontId="18" fillId="6" borderId="5" xfId="0" applyFont="1" applyFill="1" applyBorder="1" applyAlignment="1" applyProtection="1">
      <alignment horizontal="distributed" vertical="center" wrapText="1"/>
      <protection hidden="1"/>
    </xf>
    <xf numFmtId="177" fontId="53" fillId="6" borderId="0" xfId="0" applyNumberFormat="1" applyFont="1" applyFill="1" applyAlignment="1" applyProtection="1">
      <alignment horizontal="right" vertical="center" wrapText="1"/>
      <protection hidden="1"/>
    </xf>
    <xf numFmtId="177" fontId="53" fillId="6" borderId="3" xfId="0" applyNumberFormat="1" applyFont="1" applyFill="1" applyBorder="1" applyAlignment="1" applyProtection="1">
      <alignment horizontal="right" vertical="center" wrapText="1"/>
      <protection hidden="1"/>
    </xf>
    <xf numFmtId="0" fontId="43" fillId="6" borderId="7" xfId="0" applyFont="1" applyFill="1" applyBorder="1" applyAlignment="1" applyProtection="1">
      <alignment horizontal="center" vertical="center"/>
      <protection hidden="1"/>
    </xf>
    <xf numFmtId="0" fontId="43" fillId="6" borderId="9" xfId="0" applyFont="1" applyFill="1" applyBorder="1" applyAlignment="1" applyProtection="1">
      <alignment horizontal="center" vertical="center"/>
      <protection hidden="1"/>
    </xf>
    <xf numFmtId="0" fontId="43" fillId="6" borderId="10" xfId="0" applyFont="1" applyFill="1" applyBorder="1" applyAlignment="1" applyProtection="1">
      <alignment horizontal="center" vertical="center"/>
      <protection hidden="1"/>
    </xf>
    <xf numFmtId="0" fontId="43" fillId="6" borderId="5" xfId="0" applyFont="1" applyFill="1" applyBorder="1" applyAlignment="1" applyProtection="1">
      <alignment horizontal="center" vertical="center"/>
      <protection hidden="1"/>
    </xf>
    <xf numFmtId="0" fontId="35" fillId="6" borderId="0" xfId="0" applyFont="1" applyFill="1" applyAlignment="1" applyProtection="1">
      <alignment horizontal="center" vertical="center" wrapText="1"/>
      <protection hidden="1"/>
    </xf>
    <xf numFmtId="0" fontId="95" fillId="6" borderId="75" xfId="0" applyFont="1" applyFill="1" applyBorder="1" applyAlignment="1" applyProtection="1">
      <alignment horizontal="left" vertical="center" wrapText="1"/>
      <protection hidden="1"/>
    </xf>
    <xf numFmtId="0" fontId="95" fillId="6" borderId="75" xfId="0" applyFont="1" applyFill="1" applyBorder="1" applyAlignment="1" applyProtection="1">
      <alignment horizontal="left" vertical="center"/>
      <protection hidden="1"/>
    </xf>
    <xf numFmtId="0" fontId="95" fillId="6" borderId="85" xfId="0" applyFont="1" applyFill="1" applyBorder="1" applyAlignment="1" applyProtection="1">
      <alignment horizontal="left" vertical="center"/>
      <protection hidden="1"/>
    </xf>
    <xf numFmtId="0" fontId="95" fillId="6" borderId="11" xfId="0" applyFont="1" applyFill="1" applyBorder="1" applyAlignment="1" applyProtection="1">
      <alignment horizontal="left" vertical="center"/>
      <protection hidden="1"/>
    </xf>
    <xf numFmtId="0" fontId="95" fillId="6" borderId="31" xfId="0" applyFont="1" applyFill="1" applyBorder="1" applyAlignment="1" applyProtection="1">
      <alignment horizontal="left" vertical="center"/>
      <protection hidden="1"/>
    </xf>
    <xf numFmtId="0" fontId="5" fillId="6" borderId="76" xfId="0" applyFont="1" applyFill="1" applyBorder="1" applyAlignment="1" applyProtection="1">
      <alignment horizontal="left" vertical="center" wrapText="1"/>
      <protection hidden="1"/>
    </xf>
    <xf numFmtId="0" fontId="5" fillId="6" borderId="3" xfId="0" applyFont="1" applyFill="1" applyBorder="1" applyAlignment="1" applyProtection="1">
      <alignment horizontal="left" vertical="center" wrapText="1"/>
      <protection hidden="1"/>
    </xf>
    <xf numFmtId="0" fontId="5" fillId="6" borderId="5" xfId="0" applyFont="1" applyFill="1" applyBorder="1" applyAlignment="1" applyProtection="1">
      <alignment horizontal="left" vertical="center" wrapText="1"/>
      <protection hidden="1"/>
    </xf>
    <xf numFmtId="0" fontId="106" fillId="0" borderId="139" xfId="0" applyFont="1" applyBorder="1" applyAlignment="1" applyProtection="1">
      <alignment horizontal="left" vertical="center" wrapText="1"/>
      <protection locked="0"/>
    </xf>
    <xf numFmtId="0" fontId="106" fillId="0" borderId="113" xfId="0" applyFont="1" applyBorder="1" applyAlignment="1" applyProtection="1">
      <alignment horizontal="left" vertical="center" wrapText="1"/>
      <protection locked="0"/>
    </xf>
    <xf numFmtId="0" fontId="106" fillId="0" borderId="11" xfId="0" applyFont="1" applyBorder="1" applyAlignment="1" applyProtection="1">
      <alignment horizontal="left" vertical="center" wrapText="1"/>
      <protection locked="0"/>
    </xf>
    <xf numFmtId="0" fontId="106" fillId="0" borderId="138" xfId="0" applyFont="1" applyBorder="1" applyAlignment="1" applyProtection="1">
      <alignment horizontal="left" vertical="center" wrapText="1"/>
      <protection locked="0"/>
    </xf>
    <xf numFmtId="0" fontId="107" fillId="0" borderId="136" xfId="0" applyFont="1" applyBorder="1" applyAlignment="1" applyProtection="1">
      <alignment horizontal="center" vertical="center"/>
      <protection hidden="1"/>
    </xf>
    <xf numFmtId="0" fontId="107" fillId="0" borderId="134" xfId="0" applyFont="1" applyBorder="1" applyAlignment="1" applyProtection="1">
      <alignment horizontal="center" vertical="center"/>
      <protection hidden="1"/>
    </xf>
    <xf numFmtId="0" fontId="107" fillId="0" borderId="137" xfId="0" applyFont="1" applyBorder="1" applyAlignment="1" applyProtection="1">
      <alignment horizontal="center" vertical="center"/>
      <protection hidden="1"/>
    </xf>
    <xf numFmtId="0" fontId="107" fillId="0" borderId="104" xfId="0" applyFont="1" applyBorder="1" applyAlignment="1" applyProtection="1">
      <alignment horizontal="center" vertical="center"/>
      <protection hidden="1"/>
    </xf>
    <xf numFmtId="0" fontId="107" fillId="0" borderId="11" xfId="0" applyFont="1" applyBorder="1" applyAlignment="1" applyProtection="1">
      <alignment horizontal="center" vertical="center"/>
      <protection hidden="1"/>
    </xf>
    <xf numFmtId="0" fontId="107" fillId="0" borderId="138" xfId="0" applyFont="1" applyBorder="1" applyAlignment="1" applyProtection="1">
      <alignment horizontal="center" vertical="center"/>
      <protection hidden="1"/>
    </xf>
    <xf numFmtId="177" fontId="107" fillId="0" borderId="134" xfId="0" applyNumberFormat="1" applyFont="1" applyBorder="1" applyAlignment="1" applyProtection="1">
      <alignment horizontal="center" vertical="center"/>
      <protection hidden="1"/>
    </xf>
    <xf numFmtId="177" fontId="107" fillId="0" borderId="11" xfId="0" applyNumberFormat="1" applyFont="1" applyBorder="1" applyAlignment="1" applyProtection="1">
      <alignment horizontal="center" vertical="center"/>
      <protection hidden="1"/>
    </xf>
    <xf numFmtId="0" fontId="106" fillId="0" borderId="23" xfId="0" applyFont="1" applyBorder="1" applyAlignment="1" applyProtection="1">
      <alignment horizontal="left" vertical="center" wrapText="1"/>
      <protection hidden="1"/>
    </xf>
    <xf numFmtId="0" fontId="106" fillId="0" borderId="32" xfId="0" applyFont="1" applyBorder="1" applyAlignment="1" applyProtection="1">
      <alignment horizontal="left" vertical="center" wrapText="1"/>
      <protection hidden="1"/>
    </xf>
    <xf numFmtId="0" fontId="106" fillId="0" borderId="92" xfId="0" applyFont="1" applyBorder="1" applyAlignment="1" applyProtection="1">
      <alignment horizontal="left" vertical="center" wrapText="1"/>
      <protection hidden="1"/>
    </xf>
    <xf numFmtId="177" fontId="65" fillId="6" borderId="73" xfId="0" applyNumberFormat="1" applyFont="1" applyFill="1" applyBorder="1" applyAlignment="1" applyProtection="1">
      <alignment horizontal="right" vertical="center"/>
      <protection hidden="1"/>
    </xf>
    <xf numFmtId="0" fontId="106" fillId="0" borderId="20" xfId="0" applyFont="1" applyBorder="1" applyAlignment="1" applyProtection="1">
      <alignment horizontal="left" vertical="center" wrapText="1"/>
      <protection hidden="1"/>
    </xf>
    <xf numFmtId="0" fontId="12" fillId="6" borderId="17" xfId="0" applyFont="1" applyFill="1" applyBorder="1" applyAlignment="1" applyProtection="1">
      <alignment horizontal="center" vertical="center" textRotation="255" wrapText="1"/>
      <protection hidden="1"/>
    </xf>
    <xf numFmtId="0" fontId="12" fillId="6" borderId="32" xfId="0" applyFont="1" applyFill="1" applyBorder="1" applyAlignment="1" applyProtection="1">
      <alignment horizontal="center" vertical="center" textRotation="255" wrapText="1"/>
      <protection hidden="1"/>
    </xf>
    <xf numFmtId="0" fontId="12" fillId="6" borderId="6" xfId="0" applyFont="1" applyFill="1" applyBorder="1" applyAlignment="1" applyProtection="1">
      <alignment horizontal="center" vertical="center" textRotation="255" wrapText="1"/>
      <protection hidden="1"/>
    </xf>
    <xf numFmtId="0" fontId="12" fillId="6" borderId="0" xfId="0" applyFont="1" applyFill="1" applyAlignment="1" applyProtection="1">
      <alignment horizontal="center" vertical="center" textRotation="255" wrapText="1"/>
      <protection hidden="1"/>
    </xf>
    <xf numFmtId="0" fontId="12" fillId="6" borderId="4" xfId="0" applyFont="1" applyFill="1" applyBorder="1" applyAlignment="1" applyProtection="1">
      <alignment horizontal="center" vertical="center" textRotation="255" wrapText="1"/>
      <protection hidden="1"/>
    </xf>
    <xf numFmtId="0" fontId="12" fillId="6" borderId="92" xfId="0" applyFont="1" applyFill="1" applyBorder="1" applyAlignment="1" applyProtection="1">
      <alignment horizontal="center" vertical="center" textRotation="255" wrapText="1"/>
      <protection hidden="1"/>
    </xf>
    <xf numFmtId="0" fontId="12" fillId="6" borderId="76" xfId="0" applyFont="1" applyFill="1" applyBorder="1" applyAlignment="1" applyProtection="1">
      <alignment horizontal="center" vertical="center" textRotation="255" wrapText="1"/>
      <protection hidden="1"/>
    </xf>
    <xf numFmtId="0" fontId="43" fillId="6" borderId="89" xfId="0" applyFont="1" applyFill="1" applyBorder="1" applyAlignment="1" applyProtection="1">
      <alignment horizontal="center" vertical="center"/>
      <protection hidden="1"/>
    </xf>
    <xf numFmtId="0" fontId="43" fillId="6" borderId="88" xfId="0" applyFont="1" applyFill="1" applyBorder="1" applyAlignment="1" applyProtection="1">
      <alignment horizontal="center" vertical="center"/>
      <protection hidden="1"/>
    </xf>
    <xf numFmtId="0" fontId="107" fillId="0" borderId="100" xfId="0" applyFont="1" applyBorder="1" applyAlignment="1" applyProtection="1">
      <alignment horizontal="center"/>
      <protection hidden="1"/>
    </xf>
    <xf numFmtId="0" fontId="107" fillId="0" borderId="101" xfId="0" applyFont="1" applyBorder="1" applyAlignment="1" applyProtection="1">
      <alignment horizontal="center"/>
      <protection hidden="1"/>
    </xf>
    <xf numFmtId="0" fontId="107" fillId="0" borderId="106" xfId="0" applyFont="1" applyBorder="1" applyAlignment="1" applyProtection="1">
      <alignment horizontal="center"/>
      <protection hidden="1"/>
    </xf>
    <xf numFmtId="0" fontId="58" fillId="0" borderId="27" xfId="0" applyFont="1" applyBorder="1" applyAlignment="1" applyProtection="1">
      <alignment horizontal="center" vertical="center" wrapText="1"/>
      <protection hidden="1"/>
    </xf>
    <xf numFmtId="0" fontId="58" fillId="0" borderId="28" xfId="0" applyFont="1" applyBorder="1" applyAlignment="1" applyProtection="1">
      <alignment horizontal="center" vertical="center" wrapText="1"/>
      <protection hidden="1"/>
    </xf>
    <xf numFmtId="0" fontId="105" fillId="6" borderId="27" xfId="0" applyFont="1" applyFill="1" applyBorder="1" applyAlignment="1" applyProtection="1">
      <alignment horizontal="center" vertical="center" wrapText="1"/>
      <protection hidden="1"/>
    </xf>
    <xf numFmtId="0" fontId="105" fillId="6" borderId="29" xfId="0" applyFont="1" applyFill="1" applyBorder="1" applyAlignment="1" applyProtection="1">
      <alignment horizontal="center" vertical="center" wrapText="1"/>
      <protection hidden="1"/>
    </xf>
    <xf numFmtId="0" fontId="101" fillId="6" borderId="104" xfId="0" applyFont="1" applyFill="1" applyBorder="1" applyAlignment="1" applyProtection="1">
      <alignment horizontal="distributed" vertical="center" wrapText="1"/>
      <protection hidden="1"/>
    </xf>
    <xf numFmtId="0" fontId="101" fillId="6" borderId="11" xfId="0" applyFont="1" applyFill="1" applyBorder="1" applyAlignment="1" applyProtection="1">
      <alignment horizontal="distributed" vertical="center" wrapText="1"/>
      <protection hidden="1"/>
    </xf>
    <xf numFmtId="0" fontId="101" fillId="6" borderId="13" xfId="0" applyFont="1" applyFill="1" applyBorder="1" applyAlignment="1" applyProtection="1">
      <alignment horizontal="distributed" vertical="center" wrapText="1"/>
      <protection hidden="1"/>
    </xf>
    <xf numFmtId="49" fontId="99" fillId="0" borderId="17" xfId="0" applyNumberFormat="1" applyFont="1" applyBorder="1" applyAlignment="1" applyProtection="1">
      <alignment horizontal="center" vertical="center"/>
      <protection locked="0"/>
    </xf>
    <xf numFmtId="0" fontId="1" fillId="6" borderId="11" xfId="0" applyFont="1" applyFill="1" applyBorder="1" applyAlignment="1" applyProtection="1">
      <alignment horizontal="center" vertical="center"/>
      <protection hidden="1"/>
    </xf>
    <xf numFmtId="0" fontId="25" fillId="6" borderId="23" xfId="0" applyFont="1" applyFill="1" applyBorder="1" applyAlignment="1" applyProtection="1">
      <alignment horizontal="center" vertical="center" wrapText="1"/>
      <protection locked="0"/>
    </xf>
    <xf numFmtId="0" fontId="25" fillId="6" borderId="132" xfId="0" applyFont="1" applyFill="1" applyBorder="1" applyAlignment="1" applyProtection="1">
      <alignment horizontal="center" vertical="center" wrapText="1"/>
      <protection locked="0"/>
    </xf>
    <xf numFmtId="0" fontId="25" fillId="6" borderId="111" xfId="0" applyFont="1" applyFill="1" applyBorder="1" applyAlignment="1" applyProtection="1">
      <alignment horizontal="center" vertical="center" wrapText="1"/>
      <protection locked="0"/>
    </xf>
    <xf numFmtId="0" fontId="25" fillId="6" borderId="97" xfId="0" applyFont="1" applyFill="1" applyBorder="1" applyAlignment="1" applyProtection="1">
      <alignment horizontal="center" vertical="center" wrapText="1"/>
      <protection locked="0"/>
    </xf>
    <xf numFmtId="0" fontId="25" fillId="6" borderId="24" xfId="0" applyFont="1" applyFill="1" applyBorder="1" applyAlignment="1" applyProtection="1">
      <alignment horizontal="center" vertical="center" wrapText="1"/>
      <protection locked="0"/>
    </xf>
    <xf numFmtId="0" fontId="25" fillId="6" borderId="31" xfId="0" applyFont="1" applyFill="1" applyBorder="1" applyAlignment="1" applyProtection="1">
      <alignment horizontal="center" vertical="center" wrapText="1"/>
      <protection locked="0"/>
    </xf>
    <xf numFmtId="177" fontId="107" fillId="0" borderId="135" xfId="0" applyNumberFormat="1" applyFont="1" applyBorder="1" applyAlignment="1" applyProtection="1">
      <alignment horizontal="center" vertical="center"/>
      <protection hidden="1"/>
    </xf>
    <xf numFmtId="177" fontId="107" fillId="0" borderId="13" xfId="0" applyNumberFormat="1" applyFont="1" applyBorder="1" applyAlignment="1" applyProtection="1">
      <alignment horizontal="center" vertical="center"/>
      <protection hidden="1"/>
    </xf>
    <xf numFmtId="177" fontId="64" fillId="0" borderId="2" xfId="0" applyNumberFormat="1" applyFont="1" applyBorder="1" applyAlignment="1" applyProtection="1">
      <alignment horizontal="right" vertical="center"/>
      <protection locked="0"/>
    </xf>
    <xf numFmtId="177" fontId="107" fillId="0" borderId="136" xfId="0" applyNumberFormat="1" applyFont="1" applyBorder="1" applyAlignment="1" applyProtection="1">
      <alignment horizontal="center" vertical="center"/>
      <protection hidden="1"/>
    </xf>
    <xf numFmtId="177" fontId="107" fillId="0" borderId="137" xfId="0" applyNumberFormat="1" applyFont="1" applyBorder="1" applyAlignment="1" applyProtection="1">
      <alignment horizontal="center" vertical="center"/>
      <protection hidden="1"/>
    </xf>
    <xf numFmtId="177" fontId="107" fillId="0" borderId="104" xfId="0" applyNumberFormat="1" applyFont="1" applyBorder="1" applyAlignment="1" applyProtection="1">
      <alignment horizontal="center" vertical="center"/>
      <protection hidden="1"/>
    </xf>
    <xf numFmtId="177" fontId="107" fillId="0" borderId="138" xfId="0" applyNumberFormat="1" applyFont="1" applyBorder="1" applyAlignment="1" applyProtection="1">
      <alignment horizontal="center" vertical="center"/>
      <protection hidden="1"/>
    </xf>
    <xf numFmtId="177" fontId="65" fillId="6" borderId="17" xfId="0" applyNumberFormat="1" applyFont="1" applyFill="1" applyBorder="1" applyAlignment="1" applyProtection="1">
      <alignment horizontal="right" vertical="center"/>
      <protection hidden="1"/>
    </xf>
    <xf numFmtId="177" fontId="14" fillId="6" borderId="8" xfId="0" applyNumberFormat="1" applyFont="1" applyFill="1" applyBorder="1" applyAlignment="1" applyProtection="1">
      <alignment horizontal="right" vertical="center"/>
      <protection hidden="1"/>
    </xf>
    <xf numFmtId="177" fontId="14" fillId="6" borderId="3" xfId="0" applyNumberFormat="1" applyFont="1" applyFill="1" applyBorder="1" applyAlignment="1" applyProtection="1">
      <alignment horizontal="right" vertical="center"/>
      <protection hidden="1"/>
    </xf>
    <xf numFmtId="0" fontId="9" fillId="6" borderId="0" xfId="0" applyFont="1" applyFill="1" applyAlignment="1" applyProtection="1">
      <alignment horizontal="distributed" vertical="center" wrapText="1"/>
      <protection hidden="1"/>
    </xf>
    <xf numFmtId="0" fontId="9" fillId="6" borderId="0" xfId="0" applyFont="1" applyFill="1" applyAlignment="1" applyProtection="1">
      <alignment horizontal="distributed" vertical="center"/>
      <protection hidden="1"/>
    </xf>
    <xf numFmtId="0" fontId="9" fillId="6" borderId="4" xfId="0" applyFont="1" applyFill="1" applyBorder="1" applyAlignment="1" applyProtection="1">
      <alignment horizontal="distributed" vertical="center"/>
      <protection hidden="1"/>
    </xf>
    <xf numFmtId="0" fontId="90" fillId="6" borderId="28" xfId="0" applyFont="1" applyFill="1" applyBorder="1" applyAlignment="1" applyProtection="1">
      <alignment horizontal="left" vertical="center" wrapText="1"/>
      <protection hidden="1"/>
    </xf>
    <xf numFmtId="0" fontId="90" fillId="6" borderId="142" xfId="0" applyFont="1" applyFill="1" applyBorder="1" applyAlignment="1" applyProtection="1">
      <alignment horizontal="left" vertical="center" wrapText="1"/>
      <protection hidden="1"/>
    </xf>
    <xf numFmtId="0" fontId="59" fillId="6" borderId="0" xfId="0" applyFont="1" applyFill="1" applyAlignment="1" applyProtection="1">
      <alignment horizontal="right" vertical="center" wrapText="1"/>
      <protection hidden="1"/>
    </xf>
    <xf numFmtId="0" fontId="59" fillId="6" borderId="4" xfId="0" applyFont="1" applyFill="1" applyBorder="1" applyAlignment="1" applyProtection="1">
      <alignment horizontal="right" vertical="center" wrapText="1"/>
      <protection hidden="1"/>
    </xf>
    <xf numFmtId="0" fontId="26" fillId="6" borderId="33" xfId="0" applyFont="1" applyFill="1" applyBorder="1" applyAlignment="1" applyProtection="1">
      <alignment horizontal="center" vertical="distributed" textRotation="255" wrapText="1" indent="2"/>
      <protection hidden="1"/>
    </xf>
    <xf numFmtId="0" fontId="26" fillId="6" borderId="12" xfId="0" applyFont="1" applyFill="1" applyBorder="1" applyAlignment="1" applyProtection="1">
      <alignment horizontal="center" vertical="distributed" textRotation="255" wrapText="1" indent="2"/>
      <protection hidden="1"/>
    </xf>
    <xf numFmtId="0" fontId="26" fillId="6" borderId="34" xfId="0" applyFont="1" applyFill="1" applyBorder="1" applyAlignment="1" applyProtection="1">
      <alignment horizontal="center" vertical="distributed" textRotation="255" wrapText="1" indent="2"/>
      <protection hidden="1"/>
    </xf>
    <xf numFmtId="0" fontId="26" fillId="6" borderId="16" xfId="0" applyFont="1" applyFill="1" applyBorder="1" applyAlignment="1" applyProtection="1">
      <alignment horizontal="center" vertical="distributed" textRotation="255" wrapText="1" indent="2"/>
      <protection hidden="1"/>
    </xf>
    <xf numFmtId="0" fontId="26" fillId="6" borderId="35" xfId="0" applyFont="1" applyFill="1" applyBorder="1" applyAlignment="1" applyProtection="1">
      <alignment horizontal="center" vertical="distributed" textRotation="255" wrapText="1" indent="2"/>
      <protection hidden="1"/>
    </xf>
    <xf numFmtId="0" fontId="26" fillId="6" borderId="13" xfId="0" applyFont="1" applyFill="1" applyBorder="1" applyAlignment="1" applyProtection="1">
      <alignment horizontal="center" vertical="distributed" textRotation="255" wrapText="1" indent="2"/>
      <protection hidden="1"/>
    </xf>
    <xf numFmtId="0" fontId="23" fillId="6" borderId="108" xfId="0" applyFont="1" applyFill="1" applyBorder="1" applyAlignment="1" applyProtection="1">
      <alignment horizontal="center" vertical="center" wrapText="1" shrinkToFit="1"/>
      <protection hidden="1"/>
    </xf>
    <xf numFmtId="0" fontId="23" fillId="6" borderId="76" xfId="0" applyFont="1" applyFill="1" applyBorder="1" applyAlignment="1" applyProtection="1">
      <alignment horizontal="center" vertical="center" wrapText="1" shrinkToFit="1"/>
      <protection hidden="1"/>
    </xf>
    <xf numFmtId="0" fontId="56" fillId="0" borderId="95" xfId="0" applyFont="1" applyBorder="1" applyAlignment="1" applyProtection="1">
      <alignment horizontal="left" vertical="center" shrinkToFit="1"/>
      <protection locked="0"/>
    </xf>
    <xf numFmtId="0" fontId="56" fillId="0" borderId="96" xfId="0" applyFont="1" applyBorder="1" applyAlignment="1" applyProtection="1">
      <alignment horizontal="left" vertical="center" shrinkToFit="1"/>
      <protection locked="0"/>
    </xf>
    <xf numFmtId="0" fontId="35" fillId="6" borderId="95" xfId="0" applyFont="1" applyFill="1" applyBorder="1" applyAlignment="1" applyProtection="1">
      <alignment horizontal="center" vertical="top"/>
      <protection hidden="1"/>
    </xf>
    <xf numFmtId="0" fontId="93" fillId="0" borderId="11" xfId="0" applyFont="1" applyBorder="1" applyAlignment="1" applyProtection="1">
      <alignment horizontal="center" vertical="center"/>
      <protection locked="0"/>
    </xf>
    <xf numFmtId="0" fontId="93" fillId="0" borderId="31" xfId="0" applyFont="1" applyBorder="1" applyAlignment="1" applyProtection="1">
      <alignment horizontal="center" vertical="center"/>
      <protection locked="0"/>
    </xf>
    <xf numFmtId="0" fontId="12" fillId="6" borderId="91" xfId="0" applyFont="1" applyFill="1" applyBorder="1" applyAlignment="1" applyProtection="1">
      <alignment horizontal="center" vertical="center" textRotation="255"/>
      <protection hidden="1"/>
    </xf>
    <xf numFmtId="0" fontId="12" fillId="6" borderId="85" xfId="0" applyFont="1" applyFill="1" applyBorder="1" applyAlignment="1" applyProtection="1">
      <alignment horizontal="center" vertical="center" textRotation="255"/>
      <protection hidden="1"/>
    </xf>
    <xf numFmtId="0" fontId="12" fillId="6" borderId="24" xfId="0" applyFont="1" applyFill="1" applyBorder="1" applyAlignment="1" applyProtection="1">
      <alignment horizontal="center" vertical="center" textRotation="255"/>
      <protection hidden="1"/>
    </xf>
    <xf numFmtId="0" fontId="12" fillId="6" borderId="11" xfId="0" applyFont="1" applyFill="1" applyBorder="1" applyAlignment="1" applyProtection="1">
      <alignment horizontal="center" vertical="center" textRotation="255"/>
      <protection hidden="1"/>
    </xf>
    <xf numFmtId="0" fontId="60" fillId="6" borderId="111" xfId="0" applyFont="1" applyFill="1" applyBorder="1" applyAlignment="1" applyProtection="1">
      <alignment horizontal="center" vertical="center" shrinkToFit="1"/>
      <protection locked="0"/>
    </xf>
    <xf numFmtId="0" fontId="60" fillId="6" borderId="0" xfId="0" applyFont="1" applyFill="1" applyAlignment="1" applyProtection="1">
      <alignment horizontal="center" vertical="center" shrinkToFit="1"/>
      <protection locked="0"/>
    </xf>
    <xf numFmtId="0" fontId="60" fillId="6" borderId="97" xfId="0" applyFont="1" applyFill="1" applyBorder="1" applyAlignment="1" applyProtection="1">
      <alignment horizontal="center" vertical="center" shrinkToFit="1"/>
      <protection locked="0"/>
    </xf>
    <xf numFmtId="0" fontId="90" fillId="6" borderId="128" xfId="0" applyFont="1" applyFill="1" applyBorder="1" applyAlignment="1" applyProtection="1">
      <alignment horizontal="center" vertical="center"/>
      <protection hidden="1"/>
    </xf>
    <xf numFmtId="0" fontId="90" fillId="6" borderId="108" xfId="0" applyFont="1" applyFill="1" applyBorder="1" applyAlignment="1" applyProtection="1">
      <alignment horizontal="center" vertical="center"/>
      <protection hidden="1"/>
    </xf>
    <xf numFmtId="0" fontId="90" fillId="6" borderId="126" xfId="0" applyFont="1" applyFill="1" applyBorder="1" applyAlignment="1" applyProtection="1">
      <alignment horizontal="center" vertical="center"/>
      <protection hidden="1"/>
    </xf>
    <xf numFmtId="0" fontId="90" fillId="6" borderId="129" xfId="0" applyFont="1" applyFill="1" applyBorder="1" applyAlignment="1" applyProtection="1">
      <alignment horizontal="center" vertical="center"/>
      <protection hidden="1"/>
    </xf>
    <xf numFmtId="0" fontId="90" fillId="6" borderId="130" xfId="0" applyFont="1" applyFill="1" applyBorder="1" applyAlignment="1" applyProtection="1">
      <alignment horizontal="center" vertical="center"/>
      <protection hidden="1"/>
    </xf>
    <xf numFmtId="0" fontId="90" fillId="6" borderId="133" xfId="0" applyFont="1" applyFill="1" applyBorder="1" applyAlignment="1" applyProtection="1">
      <alignment horizontal="center" vertical="center"/>
      <protection hidden="1"/>
    </xf>
    <xf numFmtId="0" fontId="60" fillId="0" borderId="128" xfId="0" applyFont="1" applyBorder="1" applyAlignment="1" applyProtection="1">
      <alignment horizontal="center" vertical="center" shrinkToFit="1"/>
      <protection locked="0"/>
    </xf>
    <xf numFmtId="0" fontId="60" fillId="0" borderId="108" xfId="0" applyFont="1" applyBorder="1" applyAlignment="1" applyProtection="1">
      <alignment horizontal="center" vertical="center" shrinkToFit="1"/>
      <protection locked="0"/>
    </xf>
    <xf numFmtId="0" fontId="60" fillId="0" borderId="126" xfId="0" applyFont="1" applyBorder="1" applyAlignment="1" applyProtection="1">
      <alignment horizontal="center" vertical="center" shrinkToFit="1"/>
      <protection locked="0"/>
    </xf>
    <xf numFmtId="0" fontId="60" fillId="0" borderId="111" xfId="0" applyFont="1" applyBorder="1" applyAlignment="1" applyProtection="1">
      <alignment horizontal="center" vertical="center" shrinkToFit="1"/>
      <protection locked="0"/>
    </xf>
    <xf numFmtId="0" fontId="60" fillId="0" borderId="0" xfId="0" applyFont="1" applyAlignment="1" applyProtection="1">
      <alignment horizontal="center" vertical="center" shrinkToFit="1"/>
      <protection locked="0"/>
    </xf>
    <xf numFmtId="0" fontId="60" fillId="0" borderId="97" xfId="0" applyFont="1" applyBorder="1" applyAlignment="1" applyProtection="1">
      <alignment horizontal="center" vertical="center" shrinkToFit="1"/>
      <protection locked="0"/>
    </xf>
    <xf numFmtId="0" fontId="60" fillId="0" borderId="129" xfId="0" applyFont="1" applyBorder="1" applyAlignment="1" applyProtection="1">
      <alignment horizontal="center" vertical="center" shrinkToFit="1"/>
      <protection locked="0"/>
    </xf>
    <xf numFmtId="0" fontId="60" fillId="0" borderId="130" xfId="0" applyFont="1" applyBorder="1" applyAlignment="1" applyProtection="1">
      <alignment horizontal="center" vertical="center" shrinkToFit="1"/>
      <protection locked="0"/>
    </xf>
    <xf numFmtId="0" fontId="60" fillId="0" borderId="133" xfId="0" applyFont="1" applyBorder="1" applyAlignment="1" applyProtection="1">
      <alignment horizontal="center" vertical="center" shrinkToFit="1"/>
      <protection locked="0"/>
    </xf>
    <xf numFmtId="0" fontId="40" fillId="6" borderId="111" xfId="0" applyFont="1" applyFill="1" applyBorder="1" applyAlignment="1" applyProtection="1">
      <alignment horizontal="center" vertical="center" textRotation="255" wrapText="1"/>
      <protection hidden="1"/>
    </xf>
    <xf numFmtId="0" fontId="40" fillId="6" borderId="0" xfId="0" applyFont="1" applyFill="1" applyAlignment="1" applyProtection="1">
      <alignment horizontal="center" vertical="center" textRotation="255" wrapText="1"/>
      <protection hidden="1"/>
    </xf>
    <xf numFmtId="0" fontId="40" fillId="6" borderId="97" xfId="0" applyFont="1" applyFill="1" applyBorder="1" applyAlignment="1" applyProtection="1">
      <alignment horizontal="center" vertical="center" textRotation="255" wrapText="1"/>
      <protection hidden="1"/>
    </xf>
    <xf numFmtId="0" fontId="40" fillId="6" borderId="129" xfId="0" applyFont="1" applyFill="1" applyBorder="1" applyAlignment="1" applyProtection="1">
      <alignment horizontal="center" vertical="center" textRotation="255" wrapText="1"/>
      <protection hidden="1"/>
    </xf>
    <xf numFmtId="0" fontId="40" fillId="6" borderId="130" xfId="0" applyFont="1" applyFill="1" applyBorder="1" applyAlignment="1" applyProtection="1">
      <alignment horizontal="center" vertical="center" textRotation="255" wrapText="1"/>
      <protection hidden="1"/>
    </xf>
    <xf numFmtId="0" fontId="40" fillId="6" borderId="133" xfId="0" applyFont="1" applyFill="1" applyBorder="1" applyAlignment="1" applyProtection="1">
      <alignment horizontal="center" vertical="center" textRotation="255" wrapText="1"/>
      <protection hidden="1"/>
    </xf>
    <xf numFmtId="0" fontId="8" fillId="6" borderId="128" xfId="0" applyFont="1" applyFill="1" applyBorder="1" applyAlignment="1" applyProtection="1">
      <alignment horizontal="center" vertical="center"/>
      <protection hidden="1"/>
    </xf>
    <xf numFmtId="0" fontId="8" fillId="6" borderId="108" xfId="0" applyFont="1" applyFill="1" applyBorder="1" applyAlignment="1" applyProtection="1">
      <alignment horizontal="center" vertical="center"/>
      <protection hidden="1"/>
    </xf>
    <xf numFmtId="0" fontId="8" fillId="6" borderId="126" xfId="0" applyFont="1" applyFill="1" applyBorder="1" applyAlignment="1" applyProtection="1">
      <alignment horizontal="center" vertical="center"/>
      <protection hidden="1"/>
    </xf>
    <xf numFmtId="0" fontId="8" fillId="6" borderId="129" xfId="0" applyFont="1" applyFill="1" applyBorder="1" applyAlignment="1" applyProtection="1">
      <alignment horizontal="center" vertical="center"/>
      <protection hidden="1"/>
    </xf>
    <xf numFmtId="0" fontId="8" fillId="6" borderId="130" xfId="0" applyFont="1" applyFill="1" applyBorder="1" applyAlignment="1" applyProtection="1">
      <alignment horizontal="center" vertical="center"/>
      <protection hidden="1"/>
    </xf>
    <xf numFmtId="0" fontId="8" fillId="6" borderId="133" xfId="0" applyFont="1" applyFill="1" applyBorder="1" applyAlignment="1" applyProtection="1">
      <alignment horizontal="center" vertical="center"/>
      <protection hidden="1"/>
    </xf>
    <xf numFmtId="0" fontId="46" fillId="6" borderId="0" xfId="0" applyFont="1" applyFill="1" applyAlignment="1" applyProtection="1">
      <alignment horizontal="distributed" vertical="center" wrapText="1"/>
      <protection hidden="1"/>
    </xf>
    <xf numFmtId="0" fontId="43" fillId="6" borderId="6" xfId="0" applyFont="1" applyFill="1" applyBorder="1" applyAlignment="1" applyProtection="1">
      <alignment horizontal="center" vertical="center"/>
      <protection hidden="1"/>
    </xf>
    <xf numFmtId="0" fontId="43" fillId="6" borderId="4" xfId="0" applyFont="1" applyFill="1" applyBorder="1" applyAlignment="1" applyProtection="1">
      <alignment horizontal="center" vertical="center"/>
      <protection hidden="1"/>
    </xf>
    <xf numFmtId="0" fontId="40" fillId="6" borderId="111" xfId="0" applyFont="1" applyFill="1" applyBorder="1" applyAlignment="1" applyProtection="1">
      <alignment horizontal="center" vertical="distributed" textRotation="255" indent="1"/>
      <protection hidden="1"/>
    </xf>
    <xf numFmtId="0" fontId="40" fillId="6" borderId="97" xfId="0" applyFont="1" applyFill="1" applyBorder="1" applyAlignment="1" applyProtection="1">
      <alignment horizontal="center" vertical="distributed" textRotation="255" indent="1"/>
      <protection hidden="1"/>
    </xf>
    <xf numFmtId="177" fontId="52" fillId="0" borderId="11" xfId="0" applyNumberFormat="1" applyFont="1" applyBorder="1" applyAlignment="1" applyProtection="1">
      <alignment horizontal="right" vertical="center" wrapText="1"/>
      <protection locked="0"/>
    </xf>
    <xf numFmtId="0" fontId="28" fillId="0" borderId="111" xfId="0" applyFont="1" applyBorder="1" applyAlignment="1" applyProtection="1">
      <alignment horizontal="left" vertical="center" wrapText="1"/>
      <protection hidden="1"/>
    </xf>
    <xf numFmtId="0" fontId="28" fillId="0" borderId="0" xfId="0" applyFont="1" applyAlignment="1" applyProtection="1">
      <alignment horizontal="left" vertical="center" wrapText="1"/>
      <protection hidden="1"/>
    </xf>
    <xf numFmtId="0" fontId="28" fillId="0" borderId="97" xfId="0" applyFont="1" applyBorder="1" applyAlignment="1" applyProtection="1">
      <alignment horizontal="left" vertical="center" wrapText="1"/>
      <protection hidden="1"/>
    </xf>
    <xf numFmtId="0" fontId="28" fillId="0" borderId="129" xfId="0" applyFont="1" applyBorder="1" applyAlignment="1" applyProtection="1">
      <alignment horizontal="left" vertical="center" wrapText="1"/>
      <protection hidden="1"/>
    </xf>
    <xf numFmtId="0" fontId="28" fillId="0" borderId="130" xfId="0" applyFont="1" applyBorder="1" applyAlignment="1" applyProtection="1">
      <alignment horizontal="left" vertical="center" wrapText="1"/>
      <protection hidden="1"/>
    </xf>
    <xf numFmtId="0" fontId="28" fillId="0" borderId="133" xfId="0" applyFont="1" applyBorder="1" applyAlignment="1" applyProtection="1">
      <alignment horizontal="left" vertical="center" wrapText="1"/>
      <protection hidden="1"/>
    </xf>
    <xf numFmtId="0" fontId="46" fillId="6" borderId="108" xfId="0" applyFont="1" applyFill="1" applyBorder="1" applyAlignment="1" applyProtection="1">
      <alignment horizontal="distributed" vertical="center" wrapText="1"/>
      <protection hidden="1"/>
    </xf>
    <xf numFmtId="0" fontId="46" fillId="6" borderId="126" xfId="0" applyFont="1" applyFill="1" applyBorder="1" applyAlignment="1" applyProtection="1">
      <alignment horizontal="distributed" vertical="center" wrapText="1"/>
      <protection hidden="1"/>
    </xf>
    <xf numFmtId="0" fontId="90" fillId="6" borderId="128" xfId="0" applyFont="1" applyFill="1" applyBorder="1" applyAlignment="1" applyProtection="1">
      <alignment horizontal="left" vertical="center"/>
      <protection hidden="1"/>
    </xf>
    <xf numFmtId="0" fontId="90" fillId="6" borderId="108" xfId="0" applyFont="1" applyFill="1" applyBorder="1" applyAlignment="1" applyProtection="1">
      <alignment horizontal="left" vertical="center"/>
      <protection hidden="1"/>
    </xf>
    <xf numFmtId="0" fontId="17" fillId="6" borderId="126" xfId="0" applyFont="1" applyFill="1" applyBorder="1" applyAlignment="1" applyProtection="1">
      <alignment horizontal="right"/>
      <protection hidden="1"/>
    </xf>
    <xf numFmtId="0" fontId="17" fillId="6" borderId="133" xfId="0" applyFont="1" applyFill="1" applyBorder="1" applyAlignment="1" applyProtection="1">
      <alignment horizontal="right"/>
      <protection hidden="1"/>
    </xf>
    <xf numFmtId="0" fontId="0" fillId="6" borderId="108" xfId="0" applyFill="1" applyBorder="1" applyAlignment="1" applyProtection="1">
      <alignment horizontal="center"/>
      <protection hidden="1"/>
    </xf>
    <xf numFmtId="0" fontId="0" fillId="6" borderId="130" xfId="0" applyFill="1" applyBorder="1" applyAlignment="1" applyProtection="1">
      <alignment horizontal="center"/>
      <protection hidden="1"/>
    </xf>
    <xf numFmtId="0" fontId="17" fillId="6" borderId="126" xfId="0" applyFont="1" applyFill="1" applyBorder="1" applyAlignment="1" applyProtection="1">
      <alignment horizontal="center"/>
      <protection hidden="1"/>
    </xf>
    <xf numFmtId="0" fontId="17" fillId="6" borderId="133" xfId="0" applyFont="1" applyFill="1" applyBorder="1" applyAlignment="1" applyProtection="1">
      <alignment horizontal="center"/>
      <protection hidden="1"/>
    </xf>
    <xf numFmtId="0" fontId="42" fillId="6" borderId="8" xfId="0" applyFont="1" applyFill="1" applyBorder="1" applyAlignment="1" applyProtection="1">
      <alignment horizontal="distributed" vertical="center" wrapText="1"/>
      <protection hidden="1"/>
    </xf>
    <xf numFmtId="0" fontId="42" fillId="6" borderId="9" xfId="0" applyFont="1" applyFill="1" applyBorder="1" applyAlignment="1" applyProtection="1">
      <alignment horizontal="distributed" vertical="center" wrapText="1"/>
      <protection hidden="1"/>
    </xf>
    <xf numFmtId="0" fontId="42" fillId="6" borderId="3" xfId="0" applyFont="1" applyFill="1" applyBorder="1" applyAlignment="1" applyProtection="1">
      <alignment horizontal="distributed" vertical="center" wrapText="1"/>
      <protection hidden="1"/>
    </xf>
    <xf numFmtId="0" fontId="42" fillId="6" borderId="5" xfId="0" applyFont="1" applyFill="1" applyBorder="1" applyAlignment="1" applyProtection="1">
      <alignment horizontal="distributed" vertical="center" wrapText="1"/>
      <protection hidden="1"/>
    </xf>
    <xf numFmtId="177" fontId="65" fillId="6" borderId="3" xfId="0" applyNumberFormat="1" applyFont="1" applyFill="1" applyBorder="1" applyAlignment="1" applyProtection="1">
      <alignment horizontal="right" vertical="center"/>
      <protection hidden="1"/>
    </xf>
    <xf numFmtId="0" fontId="19" fillId="0" borderId="111" xfId="0" applyFont="1" applyBorder="1" applyAlignment="1" applyProtection="1">
      <alignment horizontal="left" vertical="center" wrapText="1"/>
      <protection hidden="1"/>
    </xf>
    <xf numFmtId="0" fontId="19" fillId="0" borderId="0" xfId="0" applyFont="1" applyAlignment="1" applyProtection="1">
      <alignment horizontal="left" vertical="center" wrapText="1"/>
      <protection hidden="1"/>
    </xf>
    <xf numFmtId="0" fontId="19" fillId="0" borderId="97" xfId="0" applyFont="1" applyBorder="1" applyAlignment="1" applyProtection="1">
      <alignment horizontal="left" vertical="center" wrapText="1"/>
      <protection hidden="1"/>
    </xf>
    <xf numFmtId="0" fontId="19" fillId="0" borderId="129" xfId="0" applyFont="1" applyBorder="1" applyAlignment="1" applyProtection="1">
      <alignment horizontal="left" vertical="center" wrapText="1"/>
      <protection hidden="1"/>
    </xf>
    <xf numFmtId="0" fontId="19" fillId="0" borderId="130" xfId="0" applyFont="1" applyBorder="1" applyAlignment="1" applyProtection="1">
      <alignment horizontal="left" vertical="center" wrapText="1"/>
      <protection hidden="1"/>
    </xf>
    <xf numFmtId="0" fontId="19" fillId="0" borderId="133" xfId="0" applyFont="1" applyBorder="1" applyAlignment="1" applyProtection="1">
      <alignment horizontal="left" vertical="center" wrapText="1"/>
      <protection hidden="1"/>
    </xf>
    <xf numFmtId="0" fontId="46" fillId="6" borderId="128" xfId="0" applyFont="1" applyFill="1" applyBorder="1" applyAlignment="1" applyProtection="1">
      <alignment horizontal="center" vertical="center" wrapText="1"/>
      <protection hidden="1"/>
    </xf>
    <xf numFmtId="0" fontId="46" fillId="6" borderId="108" xfId="0" applyFont="1" applyFill="1" applyBorder="1" applyAlignment="1" applyProtection="1">
      <alignment horizontal="center" vertical="center" wrapText="1"/>
      <protection hidden="1"/>
    </xf>
    <xf numFmtId="0" fontId="46" fillId="6" borderId="126" xfId="0" applyFont="1" applyFill="1" applyBorder="1" applyAlignment="1" applyProtection="1">
      <alignment horizontal="center" vertical="center" wrapText="1"/>
      <protection hidden="1"/>
    </xf>
    <xf numFmtId="0" fontId="46" fillId="6" borderId="111" xfId="0" applyFont="1" applyFill="1" applyBorder="1" applyAlignment="1" applyProtection="1">
      <alignment horizontal="center" vertical="center" wrapText="1"/>
      <protection hidden="1"/>
    </xf>
    <xf numFmtId="0" fontId="46" fillId="6" borderId="0" xfId="0" applyFont="1" applyFill="1" applyAlignment="1" applyProtection="1">
      <alignment horizontal="center" vertical="center" wrapText="1"/>
      <protection hidden="1"/>
    </xf>
    <xf numFmtId="0" fontId="46" fillId="6" borderId="97" xfId="0" applyFont="1" applyFill="1" applyBorder="1" applyAlignment="1" applyProtection="1">
      <alignment horizontal="center" vertical="center" wrapText="1"/>
      <protection hidden="1"/>
    </xf>
    <xf numFmtId="0" fontId="43" fillId="6" borderId="111" xfId="0" applyFont="1" applyFill="1" applyBorder="1" applyAlignment="1" applyProtection="1">
      <alignment horizontal="center" vertical="center"/>
      <protection hidden="1"/>
    </xf>
    <xf numFmtId="0" fontId="43" fillId="6" borderId="97" xfId="0" applyFont="1" applyFill="1" applyBorder="1" applyAlignment="1" applyProtection="1">
      <alignment horizontal="center" vertical="center"/>
      <protection hidden="1"/>
    </xf>
    <xf numFmtId="0" fontId="90" fillId="6" borderId="108" xfId="0" applyFont="1" applyFill="1" applyBorder="1" applyAlignment="1" applyProtection="1">
      <alignment horizontal="distributed" vertical="center"/>
      <protection hidden="1"/>
    </xf>
    <xf numFmtId="0" fontId="90" fillId="6" borderId="0" xfId="0" applyFont="1" applyFill="1" applyAlignment="1" applyProtection="1">
      <alignment horizontal="distributed" vertical="center"/>
      <protection hidden="1"/>
    </xf>
    <xf numFmtId="0" fontId="43" fillId="6" borderId="33" xfId="0" applyFont="1" applyFill="1" applyBorder="1" applyAlignment="1" applyProtection="1">
      <alignment horizontal="center" vertical="center"/>
      <protection hidden="1"/>
    </xf>
    <xf numFmtId="0" fontId="43" fillId="6" borderId="132" xfId="0" applyFont="1" applyFill="1" applyBorder="1" applyAlignment="1" applyProtection="1">
      <alignment horizontal="center" vertical="center"/>
      <protection hidden="1"/>
    </xf>
    <xf numFmtId="0" fontId="43" fillId="6" borderId="35" xfId="0" applyFont="1" applyFill="1" applyBorder="1" applyAlignment="1" applyProtection="1">
      <alignment horizontal="center" vertical="center"/>
      <protection hidden="1"/>
    </xf>
    <xf numFmtId="0" fontId="46" fillId="6" borderId="129" xfId="0" applyFont="1" applyFill="1" applyBorder="1" applyAlignment="1" applyProtection="1">
      <alignment horizontal="center" vertical="center" wrapText="1"/>
      <protection hidden="1"/>
    </xf>
    <xf numFmtId="0" fontId="46" fillId="6" borderId="130" xfId="0" applyFont="1" applyFill="1" applyBorder="1" applyAlignment="1" applyProtection="1">
      <alignment horizontal="center" vertical="center" wrapText="1"/>
      <protection hidden="1"/>
    </xf>
    <xf numFmtId="0" fontId="43" fillId="6" borderId="0" xfId="0" applyFont="1" applyFill="1" applyAlignment="1" applyProtection="1">
      <alignment horizontal="center" vertical="center"/>
      <protection hidden="1"/>
    </xf>
    <xf numFmtId="0" fontId="1" fillId="6" borderId="37" xfId="0" applyFont="1" applyFill="1" applyBorder="1" applyAlignment="1" applyProtection="1">
      <alignment horizontal="distributed" vertical="center" wrapText="1"/>
      <protection hidden="1"/>
    </xf>
    <xf numFmtId="0" fontId="1" fillId="6" borderId="37" xfId="0" applyFont="1" applyFill="1" applyBorder="1" applyAlignment="1" applyProtection="1">
      <alignment horizontal="distributed" vertical="center"/>
      <protection hidden="1"/>
    </xf>
    <xf numFmtId="0" fontId="1" fillId="6" borderId="22" xfId="0" applyFont="1" applyFill="1" applyBorder="1" applyAlignment="1" applyProtection="1">
      <alignment horizontal="distributed" vertical="center"/>
      <protection hidden="1"/>
    </xf>
    <xf numFmtId="0" fontId="1" fillId="6" borderId="28" xfId="0" applyFont="1" applyFill="1" applyBorder="1" applyAlignment="1" applyProtection="1">
      <alignment horizontal="distributed" vertical="center"/>
      <protection hidden="1"/>
    </xf>
    <xf numFmtId="0" fontId="1" fillId="6" borderId="29" xfId="0" applyFont="1" applyFill="1" applyBorder="1" applyAlignment="1" applyProtection="1">
      <alignment horizontal="distributed" vertical="center"/>
      <protection hidden="1"/>
    </xf>
    <xf numFmtId="0" fontId="43" fillId="6" borderId="25" xfId="0" applyFont="1" applyFill="1" applyBorder="1" applyAlignment="1" applyProtection="1">
      <alignment horizontal="center" vertical="center"/>
      <protection hidden="1"/>
    </xf>
    <xf numFmtId="0" fontId="43" fillId="6" borderId="26" xfId="0" applyFont="1" applyFill="1" applyBorder="1" applyAlignment="1" applyProtection="1">
      <alignment horizontal="center" vertical="center"/>
      <protection hidden="1"/>
    </xf>
    <xf numFmtId="0" fontId="43" fillId="6" borderId="43" xfId="0" applyFont="1" applyFill="1" applyBorder="1" applyAlignment="1" applyProtection="1">
      <alignment horizontal="center" vertical="center"/>
      <protection hidden="1"/>
    </xf>
    <xf numFmtId="0" fontId="43" fillId="6" borderId="21" xfId="0" applyFont="1" applyFill="1" applyBorder="1" applyAlignment="1" applyProtection="1">
      <alignment horizontal="center" vertical="center"/>
      <protection hidden="1"/>
    </xf>
    <xf numFmtId="0" fontId="43" fillId="6" borderId="37" xfId="0" applyFont="1" applyFill="1" applyBorder="1" applyAlignment="1" applyProtection="1">
      <alignment horizontal="center" vertical="center"/>
      <protection hidden="1"/>
    </xf>
    <xf numFmtId="0" fontId="43" fillId="6" borderId="22" xfId="0" applyFont="1" applyFill="1" applyBorder="1" applyAlignment="1" applyProtection="1">
      <alignment horizontal="center" vertical="center"/>
      <protection hidden="1"/>
    </xf>
    <xf numFmtId="0" fontId="46" fillId="6" borderId="128" xfId="0" applyFont="1" applyFill="1" applyBorder="1" applyAlignment="1" applyProtection="1">
      <alignment horizontal="distributed" vertical="center" wrapText="1"/>
      <protection hidden="1"/>
    </xf>
    <xf numFmtId="0" fontId="46" fillId="6" borderId="111" xfId="0" applyFont="1" applyFill="1" applyBorder="1" applyAlignment="1" applyProtection="1">
      <alignment horizontal="distributed" vertical="center" wrapText="1"/>
      <protection hidden="1"/>
    </xf>
    <xf numFmtId="0" fontId="46" fillId="6" borderId="97" xfId="0" applyFont="1" applyFill="1" applyBorder="1" applyAlignment="1" applyProtection="1">
      <alignment horizontal="distributed" vertical="center" wrapText="1"/>
      <protection hidden="1"/>
    </xf>
    <xf numFmtId="0" fontId="46" fillId="6" borderId="129" xfId="0" applyFont="1" applyFill="1" applyBorder="1" applyAlignment="1" applyProtection="1">
      <alignment horizontal="distributed" vertical="center" wrapText="1"/>
      <protection hidden="1"/>
    </xf>
    <xf numFmtId="0" fontId="46" fillId="6" borderId="130" xfId="0" applyFont="1" applyFill="1" applyBorder="1" applyAlignment="1" applyProtection="1">
      <alignment horizontal="distributed" vertical="center" wrapText="1"/>
      <protection hidden="1"/>
    </xf>
    <xf numFmtId="0" fontId="46" fillId="6" borderId="133" xfId="0" applyFont="1" applyFill="1" applyBorder="1" applyAlignment="1" applyProtection="1">
      <alignment horizontal="distributed" vertical="center" wrapText="1"/>
      <protection hidden="1"/>
    </xf>
    <xf numFmtId="0" fontId="56" fillId="0" borderId="17" xfId="0" applyFont="1" applyBorder="1" applyAlignment="1" applyProtection="1">
      <alignment horizontal="left" vertical="center" shrinkToFit="1"/>
      <protection locked="0"/>
    </xf>
    <xf numFmtId="0" fontId="56" fillId="0" borderId="32" xfId="0" applyFont="1" applyBorder="1" applyAlignment="1" applyProtection="1">
      <alignment horizontal="left" vertical="center" shrinkToFit="1"/>
      <protection locked="0"/>
    </xf>
    <xf numFmtId="0" fontId="9" fillId="6" borderId="16" xfId="0" applyFont="1" applyFill="1" applyBorder="1" applyAlignment="1" applyProtection="1">
      <alignment horizontal="center" textRotation="255"/>
      <protection hidden="1"/>
    </xf>
    <xf numFmtId="0" fontId="26" fillId="6" borderId="44" xfId="0" applyFont="1" applyFill="1" applyBorder="1" applyAlignment="1" applyProtection="1">
      <alignment horizontal="center" vertical="center"/>
      <protection hidden="1"/>
    </xf>
    <xf numFmtId="0" fontId="10" fillId="6" borderId="23" xfId="0" applyFont="1" applyFill="1" applyBorder="1" applyAlignment="1" applyProtection="1">
      <alignment horizontal="distributed" vertical="center" wrapText="1"/>
      <protection hidden="1"/>
    </xf>
    <xf numFmtId="0" fontId="10" fillId="6" borderId="17" xfId="0" applyFont="1" applyFill="1" applyBorder="1" applyAlignment="1" applyProtection="1">
      <alignment horizontal="distributed" vertical="center"/>
      <protection hidden="1"/>
    </xf>
    <xf numFmtId="0" fontId="10" fillId="6" borderId="32" xfId="0" applyFont="1" applyFill="1" applyBorder="1" applyAlignment="1" applyProtection="1">
      <alignment horizontal="distributed" vertical="center"/>
      <protection hidden="1"/>
    </xf>
    <xf numFmtId="0" fontId="43" fillId="6" borderId="17" xfId="0" applyFont="1" applyFill="1" applyBorder="1" applyAlignment="1" applyProtection="1">
      <alignment horizontal="center" vertical="center"/>
      <protection hidden="1"/>
    </xf>
    <xf numFmtId="0" fontId="9" fillId="6" borderId="7" xfId="0" applyFont="1" applyFill="1" applyBorder="1" applyAlignment="1" applyProtection="1">
      <alignment horizontal="distributed" vertical="center"/>
      <protection hidden="1"/>
    </xf>
    <xf numFmtId="0" fontId="9" fillId="6" borderId="8" xfId="0" applyFont="1" applyFill="1" applyBorder="1" applyAlignment="1" applyProtection="1">
      <alignment horizontal="distributed" vertical="center"/>
      <protection hidden="1"/>
    </xf>
    <xf numFmtId="0" fontId="9" fillId="6" borderId="9" xfId="0" applyFont="1" applyFill="1" applyBorder="1" applyAlignment="1" applyProtection="1">
      <alignment horizontal="distributed" vertical="center"/>
      <protection hidden="1"/>
    </xf>
    <xf numFmtId="0" fontId="9" fillId="6" borderId="10" xfId="0" applyFont="1" applyFill="1" applyBorder="1" applyAlignment="1" applyProtection="1">
      <alignment horizontal="distributed" vertical="center"/>
      <protection hidden="1"/>
    </xf>
    <xf numFmtId="0" fontId="9" fillId="6" borderId="3" xfId="0" applyFont="1" applyFill="1" applyBorder="1" applyAlignment="1" applyProtection="1">
      <alignment horizontal="distributed" vertical="center"/>
      <protection hidden="1"/>
    </xf>
    <xf numFmtId="0" fontId="9" fillId="6" borderId="5" xfId="0" applyFont="1" applyFill="1" applyBorder="1" applyAlignment="1" applyProtection="1">
      <alignment horizontal="distributed" vertical="center"/>
      <protection hidden="1"/>
    </xf>
    <xf numFmtId="0" fontId="43" fillId="6" borderId="8" xfId="0" applyFont="1" applyFill="1" applyBorder="1" applyAlignment="1" applyProtection="1">
      <alignment horizontal="center" vertical="center"/>
      <protection hidden="1"/>
    </xf>
    <xf numFmtId="0" fontId="43" fillId="6" borderId="3" xfId="0" applyFont="1" applyFill="1" applyBorder="1" applyAlignment="1" applyProtection="1">
      <alignment horizontal="center" vertical="center"/>
      <protection hidden="1"/>
    </xf>
    <xf numFmtId="0" fontId="26" fillId="6" borderId="45" xfId="0" applyFont="1" applyFill="1" applyBorder="1" applyAlignment="1" applyProtection="1">
      <alignment horizontal="center" vertical="center"/>
      <protection hidden="1"/>
    </xf>
    <xf numFmtId="0" fontId="26" fillId="6" borderId="46" xfId="0" applyFont="1" applyFill="1" applyBorder="1" applyAlignment="1" applyProtection="1">
      <alignment horizontal="center" vertical="center"/>
      <protection hidden="1"/>
    </xf>
    <xf numFmtId="0" fontId="1" fillId="6" borderId="26" xfId="0" applyFont="1" applyFill="1" applyBorder="1" applyAlignment="1" applyProtection="1">
      <alignment horizontal="distributed" vertical="center" wrapText="1"/>
      <protection hidden="1"/>
    </xf>
    <xf numFmtId="0" fontId="1" fillId="6" borderId="26" xfId="0" applyFont="1" applyFill="1" applyBorder="1" applyAlignment="1" applyProtection="1">
      <alignment horizontal="distributed" vertical="center"/>
      <protection hidden="1"/>
    </xf>
    <xf numFmtId="0" fontId="1" fillId="6" borderId="43" xfId="0" applyFont="1" applyFill="1" applyBorder="1" applyAlignment="1" applyProtection="1">
      <alignment horizontal="distributed" vertical="center"/>
      <protection hidden="1"/>
    </xf>
    <xf numFmtId="0" fontId="9" fillId="6" borderId="7" xfId="0" applyFont="1" applyFill="1" applyBorder="1" applyAlignment="1" applyProtection="1">
      <alignment horizontal="distributed" vertical="center" wrapText="1"/>
      <protection hidden="1"/>
    </xf>
    <xf numFmtId="0" fontId="9" fillId="6" borderId="6" xfId="0" applyFont="1" applyFill="1" applyBorder="1" applyAlignment="1" applyProtection="1">
      <alignment horizontal="distributed" vertical="center"/>
      <protection hidden="1"/>
    </xf>
    <xf numFmtId="0" fontId="9" fillId="6" borderId="6" xfId="0" applyFont="1" applyFill="1" applyBorder="1" applyAlignment="1" applyProtection="1">
      <alignment horizontal="distributed" vertical="center" wrapText="1"/>
      <protection hidden="1"/>
    </xf>
    <xf numFmtId="0" fontId="43" fillId="6" borderId="27" xfId="0" applyFont="1" applyFill="1" applyBorder="1" applyAlignment="1" applyProtection="1">
      <alignment horizontal="center" vertical="center"/>
      <protection hidden="1"/>
    </xf>
    <xf numFmtId="0" fontId="43" fillId="6" borderId="28" xfId="0" applyFont="1" applyFill="1" applyBorder="1" applyAlignment="1" applyProtection="1">
      <alignment horizontal="center" vertical="center"/>
      <protection hidden="1"/>
    </xf>
    <xf numFmtId="0" fontId="43" fillId="6" borderId="29" xfId="0" applyFont="1" applyFill="1" applyBorder="1" applyAlignment="1" applyProtection="1">
      <alignment horizontal="center" vertical="center"/>
      <protection hidden="1"/>
    </xf>
    <xf numFmtId="0" fontId="35" fillId="6" borderId="124" xfId="0" applyFont="1" applyFill="1" applyBorder="1" applyAlignment="1" applyProtection="1">
      <alignment horizontal="center" vertical="top"/>
      <protection hidden="1"/>
    </xf>
    <xf numFmtId="0" fontId="35" fillId="6" borderId="26" xfId="0" applyFont="1" applyFill="1" applyBorder="1" applyAlignment="1" applyProtection="1">
      <alignment horizontal="center" vertical="top"/>
      <protection hidden="1"/>
    </xf>
    <xf numFmtId="0" fontId="30" fillId="0" borderId="94" xfId="0" applyFont="1" applyBorder="1" applyAlignment="1" applyProtection="1">
      <alignment horizontal="center" vertical="center"/>
      <protection locked="0"/>
    </xf>
    <xf numFmtId="0" fontId="30" fillId="0" borderId="95" xfId="0" applyFont="1" applyBorder="1" applyAlignment="1" applyProtection="1">
      <alignment horizontal="center" vertical="center"/>
      <protection locked="0"/>
    </xf>
    <xf numFmtId="0" fontId="30" fillId="0" borderId="96" xfId="0" applyFont="1" applyBorder="1" applyAlignment="1" applyProtection="1">
      <alignment horizontal="center" vertical="center"/>
      <protection locked="0"/>
    </xf>
    <xf numFmtId="0" fontId="56" fillId="0" borderId="26" xfId="0" applyFont="1" applyBorder="1" applyAlignment="1" applyProtection="1">
      <alignment horizontal="left" vertical="center" shrinkToFit="1"/>
      <protection locked="0"/>
    </xf>
    <xf numFmtId="0" fontId="56" fillId="0" borderId="43" xfId="0" applyFont="1" applyBorder="1" applyAlignment="1" applyProtection="1">
      <alignment horizontal="left" vertical="center" shrinkToFit="1"/>
      <protection locked="0"/>
    </xf>
    <xf numFmtId="0" fontId="23" fillId="6" borderId="99" xfId="0" applyFont="1" applyFill="1" applyBorder="1" applyAlignment="1" applyProtection="1">
      <alignment horizontal="center" vertical="center" wrapText="1" shrinkToFit="1"/>
      <protection hidden="1"/>
    </xf>
    <xf numFmtId="0" fontId="23" fillId="6" borderId="119" xfId="0" applyFont="1" applyFill="1" applyBorder="1" applyAlignment="1" applyProtection="1">
      <alignment horizontal="center" vertical="center" wrapText="1" shrinkToFit="1"/>
      <protection hidden="1"/>
    </xf>
    <xf numFmtId="0" fontId="35" fillId="6" borderId="17" xfId="0" applyFont="1" applyFill="1" applyBorder="1" applyAlignment="1" applyProtection="1">
      <alignment horizontal="center" vertical="top"/>
      <protection hidden="1"/>
    </xf>
    <xf numFmtId="0" fontId="12" fillId="6" borderId="99" xfId="0" applyFont="1" applyFill="1" applyBorder="1" applyAlignment="1" applyProtection="1">
      <alignment horizontal="center" vertical="center" wrapText="1"/>
      <protection hidden="1"/>
    </xf>
    <xf numFmtId="0" fontId="12" fillId="6" borderId="85" xfId="0" applyFont="1" applyFill="1" applyBorder="1" applyAlignment="1" applyProtection="1">
      <alignment horizontal="center" vertical="center" wrapText="1"/>
      <protection hidden="1"/>
    </xf>
    <xf numFmtId="0" fontId="56" fillId="0" borderId="75" xfId="0" applyFont="1" applyBorder="1" applyAlignment="1" applyProtection="1">
      <alignment horizontal="center" vertical="center"/>
      <protection locked="0"/>
    </xf>
    <xf numFmtId="0" fontId="56" fillId="0" borderId="85" xfId="0" applyFont="1" applyBorder="1" applyAlignment="1" applyProtection="1">
      <alignment horizontal="center" vertical="center"/>
      <protection locked="0"/>
    </xf>
    <xf numFmtId="0" fontId="24" fillId="6" borderId="17" xfId="0" applyFont="1" applyFill="1" applyBorder="1" applyAlignment="1" applyProtection="1">
      <alignment horizontal="center" vertical="distributed" textRotation="255" wrapText="1" indent="2"/>
      <protection hidden="1"/>
    </xf>
    <xf numFmtId="0" fontId="24" fillId="6" borderId="12" xfId="0" applyFont="1" applyFill="1" applyBorder="1" applyAlignment="1" applyProtection="1">
      <alignment horizontal="center" vertical="distributed" textRotation="255" wrapText="1" indent="2"/>
      <protection hidden="1"/>
    </xf>
    <xf numFmtId="0" fontId="24" fillId="6" borderId="0" xfId="0" applyFont="1" applyFill="1" applyAlignment="1" applyProtection="1">
      <alignment horizontal="center" vertical="distributed" textRotation="255" wrapText="1" indent="2"/>
      <protection hidden="1"/>
    </xf>
    <xf numFmtId="0" fontId="24" fillId="6" borderId="16" xfId="0" applyFont="1" applyFill="1" applyBorder="1" applyAlignment="1" applyProtection="1">
      <alignment horizontal="center" vertical="distributed" textRotation="255" wrapText="1" indent="2"/>
      <protection hidden="1"/>
    </xf>
    <xf numFmtId="0" fontId="35" fillId="6" borderId="54" xfId="0" applyFont="1" applyFill="1" applyBorder="1" applyAlignment="1" applyProtection="1">
      <alignment horizontal="center" vertical="top"/>
      <protection hidden="1"/>
    </xf>
    <xf numFmtId="0" fontId="56" fillId="0" borderId="11" xfId="0" applyFont="1" applyBorder="1" applyAlignment="1" applyProtection="1">
      <alignment horizontal="center" vertical="center"/>
      <protection locked="0"/>
    </xf>
    <xf numFmtId="0" fontId="56" fillId="0" borderId="31" xfId="0" applyFont="1" applyBorder="1" applyAlignment="1" applyProtection="1">
      <alignment horizontal="center" vertical="center"/>
      <protection locked="0"/>
    </xf>
    <xf numFmtId="0" fontId="47" fillId="6" borderId="0" xfId="0" applyFont="1" applyFill="1" applyAlignment="1" applyProtection="1">
      <alignment horizontal="center"/>
      <protection hidden="1"/>
    </xf>
    <xf numFmtId="0" fontId="47" fillId="6" borderId="11" xfId="0" applyFont="1" applyFill="1" applyBorder="1" applyAlignment="1" applyProtection="1">
      <alignment horizontal="center"/>
      <protection hidden="1"/>
    </xf>
    <xf numFmtId="0" fontId="5" fillId="6" borderId="87" xfId="0" applyFont="1" applyFill="1" applyBorder="1" applyAlignment="1" applyProtection="1">
      <alignment horizontal="left" vertical="center"/>
      <protection hidden="1"/>
    </xf>
    <xf numFmtId="0" fontId="5" fillId="6" borderId="73" xfId="0" applyFont="1" applyFill="1" applyBorder="1" applyAlignment="1" applyProtection="1">
      <alignment horizontal="left" vertical="center"/>
      <protection hidden="1"/>
    </xf>
    <xf numFmtId="0" fontId="5" fillId="6" borderId="88" xfId="0" applyFont="1" applyFill="1" applyBorder="1" applyAlignment="1" applyProtection="1">
      <alignment horizontal="left" vertical="center"/>
      <protection hidden="1"/>
    </xf>
    <xf numFmtId="0" fontId="93" fillId="0" borderId="11" xfId="0" applyFont="1" applyBorder="1" applyAlignment="1" applyProtection="1">
      <alignment horizontal="center" vertical="center"/>
      <protection hidden="1"/>
    </xf>
    <xf numFmtId="0" fontId="93" fillId="0" borderId="31" xfId="0" applyFont="1" applyBorder="1" applyAlignment="1" applyProtection="1">
      <alignment horizontal="center" vertical="center"/>
      <protection hidden="1"/>
    </xf>
    <xf numFmtId="0" fontId="132" fillId="6" borderId="91" xfId="0" applyFont="1" applyFill="1" applyBorder="1" applyAlignment="1" applyProtection="1">
      <alignment horizontal="center" vertical="center" wrapText="1"/>
      <protection hidden="1"/>
    </xf>
    <xf numFmtId="0" fontId="132" fillId="6" borderId="75" xfId="0" applyFont="1" applyFill="1" applyBorder="1" applyAlignment="1" applyProtection="1">
      <alignment horizontal="center" vertical="center" wrapText="1"/>
      <protection hidden="1"/>
    </xf>
    <xf numFmtId="0" fontId="132" fillId="6" borderId="85" xfId="0" applyFont="1" applyFill="1" applyBorder="1" applyAlignment="1" applyProtection="1">
      <alignment horizontal="center" vertical="center" wrapText="1"/>
      <protection hidden="1"/>
    </xf>
    <xf numFmtId="0" fontId="12" fillId="6" borderId="42" xfId="0" applyFont="1" applyFill="1" applyBorder="1" applyAlignment="1" applyProtection="1">
      <alignment horizontal="center" vertical="center" wrapText="1"/>
      <protection hidden="1"/>
    </xf>
    <xf numFmtId="0" fontId="12" fillId="6" borderId="29" xfId="0" applyFont="1" applyFill="1" applyBorder="1" applyAlignment="1" applyProtection="1">
      <alignment horizontal="center" vertical="center" wrapText="1"/>
      <protection hidden="1"/>
    </xf>
    <xf numFmtId="0" fontId="30" fillId="0" borderId="27" xfId="0" applyFont="1" applyBorder="1" applyAlignment="1" applyProtection="1">
      <alignment horizontal="center" vertical="center"/>
      <protection hidden="1"/>
    </xf>
    <xf numFmtId="0" fontId="30" fillId="0" borderId="28" xfId="0" applyFont="1" applyBorder="1" applyAlignment="1" applyProtection="1">
      <alignment horizontal="center" vertical="center"/>
      <protection hidden="1"/>
    </xf>
    <xf numFmtId="0" fontId="30" fillId="0" borderId="29" xfId="0" applyFont="1" applyBorder="1" applyAlignment="1" applyProtection="1">
      <alignment horizontal="center" vertical="center"/>
      <protection hidden="1"/>
    </xf>
    <xf numFmtId="0" fontId="12" fillId="6" borderId="6" xfId="0" applyFont="1" applyFill="1" applyBorder="1" applyAlignment="1" applyProtection="1">
      <alignment horizontal="center" vertical="center" textRotation="255"/>
      <protection hidden="1"/>
    </xf>
    <xf numFmtId="0" fontId="12" fillId="6" borderId="0" xfId="0" applyFont="1" applyFill="1" applyAlignment="1" applyProtection="1">
      <alignment horizontal="center" vertical="center" textRotation="255"/>
      <protection hidden="1"/>
    </xf>
    <xf numFmtId="0" fontId="94" fillId="6" borderId="75" xfId="0" applyFont="1" applyFill="1" applyBorder="1" applyAlignment="1" applyProtection="1">
      <alignment horizontal="left" vertical="center" wrapText="1"/>
      <protection hidden="1"/>
    </xf>
    <xf numFmtId="0" fontId="94" fillId="6" borderId="85" xfId="0" applyFont="1" applyFill="1" applyBorder="1" applyAlignment="1" applyProtection="1">
      <alignment horizontal="left" vertical="center" wrapText="1"/>
      <protection hidden="1"/>
    </xf>
    <xf numFmtId="0" fontId="94" fillId="6" borderId="0" xfId="0" applyFont="1" applyFill="1" applyAlignment="1" applyProtection="1">
      <alignment horizontal="left" vertical="center" wrapText="1"/>
      <protection hidden="1"/>
    </xf>
    <xf numFmtId="0" fontId="94" fillId="6" borderId="4" xfId="0" applyFont="1" applyFill="1" applyBorder="1" applyAlignment="1" applyProtection="1">
      <alignment horizontal="left" vertical="center" wrapText="1"/>
      <protection hidden="1"/>
    </xf>
    <xf numFmtId="0" fontId="68" fillId="6" borderId="128" xfId="0" applyFont="1" applyFill="1" applyBorder="1" applyAlignment="1" applyProtection="1">
      <alignment horizontal="left" vertical="center"/>
      <protection hidden="1"/>
    </xf>
    <xf numFmtId="0" fontId="68" fillId="6" borderId="108" xfId="0" applyFont="1" applyFill="1" applyBorder="1" applyAlignment="1" applyProtection="1">
      <alignment horizontal="left" vertical="center"/>
      <protection hidden="1"/>
    </xf>
    <xf numFmtId="0" fontId="68" fillId="6" borderId="109" xfId="0" applyFont="1" applyFill="1" applyBorder="1" applyAlignment="1" applyProtection="1">
      <alignment horizontal="left" vertical="center"/>
      <protection hidden="1"/>
    </xf>
    <xf numFmtId="0" fontId="68" fillId="6" borderId="129" xfId="0" applyFont="1" applyFill="1" applyBorder="1" applyAlignment="1" applyProtection="1">
      <alignment horizontal="left" vertical="center"/>
      <protection hidden="1"/>
    </xf>
    <xf numFmtId="0" fontId="68" fillId="6" borderId="76" xfId="0" applyFont="1" applyFill="1" applyBorder="1" applyAlignment="1" applyProtection="1">
      <alignment horizontal="left" vertical="center"/>
      <protection hidden="1"/>
    </xf>
    <xf numFmtId="0" fontId="68" fillId="6" borderId="123" xfId="0" applyFont="1" applyFill="1" applyBorder="1" applyAlignment="1" applyProtection="1">
      <alignment horizontal="left" vertical="center"/>
      <protection hidden="1"/>
    </xf>
    <xf numFmtId="0" fontId="25" fillId="6" borderId="27" xfId="0" applyFont="1" applyFill="1" applyBorder="1" applyAlignment="1" applyProtection="1">
      <alignment horizontal="center" vertical="center"/>
      <protection hidden="1"/>
    </xf>
    <xf numFmtId="0" fontId="25" fillId="6" borderId="28" xfId="0" applyFont="1" applyFill="1" applyBorder="1" applyAlignment="1" applyProtection="1">
      <alignment horizontal="center" vertical="center"/>
      <protection hidden="1"/>
    </xf>
    <xf numFmtId="0" fontId="25" fillId="6" borderId="29" xfId="0" applyFont="1" applyFill="1" applyBorder="1" applyAlignment="1" applyProtection="1">
      <alignment horizontal="center" vertical="center"/>
      <protection hidden="1"/>
    </xf>
    <xf numFmtId="0" fontId="20" fillId="6" borderId="27" xfId="0" applyFont="1" applyFill="1" applyBorder="1" applyAlignment="1" applyProtection="1">
      <alignment horizontal="distributed" vertical="center" justifyLastLine="1"/>
      <protection hidden="1"/>
    </xf>
    <xf numFmtId="0" fontId="20" fillId="6" borderId="28" xfId="0" applyFont="1" applyFill="1" applyBorder="1" applyAlignment="1" applyProtection="1">
      <alignment horizontal="distributed" vertical="center" justifyLastLine="1"/>
      <protection hidden="1"/>
    </xf>
    <xf numFmtId="0" fontId="20" fillId="6" borderId="30" xfId="0" applyFont="1" applyFill="1" applyBorder="1" applyAlignment="1" applyProtection="1">
      <alignment horizontal="distributed" vertical="center" justifyLastLine="1"/>
      <protection hidden="1"/>
    </xf>
    <xf numFmtId="0" fontId="20" fillId="6" borderId="29" xfId="0" applyFont="1" applyFill="1" applyBorder="1" applyAlignment="1" applyProtection="1">
      <alignment horizontal="distributed" vertical="center" justifyLastLine="1"/>
      <protection hidden="1"/>
    </xf>
    <xf numFmtId="0" fontId="20" fillId="6" borderId="128" xfId="0" applyFont="1" applyFill="1" applyBorder="1" applyAlignment="1" applyProtection="1">
      <alignment horizontal="distributed" vertical="center" indent="3"/>
      <protection hidden="1"/>
    </xf>
    <xf numFmtId="0" fontId="20" fillId="6" borderId="108" xfId="0" applyFont="1" applyFill="1" applyBorder="1" applyAlignment="1" applyProtection="1">
      <alignment horizontal="distributed" vertical="center" indent="3"/>
      <protection hidden="1"/>
    </xf>
    <xf numFmtId="0" fontId="20" fillId="6" borderId="126" xfId="0" applyFont="1" applyFill="1" applyBorder="1" applyAlignment="1" applyProtection="1">
      <alignment horizontal="distributed" vertical="center" indent="3"/>
      <protection hidden="1"/>
    </xf>
    <xf numFmtId="0" fontId="20" fillId="6" borderId="24" xfId="0" applyFont="1" applyFill="1" applyBorder="1" applyAlignment="1" applyProtection="1">
      <alignment horizontal="distributed" vertical="center" indent="3"/>
      <protection hidden="1"/>
    </xf>
    <xf numFmtId="0" fontId="20" fillId="6" borderId="11" xfId="0" applyFont="1" applyFill="1" applyBorder="1" applyAlignment="1" applyProtection="1">
      <alignment horizontal="distributed" vertical="center" indent="3"/>
      <protection hidden="1"/>
    </xf>
    <xf numFmtId="0" fontId="20" fillId="6" borderId="31" xfId="0" applyFont="1" applyFill="1" applyBorder="1" applyAlignment="1" applyProtection="1">
      <alignment horizontal="distributed" vertical="center" indent="3"/>
      <protection hidden="1"/>
    </xf>
    <xf numFmtId="0" fontId="19" fillId="6" borderId="107" xfId="0" applyFont="1" applyFill="1" applyBorder="1" applyAlignment="1" applyProtection="1">
      <alignment horizontal="center" vertical="center"/>
      <protection hidden="1"/>
    </xf>
    <xf numFmtId="0" fontId="19" fillId="6" borderId="126" xfId="0" applyFont="1" applyFill="1" applyBorder="1" applyAlignment="1" applyProtection="1">
      <alignment horizontal="center" vertical="center"/>
      <protection hidden="1"/>
    </xf>
    <xf numFmtId="0" fontId="20" fillId="6" borderId="23" xfId="0" applyFont="1" applyFill="1" applyBorder="1" applyAlignment="1" applyProtection="1">
      <alignment horizontal="distributed" vertical="center" wrapText="1" indent="1"/>
      <protection hidden="1"/>
    </xf>
    <xf numFmtId="0" fontId="20" fillId="6" borderId="17" xfId="0" applyFont="1" applyFill="1" applyBorder="1" applyAlignment="1" applyProtection="1">
      <alignment horizontal="distributed" vertical="center" wrapText="1" indent="1"/>
      <protection hidden="1"/>
    </xf>
    <xf numFmtId="0" fontId="20" fillId="6" borderId="132" xfId="0" applyFont="1" applyFill="1" applyBorder="1" applyAlignment="1" applyProtection="1">
      <alignment horizontal="distributed" vertical="center" wrapText="1" indent="1"/>
      <protection hidden="1"/>
    </xf>
    <xf numFmtId="0" fontId="20" fillId="6" borderId="129" xfId="0" applyFont="1" applyFill="1" applyBorder="1" applyAlignment="1" applyProtection="1">
      <alignment horizontal="distributed" vertical="center" wrapText="1" indent="1"/>
      <protection hidden="1"/>
    </xf>
    <xf numFmtId="0" fontId="20" fillId="6" borderId="76" xfId="0" applyFont="1" applyFill="1" applyBorder="1" applyAlignment="1" applyProtection="1">
      <alignment horizontal="distributed" vertical="center" wrapText="1" indent="1"/>
      <protection hidden="1"/>
    </xf>
    <xf numFmtId="0" fontId="20" fillId="6" borderId="93" xfId="0" applyFont="1" applyFill="1" applyBorder="1" applyAlignment="1" applyProtection="1">
      <alignment horizontal="distributed" vertical="center" wrapText="1" indent="1"/>
      <protection hidden="1"/>
    </xf>
    <xf numFmtId="0" fontId="20" fillId="6" borderId="23" xfId="0" applyFont="1" applyFill="1" applyBorder="1" applyAlignment="1" applyProtection="1">
      <alignment horizontal="center" vertical="center" wrapText="1"/>
      <protection hidden="1"/>
    </xf>
    <xf numFmtId="0" fontId="20" fillId="6" borderId="17" xfId="0" applyFont="1" applyFill="1" applyBorder="1" applyAlignment="1" applyProtection="1">
      <alignment horizontal="center" vertical="center" wrapText="1"/>
      <protection hidden="1"/>
    </xf>
    <xf numFmtId="0" fontId="20" fillId="6" borderId="132" xfId="0" applyFont="1" applyFill="1" applyBorder="1" applyAlignment="1" applyProtection="1">
      <alignment horizontal="center" vertical="center" wrapText="1"/>
      <protection hidden="1"/>
    </xf>
    <xf numFmtId="0" fontId="20" fillId="6" borderId="129" xfId="0" applyFont="1" applyFill="1" applyBorder="1" applyAlignment="1" applyProtection="1">
      <alignment horizontal="center" vertical="center" wrapText="1"/>
      <protection hidden="1"/>
    </xf>
    <xf numFmtId="0" fontId="20" fillId="6" borderId="76" xfId="0" applyFont="1" applyFill="1" applyBorder="1" applyAlignment="1" applyProtection="1">
      <alignment horizontal="center" vertical="center" wrapText="1"/>
      <protection hidden="1"/>
    </xf>
    <xf numFmtId="0" fontId="20" fillId="6" borderId="93" xfId="0" applyFont="1" applyFill="1" applyBorder="1" applyAlignment="1" applyProtection="1">
      <alignment horizontal="center" vertical="center" wrapText="1"/>
      <protection hidden="1"/>
    </xf>
    <xf numFmtId="0" fontId="135" fillId="6" borderId="21" xfId="0" applyFont="1" applyFill="1" applyBorder="1" applyAlignment="1" applyProtection="1">
      <alignment horizontal="center" vertical="center"/>
      <protection hidden="1"/>
    </xf>
    <xf numFmtId="0" fontId="135" fillId="6" borderId="95" xfId="0" applyFont="1" applyFill="1" applyBorder="1" applyAlignment="1" applyProtection="1">
      <alignment horizontal="center" vertical="center"/>
      <protection hidden="1"/>
    </xf>
    <xf numFmtId="0" fontId="135" fillId="6" borderId="96" xfId="0" applyFont="1" applyFill="1" applyBorder="1" applyAlignment="1" applyProtection="1">
      <alignment horizontal="center" vertical="center"/>
      <protection hidden="1"/>
    </xf>
    <xf numFmtId="0" fontId="23" fillId="6" borderId="99" xfId="0" applyFont="1" applyFill="1" applyBorder="1" applyAlignment="1" applyProtection="1">
      <alignment horizontal="center" vertical="center" wrapText="1"/>
      <protection hidden="1"/>
    </xf>
    <xf numFmtId="0" fontId="23" fillId="6" borderId="108" xfId="0" applyFont="1" applyFill="1" applyBorder="1" applyAlignment="1" applyProtection="1">
      <alignment horizontal="center" vertical="center" wrapText="1"/>
      <protection hidden="1"/>
    </xf>
    <xf numFmtId="0" fontId="23" fillId="6" borderId="126" xfId="0" applyFont="1" applyFill="1" applyBorder="1" applyAlignment="1" applyProtection="1">
      <alignment horizontal="center" vertical="center" wrapText="1"/>
      <protection hidden="1"/>
    </xf>
    <xf numFmtId="0" fontId="23" fillId="6" borderId="34" xfId="0" applyFont="1" applyFill="1" applyBorder="1" applyAlignment="1" applyProtection="1">
      <alignment horizontal="center" vertical="center" wrapText="1"/>
      <protection hidden="1"/>
    </xf>
    <xf numFmtId="0" fontId="23" fillId="6" borderId="0" xfId="0" applyFont="1" applyFill="1" applyAlignment="1" applyProtection="1">
      <alignment horizontal="center" vertical="center" wrapText="1"/>
      <protection hidden="1"/>
    </xf>
    <xf numFmtId="0" fontId="23" fillId="6" borderId="140" xfId="0" applyFont="1" applyFill="1" applyBorder="1" applyAlignment="1" applyProtection="1">
      <alignment horizontal="center" vertical="center" wrapText="1"/>
      <protection hidden="1"/>
    </xf>
    <xf numFmtId="0" fontId="12" fillId="6" borderId="128" xfId="0" applyFont="1" applyFill="1" applyBorder="1" applyAlignment="1" applyProtection="1">
      <alignment horizontal="left" vertical="center" shrinkToFit="1"/>
      <protection hidden="1"/>
    </xf>
    <xf numFmtId="0" fontId="12" fillId="6" borderId="108" xfId="0" applyFont="1" applyFill="1" applyBorder="1" applyAlignment="1" applyProtection="1">
      <alignment horizontal="left" vertical="center" shrinkToFit="1"/>
      <protection hidden="1"/>
    </xf>
    <xf numFmtId="0" fontId="12" fillId="6" borderId="126" xfId="0" applyFont="1" applyFill="1" applyBorder="1" applyAlignment="1" applyProtection="1">
      <alignment horizontal="left" vertical="center" shrinkToFit="1"/>
      <protection hidden="1"/>
    </xf>
    <xf numFmtId="49" fontId="56" fillId="0" borderId="108" xfId="0" applyNumberFormat="1" applyFont="1" applyBorder="1" applyAlignment="1" applyProtection="1">
      <alignment horizontal="left" vertical="center" shrinkToFit="1"/>
      <protection locked="0"/>
    </xf>
    <xf numFmtId="49" fontId="56" fillId="0" borderId="76" xfId="0" applyNumberFormat="1" applyFont="1" applyBorder="1" applyAlignment="1" applyProtection="1">
      <alignment horizontal="left" vertical="center" shrinkToFit="1"/>
      <protection locked="0"/>
    </xf>
    <xf numFmtId="49" fontId="56" fillId="0" borderId="28" xfId="0" applyNumberFormat="1" applyFont="1" applyBorder="1" applyAlignment="1" applyProtection="1">
      <alignment horizontal="center" vertical="center" shrinkToFit="1"/>
      <protection locked="0"/>
    </xf>
    <xf numFmtId="49" fontId="56" fillId="0" borderId="29" xfId="0" applyNumberFormat="1" applyFont="1" applyBorder="1" applyAlignment="1" applyProtection="1">
      <alignment horizontal="center" vertical="center" shrinkToFit="1"/>
      <protection locked="0"/>
    </xf>
    <xf numFmtId="0" fontId="6" fillId="6" borderId="42" xfId="0" applyFont="1" applyFill="1" applyBorder="1" applyAlignment="1" applyProtection="1">
      <alignment horizontal="center" vertical="center" wrapText="1"/>
      <protection hidden="1"/>
    </xf>
    <xf numFmtId="0" fontId="6" fillId="6" borderId="28" xfId="0" applyFont="1" applyFill="1" applyBorder="1" applyAlignment="1" applyProtection="1">
      <alignment horizontal="center" vertical="center" wrapText="1"/>
      <protection hidden="1"/>
    </xf>
    <xf numFmtId="0" fontId="6" fillId="6" borderId="29" xfId="0" applyFont="1" applyFill="1" applyBorder="1" applyAlignment="1" applyProtection="1">
      <alignment horizontal="center" vertical="center" wrapText="1"/>
      <protection hidden="1"/>
    </xf>
    <xf numFmtId="0" fontId="13" fillId="6" borderId="27" xfId="0" applyFont="1" applyFill="1" applyBorder="1" applyAlignment="1" applyProtection="1">
      <alignment horizontal="center" vertical="center" shrinkToFit="1"/>
      <protection hidden="1"/>
    </xf>
    <xf numFmtId="0" fontId="13" fillId="6" borderId="28" xfId="0" applyFont="1" applyFill="1" applyBorder="1" applyAlignment="1" applyProtection="1">
      <alignment horizontal="center" vertical="center" shrinkToFit="1"/>
      <protection hidden="1"/>
    </xf>
    <xf numFmtId="0" fontId="13" fillId="6" borderId="29" xfId="0" applyFont="1" applyFill="1" applyBorder="1" applyAlignment="1" applyProtection="1">
      <alignment horizontal="center" vertical="center" shrinkToFit="1"/>
      <protection hidden="1"/>
    </xf>
    <xf numFmtId="0" fontId="54" fillId="0" borderId="27" xfId="0" applyFont="1" applyBorder="1" applyAlignment="1" applyProtection="1">
      <alignment horizontal="left" vertical="center" shrinkToFit="1"/>
      <protection locked="0"/>
    </xf>
    <xf numFmtId="0" fontId="54" fillId="0" borderId="28" xfId="0" applyFont="1" applyBorder="1" applyAlignment="1" applyProtection="1">
      <alignment horizontal="left" vertical="center" shrinkToFit="1"/>
      <protection locked="0"/>
    </xf>
    <xf numFmtId="0" fontId="54" fillId="0" borderId="30" xfId="0" applyFont="1" applyBorder="1" applyAlignment="1" applyProtection="1">
      <alignment horizontal="left" vertical="center" shrinkToFit="1"/>
      <protection locked="0"/>
    </xf>
    <xf numFmtId="0" fontId="92" fillId="0" borderId="28" xfId="0" applyFont="1" applyBorder="1" applyAlignment="1" applyProtection="1">
      <alignment horizontal="center" vertical="center" shrinkToFit="1"/>
      <protection hidden="1"/>
    </xf>
    <xf numFmtId="0" fontId="31" fillId="6" borderId="27" xfId="0" applyFont="1" applyFill="1" applyBorder="1" applyAlignment="1" applyProtection="1">
      <alignment horizontal="center" vertical="center" shrinkToFit="1"/>
      <protection hidden="1"/>
    </xf>
    <xf numFmtId="0" fontId="31" fillId="6" borderId="28" xfId="0" applyFont="1" applyFill="1" applyBorder="1" applyAlignment="1" applyProtection="1">
      <alignment horizontal="center" vertical="center" shrinkToFit="1"/>
      <protection hidden="1"/>
    </xf>
    <xf numFmtId="0" fontId="31" fillId="6" borderId="29" xfId="0" applyFont="1" applyFill="1" applyBorder="1" applyAlignment="1" applyProtection="1">
      <alignment horizontal="center" vertical="center" shrinkToFit="1"/>
      <protection hidden="1"/>
    </xf>
    <xf numFmtId="0" fontId="22" fillId="6" borderId="28" xfId="0" applyFont="1" applyFill="1" applyBorder="1" applyAlignment="1" applyProtection="1">
      <alignment horizontal="center" vertical="center" shrinkToFit="1"/>
      <protection hidden="1"/>
    </xf>
    <xf numFmtId="0" fontId="24" fillId="6" borderId="0" xfId="0" applyFont="1" applyFill="1" applyAlignment="1" applyProtection="1">
      <alignment horizontal="center" textRotation="255"/>
      <protection hidden="1"/>
    </xf>
    <xf numFmtId="0" fontId="58" fillId="0" borderId="0" xfId="0" applyFont="1" applyAlignment="1" applyProtection="1">
      <alignment horizontal="center" vertical="center" shrinkToFit="1"/>
      <protection locked="0"/>
    </xf>
    <xf numFmtId="0" fontId="58" fillId="0" borderId="3" xfId="0" applyFont="1" applyBorder="1" applyAlignment="1" applyProtection="1">
      <alignment horizontal="center" vertical="center" shrinkToFit="1"/>
      <protection locked="0"/>
    </xf>
    <xf numFmtId="0" fontId="38" fillId="6" borderId="0" xfId="0" applyFont="1" applyFill="1" applyAlignment="1" applyProtection="1">
      <alignment horizontal="center" vertical="center"/>
      <protection hidden="1"/>
    </xf>
    <xf numFmtId="0" fontId="14" fillId="6" borderId="0" xfId="0" applyFont="1" applyFill="1" applyAlignment="1" applyProtection="1">
      <alignment horizontal="center" vertical="center"/>
      <protection hidden="1"/>
    </xf>
    <xf numFmtId="0" fontId="23" fillId="6" borderId="8" xfId="0" applyFont="1" applyFill="1" applyBorder="1" applyAlignment="1" applyProtection="1">
      <alignment horizontal="center" shrinkToFit="1"/>
      <protection hidden="1"/>
    </xf>
    <xf numFmtId="0" fontId="23" fillId="6" borderId="3" xfId="0" applyFont="1" applyFill="1" applyBorder="1" applyAlignment="1" applyProtection="1">
      <alignment horizontal="center" shrinkToFit="1"/>
      <protection hidden="1"/>
    </xf>
    <xf numFmtId="0" fontId="23" fillId="6" borderId="8" xfId="0" applyFont="1" applyFill="1" applyBorder="1" applyAlignment="1" applyProtection="1">
      <alignment horizontal="center"/>
      <protection hidden="1"/>
    </xf>
    <xf numFmtId="0" fontId="23" fillId="6" borderId="3" xfId="0" applyFont="1" applyFill="1" applyBorder="1" applyAlignment="1" applyProtection="1">
      <alignment horizontal="center"/>
      <protection hidden="1"/>
    </xf>
    <xf numFmtId="49" fontId="57" fillId="0" borderId="8" xfId="0" applyNumberFormat="1" applyFont="1" applyBorder="1" applyAlignment="1" applyProtection="1">
      <alignment horizontal="center" shrinkToFit="1"/>
      <protection locked="0"/>
    </xf>
    <xf numFmtId="49" fontId="57" fillId="0" borderId="3" xfId="0" applyNumberFormat="1" applyFont="1" applyBorder="1" applyAlignment="1" applyProtection="1">
      <alignment horizontal="center" shrinkToFit="1"/>
      <protection locked="0"/>
    </xf>
    <xf numFmtId="0" fontId="3" fillId="6" borderId="33" xfId="0" applyFont="1" applyFill="1" applyBorder="1" applyAlignment="1" applyProtection="1">
      <alignment horizontal="center" vertical="center"/>
      <protection hidden="1"/>
    </xf>
    <xf numFmtId="0" fontId="3" fillId="6" borderId="17" xfId="0" applyFont="1" applyFill="1" applyBorder="1" applyAlignment="1" applyProtection="1">
      <alignment horizontal="center" vertical="center"/>
      <protection hidden="1"/>
    </xf>
    <xf numFmtId="0" fontId="3" fillId="6" borderId="132" xfId="0" applyFont="1" applyFill="1" applyBorder="1" applyAlignment="1" applyProtection="1">
      <alignment horizontal="center" vertical="center"/>
      <protection hidden="1"/>
    </xf>
    <xf numFmtId="0" fontId="3" fillId="6" borderId="34" xfId="0" applyFont="1" applyFill="1" applyBorder="1" applyAlignment="1" applyProtection="1">
      <alignment horizontal="center" vertical="center"/>
      <protection hidden="1"/>
    </xf>
    <xf numFmtId="0" fontId="3" fillId="6" borderId="0" xfId="0" applyFont="1" applyFill="1" applyAlignment="1" applyProtection="1">
      <alignment horizontal="center" vertical="center"/>
      <protection hidden="1"/>
    </xf>
    <xf numFmtId="0" fontId="3" fillId="6" borderId="140" xfId="0" applyFont="1" applyFill="1" applyBorder="1" applyAlignment="1" applyProtection="1">
      <alignment horizontal="center" vertical="center"/>
      <protection hidden="1"/>
    </xf>
    <xf numFmtId="0" fontId="3" fillId="6" borderId="143" xfId="0" applyFont="1" applyFill="1" applyBorder="1" applyAlignment="1" applyProtection="1">
      <alignment horizontal="center" vertical="center"/>
      <protection hidden="1"/>
    </xf>
    <xf numFmtId="0" fontId="3" fillId="6" borderId="76" xfId="0" applyFont="1" applyFill="1" applyBorder="1" applyAlignment="1" applyProtection="1">
      <alignment horizontal="center" vertical="center"/>
      <protection hidden="1"/>
    </xf>
    <xf numFmtId="0" fontId="3" fillId="6" borderId="93" xfId="0" applyFont="1" applyFill="1" applyBorder="1" applyAlignment="1" applyProtection="1">
      <alignment horizontal="center" vertical="center"/>
      <protection hidden="1"/>
    </xf>
    <xf numFmtId="0" fontId="23" fillId="6" borderId="17" xfId="0" applyFont="1" applyFill="1" applyBorder="1" applyAlignment="1" applyProtection="1">
      <alignment horizontal="center" vertical="center" shrinkToFit="1"/>
      <protection hidden="1"/>
    </xf>
    <xf numFmtId="0" fontId="23" fillId="6" borderId="0" xfId="0" applyFont="1" applyFill="1" applyAlignment="1" applyProtection="1">
      <alignment horizontal="center" vertical="center" shrinkToFit="1"/>
      <protection hidden="1"/>
    </xf>
    <xf numFmtId="0" fontId="70" fillId="0" borderId="17" xfId="0" applyFont="1" applyBorder="1" applyAlignment="1" applyProtection="1">
      <alignment horizontal="left" vertical="center" shrinkToFit="1"/>
      <protection locked="0"/>
    </xf>
    <xf numFmtId="0" fontId="70" fillId="0" borderId="0" xfId="0" applyFont="1" applyAlignment="1" applyProtection="1">
      <alignment horizontal="left" vertical="center" shrinkToFit="1"/>
      <protection locked="0"/>
    </xf>
    <xf numFmtId="49" fontId="57" fillId="0" borderId="8" xfId="0" applyNumberFormat="1" applyFont="1" applyBorder="1" applyAlignment="1" applyProtection="1">
      <alignment horizontal="center"/>
      <protection locked="0"/>
    </xf>
    <xf numFmtId="49" fontId="57" fillId="0" borderId="3" xfId="0" applyNumberFormat="1" applyFont="1" applyBorder="1" applyAlignment="1" applyProtection="1">
      <alignment horizontal="center"/>
      <protection locked="0"/>
    </xf>
    <xf numFmtId="0" fontId="55" fillId="0" borderId="128" xfId="0" applyFont="1" applyBorder="1" applyAlignment="1" applyProtection="1">
      <alignment horizontal="left" vertical="center" shrinkToFit="1"/>
      <protection locked="0"/>
    </xf>
    <xf numFmtId="0" fontId="55" fillId="0" borderId="108" xfId="0" applyFont="1" applyBorder="1" applyAlignment="1" applyProtection="1">
      <alignment horizontal="left" vertical="center" shrinkToFit="1"/>
      <protection locked="0"/>
    </xf>
    <xf numFmtId="0" fontId="55" fillId="0" borderId="126" xfId="0" applyFont="1" applyBorder="1" applyAlignment="1" applyProtection="1">
      <alignment horizontal="left" vertical="center" shrinkToFit="1"/>
      <protection locked="0"/>
    </xf>
    <xf numFmtId="0" fontId="55" fillId="0" borderId="92" xfId="0" applyFont="1" applyBorder="1" applyAlignment="1" applyProtection="1">
      <alignment horizontal="left" vertical="center" shrinkToFit="1"/>
      <protection locked="0"/>
    </xf>
    <xf numFmtId="0" fontId="55" fillId="0" borderId="76" xfId="0" applyFont="1" applyBorder="1" applyAlignment="1" applyProtection="1">
      <alignment horizontal="left" vertical="center" shrinkToFit="1"/>
      <protection locked="0"/>
    </xf>
    <xf numFmtId="0" fontId="55" fillId="0" borderId="93" xfId="0" applyFont="1" applyBorder="1" applyAlignment="1" applyProtection="1">
      <alignment horizontal="left" vertical="center" shrinkToFit="1"/>
      <protection locked="0"/>
    </xf>
    <xf numFmtId="0" fontId="3" fillId="6" borderId="99" xfId="0" applyFont="1" applyFill="1" applyBorder="1" applyAlignment="1" applyProtection="1">
      <alignment horizontal="center" vertical="center" wrapText="1"/>
      <protection hidden="1"/>
    </xf>
    <xf numFmtId="0" fontId="3" fillId="6" borderId="108" xfId="0" applyFont="1" applyFill="1" applyBorder="1" applyAlignment="1" applyProtection="1">
      <alignment horizontal="center" vertical="center" wrapText="1"/>
      <protection hidden="1"/>
    </xf>
    <xf numFmtId="0" fontId="3" fillId="6" borderId="126" xfId="0" applyFont="1" applyFill="1" applyBorder="1" applyAlignment="1" applyProtection="1">
      <alignment horizontal="center" vertical="center" wrapText="1"/>
      <protection hidden="1"/>
    </xf>
    <xf numFmtId="0" fontId="3" fillId="6" borderId="34" xfId="0" applyFont="1" applyFill="1" applyBorder="1" applyAlignment="1" applyProtection="1">
      <alignment horizontal="center" vertical="center" wrapText="1"/>
      <protection hidden="1"/>
    </xf>
    <xf numFmtId="0" fontId="3" fillId="6" borderId="0" xfId="0" applyFont="1" applyFill="1" applyAlignment="1" applyProtection="1">
      <alignment horizontal="center" vertical="center" wrapText="1"/>
      <protection hidden="1"/>
    </xf>
    <xf numFmtId="0" fontId="3" fillId="6" borderId="140" xfId="0" applyFont="1" applyFill="1" applyBorder="1" applyAlignment="1" applyProtection="1">
      <alignment horizontal="center" vertical="center" wrapText="1"/>
      <protection hidden="1"/>
    </xf>
    <xf numFmtId="49" fontId="23" fillId="6" borderId="8" xfId="0" applyNumberFormat="1" applyFont="1" applyFill="1" applyBorder="1" applyAlignment="1" applyProtection="1">
      <alignment horizontal="center"/>
      <protection hidden="1"/>
    </xf>
    <xf numFmtId="49" fontId="23" fillId="6" borderId="3" xfId="0" applyNumberFormat="1" applyFont="1" applyFill="1" applyBorder="1" applyAlignment="1" applyProtection="1">
      <alignment horizontal="center"/>
      <protection hidden="1"/>
    </xf>
    <xf numFmtId="0" fontId="56" fillId="0" borderId="111" xfId="0" applyFont="1" applyBorder="1" applyAlignment="1" applyProtection="1">
      <alignment horizontal="left" vertical="center" shrinkToFit="1"/>
      <protection locked="0"/>
    </xf>
    <xf numFmtId="0" fontId="56" fillId="0" borderId="0" xfId="0" applyFont="1" applyAlignment="1" applyProtection="1">
      <alignment horizontal="left" vertical="center" shrinkToFit="1"/>
      <protection locked="0"/>
    </xf>
    <xf numFmtId="0" fontId="56" fillId="0" borderId="16" xfId="0" applyFont="1" applyBorder="1" applyAlignment="1" applyProtection="1">
      <alignment horizontal="left" vertical="center" shrinkToFit="1"/>
      <protection locked="0"/>
    </xf>
    <xf numFmtId="0" fontId="56" fillId="0" borderId="92" xfId="0" applyFont="1" applyBorder="1" applyAlignment="1" applyProtection="1">
      <alignment horizontal="left" vertical="center" shrinkToFit="1"/>
      <protection locked="0"/>
    </xf>
    <xf numFmtId="0" fontId="56" fillId="0" borderId="144" xfId="0" applyFont="1" applyBorder="1" applyAlignment="1" applyProtection="1">
      <alignment horizontal="left" vertical="center" shrinkToFit="1"/>
      <protection locked="0"/>
    </xf>
    <xf numFmtId="0" fontId="13" fillId="6" borderId="17" xfId="0" applyFont="1" applyFill="1" applyBorder="1" applyAlignment="1" applyProtection="1">
      <alignment horizontal="center" vertical="center" shrinkToFit="1"/>
      <protection hidden="1"/>
    </xf>
    <xf numFmtId="0" fontId="13" fillId="6" borderId="0" xfId="0" applyFont="1" applyFill="1" applyAlignment="1" applyProtection="1">
      <alignment horizontal="center" vertical="center" shrinkToFit="1"/>
      <protection hidden="1"/>
    </xf>
    <xf numFmtId="0" fontId="54" fillId="0" borderId="17" xfId="0" applyFont="1" applyBorder="1" applyAlignment="1" applyProtection="1">
      <alignment horizontal="left" vertical="center" shrinkToFit="1"/>
      <protection locked="0"/>
    </xf>
    <xf numFmtId="0" fontId="54" fillId="0" borderId="0" xfId="0" applyFont="1" applyAlignment="1" applyProtection="1">
      <alignment horizontal="left" vertical="center" shrinkToFit="1"/>
      <protection locked="0"/>
    </xf>
    <xf numFmtId="0" fontId="52" fillId="0" borderId="0" xfId="0" quotePrefix="1" applyFont="1" applyAlignment="1" applyProtection="1">
      <alignment horizontal="center" vertical="center"/>
      <protection hidden="1"/>
    </xf>
    <xf numFmtId="0" fontId="52" fillId="0" borderId="0" xfId="0" applyFont="1" applyAlignment="1" applyProtection="1">
      <alignment horizontal="center" vertical="center"/>
      <protection hidden="1"/>
    </xf>
    <xf numFmtId="0" fontId="17" fillId="6" borderId="0" xfId="0" applyFont="1" applyFill="1" applyAlignment="1" applyProtection="1">
      <alignment horizontal="distributed" vertical="center" wrapText="1"/>
      <protection hidden="1"/>
    </xf>
    <xf numFmtId="0" fontId="7" fillId="6" borderId="23" xfId="0" applyFont="1" applyFill="1" applyBorder="1" applyAlignment="1" applyProtection="1">
      <alignment horizontal="center" vertical="center" shrinkToFit="1"/>
      <protection hidden="1"/>
    </xf>
    <xf numFmtId="0" fontId="7" fillId="6" borderId="17" xfId="0" applyFont="1" applyFill="1" applyBorder="1" applyAlignment="1" applyProtection="1">
      <alignment horizontal="center" vertical="center" shrinkToFit="1"/>
      <protection hidden="1"/>
    </xf>
    <xf numFmtId="0" fontId="7" fillId="6" borderId="111" xfId="0" applyFont="1" applyFill="1" applyBorder="1" applyAlignment="1" applyProtection="1">
      <alignment horizontal="center" vertical="center" shrinkToFit="1"/>
      <protection hidden="1"/>
    </xf>
    <xf numFmtId="0" fontId="7" fillId="6" borderId="0" xfId="0" applyFont="1" applyFill="1" applyAlignment="1" applyProtection="1">
      <alignment horizontal="center" vertical="center" shrinkToFit="1"/>
      <protection hidden="1"/>
    </xf>
    <xf numFmtId="0" fontId="38" fillId="6" borderId="0" xfId="0" applyFont="1" applyFill="1" applyAlignment="1" applyProtection="1">
      <alignment horizontal="left" vertical="center"/>
      <protection hidden="1"/>
    </xf>
    <xf numFmtId="0" fontId="6" fillId="6" borderId="99" xfId="0" applyFont="1" applyFill="1" applyBorder="1" applyAlignment="1" applyProtection="1">
      <alignment horizontal="center" vertical="center" wrapText="1"/>
      <protection hidden="1"/>
    </xf>
    <xf numFmtId="0" fontId="6" fillId="6" borderId="108" xfId="0" applyFont="1" applyFill="1" applyBorder="1" applyAlignment="1" applyProtection="1">
      <alignment horizontal="center" vertical="center" wrapText="1"/>
      <protection hidden="1"/>
    </xf>
    <xf numFmtId="0" fontId="6" fillId="6" borderId="126" xfId="0" applyFont="1" applyFill="1" applyBorder="1" applyAlignment="1" applyProtection="1">
      <alignment horizontal="center" vertical="center" wrapText="1"/>
      <protection hidden="1"/>
    </xf>
    <xf numFmtId="0" fontId="6" fillId="6" borderId="143" xfId="0" applyFont="1" applyFill="1" applyBorder="1" applyAlignment="1" applyProtection="1">
      <alignment horizontal="center" vertical="center" wrapText="1"/>
      <protection hidden="1"/>
    </xf>
    <xf numFmtId="0" fontId="6" fillId="6" borderId="76" xfId="0" applyFont="1" applyFill="1" applyBorder="1" applyAlignment="1" applyProtection="1">
      <alignment horizontal="center" vertical="center" wrapText="1"/>
      <protection hidden="1"/>
    </xf>
    <xf numFmtId="0" fontId="6" fillId="6" borderId="93" xfId="0" applyFont="1" applyFill="1" applyBorder="1" applyAlignment="1" applyProtection="1">
      <alignment horizontal="center" vertical="center" wrapText="1"/>
      <protection hidden="1"/>
    </xf>
    <xf numFmtId="177" fontId="53" fillId="6" borderId="8" xfId="0" applyNumberFormat="1" applyFont="1" applyFill="1" applyBorder="1" applyAlignment="1" applyProtection="1">
      <alignment horizontal="right" vertical="center" wrapText="1"/>
      <protection hidden="1"/>
    </xf>
    <xf numFmtId="177" fontId="53" fillId="6" borderId="11" xfId="0" applyNumberFormat="1" applyFont="1" applyFill="1" applyBorder="1" applyAlignment="1" applyProtection="1">
      <alignment horizontal="right" vertical="center" wrapText="1"/>
      <protection hidden="1"/>
    </xf>
    <xf numFmtId="177" fontId="52" fillId="0" borderId="17" xfId="0" applyNumberFormat="1" applyFont="1" applyBorder="1" applyAlignment="1" applyProtection="1">
      <alignment horizontal="right" vertical="center" wrapText="1"/>
      <protection locked="0"/>
    </xf>
    <xf numFmtId="177" fontId="80" fillId="0" borderId="0" xfId="0" applyNumberFormat="1" applyFont="1" applyAlignment="1" applyProtection="1">
      <alignment horizontal="right"/>
      <protection locked="0"/>
    </xf>
    <xf numFmtId="177" fontId="80" fillId="0" borderId="50" xfId="0" applyNumberFormat="1" applyFont="1" applyBorder="1" applyAlignment="1" applyProtection="1">
      <alignment horizontal="right"/>
      <protection locked="0"/>
    </xf>
    <xf numFmtId="177" fontId="53" fillId="6" borderId="17" xfId="0" applyNumberFormat="1" applyFont="1" applyFill="1" applyBorder="1" applyAlignment="1" applyProtection="1">
      <alignment horizontal="right" vertical="center"/>
      <protection hidden="1"/>
    </xf>
    <xf numFmtId="0" fontId="78" fillId="6" borderId="17" xfId="0" applyFont="1" applyFill="1" applyBorder="1" applyAlignment="1" applyProtection="1">
      <alignment horizontal="distributed" vertical="center" wrapText="1"/>
      <protection hidden="1"/>
    </xf>
    <xf numFmtId="0" fontId="78" fillId="6" borderId="32" xfId="0" applyFont="1" applyFill="1" applyBorder="1" applyAlignment="1" applyProtection="1">
      <alignment horizontal="distributed" vertical="center" wrapText="1"/>
      <protection hidden="1"/>
    </xf>
    <xf numFmtId="0" fontId="26" fillId="6" borderId="33" xfId="0" applyFont="1" applyFill="1" applyBorder="1" applyAlignment="1" applyProtection="1">
      <alignment horizontal="center" vertical="center" textRotation="255"/>
      <protection hidden="1"/>
    </xf>
    <xf numFmtId="0" fontId="26" fillId="6" borderId="17" xfId="0" applyFont="1" applyFill="1" applyBorder="1" applyAlignment="1" applyProtection="1">
      <alignment horizontal="center" vertical="center" textRotation="255"/>
      <protection hidden="1"/>
    </xf>
    <xf numFmtId="0" fontId="26" fillId="6" borderId="132" xfId="0" applyFont="1" applyFill="1" applyBorder="1" applyAlignment="1" applyProtection="1">
      <alignment horizontal="center" vertical="center" textRotation="255"/>
      <protection hidden="1"/>
    </xf>
    <xf numFmtId="0" fontId="26" fillId="6" borderId="34" xfId="0" applyFont="1" applyFill="1" applyBorder="1" applyAlignment="1" applyProtection="1">
      <alignment horizontal="center" vertical="center" textRotation="255"/>
      <protection hidden="1"/>
    </xf>
    <xf numFmtId="0" fontId="26" fillId="6" borderId="0" xfId="0" applyFont="1" applyFill="1" applyAlignment="1" applyProtection="1">
      <alignment horizontal="center" vertical="center" textRotation="255"/>
      <protection hidden="1"/>
    </xf>
    <xf numFmtId="0" fontId="26" fillId="6" borderId="97" xfId="0" applyFont="1" applyFill="1" applyBorder="1" applyAlignment="1" applyProtection="1">
      <alignment horizontal="center" vertical="center" textRotation="255"/>
      <protection hidden="1"/>
    </xf>
    <xf numFmtId="0" fontId="26" fillId="6" borderId="35" xfId="0" applyFont="1" applyFill="1" applyBorder="1" applyAlignment="1" applyProtection="1">
      <alignment horizontal="center" vertical="center" textRotation="255"/>
      <protection hidden="1"/>
    </xf>
    <xf numFmtId="0" fontId="26" fillId="6" borderId="11" xfId="0" applyFont="1" applyFill="1" applyBorder="1" applyAlignment="1" applyProtection="1">
      <alignment horizontal="center" vertical="center" textRotation="255"/>
      <protection hidden="1"/>
    </xf>
    <xf numFmtId="0" fontId="26" fillId="6" borderId="31" xfId="0" applyFont="1" applyFill="1" applyBorder="1" applyAlignment="1" applyProtection="1">
      <alignment horizontal="center" vertical="center" textRotation="255"/>
      <protection hidden="1"/>
    </xf>
    <xf numFmtId="0" fontId="35" fillId="6" borderId="0" xfId="0" applyFont="1" applyFill="1" applyAlignment="1" applyProtection="1">
      <alignment horizontal="center" vertical="center"/>
      <protection hidden="1"/>
    </xf>
    <xf numFmtId="0" fontId="43" fillId="6" borderId="140" xfId="0" applyFont="1" applyFill="1" applyBorder="1" applyAlignment="1" applyProtection="1">
      <alignment horizontal="center" vertical="center"/>
      <protection hidden="1"/>
    </xf>
    <xf numFmtId="0" fontId="18" fillId="6" borderId="0" xfId="0" applyFont="1" applyFill="1" applyAlignment="1" applyProtection="1">
      <alignment horizontal="distributed" vertical="center" wrapText="1"/>
      <protection hidden="1"/>
    </xf>
    <xf numFmtId="0" fontId="18" fillId="6" borderId="4" xfId="0" applyFont="1" applyFill="1" applyBorder="1" applyAlignment="1" applyProtection="1">
      <alignment horizontal="distributed" vertical="center" wrapText="1"/>
      <protection hidden="1"/>
    </xf>
    <xf numFmtId="177" fontId="53" fillId="6" borderId="3" xfId="0" applyNumberFormat="1" applyFont="1" applyFill="1" applyBorder="1" applyAlignment="1" applyProtection="1">
      <alignment horizontal="right" vertical="center"/>
      <protection hidden="1"/>
    </xf>
    <xf numFmtId="0" fontId="25" fillId="6" borderId="0" xfId="0" applyFont="1" applyFill="1" applyAlignment="1" applyProtection="1">
      <alignment horizontal="left" vertical="center" wrapText="1"/>
      <protection hidden="1"/>
    </xf>
    <xf numFmtId="0" fontId="101" fillId="6" borderId="0" xfId="0" applyFont="1" applyFill="1" applyAlignment="1" applyProtection="1">
      <alignment horizontal="left" vertical="center" wrapText="1"/>
      <protection hidden="1"/>
    </xf>
    <xf numFmtId="0" fontId="78" fillId="6" borderId="0" xfId="0" applyFont="1" applyFill="1" applyAlignment="1" applyProtection="1">
      <alignment horizontal="distributed" vertical="center" wrapText="1"/>
      <protection hidden="1"/>
    </xf>
    <xf numFmtId="177" fontId="64" fillId="0" borderId="3" xfId="0" applyNumberFormat="1" applyFont="1" applyBorder="1" applyAlignment="1" applyProtection="1">
      <alignment horizontal="right" vertical="center"/>
      <protection locked="0"/>
    </xf>
    <xf numFmtId="0" fontId="26" fillId="6" borderId="47" xfId="0" applyFont="1" applyFill="1" applyBorder="1" applyAlignment="1" applyProtection="1">
      <alignment horizontal="center" vertical="center" textRotation="255"/>
      <protection hidden="1"/>
    </xf>
    <xf numFmtId="0" fontId="26" fillId="6" borderId="48" xfId="0" applyFont="1" applyFill="1" applyBorder="1" applyAlignment="1" applyProtection="1">
      <alignment horizontal="center" vertical="center" textRotation="255"/>
      <protection hidden="1"/>
    </xf>
    <xf numFmtId="0" fontId="26" fillId="6" borderId="49" xfId="0" applyFont="1" applyFill="1" applyBorder="1" applyAlignment="1" applyProtection="1">
      <alignment horizontal="center" vertical="center" textRotation="255"/>
      <protection hidden="1"/>
    </xf>
    <xf numFmtId="0" fontId="90" fillId="6" borderId="27" xfId="0" applyFont="1" applyFill="1" applyBorder="1" applyAlignment="1" applyProtection="1">
      <alignment horizontal="center" vertical="center"/>
      <protection hidden="1"/>
    </xf>
    <xf numFmtId="0" fontId="90" fillId="6" borderId="28" xfId="0" applyFont="1" applyFill="1" applyBorder="1" applyAlignment="1" applyProtection="1">
      <alignment horizontal="center" vertical="center"/>
      <protection hidden="1"/>
    </xf>
    <xf numFmtId="0" fontId="90" fillId="6" borderId="29" xfId="0" applyFont="1" applyFill="1" applyBorder="1" applyAlignment="1" applyProtection="1">
      <alignment horizontal="center" vertical="center"/>
      <protection hidden="1"/>
    </xf>
    <xf numFmtId="0" fontId="90" fillId="6" borderId="42" xfId="0" applyFont="1" applyFill="1" applyBorder="1" applyAlignment="1" applyProtection="1">
      <alignment horizontal="center" vertical="center" wrapText="1"/>
      <protection hidden="1"/>
    </xf>
    <xf numFmtId="0" fontId="90" fillId="6" borderId="28" xfId="0" applyFont="1" applyFill="1" applyBorder="1" applyAlignment="1" applyProtection="1">
      <alignment horizontal="center" vertical="center" wrapText="1"/>
      <protection hidden="1"/>
    </xf>
    <xf numFmtId="0" fontId="90" fillId="6" borderId="29" xfId="0" applyFont="1" applyFill="1" applyBorder="1" applyAlignment="1" applyProtection="1">
      <alignment horizontal="center" vertical="center" wrapText="1"/>
      <protection hidden="1"/>
    </xf>
    <xf numFmtId="0" fontId="131" fillId="0" borderId="27" xfId="0" quotePrefix="1" applyFont="1" applyBorder="1" applyAlignment="1" applyProtection="1">
      <alignment horizontal="left" vertical="center"/>
      <protection hidden="1"/>
    </xf>
    <xf numFmtId="0" fontId="131" fillId="0" borderId="28" xfId="0" applyFont="1" applyBorder="1" applyAlignment="1" applyProtection="1">
      <alignment horizontal="left" vertical="center"/>
      <protection hidden="1"/>
    </xf>
    <xf numFmtId="0" fontId="131" fillId="0" borderId="29" xfId="0" applyFont="1" applyBorder="1" applyAlignment="1" applyProtection="1">
      <alignment horizontal="left" vertical="center"/>
      <protection hidden="1"/>
    </xf>
    <xf numFmtId="0" fontId="131" fillId="0" borderId="28" xfId="0" quotePrefix="1" applyFont="1" applyBorder="1" applyAlignment="1" applyProtection="1">
      <alignment horizontal="left" vertical="center"/>
      <protection hidden="1"/>
    </xf>
    <xf numFmtId="0" fontId="131" fillId="0" borderId="29" xfId="0" quotePrefix="1" applyFont="1" applyBorder="1" applyAlignment="1" applyProtection="1">
      <alignment horizontal="left" vertical="center"/>
      <protection hidden="1"/>
    </xf>
    <xf numFmtId="0" fontId="92" fillId="0" borderId="27" xfId="0" applyFont="1" applyBorder="1" applyAlignment="1" applyProtection="1">
      <alignment horizontal="center" vertical="center"/>
      <protection locked="0"/>
    </xf>
    <xf numFmtId="0" fontId="92" fillId="0" borderId="28" xfId="0" applyFont="1" applyBorder="1" applyAlignment="1" applyProtection="1">
      <alignment horizontal="center" vertical="center"/>
      <protection locked="0"/>
    </xf>
    <xf numFmtId="0" fontId="92" fillId="0" borderId="29" xfId="0" applyFont="1" applyBorder="1" applyAlignment="1" applyProtection="1">
      <alignment horizontal="center" vertical="center"/>
      <protection locked="0"/>
    </xf>
    <xf numFmtId="0" fontId="18" fillId="6" borderId="0" xfId="0" applyFont="1" applyFill="1" applyAlignment="1" applyProtection="1">
      <alignment horizontal="center" vertical="center" wrapText="1"/>
      <protection hidden="1"/>
    </xf>
    <xf numFmtId="0" fontId="23" fillId="6" borderId="33" xfId="0" applyFont="1" applyFill="1" applyBorder="1" applyAlignment="1" applyProtection="1">
      <alignment horizontal="center" vertical="top"/>
      <protection hidden="1"/>
    </xf>
    <xf numFmtId="0" fontId="23" fillId="6" borderId="17" xfId="0" applyFont="1" applyFill="1" applyBorder="1" applyAlignment="1" applyProtection="1">
      <alignment horizontal="center" vertical="top"/>
      <protection hidden="1"/>
    </xf>
    <xf numFmtId="0" fontId="68" fillId="6" borderId="25" xfId="0" applyFont="1" applyFill="1" applyBorder="1" applyAlignment="1" applyProtection="1">
      <alignment horizontal="left" vertical="center"/>
      <protection hidden="1"/>
    </xf>
    <xf numFmtId="0" fontId="68" fillId="6" borderId="26" xfId="0" applyFont="1" applyFill="1" applyBorder="1" applyAlignment="1" applyProtection="1">
      <alignment horizontal="left" vertical="center"/>
      <protection hidden="1"/>
    </xf>
    <xf numFmtId="0" fontId="68" fillId="6" borderId="72" xfId="0" applyFont="1" applyFill="1" applyBorder="1" applyAlignment="1" applyProtection="1">
      <alignment horizontal="left" vertical="center"/>
      <protection hidden="1"/>
    </xf>
    <xf numFmtId="49" fontId="0" fillId="6" borderId="26" xfId="0" applyNumberFormat="1" applyFill="1" applyBorder="1" applyAlignment="1" applyProtection="1">
      <alignment horizontal="center" vertical="center"/>
      <protection hidden="1"/>
    </xf>
    <xf numFmtId="177" fontId="107" fillId="0" borderId="117" xfId="0" applyNumberFormat="1" applyFont="1" applyBorder="1" applyAlignment="1" applyProtection="1">
      <alignment horizontal="center"/>
      <protection hidden="1"/>
    </xf>
    <xf numFmtId="177" fontId="107" fillId="0" borderId="118" xfId="0" applyNumberFormat="1" applyFont="1" applyBorder="1" applyAlignment="1" applyProtection="1">
      <alignment horizontal="center"/>
      <protection hidden="1"/>
    </xf>
    <xf numFmtId="177" fontId="107" fillId="0" borderId="103" xfId="0" applyNumberFormat="1" applyFont="1" applyBorder="1" applyAlignment="1" applyProtection="1">
      <alignment horizontal="center"/>
      <protection hidden="1"/>
    </xf>
    <xf numFmtId="0" fontId="14" fillId="0" borderId="108" xfId="0" applyFont="1" applyBorder="1" applyAlignment="1" applyProtection="1">
      <alignment horizontal="center" vertical="center"/>
      <protection locked="0" hidden="1"/>
    </xf>
    <xf numFmtId="0" fontId="14" fillId="0" borderId="0" xfId="0" applyFont="1" applyAlignment="1" applyProtection="1">
      <alignment horizontal="center" vertical="center"/>
      <protection locked="0" hidden="1"/>
    </xf>
    <xf numFmtId="0" fontId="20" fillId="0" borderId="128" xfId="0" applyFont="1" applyBorder="1" applyAlignment="1" applyProtection="1">
      <alignment horizontal="distributed" vertical="center" indent="3"/>
      <protection locked="0" hidden="1"/>
    </xf>
    <xf numFmtId="0" fontId="20" fillId="0" borderId="108" xfId="0" applyFont="1" applyBorder="1" applyAlignment="1" applyProtection="1">
      <alignment horizontal="distributed" vertical="center" indent="3"/>
      <protection locked="0" hidden="1"/>
    </xf>
    <xf numFmtId="0" fontId="20" fillId="0" borderId="126" xfId="0" applyFont="1" applyBorder="1" applyAlignment="1" applyProtection="1">
      <alignment horizontal="distributed" vertical="center" indent="3"/>
      <protection locked="0" hidden="1"/>
    </xf>
    <xf numFmtId="0" fontId="20" fillId="0" borderId="24" xfId="0" applyFont="1" applyBorder="1" applyAlignment="1" applyProtection="1">
      <alignment horizontal="distributed" vertical="center" indent="3"/>
      <protection locked="0" hidden="1"/>
    </xf>
    <xf numFmtId="0" fontId="20" fillId="0" borderId="11" xfId="0" applyFont="1" applyBorder="1" applyAlignment="1" applyProtection="1">
      <alignment horizontal="distributed" vertical="center" indent="3"/>
      <protection locked="0" hidden="1"/>
    </xf>
    <xf numFmtId="0" fontId="20" fillId="0" borderId="31" xfId="0" applyFont="1" applyBorder="1" applyAlignment="1" applyProtection="1">
      <alignment horizontal="distributed" vertical="center" indent="3"/>
      <protection locked="0" hidden="1"/>
    </xf>
    <xf numFmtId="0" fontId="67" fillId="0" borderId="62" xfId="0" applyFont="1" applyBorder="1" applyAlignment="1" applyProtection="1">
      <alignment horizontal="center" vertical="center"/>
      <protection locked="0" hidden="1"/>
    </xf>
    <xf numFmtId="0" fontId="67" fillId="0" borderId="63" xfId="0" applyFont="1" applyBorder="1" applyAlignment="1" applyProtection="1">
      <alignment horizontal="center" vertical="center"/>
      <protection locked="0" hidden="1"/>
    </xf>
    <xf numFmtId="176" fontId="76" fillId="0" borderId="59" xfId="0" quotePrefix="1" applyNumberFormat="1" applyFont="1" applyBorder="1" applyAlignment="1" applyProtection="1">
      <alignment horizontal="center" vertical="center"/>
      <protection locked="0" hidden="1"/>
    </xf>
    <xf numFmtId="176" fontId="67" fillId="0" borderId="61" xfId="0" applyNumberFormat="1" applyFont="1" applyBorder="1" applyAlignment="1" applyProtection="1">
      <alignment horizontal="center" vertical="center"/>
      <protection locked="0" hidden="1"/>
    </xf>
    <xf numFmtId="0" fontId="67" fillId="0" borderId="62" xfId="0" applyFont="1" applyBorder="1" applyAlignment="1" applyProtection="1">
      <alignment horizontal="right" vertical="center"/>
      <protection locked="0" hidden="1"/>
    </xf>
    <xf numFmtId="0" fontId="67" fillId="0" borderId="58" xfId="0" applyFont="1" applyBorder="1" applyAlignment="1" applyProtection="1">
      <alignment horizontal="right" vertical="center"/>
      <protection locked="0" hidden="1"/>
    </xf>
    <xf numFmtId="0" fontId="67" fillId="0" borderId="63" xfId="0" applyFont="1" applyBorder="1" applyAlignment="1" applyProtection="1">
      <alignment horizontal="right" vertical="center"/>
      <protection locked="0" hidden="1"/>
    </xf>
    <xf numFmtId="0" fontId="26" fillId="0" borderId="58" xfId="0" applyFont="1" applyBorder="1" applyAlignment="1" applyProtection="1">
      <alignment horizontal="center" vertical="center"/>
      <protection locked="0" hidden="1"/>
    </xf>
    <xf numFmtId="0" fontId="26" fillId="0" borderId="63" xfId="0" applyFont="1" applyBorder="1" applyAlignment="1" applyProtection="1">
      <alignment horizontal="center" vertical="center"/>
      <protection locked="0" hidden="1"/>
    </xf>
    <xf numFmtId="176" fontId="76" fillId="0" borderId="59" xfId="0" quotePrefix="1" applyNumberFormat="1" applyFont="1" applyBorder="1" applyAlignment="1" applyProtection="1">
      <alignment horizontal="center" vertical="center"/>
      <protection hidden="1"/>
    </xf>
    <xf numFmtId="176" fontId="67" fillId="0" borderId="61" xfId="0" applyNumberFormat="1" applyFont="1" applyBorder="1" applyAlignment="1" applyProtection="1">
      <alignment horizontal="center" vertical="center"/>
      <protection hidden="1"/>
    </xf>
    <xf numFmtId="0" fontId="18" fillId="0" borderId="7" xfId="0" applyFont="1" applyBorder="1" applyAlignment="1" applyProtection="1">
      <alignment horizontal="distributed" vertical="center"/>
      <protection locked="0" hidden="1"/>
    </xf>
    <xf numFmtId="0" fontId="18" fillId="0" borderId="8" xfId="0" applyFont="1" applyBorder="1" applyAlignment="1" applyProtection="1">
      <alignment horizontal="distributed" vertical="center"/>
      <protection locked="0" hidden="1"/>
    </xf>
    <xf numFmtId="0" fontId="18" fillId="0" borderId="9" xfId="0" applyFont="1" applyBorder="1" applyAlignment="1" applyProtection="1">
      <alignment horizontal="distributed" vertical="center"/>
      <protection locked="0" hidden="1"/>
    </xf>
    <xf numFmtId="0" fontId="18" fillId="0" borderId="6" xfId="0" applyFont="1" applyBorder="1" applyAlignment="1" applyProtection="1">
      <alignment horizontal="distributed" vertical="center"/>
      <protection locked="0" hidden="1"/>
    </xf>
    <xf numFmtId="0" fontId="18" fillId="0" borderId="0" xfId="0" applyFont="1" applyAlignment="1" applyProtection="1">
      <alignment horizontal="distributed" vertical="center"/>
      <protection locked="0" hidden="1"/>
    </xf>
    <xf numFmtId="0" fontId="18" fillId="0" borderId="4" xfId="0" applyFont="1" applyBorder="1" applyAlignment="1" applyProtection="1">
      <alignment horizontal="distributed" vertical="center"/>
      <protection locked="0" hidden="1"/>
    </xf>
    <xf numFmtId="0" fontId="18" fillId="0" borderId="10" xfId="0" applyFont="1" applyBorder="1" applyAlignment="1" applyProtection="1">
      <alignment horizontal="distributed" vertical="center"/>
      <protection locked="0" hidden="1"/>
    </xf>
    <xf numFmtId="0" fontId="18" fillId="0" borderId="3" xfId="0" applyFont="1" applyBorder="1" applyAlignment="1" applyProtection="1">
      <alignment horizontal="distributed" vertical="center"/>
      <protection locked="0" hidden="1"/>
    </xf>
    <xf numFmtId="0" fontId="18" fillId="0" borderId="5" xfId="0" applyFont="1" applyBorder="1" applyAlignment="1" applyProtection="1">
      <alignment horizontal="distributed" vertical="center"/>
      <protection locked="0" hidden="1"/>
    </xf>
    <xf numFmtId="0" fontId="78" fillId="0" borderId="7" xfId="0" applyFont="1" applyBorder="1" applyAlignment="1" applyProtection="1">
      <alignment horizontal="distributed" vertical="center"/>
      <protection locked="0" hidden="1"/>
    </xf>
    <xf numFmtId="0" fontId="78" fillId="0" borderId="8" xfId="0" applyFont="1" applyBorder="1" applyAlignment="1" applyProtection="1">
      <alignment horizontal="distributed" vertical="center"/>
      <protection locked="0" hidden="1"/>
    </xf>
    <xf numFmtId="0" fontId="78" fillId="0" borderId="9" xfId="0" applyFont="1" applyBorder="1" applyAlignment="1" applyProtection="1">
      <alignment horizontal="distributed" vertical="center"/>
      <protection locked="0" hidden="1"/>
    </xf>
    <xf numFmtId="0" fontId="78" fillId="0" borderId="6" xfId="0" applyFont="1" applyBorder="1" applyAlignment="1" applyProtection="1">
      <alignment horizontal="distributed" vertical="center"/>
      <protection locked="0" hidden="1"/>
    </xf>
    <xf numFmtId="0" fontId="78" fillId="0" borderId="0" xfId="0" applyFont="1" applyAlignment="1" applyProtection="1">
      <alignment horizontal="distributed" vertical="center"/>
      <protection locked="0" hidden="1"/>
    </xf>
    <xf numFmtId="0" fontId="78" fillId="0" borderId="4" xfId="0" applyFont="1" applyBorder="1" applyAlignment="1" applyProtection="1">
      <alignment horizontal="distributed" vertical="center"/>
      <protection locked="0" hidden="1"/>
    </xf>
    <xf numFmtId="0" fontId="78" fillId="0" borderId="10" xfId="0" applyFont="1" applyBorder="1" applyAlignment="1" applyProtection="1">
      <alignment horizontal="distributed" vertical="center"/>
      <protection locked="0" hidden="1"/>
    </xf>
    <xf numFmtId="0" fontId="78" fillId="0" borderId="3" xfId="0" applyFont="1" applyBorder="1" applyAlignment="1" applyProtection="1">
      <alignment horizontal="distributed" vertical="center"/>
      <protection locked="0" hidden="1"/>
    </xf>
    <xf numFmtId="0" fontId="78" fillId="0" borderId="5" xfId="0" applyFont="1" applyBorder="1" applyAlignment="1" applyProtection="1">
      <alignment horizontal="distributed" vertical="center"/>
      <protection locked="0" hidden="1"/>
    </xf>
    <xf numFmtId="0" fontId="90" fillId="0" borderId="107" xfId="0" applyFont="1" applyBorder="1" applyAlignment="1" applyProtection="1">
      <alignment horizontal="distributed" vertical="center" wrapText="1"/>
      <protection locked="0" hidden="1"/>
    </xf>
    <xf numFmtId="0" fontId="90" fillId="0" borderId="108" xfId="0" applyFont="1" applyBorder="1" applyAlignment="1" applyProtection="1">
      <alignment horizontal="distributed" vertical="center" wrapText="1"/>
      <protection locked="0" hidden="1"/>
    </xf>
    <xf numFmtId="0" fontId="90" fillId="0" borderId="109" xfId="0" applyFont="1" applyBorder="1" applyAlignment="1" applyProtection="1">
      <alignment horizontal="distributed" vertical="center" wrapText="1"/>
      <protection locked="0" hidden="1"/>
    </xf>
    <xf numFmtId="0" fontId="90" fillId="0" borderId="111" xfId="0" applyFont="1" applyBorder="1" applyAlignment="1" applyProtection="1">
      <alignment horizontal="distributed" vertical="center" wrapText="1"/>
      <protection locked="0" hidden="1"/>
    </xf>
    <xf numFmtId="0" fontId="90" fillId="0" borderId="0" xfId="0" applyFont="1" applyAlignment="1" applyProtection="1">
      <alignment horizontal="distributed" vertical="center" wrapText="1"/>
      <protection locked="0" hidden="1"/>
    </xf>
    <xf numFmtId="0" fontId="90" fillId="0" borderId="16" xfId="0" applyFont="1" applyBorder="1" applyAlignment="1" applyProtection="1">
      <alignment horizontal="distributed" vertical="center" wrapText="1"/>
      <protection locked="0" hidden="1"/>
    </xf>
    <xf numFmtId="0" fontId="90" fillId="0" borderId="24" xfId="0" applyFont="1" applyBorder="1" applyAlignment="1" applyProtection="1">
      <alignment horizontal="distributed" vertical="center" wrapText="1"/>
      <protection locked="0" hidden="1"/>
    </xf>
    <xf numFmtId="0" fontId="90" fillId="0" borderId="11" xfId="0" applyFont="1" applyBorder="1" applyAlignment="1" applyProtection="1">
      <alignment horizontal="distributed" vertical="center" wrapText="1"/>
      <protection locked="0" hidden="1"/>
    </xf>
    <xf numFmtId="0" fontId="90" fillId="0" borderId="13" xfId="0" applyFont="1" applyBorder="1" applyAlignment="1" applyProtection="1">
      <alignment horizontal="distributed" vertical="center" wrapText="1"/>
      <protection locked="0" hidden="1"/>
    </xf>
    <xf numFmtId="0" fontId="67" fillId="0" borderId="64" xfId="0" applyFont="1" applyBorder="1" applyAlignment="1" applyProtection="1">
      <alignment horizontal="center" vertical="center"/>
      <protection locked="0" hidden="1"/>
    </xf>
    <xf numFmtId="0" fontId="67" fillId="0" borderId="66" xfId="0" applyFont="1" applyBorder="1" applyAlignment="1" applyProtection="1">
      <alignment horizontal="center" vertical="center"/>
      <protection locked="0" hidden="1"/>
    </xf>
    <xf numFmtId="0" fontId="67" fillId="0" borderId="67" xfId="0" applyFont="1" applyBorder="1" applyAlignment="1" applyProtection="1">
      <alignment horizontal="center" vertical="center"/>
      <protection locked="0" hidden="1"/>
    </xf>
    <xf numFmtId="0" fontId="67" fillId="0" borderId="69" xfId="0" applyFont="1" applyBorder="1" applyAlignment="1" applyProtection="1">
      <alignment horizontal="center" vertical="center"/>
      <protection locked="0" hidden="1"/>
    </xf>
    <xf numFmtId="0" fontId="108" fillId="0" borderId="105" xfId="0" applyFont="1" applyBorder="1" applyAlignment="1" applyProtection="1">
      <alignment horizontal="center" wrapText="1"/>
      <protection locked="0" hidden="1"/>
    </xf>
    <xf numFmtId="0" fontId="108" fillId="0" borderId="101" xfId="0" applyFont="1" applyBorder="1" applyAlignment="1" applyProtection="1">
      <alignment horizontal="center" wrapText="1"/>
      <protection locked="0" hidden="1"/>
    </xf>
    <xf numFmtId="0" fontId="108" fillId="0" borderId="112" xfId="0" applyFont="1" applyBorder="1" applyAlignment="1" applyProtection="1">
      <alignment horizontal="center" wrapText="1"/>
      <protection locked="0" hidden="1"/>
    </xf>
    <xf numFmtId="0" fontId="20" fillId="0" borderId="27" xfId="0" applyFont="1" applyBorder="1" applyAlignment="1" applyProtection="1">
      <alignment horizontal="distributed" vertical="center" justifyLastLine="1"/>
      <protection locked="0" hidden="1"/>
    </xf>
    <xf numFmtId="0" fontId="20" fillId="0" borderId="28" xfId="0" applyFont="1" applyBorder="1" applyAlignment="1" applyProtection="1">
      <alignment horizontal="distributed" vertical="center" justifyLastLine="1"/>
      <protection locked="0" hidden="1"/>
    </xf>
    <xf numFmtId="0" fontId="20" fillId="0" borderId="29" xfId="0" applyFont="1" applyBorder="1" applyAlignment="1" applyProtection="1">
      <alignment horizontal="distributed" vertical="center" justifyLastLine="1"/>
      <protection locked="0" hidden="1"/>
    </xf>
    <xf numFmtId="0" fontId="67" fillId="0" borderId="58" xfId="0" applyFont="1" applyBorder="1" applyAlignment="1" applyProtection="1">
      <alignment horizontal="center" vertical="center"/>
      <protection locked="0" hidden="1"/>
    </xf>
    <xf numFmtId="0" fontId="67" fillId="7" borderId="58" xfId="0" applyFont="1" applyFill="1" applyBorder="1" applyAlignment="1" applyProtection="1">
      <alignment horizontal="center" vertical="center"/>
      <protection locked="0" hidden="1"/>
    </xf>
    <xf numFmtId="0" fontId="33" fillId="0" borderId="62" xfId="0" applyFont="1" applyBorder="1" applyAlignment="1" applyProtection="1">
      <alignment horizontal="center" vertical="center"/>
      <protection locked="0" hidden="1"/>
    </xf>
    <xf numFmtId="0" fontId="33" fillId="0" borderId="63" xfId="0" applyFont="1" applyBorder="1" applyAlignment="1" applyProtection="1">
      <alignment horizontal="center" vertical="center"/>
      <protection locked="0" hidden="1"/>
    </xf>
    <xf numFmtId="0" fontId="108" fillId="0" borderId="111" xfId="0" applyFont="1" applyBorder="1" applyAlignment="1" applyProtection="1">
      <alignment horizontal="left" vertical="center" wrapText="1"/>
      <protection locked="0" hidden="1"/>
    </xf>
    <xf numFmtId="0" fontId="108" fillId="0" borderId="0" xfId="0" applyFont="1" applyAlignment="1" applyProtection="1">
      <alignment horizontal="left" vertical="center" wrapText="1"/>
      <protection locked="0" hidden="1"/>
    </xf>
    <xf numFmtId="0" fontId="108" fillId="0" borderId="97" xfId="0" applyFont="1" applyBorder="1" applyAlignment="1" applyProtection="1">
      <alignment horizontal="left" vertical="center" wrapText="1"/>
      <protection locked="0" hidden="1"/>
    </xf>
    <xf numFmtId="0" fontId="108" fillId="0" borderId="129" xfId="0" applyFont="1" applyBorder="1" applyAlignment="1" applyProtection="1">
      <alignment horizontal="left" vertical="center" wrapText="1"/>
      <protection locked="0" hidden="1"/>
    </xf>
    <xf numFmtId="0" fontId="108" fillId="0" borderId="130" xfId="0" applyFont="1" applyBorder="1" applyAlignment="1" applyProtection="1">
      <alignment horizontal="left" vertical="center" wrapText="1"/>
      <protection locked="0" hidden="1"/>
    </xf>
    <xf numFmtId="0" fontId="108" fillId="0" borderId="133" xfId="0" applyFont="1" applyBorder="1" applyAlignment="1" applyProtection="1">
      <alignment horizontal="left" vertical="center" wrapText="1"/>
      <protection locked="0" hidden="1"/>
    </xf>
    <xf numFmtId="0" fontId="90" fillId="0" borderId="128" xfId="0" applyFont="1" applyBorder="1" applyAlignment="1" applyProtection="1">
      <alignment horizontal="left" vertical="center"/>
      <protection locked="0" hidden="1"/>
    </xf>
    <xf numFmtId="0" fontId="90" fillId="0" borderId="108" xfId="0" applyFont="1" applyBorder="1" applyAlignment="1" applyProtection="1">
      <alignment horizontal="left" vertical="center"/>
      <protection locked="0" hidden="1"/>
    </xf>
    <xf numFmtId="0" fontId="43" fillId="0" borderId="7" xfId="0" applyFont="1" applyBorder="1" applyAlignment="1" applyProtection="1">
      <alignment horizontal="center" vertical="center"/>
      <protection locked="0" hidden="1"/>
    </xf>
    <xf numFmtId="0" fontId="43" fillId="0" borderId="9" xfId="0" applyFont="1" applyBorder="1" applyAlignment="1" applyProtection="1">
      <alignment horizontal="center" vertical="center"/>
      <protection locked="0" hidden="1"/>
    </xf>
    <xf numFmtId="0" fontId="43" fillId="0" borderId="6" xfId="0" applyFont="1" applyBorder="1" applyAlignment="1" applyProtection="1">
      <alignment horizontal="center" vertical="center"/>
      <protection locked="0" hidden="1"/>
    </xf>
    <xf numFmtId="0" fontId="43" fillId="0" borderId="4" xfId="0" applyFont="1" applyBorder="1" applyAlignment="1" applyProtection="1">
      <alignment horizontal="center" vertical="center"/>
      <protection locked="0" hidden="1"/>
    </xf>
    <xf numFmtId="0" fontId="43" fillId="0" borderId="10" xfId="0" applyFont="1" applyBorder="1" applyAlignment="1" applyProtection="1">
      <alignment horizontal="center" vertical="center"/>
      <protection locked="0" hidden="1"/>
    </xf>
    <xf numFmtId="0" fontId="43" fillId="0" borderId="5" xfId="0" applyFont="1" applyBorder="1" applyAlignment="1" applyProtection="1">
      <alignment horizontal="center" vertical="center"/>
      <protection locked="0" hidden="1"/>
    </xf>
    <xf numFmtId="0" fontId="43" fillId="0" borderId="128" xfId="0" applyFont="1" applyBorder="1" applyAlignment="1" applyProtection="1">
      <alignment horizontal="center" vertical="center"/>
      <protection locked="0" hidden="1"/>
    </xf>
    <xf numFmtId="0" fontId="43" fillId="0" borderId="110" xfId="0" applyFont="1" applyBorder="1" applyAlignment="1" applyProtection="1">
      <alignment horizontal="center" vertical="center"/>
      <protection locked="0" hidden="1"/>
    </xf>
    <xf numFmtId="0" fontId="43" fillId="0" borderId="111" xfId="0" applyFont="1" applyBorder="1" applyAlignment="1" applyProtection="1">
      <alignment horizontal="center" vertical="center"/>
      <protection locked="0" hidden="1"/>
    </xf>
    <xf numFmtId="0" fontId="43" fillId="0" borderId="97" xfId="0" applyFont="1" applyBorder="1" applyAlignment="1" applyProtection="1">
      <alignment horizontal="center" vertical="center"/>
      <protection locked="0" hidden="1"/>
    </xf>
    <xf numFmtId="0" fontId="43" fillId="0" borderId="129" xfId="0" applyFont="1" applyBorder="1" applyAlignment="1" applyProtection="1">
      <alignment horizontal="center" vertical="center"/>
      <protection locked="0" hidden="1"/>
    </xf>
    <xf numFmtId="0" fontId="43" fillId="0" borderId="133" xfId="0" applyFont="1" applyBorder="1" applyAlignment="1" applyProtection="1">
      <alignment horizontal="center" vertical="center"/>
      <protection locked="0" hidden="1"/>
    </xf>
    <xf numFmtId="0" fontId="33" fillId="0" borderId="59" xfId="0" applyFont="1" applyBorder="1" applyAlignment="1" applyProtection="1">
      <alignment horizontal="right" vertical="center"/>
      <protection locked="0" hidden="1"/>
    </xf>
    <xf numFmtId="0" fontId="33" fillId="0" borderId="60" xfId="0" applyFont="1" applyBorder="1" applyAlignment="1" applyProtection="1">
      <alignment horizontal="right" vertical="center"/>
      <protection locked="0" hidden="1"/>
    </xf>
    <xf numFmtId="0" fontId="33" fillId="0" borderId="61" xfId="0" applyFont="1" applyBorder="1" applyAlignment="1" applyProtection="1">
      <alignment horizontal="right" vertical="center"/>
      <protection locked="0" hidden="1"/>
    </xf>
    <xf numFmtId="0" fontId="43" fillId="0" borderId="8" xfId="0" applyFont="1" applyBorder="1" applyAlignment="1" applyProtection="1">
      <alignment horizontal="center" vertical="center"/>
      <protection locked="0" hidden="1"/>
    </xf>
    <xf numFmtId="0" fontId="43" fillId="0" borderId="0" xfId="0" applyFont="1" applyAlignment="1" applyProtection="1">
      <alignment horizontal="center" vertical="center"/>
      <protection locked="0" hidden="1"/>
    </xf>
    <xf numFmtId="0" fontId="43" fillId="0" borderId="3" xfId="0" applyFont="1" applyBorder="1" applyAlignment="1" applyProtection="1">
      <alignment horizontal="center" vertical="center"/>
      <protection locked="0" hidden="1"/>
    </xf>
    <xf numFmtId="0" fontId="9" fillId="0" borderId="8" xfId="0" applyFont="1" applyBorder="1" applyAlignment="1" applyProtection="1">
      <alignment horizontal="distributed" vertical="center"/>
      <protection locked="0" hidden="1"/>
    </xf>
    <xf numFmtId="0" fontId="9" fillId="0" borderId="9" xfId="0" applyFont="1" applyBorder="1" applyAlignment="1" applyProtection="1">
      <alignment horizontal="distributed" vertical="center"/>
      <protection locked="0" hidden="1"/>
    </xf>
    <xf numFmtId="0" fontId="9" fillId="0" borderId="0" xfId="0" applyFont="1" applyAlignment="1" applyProtection="1">
      <alignment horizontal="distributed" vertical="center"/>
      <protection locked="0" hidden="1"/>
    </xf>
    <xf numFmtId="0" fontId="9" fillId="0" borderId="4" xfId="0" applyFont="1" applyBorder="1" applyAlignment="1" applyProtection="1">
      <alignment horizontal="distributed" vertical="center"/>
      <protection locked="0" hidden="1"/>
    </xf>
    <xf numFmtId="0" fontId="9" fillId="0" borderId="3" xfId="0" applyFont="1" applyBorder="1" applyAlignment="1" applyProtection="1">
      <alignment horizontal="distributed" vertical="center"/>
      <protection locked="0" hidden="1"/>
    </xf>
    <xf numFmtId="0" fontId="9" fillId="0" borderId="5" xfId="0" applyFont="1" applyBorder="1" applyAlignment="1" applyProtection="1">
      <alignment horizontal="distributed" vertical="center"/>
      <protection locked="0" hidden="1"/>
    </xf>
    <xf numFmtId="0" fontId="20" fillId="0" borderId="23" xfId="0" applyFont="1" applyBorder="1" applyAlignment="1" applyProtection="1">
      <alignment horizontal="center" vertical="center"/>
      <protection locked="0" hidden="1"/>
    </xf>
    <xf numFmtId="0" fontId="20" fillId="0" borderId="17" xfId="0" applyFont="1" applyBorder="1" applyAlignment="1" applyProtection="1">
      <alignment horizontal="center" vertical="center"/>
      <protection locked="0" hidden="1"/>
    </xf>
    <xf numFmtId="0" fontId="20" fillId="0" borderId="132" xfId="0" applyFont="1" applyBorder="1" applyAlignment="1" applyProtection="1">
      <alignment horizontal="center" vertical="center"/>
      <protection locked="0" hidden="1"/>
    </xf>
    <xf numFmtId="0" fontId="20" fillId="0" borderId="129" xfId="0" applyFont="1" applyBorder="1" applyAlignment="1" applyProtection="1">
      <alignment horizontal="center" vertical="center"/>
      <protection locked="0" hidden="1"/>
    </xf>
    <xf numFmtId="0" fontId="20" fillId="0" borderId="76" xfId="0" applyFont="1" applyBorder="1" applyAlignment="1" applyProtection="1">
      <alignment horizontal="center" vertical="center"/>
      <protection locked="0" hidden="1"/>
    </xf>
    <xf numFmtId="0" fontId="20" fillId="0" borderId="93" xfId="0" applyFont="1" applyBorder="1" applyAlignment="1" applyProtection="1">
      <alignment horizontal="center" vertical="center"/>
      <protection locked="0" hidden="1"/>
    </xf>
    <xf numFmtId="0" fontId="67" fillId="0" borderId="59" xfId="0" applyFont="1" applyBorder="1" applyAlignment="1" applyProtection="1">
      <alignment horizontal="center" vertical="center"/>
      <protection locked="0" hidden="1"/>
    </xf>
    <xf numFmtId="0" fontId="67" fillId="0" borderId="61" xfId="0" applyFont="1" applyBorder="1" applyAlignment="1" applyProtection="1">
      <alignment horizontal="center" vertical="center"/>
      <protection locked="0" hidden="1"/>
    </xf>
    <xf numFmtId="0" fontId="41" fillId="0" borderId="7" xfId="0" applyFont="1" applyBorder="1" applyAlignment="1" applyProtection="1">
      <alignment horizontal="distributed" vertical="center" wrapText="1"/>
      <protection locked="0" hidden="1"/>
    </xf>
    <xf numFmtId="0" fontId="41" fillId="0" borderId="8" xfId="0" applyFont="1" applyBorder="1" applyAlignment="1" applyProtection="1">
      <alignment horizontal="distributed" vertical="center" wrapText="1"/>
      <protection locked="0" hidden="1"/>
    </xf>
    <xf numFmtId="0" fontId="41" fillId="0" borderId="18" xfId="0" applyFont="1" applyBorder="1" applyAlignment="1" applyProtection="1">
      <alignment horizontal="distributed" vertical="center" wrapText="1"/>
      <protection locked="0" hidden="1"/>
    </xf>
    <xf numFmtId="0" fontId="41" fillId="0" borderId="6" xfId="0" applyFont="1" applyBorder="1" applyAlignment="1" applyProtection="1">
      <alignment horizontal="distributed" vertical="center" wrapText="1"/>
      <protection locked="0" hidden="1"/>
    </xf>
    <xf numFmtId="0" fontId="41" fillId="0" borderId="0" xfId="0" applyFont="1" applyAlignment="1" applyProtection="1">
      <alignment horizontal="distributed" vertical="center" wrapText="1"/>
      <protection locked="0" hidden="1"/>
    </xf>
    <xf numFmtId="0" fontId="41" fillId="0" borderId="16" xfId="0" applyFont="1" applyBorder="1" applyAlignment="1" applyProtection="1">
      <alignment horizontal="distributed" vertical="center" wrapText="1"/>
      <protection locked="0" hidden="1"/>
    </xf>
    <xf numFmtId="0" fontId="59" fillId="0" borderId="8" xfId="0" applyFont="1" applyBorder="1" applyAlignment="1" applyProtection="1">
      <alignment horizontal="right" vertical="center" wrapText="1"/>
      <protection locked="0" hidden="1"/>
    </xf>
    <xf numFmtId="0" fontId="59" fillId="0" borderId="9" xfId="0" applyFont="1" applyBorder="1" applyAlignment="1" applyProtection="1">
      <alignment horizontal="right" vertical="center" wrapText="1"/>
      <protection locked="0" hidden="1"/>
    </xf>
    <xf numFmtId="0" fontId="59" fillId="0" borderId="0" xfId="0" applyFont="1" applyAlignment="1" applyProtection="1">
      <alignment horizontal="right" vertical="center" wrapText="1"/>
      <protection locked="0" hidden="1"/>
    </xf>
    <xf numFmtId="0" fontId="59" fillId="0" borderId="4" xfId="0" applyFont="1" applyBorder="1" applyAlignment="1" applyProtection="1">
      <alignment horizontal="right" vertical="center" wrapText="1"/>
      <protection locked="0" hidden="1"/>
    </xf>
    <xf numFmtId="0" fontId="20" fillId="0" borderId="0" xfId="0" applyFont="1" applyAlignment="1" applyProtection="1">
      <alignment horizontal="center" vertical="center"/>
      <protection locked="0" hidden="1"/>
    </xf>
    <xf numFmtId="0" fontId="20" fillId="0" borderId="4" xfId="0" applyFont="1" applyBorder="1" applyAlignment="1" applyProtection="1">
      <alignment horizontal="center" vertical="center"/>
      <protection locked="0" hidden="1"/>
    </xf>
    <xf numFmtId="0" fontId="43" fillId="0" borderId="140" xfId="0" applyFont="1" applyBorder="1" applyAlignment="1" applyProtection="1">
      <alignment horizontal="center" vertical="center"/>
      <protection locked="0" hidden="1"/>
    </xf>
    <xf numFmtId="0" fontId="43" fillId="0" borderId="23" xfId="0" applyFont="1" applyBorder="1" applyAlignment="1" applyProtection="1">
      <alignment horizontal="center" vertical="center"/>
      <protection locked="0" hidden="1"/>
    </xf>
    <xf numFmtId="0" fontId="43" fillId="0" borderId="32" xfId="0" applyFont="1" applyBorder="1" applyAlignment="1" applyProtection="1">
      <alignment horizontal="center" vertical="center"/>
      <protection locked="0" hidden="1"/>
    </xf>
    <xf numFmtId="0" fontId="43" fillId="0" borderId="128" xfId="0" applyFont="1" applyBorder="1" applyAlignment="1" applyProtection="1">
      <alignment horizontal="center" vertical="center"/>
      <protection hidden="1"/>
    </xf>
    <xf numFmtId="0" fontId="43" fillId="0" borderId="110" xfId="0" applyFont="1" applyBorder="1" applyAlignment="1" applyProtection="1">
      <alignment horizontal="center" vertical="center"/>
      <protection hidden="1"/>
    </xf>
    <xf numFmtId="0" fontId="43" fillId="0" borderId="111" xfId="0" applyFont="1" applyBorder="1" applyAlignment="1" applyProtection="1">
      <alignment horizontal="center" vertical="center"/>
      <protection hidden="1"/>
    </xf>
    <xf numFmtId="0" fontId="43" fillId="0" borderId="97" xfId="0" applyFont="1" applyBorder="1" applyAlignment="1" applyProtection="1">
      <alignment horizontal="center" vertical="center"/>
      <protection hidden="1"/>
    </xf>
    <xf numFmtId="0" fontId="66" fillId="0" borderId="0" xfId="0" applyFont="1" applyAlignment="1" applyProtection="1">
      <alignment horizontal="center" vertical="center" wrapText="1"/>
      <protection locked="0" hidden="1"/>
    </xf>
    <xf numFmtId="0" fontId="66" fillId="0" borderId="97" xfId="0" applyFont="1" applyBorder="1" applyAlignment="1" applyProtection="1">
      <alignment horizontal="center" vertical="center" wrapText="1"/>
      <protection locked="0" hidden="1"/>
    </xf>
    <xf numFmtId="0" fontId="67" fillId="0" borderId="60" xfId="0" applyFont="1" applyBorder="1" applyAlignment="1" applyProtection="1">
      <alignment horizontal="center" vertical="center"/>
      <protection locked="0" hidden="1"/>
    </xf>
    <xf numFmtId="0" fontId="19" fillId="0" borderId="107" xfId="0" applyFont="1" applyBorder="1" applyAlignment="1" applyProtection="1">
      <alignment horizontal="center" vertical="center" wrapText="1"/>
      <protection locked="0" hidden="1"/>
    </xf>
    <xf numFmtId="0" fontId="19" fillId="0" borderId="108" xfId="0" applyFont="1" applyBorder="1" applyAlignment="1" applyProtection="1">
      <alignment horizontal="center" vertical="center" wrapText="1"/>
      <protection locked="0" hidden="1"/>
    </xf>
    <xf numFmtId="0" fontId="19" fillId="0" borderId="111" xfId="0" applyFont="1" applyBorder="1" applyAlignment="1" applyProtection="1">
      <alignment horizontal="center" vertical="center" wrapText="1"/>
      <protection locked="0" hidden="1"/>
    </xf>
    <xf numFmtId="0" fontId="19" fillId="0" borderId="0" xfId="0" applyFont="1" applyAlignment="1" applyProtection="1">
      <alignment horizontal="center" vertical="center" wrapText="1"/>
      <protection locked="0" hidden="1"/>
    </xf>
    <xf numFmtId="0" fontId="19" fillId="0" borderId="24" xfId="0" applyFont="1" applyBorder="1" applyAlignment="1" applyProtection="1">
      <alignment horizontal="center" vertical="center" wrapText="1"/>
      <protection locked="0" hidden="1"/>
    </xf>
    <xf numFmtId="0" fontId="19" fillId="0" borderId="11" xfId="0" applyFont="1" applyBorder="1" applyAlignment="1" applyProtection="1">
      <alignment horizontal="center" vertical="center" wrapText="1"/>
      <protection locked="0" hidden="1"/>
    </xf>
    <xf numFmtId="0" fontId="102" fillId="0" borderId="107" xfId="0" applyFont="1" applyBorder="1" applyAlignment="1" applyProtection="1">
      <alignment horizontal="center" vertical="center"/>
      <protection locked="0" hidden="1"/>
    </xf>
    <xf numFmtId="0" fontId="102" fillId="0" borderId="108" xfId="0" applyFont="1" applyBorder="1" applyAlignment="1" applyProtection="1">
      <alignment horizontal="center" vertical="center"/>
      <protection locked="0" hidden="1"/>
    </xf>
    <xf numFmtId="0" fontId="102" fillId="0" borderId="110" xfId="0" applyFont="1" applyBorder="1" applyAlignment="1" applyProtection="1">
      <alignment horizontal="center" vertical="center"/>
      <protection locked="0" hidden="1"/>
    </xf>
    <xf numFmtId="0" fontId="102" fillId="0" borderId="111" xfId="0" applyFont="1" applyBorder="1" applyAlignment="1" applyProtection="1">
      <alignment horizontal="center" vertical="center"/>
      <protection locked="0" hidden="1"/>
    </xf>
    <xf numFmtId="0" fontId="102" fillId="0" borderId="0" xfId="0" applyFont="1" applyAlignment="1" applyProtection="1">
      <alignment horizontal="center" vertical="center"/>
      <protection locked="0" hidden="1"/>
    </xf>
    <xf numFmtId="0" fontId="102" fillId="0" borderId="97" xfId="0" applyFont="1" applyBorder="1" applyAlignment="1" applyProtection="1">
      <alignment horizontal="center" vertical="center"/>
      <protection locked="0" hidden="1"/>
    </xf>
    <xf numFmtId="0" fontId="102" fillId="0" borderId="24" xfId="0" applyFont="1" applyBorder="1" applyAlignment="1" applyProtection="1">
      <alignment horizontal="center" vertical="center"/>
      <protection locked="0" hidden="1"/>
    </xf>
    <xf numFmtId="0" fontId="102" fillId="0" borderId="11" xfId="0" applyFont="1" applyBorder="1" applyAlignment="1" applyProtection="1">
      <alignment horizontal="center" vertical="center"/>
      <protection locked="0" hidden="1"/>
    </xf>
    <xf numFmtId="0" fontId="102" fillId="0" borderId="31" xfId="0" applyFont="1" applyBorder="1" applyAlignment="1" applyProtection="1">
      <alignment horizontal="center" vertical="center"/>
      <protection locked="0" hidden="1"/>
    </xf>
    <xf numFmtId="0" fontId="43" fillId="0" borderId="94" xfId="0" applyFont="1" applyBorder="1" applyAlignment="1" applyProtection="1">
      <alignment horizontal="center" vertical="center"/>
      <protection locked="0" hidden="1"/>
    </xf>
    <xf numFmtId="0" fontId="43" fillId="0" borderId="96" xfId="0" applyFont="1" applyBorder="1" applyAlignment="1" applyProtection="1">
      <alignment horizontal="center" vertical="center"/>
      <protection locked="0" hidden="1"/>
    </xf>
    <xf numFmtId="0" fontId="43" fillId="0" borderId="21" xfId="0" applyFont="1" applyBorder="1" applyAlignment="1" applyProtection="1">
      <alignment horizontal="center" vertical="center"/>
      <protection locked="0" hidden="1"/>
    </xf>
    <xf numFmtId="0" fontId="40" fillId="0" borderId="17" xfId="0" applyFont="1" applyBorder="1" applyAlignment="1" applyProtection="1">
      <alignment horizontal="distributed" vertical="center" wrapText="1"/>
      <protection locked="0" hidden="1"/>
    </xf>
    <xf numFmtId="0" fontId="40" fillId="0" borderId="132" xfId="0" applyFont="1" applyBorder="1" applyAlignment="1" applyProtection="1">
      <alignment horizontal="distributed" vertical="center" wrapText="1"/>
      <protection locked="0" hidden="1"/>
    </xf>
    <xf numFmtId="0" fontId="40" fillId="0" borderId="0" xfId="0" applyFont="1" applyAlignment="1" applyProtection="1">
      <alignment horizontal="distributed" vertical="center" wrapText="1"/>
      <protection locked="0" hidden="1"/>
    </xf>
    <xf numFmtId="0" fontId="40" fillId="0" borderId="97" xfId="0" applyFont="1" applyBorder="1" applyAlignment="1" applyProtection="1">
      <alignment horizontal="distributed" vertical="center" wrapText="1"/>
      <protection locked="0" hidden="1"/>
    </xf>
    <xf numFmtId="0" fontId="101" fillId="0" borderId="128" xfId="0" applyFont="1" applyBorder="1" applyAlignment="1" applyProtection="1">
      <alignment horizontal="center" vertical="center"/>
      <protection locked="0" hidden="1"/>
    </xf>
    <xf numFmtId="0" fontId="101" fillId="0" borderId="108" xfId="0" applyFont="1" applyBorder="1" applyAlignment="1" applyProtection="1">
      <alignment horizontal="center" vertical="center"/>
      <protection locked="0" hidden="1"/>
    </xf>
    <xf numFmtId="0" fontId="101" fillId="0" borderId="126" xfId="0" applyFont="1" applyBorder="1" applyAlignment="1" applyProtection="1">
      <alignment horizontal="center" vertical="center"/>
      <protection locked="0" hidden="1"/>
    </xf>
    <xf numFmtId="0" fontId="101" fillId="0" borderId="129" xfId="0" applyFont="1" applyBorder="1" applyAlignment="1" applyProtection="1">
      <alignment horizontal="center" vertical="center"/>
      <protection locked="0" hidden="1"/>
    </xf>
    <xf numFmtId="0" fontId="101" fillId="0" borderId="130" xfId="0" applyFont="1" applyBorder="1" applyAlignment="1" applyProtection="1">
      <alignment horizontal="center" vertical="center"/>
      <protection locked="0" hidden="1"/>
    </xf>
    <xf numFmtId="0" fontId="101" fillId="0" borderId="133" xfId="0" applyFont="1" applyBorder="1" applyAlignment="1" applyProtection="1">
      <alignment horizontal="center" vertical="center"/>
      <protection locked="0" hidden="1"/>
    </xf>
    <xf numFmtId="0" fontId="19" fillId="0" borderId="23" xfId="0" applyFont="1" applyBorder="1" applyAlignment="1" applyProtection="1">
      <alignment horizontal="left" vertical="center" wrapText="1"/>
      <protection locked="0" hidden="1"/>
    </xf>
    <xf numFmtId="0" fontId="19" fillId="0" borderId="17" xfId="0" applyFont="1" applyBorder="1" applyAlignment="1" applyProtection="1">
      <alignment horizontal="left" vertical="center" wrapText="1"/>
      <protection locked="0" hidden="1"/>
    </xf>
    <xf numFmtId="0" fontId="19" fillId="0" borderId="32" xfId="0" applyFont="1" applyBorder="1" applyAlignment="1" applyProtection="1">
      <alignment horizontal="left" vertical="center" wrapText="1"/>
      <protection locked="0" hidden="1"/>
    </xf>
    <xf numFmtId="0" fontId="19" fillId="0" borderId="6" xfId="0" applyFont="1" applyBorder="1" applyAlignment="1" applyProtection="1">
      <alignment horizontal="left" vertical="center" wrapText="1"/>
      <protection locked="0" hidden="1"/>
    </xf>
    <xf numFmtId="0" fontId="19" fillId="0" borderId="0" xfId="0" applyFont="1" applyAlignment="1" applyProtection="1">
      <alignment horizontal="left" vertical="center" wrapText="1"/>
      <protection locked="0" hidden="1"/>
    </xf>
    <xf numFmtId="0" fontId="19" fillId="0" borderId="4" xfId="0" applyFont="1" applyBorder="1" applyAlignment="1" applyProtection="1">
      <alignment horizontal="left" vertical="center" wrapText="1"/>
      <protection locked="0" hidden="1"/>
    </xf>
    <xf numFmtId="0" fontId="19" fillId="0" borderId="92" xfId="0" applyFont="1" applyBorder="1" applyAlignment="1" applyProtection="1">
      <alignment horizontal="left" vertical="center" wrapText="1"/>
      <protection locked="0" hidden="1"/>
    </xf>
    <xf numFmtId="0" fontId="19" fillId="0" borderId="76" xfId="0" applyFont="1" applyBorder="1" applyAlignment="1" applyProtection="1">
      <alignment horizontal="left" vertical="center" wrapText="1"/>
      <protection locked="0" hidden="1"/>
    </xf>
    <xf numFmtId="0" fontId="19" fillId="0" borderId="93" xfId="0" applyFont="1" applyBorder="1" applyAlignment="1" applyProtection="1">
      <alignment horizontal="left" vertical="center" wrapText="1"/>
      <protection locked="0" hidden="1"/>
    </xf>
    <xf numFmtId="0" fontId="43" fillId="0" borderId="33" xfId="0" applyFont="1" applyBorder="1" applyAlignment="1" applyProtection="1">
      <alignment horizontal="center" vertical="center"/>
      <protection locked="0" hidden="1"/>
    </xf>
    <xf numFmtId="0" fontId="43" fillId="0" borderId="132" xfId="0" applyFont="1" applyBorder="1" applyAlignment="1" applyProtection="1">
      <alignment horizontal="center" vertical="center"/>
      <protection locked="0" hidden="1"/>
    </xf>
    <xf numFmtId="0" fontId="43" fillId="0" borderId="34" xfId="0" applyFont="1" applyBorder="1" applyAlignment="1" applyProtection="1">
      <alignment horizontal="center" vertical="center"/>
      <protection locked="0" hidden="1"/>
    </xf>
    <xf numFmtId="0" fontId="43" fillId="0" borderId="35" xfId="0" applyFont="1" applyBorder="1" applyAlignment="1" applyProtection="1">
      <alignment horizontal="center" vertical="center"/>
      <protection locked="0" hidden="1"/>
    </xf>
    <xf numFmtId="0" fontId="43" fillId="0" borderId="31" xfId="0" applyFont="1" applyBorder="1" applyAlignment="1" applyProtection="1">
      <alignment horizontal="center" vertical="center"/>
      <protection locked="0" hidden="1"/>
    </xf>
    <xf numFmtId="0" fontId="18" fillId="0" borderId="75" xfId="0" applyFont="1" applyBorder="1" applyAlignment="1" applyProtection="1">
      <alignment horizontal="distributed" vertical="center"/>
      <protection locked="0" hidden="1"/>
    </xf>
    <xf numFmtId="0" fontId="18" fillId="0" borderId="108" xfId="0" applyFont="1" applyBorder="1" applyAlignment="1" applyProtection="1">
      <alignment horizontal="distributed" vertical="center"/>
      <protection locked="0" hidden="1"/>
    </xf>
    <xf numFmtId="0" fontId="18" fillId="0" borderId="76" xfId="0" applyFont="1" applyBorder="1" applyAlignment="1" applyProtection="1">
      <alignment horizontal="distributed" vertical="center"/>
      <protection locked="0" hidden="1"/>
    </xf>
    <xf numFmtId="0" fontId="18" fillId="0" borderId="130" xfId="0" applyFont="1" applyBorder="1" applyAlignment="1" applyProtection="1">
      <alignment horizontal="distributed" vertical="center"/>
      <protection locked="0" hidden="1"/>
    </xf>
    <xf numFmtId="0" fontId="40" fillId="0" borderId="94" xfId="0" applyFont="1" applyBorder="1" applyAlignment="1" applyProtection="1">
      <alignment horizontal="distributed" vertical="center" wrapText="1"/>
      <protection locked="0" hidden="1"/>
    </xf>
    <xf numFmtId="0" fontId="40" fillId="0" borderId="95" xfId="0" applyFont="1" applyBorder="1" applyAlignment="1" applyProtection="1">
      <alignment horizontal="distributed" vertical="center" wrapText="1"/>
      <protection locked="0" hidden="1"/>
    </xf>
    <xf numFmtId="0" fontId="40" fillId="0" borderId="96" xfId="0" applyFont="1" applyBorder="1" applyAlignment="1" applyProtection="1">
      <alignment horizontal="distributed" vertical="center" wrapText="1"/>
      <protection locked="0" hidden="1"/>
    </xf>
    <xf numFmtId="0" fontId="40" fillId="0" borderId="21" xfId="0" applyFont="1" applyBorder="1" applyAlignment="1" applyProtection="1">
      <alignment horizontal="distributed" vertical="center" wrapText="1"/>
      <protection locked="0" hidden="1"/>
    </xf>
    <xf numFmtId="0" fontId="40" fillId="0" borderId="128" xfId="0" applyFont="1" applyBorder="1" applyAlignment="1" applyProtection="1">
      <alignment horizontal="distributed" vertical="center" wrapText="1"/>
      <protection locked="0" hidden="1"/>
    </xf>
    <xf numFmtId="0" fontId="40" fillId="0" borderId="108" xfId="0" applyFont="1" applyBorder="1" applyAlignment="1" applyProtection="1">
      <alignment horizontal="distributed" vertical="center" wrapText="1"/>
      <protection locked="0" hidden="1"/>
    </xf>
    <xf numFmtId="0" fontId="40" fillId="0" borderId="110" xfId="0" applyFont="1" applyBorder="1" applyAlignment="1" applyProtection="1">
      <alignment horizontal="distributed" vertical="center" wrapText="1"/>
      <protection locked="0" hidden="1"/>
    </xf>
    <xf numFmtId="0" fontId="21" fillId="0" borderId="17" xfId="0" applyFont="1" applyBorder="1" applyAlignment="1" applyProtection="1">
      <alignment horizontal="left" vertical="center"/>
      <protection locked="0" hidden="1"/>
    </xf>
    <xf numFmtId="0" fontId="21" fillId="0" borderId="0" xfId="0" applyFont="1" applyAlignment="1" applyProtection="1">
      <alignment horizontal="left" vertical="center"/>
      <protection locked="0" hidden="1"/>
    </xf>
    <xf numFmtId="0" fontId="21" fillId="0" borderId="11" xfId="0" applyFont="1" applyBorder="1" applyAlignment="1" applyProtection="1">
      <alignment horizontal="left" vertical="center"/>
      <protection locked="0" hidden="1"/>
    </xf>
    <xf numFmtId="0" fontId="25" fillId="0" borderId="37" xfId="0" applyFont="1" applyBorder="1" applyAlignment="1" applyProtection="1">
      <alignment horizontal="center" vertical="top"/>
      <protection locked="0" hidden="1"/>
    </xf>
    <xf numFmtId="0" fontId="31" fillId="0" borderId="37" xfId="0" applyFont="1" applyBorder="1" applyAlignment="1" applyProtection="1">
      <alignment horizontal="center" vertical="center"/>
      <protection locked="0" hidden="1"/>
    </xf>
    <xf numFmtId="0" fontId="40" fillId="0" borderId="111" xfId="0" applyFont="1" applyBorder="1" applyAlignment="1" applyProtection="1">
      <alignment horizontal="distributed" vertical="center" wrapText="1"/>
      <protection locked="0" hidden="1"/>
    </xf>
    <xf numFmtId="0" fontId="40" fillId="0" borderId="129" xfId="0" applyFont="1" applyBorder="1" applyAlignment="1" applyProtection="1">
      <alignment horizontal="distributed" vertical="center" wrapText="1"/>
      <protection locked="0" hidden="1"/>
    </xf>
    <xf numFmtId="0" fontId="40" fillId="0" borderId="130" xfId="0" applyFont="1" applyBorder="1" applyAlignment="1" applyProtection="1">
      <alignment horizontal="distributed" vertical="center" wrapText="1"/>
      <protection locked="0" hidden="1"/>
    </xf>
    <xf numFmtId="0" fontId="40" fillId="0" borderId="133" xfId="0" applyFont="1" applyBorder="1" applyAlignment="1" applyProtection="1">
      <alignment horizontal="distributed" vertical="center" wrapText="1"/>
      <protection locked="0" hidden="1"/>
    </xf>
    <xf numFmtId="0" fontId="90" fillId="0" borderId="128" xfId="0" applyFont="1" applyBorder="1" applyAlignment="1" applyProtection="1">
      <alignment horizontal="center" vertical="center"/>
      <protection locked="0" hidden="1"/>
    </xf>
    <xf numFmtId="0" fontId="90" fillId="0" borderId="108" xfId="0" applyFont="1" applyBorder="1" applyAlignment="1" applyProtection="1">
      <alignment horizontal="center" vertical="center"/>
      <protection locked="0" hidden="1"/>
    </xf>
    <xf numFmtId="0" fontId="90" fillId="0" borderId="126" xfId="0" applyFont="1" applyBorder="1" applyAlignment="1" applyProtection="1">
      <alignment horizontal="center" vertical="center"/>
      <protection locked="0" hidden="1"/>
    </xf>
    <xf numFmtId="0" fontId="90" fillId="0" borderId="111" xfId="0" applyFont="1" applyBorder="1" applyAlignment="1" applyProtection="1">
      <alignment horizontal="center" vertical="center"/>
      <protection locked="0" hidden="1"/>
    </xf>
    <xf numFmtId="0" fontId="90" fillId="0" borderId="0" xfId="0" applyFont="1" applyAlignment="1" applyProtection="1">
      <alignment horizontal="center" vertical="center"/>
      <protection locked="0" hidden="1"/>
    </xf>
    <xf numFmtId="0" fontId="90" fillId="0" borderId="97" xfId="0" applyFont="1" applyBorder="1" applyAlignment="1" applyProtection="1">
      <alignment horizontal="center" vertical="center"/>
      <protection locked="0" hidden="1"/>
    </xf>
    <xf numFmtId="0" fontId="90" fillId="0" borderId="129" xfId="0" applyFont="1" applyBorder="1" applyAlignment="1" applyProtection="1">
      <alignment horizontal="center" vertical="center"/>
      <protection locked="0" hidden="1"/>
    </xf>
    <xf numFmtId="0" fontId="90" fillId="0" borderId="130" xfId="0" applyFont="1" applyBorder="1" applyAlignment="1" applyProtection="1">
      <alignment horizontal="center" vertical="center"/>
      <protection locked="0" hidden="1"/>
    </xf>
    <xf numFmtId="0" fontId="90" fillId="0" borderId="133" xfId="0" applyFont="1" applyBorder="1" applyAlignment="1" applyProtection="1">
      <alignment horizontal="center" vertical="center"/>
      <protection locked="0" hidden="1"/>
    </xf>
    <xf numFmtId="0" fontId="17" fillId="0" borderId="111" xfId="0" applyFont="1" applyBorder="1" applyAlignment="1" applyProtection="1">
      <alignment horizontal="center" vertical="center"/>
      <protection locked="0" hidden="1"/>
    </xf>
    <xf numFmtId="0" fontId="17" fillId="0" borderId="0" xfId="0" applyFont="1" applyAlignment="1" applyProtection="1">
      <alignment horizontal="center" vertical="center"/>
      <protection locked="0" hidden="1"/>
    </xf>
    <xf numFmtId="0" fontId="17" fillId="0" borderId="97" xfId="0" applyFont="1" applyBorder="1" applyAlignment="1" applyProtection="1">
      <alignment horizontal="center" vertical="center"/>
      <protection locked="0" hidden="1"/>
    </xf>
    <xf numFmtId="0" fontId="90" fillId="0" borderId="108" xfId="0" applyFont="1" applyBorder="1" applyAlignment="1" applyProtection="1">
      <alignment horizontal="distributed" vertical="center"/>
      <protection locked="0" hidden="1"/>
    </xf>
    <xf numFmtId="0" fontId="90" fillId="0" borderId="0" xfId="0" applyFont="1" applyAlignment="1" applyProtection="1">
      <alignment horizontal="distributed" vertical="center"/>
      <protection locked="0" hidden="1"/>
    </xf>
    <xf numFmtId="0" fontId="101" fillId="0" borderId="95" xfId="0" applyFont="1" applyBorder="1" applyAlignment="1" applyProtection="1">
      <alignment horizontal="center" vertical="center"/>
      <protection locked="0" hidden="1"/>
    </xf>
    <xf numFmtId="0" fontId="101" fillId="0" borderId="96" xfId="0" applyFont="1" applyBorder="1" applyAlignment="1" applyProtection="1">
      <alignment horizontal="center" vertical="center"/>
      <protection locked="0" hidden="1"/>
    </xf>
    <xf numFmtId="0" fontId="10" fillId="0" borderId="128" xfId="0" applyFont="1" applyBorder="1" applyAlignment="1" applyProtection="1">
      <alignment horizontal="distributed" vertical="center" justifyLastLine="1"/>
      <protection locked="0" hidden="1"/>
    </xf>
    <xf numFmtId="0" fontId="10" fillId="0" borderId="108" xfId="0" applyFont="1" applyBorder="1" applyAlignment="1" applyProtection="1">
      <alignment horizontal="distributed" vertical="center" justifyLastLine="1"/>
      <protection locked="0" hidden="1"/>
    </xf>
    <xf numFmtId="0" fontId="10" fillId="0" borderId="126" xfId="0" applyFont="1" applyBorder="1" applyAlignment="1" applyProtection="1">
      <alignment horizontal="distributed" vertical="center" justifyLastLine="1"/>
      <protection locked="0" hidden="1"/>
    </xf>
    <xf numFmtId="0" fontId="10" fillId="0" borderId="129" xfId="0" applyFont="1" applyBorder="1" applyAlignment="1" applyProtection="1">
      <alignment horizontal="distributed" vertical="center" justifyLastLine="1"/>
      <protection locked="0" hidden="1"/>
    </xf>
    <xf numFmtId="0" fontId="10" fillId="0" borderId="130" xfId="0" applyFont="1" applyBorder="1" applyAlignment="1" applyProtection="1">
      <alignment horizontal="distributed" vertical="center" justifyLastLine="1"/>
      <protection locked="0" hidden="1"/>
    </xf>
    <xf numFmtId="0" fontId="10" fillId="0" borderId="131" xfId="0" applyFont="1" applyBorder="1" applyAlignment="1" applyProtection="1">
      <alignment horizontal="distributed" vertical="center" justifyLastLine="1"/>
      <protection locked="0" hidden="1"/>
    </xf>
    <xf numFmtId="0" fontId="90" fillId="0" borderId="108" xfId="0" applyFont="1" applyBorder="1" applyAlignment="1" applyProtection="1">
      <alignment horizontal="right"/>
      <protection locked="0" hidden="1"/>
    </xf>
    <xf numFmtId="0" fontId="90" fillId="0" borderId="126" xfId="0" applyFont="1" applyBorder="1" applyAlignment="1" applyProtection="1">
      <alignment horizontal="right"/>
      <protection locked="0" hidden="1"/>
    </xf>
    <xf numFmtId="0" fontId="90" fillId="0" borderId="130" xfId="0" applyFont="1" applyBorder="1" applyAlignment="1" applyProtection="1">
      <alignment horizontal="right"/>
      <protection locked="0" hidden="1"/>
    </xf>
    <xf numFmtId="0" fontId="90" fillId="0" borderId="131" xfId="0" applyFont="1" applyBorder="1" applyAlignment="1" applyProtection="1">
      <alignment horizontal="right"/>
      <protection locked="0" hidden="1"/>
    </xf>
    <xf numFmtId="0" fontId="90" fillId="0" borderId="108" xfId="0" applyFont="1" applyBorder="1" applyAlignment="1" applyProtection="1">
      <alignment horizontal="left"/>
      <protection locked="0" hidden="1"/>
    </xf>
    <xf numFmtId="0" fontId="90" fillId="0" borderId="130" xfId="0" applyFont="1" applyBorder="1" applyAlignment="1" applyProtection="1">
      <alignment horizontal="left"/>
      <protection locked="0" hidden="1"/>
    </xf>
    <xf numFmtId="0" fontId="90" fillId="0" borderId="129" xfId="0" applyFont="1" applyBorder="1" applyAlignment="1" applyProtection="1">
      <alignment horizontal="left" vertical="center"/>
      <protection locked="0" hidden="1"/>
    </xf>
    <xf numFmtId="0" fontId="90" fillId="0" borderId="130" xfId="0" applyFont="1" applyBorder="1" applyAlignment="1" applyProtection="1">
      <alignment horizontal="left" vertical="center"/>
      <protection locked="0" hidden="1"/>
    </xf>
    <xf numFmtId="0" fontId="101" fillId="0" borderId="111" xfId="0" applyFont="1" applyBorder="1" applyAlignment="1" applyProtection="1">
      <alignment horizontal="left" vertical="center"/>
      <protection locked="0" hidden="1"/>
    </xf>
    <xf numFmtId="0" fontId="101" fillId="0" borderId="0" xfId="0" applyFont="1" applyAlignment="1" applyProtection="1">
      <alignment horizontal="left" vertical="center"/>
      <protection locked="0" hidden="1"/>
    </xf>
    <xf numFmtId="0" fontId="101" fillId="0" borderId="129" xfId="0" applyFont="1" applyBorder="1" applyAlignment="1" applyProtection="1">
      <alignment horizontal="left" vertical="center"/>
      <protection locked="0" hidden="1"/>
    </xf>
    <xf numFmtId="0" fontId="101" fillId="0" borderId="130" xfId="0" applyFont="1" applyBorder="1" applyAlignment="1" applyProtection="1">
      <alignment horizontal="left" vertical="center"/>
      <protection locked="0" hidden="1"/>
    </xf>
    <xf numFmtId="176" fontId="67" fillId="0" borderId="62" xfId="0" quotePrefix="1" applyNumberFormat="1" applyFont="1" applyBorder="1" applyAlignment="1" applyProtection="1">
      <alignment horizontal="center" vertical="center"/>
      <protection locked="0" hidden="1"/>
    </xf>
    <xf numFmtId="176" fontId="67" fillId="0" borderId="58" xfId="0" quotePrefix="1" applyNumberFormat="1" applyFont="1" applyBorder="1" applyAlignment="1" applyProtection="1">
      <alignment horizontal="center" vertical="center"/>
      <protection locked="0" hidden="1"/>
    </xf>
    <xf numFmtId="176" fontId="67" fillId="0" borderId="63" xfId="0" quotePrefix="1" applyNumberFormat="1" applyFont="1" applyBorder="1" applyAlignment="1" applyProtection="1">
      <alignment horizontal="center" vertical="center"/>
      <protection locked="0" hidden="1"/>
    </xf>
    <xf numFmtId="0" fontId="29" fillId="0" borderId="111" xfId="0" applyFont="1" applyBorder="1" applyAlignment="1" applyProtection="1">
      <alignment horizontal="left" vertical="center" wrapText="1"/>
      <protection locked="0" hidden="1"/>
    </xf>
    <xf numFmtId="0" fontId="29" fillId="0" borderId="0" xfId="0" applyFont="1" applyAlignment="1" applyProtection="1">
      <alignment horizontal="left" vertical="center" wrapText="1"/>
      <protection locked="0" hidden="1"/>
    </xf>
    <xf numFmtId="0" fontId="29" fillId="0" borderId="97" xfId="0" applyFont="1" applyBorder="1" applyAlignment="1" applyProtection="1">
      <alignment horizontal="left" vertical="center" wrapText="1"/>
      <protection locked="0" hidden="1"/>
    </xf>
    <xf numFmtId="0" fontId="29" fillId="0" borderId="129" xfId="0" applyFont="1" applyBorder="1" applyAlignment="1" applyProtection="1">
      <alignment horizontal="left" vertical="center" wrapText="1"/>
      <protection locked="0" hidden="1"/>
    </xf>
    <xf numFmtId="0" fontId="29" fillId="0" borderId="130" xfId="0" applyFont="1" applyBorder="1" applyAlignment="1" applyProtection="1">
      <alignment horizontal="left" vertical="center" wrapText="1"/>
      <protection locked="0" hidden="1"/>
    </xf>
    <xf numFmtId="0" fontId="29" fillId="0" borderId="131" xfId="0" applyFont="1" applyBorder="1" applyAlignment="1" applyProtection="1">
      <alignment horizontal="left" vertical="center" wrapText="1"/>
      <protection locked="0" hidden="1"/>
    </xf>
    <xf numFmtId="0" fontId="76" fillId="0" borderId="128" xfId="0" applyFont="1" applyBorder="1" applyAlignment="1" applyProtection="1">
      <alignment horizontal="center" vertical="center" wrapText="1"/>
      <protection locked="0" hidden="1"/>
    </xf>
    <xf numFmtId="0" fontId="76" fillId="0" borderId="108" xfId="0" applyFont="1" applyBorder="1" applyAlignment="1" applyProtection="1">
      <alignment horizontal="center" vertical="center" wrapText="1"/>
      <protection locked="0" hidden="1"/>
    </xf>
    <xf numFmtId="0" fontId="76" fillId="0" borderId="126" xfId="0" applyFont="1" applyBorder="1" applyAlignment="1" applyProtection="1">
      <alignment horizontal="center" vertical="center" wrapText="1"/>
      <protection locked="0" hidden="1"/>
    </xf>
    <xf numFmtId="0" fontId="76" fillId="0" borderId="111" xfId="0" applyFont="1" applyBorder="1" applyAlignment="1" applyProtection="1">
      <alignment horizontal="center" vertical="center" wrapText="1"/>
      <protection locked="0" hidden="1"/>
    </xf>
    <xf numFmtId="0" fontId="76" fillId="0" borderId="0" xfId="0" applyFont="1" applyAlignment="1" applyProtection="1">
      <alignment horizontal="center" vertical="center" wrapText="1"/>
      <protection locked="0" hidden="1"/>
    </xf>
    <xf numFmtId="0" fontId="76" fillId="0" borderId="97" xfId="0" applyFont="1" applyBorder="1" applyAlignment="1" applyProtection="1">
      <alignment horizontal="center" vertical="center" wrapText="1"/>
      <protection locked="0" hidden="1"/>
    </xf>
    <xf numFmtId="0" fontId="76" fillId="0" borderId="129" xfId="0" applyFont="1" applyBorder="1" applyAlignment="1" applyProtection="1">
      <alignment horizontal="center" vertical="center" wrapText="1"/>
      <protection locked="0" hidden="1"/>
    </xf>
    <xf numFmtId="0" fontId="76" fillId="0" borderId="130" xfId="0" applyFont="1" applyBorder="1" applyAlignment="1" applyProtection="1">
      <alignment horizontal="center" vertical="center" wrapText="1"/>
      <protection locked="0" hidden="1"/>
    </xf>
    <xf numFmtId="0" fontId="76" fillId="0" borderId="131" xfId="0" applyFont="1" applyBorder="1" applyAlignment="1" applyProtection="1">
      <alignment horizontal="center" vertical="center" wrapText="1"/>
      <protection locked="0" hidden="1"/>
    </xf>
    <xf numFmtId="176" fontId="76" fillId="0" borderId="64" xfId="0" quotePrefix="1" applyNumberFormat="1" applyFont="1" applyBorder="1" applyAlignment="1" applyProtection="1">
      <alignment horizontal="center" vertical="center"/>
      <protection locked="0" hidden="1"/>
    </xf>
    <xf numFmtId="176" fontId="76" fillId="0" borderId="66" xfId="0" quotePrefix="1" applyNumberFormat="1" applyFont="1" applyBorder="1" applyAlignment="1" applyProtection="1">
      <alignment horizontal="center" vertical="center"/>
      <protection locked="0" hidden="1"/>
    </xf>
    <xf numFmtId="176" fontId="76" fillId="0" borderId="67" xfId="0" quotePrefix="1" applyNumberFormat="1" applyFont="1" applyBorder="1" applyAlignment="1" applyProtection="1">
      <alignment horizontal="center" vertical="center"/>
      <protection locked="0" hidden="1"/>
    </xf>
    <xf numFmtId="176" fontId="76" fillId="0" borderId="69" xfId="0" quotePrefix="1" applyNumberFormat="1" applyFont="1" applyBorder="1" applyAlignment="1" applyProtection="1">
      <alignment horizontal="center" vertical="center"/>
      <protection locked="0" hidden="1"/>
    </xf>
    <xf numFmtId="0" fontId="63" fillId="0" borderId="0" xfId="0" applyFont="1" applyAlignment="1" applyProtection="1">
      <alignment horizontal="center" vertical="center"/>
      <protection locked="0" hidden="1"/>
    </xf>
    <xf numFmtId="0" fontId="18" fillId="0" borderId="21" xfId="0" applyFont="1" applyBorder="1" applyAlignment="1" applyProtection="1">
      <alignment horizontal="distributed" vertical="center" wrapText="1"/>
      <protection locked="0" hidden="1"/>
    </xf>
    <xf numFmtId="0" fontId="18" fillId="0" borderId="37" xfId="0" applyFont="1" applyBorder="1" applyAlignment="1" applyProtection="1">
      <alignment horizontal="distributed" vertical="center" wrapText="1"/>
      <protection locked="0" hidden="1"/>
    </xf>
    <xf numFmtId="0" fontId="18" fillId="0" borderId="22" xfId="0" applyFont="1" applyBorder="1" applyAlignment="1" applyProtection="1">
      <alignment horizontal="distributed" vertical="center" wrapText="1"/>
      <protection locked="0" hidden="1"/>
    </xf>
    <xf numFmtId="176" fontId="76" fillId="0" borderId="70" xfId="0" quotePrefix="1" applyNumberFormat="1" applyFont="1" applyBorder="1" applyAlignment="1" applyProtection="1">
      <alignment horizontal="center" vertical="center"/>
      <protection locked="0" hidden="1"/>
    </xf>
    <xf numFmtId="176" fontId="76" fillId="0" borderId="71" xfId="0" quotePrefix="1" applyNumberFormat="1" applyFont="1" applyBorder="1" applyAlignment="1" applyProtection="1">
      <alignment horizontal="center" vertical="center"/>
      <protection locked="0" hidden="1"/>
    </xf>
    <xf numFmtId="0" fontId="72" fillId="0" borderId="6" xfId="0" applyFont="1" applyBorder="1" applyAlignment="1" applyProtection="1">
      <alignment horizontal="center"/>
      <protection locked="0" hidden="1"/>
    </xf>
    <xf numFmtId="0" fontId="72" fillId="0" borderId="0" xfId="0" applyFont="1" applyAlignment="1" applyProtection="1">
      <alignment horizontal="center"/>
      <protection locked="0" hidden="1"/>
    </xf>
    <xf numFmtId="0" fontId="72" fillId="0" borderId="4" xfId="0" applyFont="1" applyBorder="1" applyAlignment="1" applyProtection="1">
      <alignment horizontal="center"/>
      <protection locked="0" hidden="1"/>
    </xf>
    <xf numFmtId="0" fontId="72" fillId="0" borderId="24" xfId="0" applyFont="1" applyBorder="1" applyAlignment="1" applyProtection="1">
      <alignment horizontal="center"/>
      <protection locked="0" hidden="1"/>
    </xf>
    <xf numFmtId="0" fontId="72" fillId="0" borderId="11" xfId="0" applyFont="1" applyBorder="1" applyAlignment="1" applyProtection="1">
      <alignment horizontal="center"/>
      <protection locked="0" hidden="1"/>
    </xf>
    <xf numFmtId="0" fontId="72" fillId="0" borderId="31" xfId="0" applyFont="1" applyBorder="1" applyAlignment="1" applyProtection="1">
      <alignment horizontal="center"/>
      <protection locked="0" hidden="1"/>
    </xf>
    <xf numFmtId="0" fontId="103" fillId="0" borderId="107" xfId="0" applyFont="1" applyBorder="1" applyAlignment="1" applyProtection="1">
      <alignment horizontal="center" vertical="center" wrapText="1"/>
      <protection locked="0" hidden="1"/>
    </xf>
    <xf numFmtId="0" fontId="103" fillId="0" borderId="108" xfId="0" applyFont="1" applyBorder="1" applyAlignment="1" applyProtection="1">
      <alignment horizontal="center" vertical="center"/>
      <protection locked="0" hidden="1"/>
    </xf>
    <xf numFmtId="0" fontId="103" fillId="0" borderId="110" xfId="0" applyFont="1" applyBorder="1" applyAlignment="1" applyProtection="1">
      <alignment horizontal="center" vertical="center"/>
      <protection locked="0" hidden="1"/>
    </xf>
    <xf numFmtId="0" fontId="103" fillId="0" borderId="111" xfId="0" applyFont="1" applyBorder="1" applyAlignment="1" applyProtection="1">
      <alignment horizontal="center" vertical="center"/>
      <protection locked="0" hidden="1"/>
    </xf>
    <xf numFmtId="0" fontId="103" fillId="0" borderId="0" xfId="0" applyFont="1" applyAlignment="1" applyProtection="1">
      <alignment horizontal="center" vertical="center"/>
      <protection locked="0" hidden="1"/>
    </xf>
    <xf numFmtId="0" fontId="103" fillId="0" borderId="97" xfId="0" applyFont="1" applyBorder="1" applyAlignment="1" applyProtection="1">
      <alignment horizontal="center" vertical="center"/>
      <protection locked="0" hidden="1"/>
    </xf>
    <xf numFmtId="0" fontId="103" fillId="0" borderId="24" xfId="0" applyFont="1" applyBorder="1" applyAlignment="1" applyProtection="1">
      <alignment horizontal="center" vertical="center"/>
      <protection locked="0" hidden="1"/>
    </xf>
    <xf numFmtId="0" fontId="103" fillId="0" borderId="11" xfId="0" applyFont="1" applyBorder="1" applyAlignment="1" applyProtection="1">
      <alignment horizontal="center" vertical="center"/>
      <protection locked="0" hidden="1"/>
    </xf>
    <xf numFmtId="0" fontId="103" fillId="0" borderId="31" xfId="0" applyFont="1" applyBorder="1" applyAlignment="1" applyProtection="1">
      <alignment horizontal="center" vertical="center"/>
      <protection locked="0" hidden="1"/>
    </xf>
    <xf numFmtId="0" fontId="127" fillId="0" borderId="107" xfId="0" applyFont="1" applyBorder="1" applyAlignment="1" applyProtection="1">
      <alignment horizontal="distributed" vertical="center" wrapText="1"/>
      <protection locked="0" hidden="1"/>
    </xf>
    <xf numFmtId="0" fontId="127" fillId="0" borderId="108" xfId="0" applyFont="1" applyBorder="1" applyAlignment="1" applyProtection="1">
      <alignment horizontal="distributed" vertical="center" wrapText="1"/>
      <protection locked="0" hidden="1"/>
    </xf>
    <xf numFmtId="0" fontId="127" fillId="0" borderId="110" xfId="0" applyFont="1" applyBorder="1" applyAlignment="1" applyProtection="1">
      <alignment horizontal="distributed" vertical="center" wrapText="1"/>
      <protection locked="0" hidden="1"/>
    </xf>
    <xf numFmtId="0" fontId="127" fillId="0" borderId="111" xfId="0" applyFont="1" applyBorder="1" applyAlignment="1" applyProtection="1">
      <alignment horizontal="distributed" vertical="center" wrapText="1"/>
      <protection locked="0" hidden="1"/>
    </xf>
    <xf numFmtId="0" fontId="127" fillId="0" borderId="0" xfId="0" applyFont="1" applyAlignment="1" applyProtection="1">
      <alignment horizontal="distributed" vertical="center" wrapText="1"/>
      <protection locked="0" hidden="1"/>
    </xf>
    <xf numFmtId="0" fontId="127" fillId="0" borderId="97" xfId="0" applyFont="1" applyBorder="1" applyAlignment="1" applyProtection="1">
      <alignment horizontal="distributed" vertical="center" wrapText="1"/>
      <protection locked="0" hidden="1"/>
    </xf>
    <xf numFmtId="0" fontId="127" fillId="0" borderId="24" xfId="0" applyFont="1" applyBorder="1" applyAlignment="1" applyProtection="1">
      <alignment horizontal="distributed" vertical="center" wrapText="1"/>
      <protection locked="0" hidden="1"/>
    </xf>
    <xf numFmtId="0" fontId="127" fillId="0" borderId="11" xfId="0" applyFont="1" applyBorder="1" applyAlignment="1" applyProtection="1">
      <alignment horizontal="distributed" vertical="center" wrapText="1"/>
      <protection locked="0" hidden="1"/>
    </xf>
    <xf numFmtId="0" fontId="127" fillId="0" borderId="31" xfId="0" applyFont="1" applyBorder="1" applyAlignment="1" applyProtection="1">
      <alignment horizontal="distributed" vertical="center" wrapText="1"/>
      <protection locked="0" hidden="1"/>
    </xf>
    <xf numFmtId="0" fontId="19" fillId="0" borderId="0" xfId="0" applyFont="1" applyAlignment="1" applyProtection="1">
      <alignment horizontal="distributed" vertical="center" wrapText="1"/>
      <protection locked="0" hidden="1"/>
    </xf>
    <xf numFmtId="0" fontId="110" fillId="0" borderId="0" xfId="0" applyFont="1" applyAlignment="1" applyProtection="1">
      <alignment horizontal="center" vertical="center"/>
      <protection locked="0" hidden="1"/>
    </xf>
    <xf numFmtId="0" fontId="110" fillId="0" borderId="107" xfId="0" applyFont="1" applyBorder="1" applyAlignment="1" applyProtection="1">
      <alignment horizontal="center" vertical="center"/>
      <protection locked="0" hidden="1"/>
    </xf>
    <xf numFmtId="0" fontId="110" fillId="0" borderId="108" xfId="0" applyFont="1" applyBorder="1" applyAlignment="1" applyProtection="1">
      <alignment horizontal="center" vertical="center"/>
      <protection locked="0" hidden="1"/>
    </xf>
    <xf numFmtId="0" fontId="110" fillId="0" borderId="126" xfId="0" applyFont="1" applyBorder="1" applyAlignment="1" applyProtection="1">
      <alignment horizontal="center" vertical="center"/>
      <protection locked="0" hidden="1"/>
    </xf>
    <xf numFmtId="0" fontId="110" fillId="0" borderId="111" xfId="0" applyFont="1" applyBorder="1" applyAlignment="1" applyProtection="1">
      <alignment horizontal="center" vertical="center"/>
      <protection locked="0" hidden="1"/>
    </xf>
    <xf numFmtId="0" fontId="110" fillId="0" borderId="97" xfId="0" applyFont="1" applyBorder="1" applyAlignment="1" applyProtection="1">
      <alignment horizontal="center" vertical="center"/>
      <protection locked="0" hidden="1"/>
    </xf>
    <xf numFmtId="0" fontId="110" fillId="0" borderId="10" xfId="0" applyFont="1" applyBorder="1" applyAlignment="1" applyProtection="1">
      <alignment horizontal="center" vertical="center"/>
      <protection locked="0" hidden="1"/>
    </xf>
    <xf numFmtId="0" fontId="110" fillId="0" borderId="76" xfId="0" applyFont="1" applyBorder="1" applyAlignment="1" applyProtection="1">
      <alignment horizontal="center" vertical="center"/>
      <protection locked="0" hidden="1"/>
    </xf>
    <xf numFmtId="0" fontId="110" fillId="0" borderId="5" xfId="0" applyFont="1" applyBorder="1" applyAlignment="1" applyProtection="1">
      <alignment horizontal="center" vertical="center"/>
      <protection locked="0" hidden="1"/>
    </xf>
    <xf numFmtId="0" fontId="108" fillId="0" borderId="106" xfId="0" applyFont="1" applyBorder="1" applyAlignment="1" applyProtection="1">
      <alignment horizontal="center" wrapText="1"/>
      <protection locked="0" hidden="1"/>
    </xf>
    <xf numFmtId="0" fontId="12" fillId="0" borderId="27" xfId="0" applyFont="1" applyBorder="1" applyAlignment="1" applyProtection="1">
      <alignment horizontal="center" vertical="center"/>
      <protection locked="0" hidden="1"/>
    </xf>
    <xf numFmtId="0" fontId="12" fillId="0" borderId="28" xfId="0" applyFont="1" applyBorder="1" applyAlignment="1" applyProtection="1">
      <alignment horizontal="center" vertical="center"/>
      <protection locked="0" hidden="1"/>
    </xf>
    <xf numFmtId="0" fontId="12" fillId="0" borderId="29" xfId="0" applyFont="1" applyBorder="1" applyAlignment="1" applyProtection="1">
      <alignment horizontal="center" vertical="center"/>
      <protection locked="0" hidden="1"/>
    </xf>
    <xf numFmtId="0" fontId="20" fillId="0" borderId="30" xfId="0" applyFont="1" applyBorder="1" applyAlignment="1" applyProtection="1">
      <alignment horizontal="distributed" vertical="center" justifyLastLine="1"/>
      <protection locked="0" hidden="1"/>
    </xf>
    <xf numFmtId="0" fontId="19" fillId="0" borderId="111" xfId="0" applyFont="1" applyBorder="1" applyAlignment="1" applyProtection="1">
      <alignment horizontal="left" vertical="center" wrapText="1"/>
      <protection locked="0" hidden="1"/>
    </xf>
    <xf numFmtId="0" fontId="19" fillId="0" borderId="97" xfId="0" applyFont="1" applyBorder="1" applyAlignment="1" applyProtection="1">
      <alignment horizontal="left" vertical="center" wrapText="1"/>
      <protection locked="0" hidden="1"/>
    </xf>
    <xf numFmtId="0" fontId="19" fillId="0" borderId="107" xfId="0" applyFont="1" applyBorder="1" applyAlignment="1" applyProtection="1">
      <alignment horizontal="left" vertical="center" wrapText="1"/>
      <protection locked="0" hidden="1"/>
    </xf>
    <xf numFmtId="0" fontId="19" fillId="0" borderId="108" xfId="0" applyFont="1" applyBorder="1" applyAlignment="1" applyProtection="1">
      <alignment horizontal="left" vertical="center" wrapText="1"/>
      <protection locked="0" hidden="1"/>
    </xf>
    <xf numFmtId="0" fontId="19" fillId="0" borderId="110" xfId="0" applyFont="1" applyBorder="1" applyAlignment="1" applyProtection="1">
      <alignment horizontal="left" vertical="center" wrapText="1"/>
      <protection locked="0" hidden="1"/>
    </xf>
    <xf numFmtId="0" fontId="32" fillId="0" borderId="0" xfId="0" applyFont="1" applyAlignment="1" applyProtection="1">
      <alignment horizontal="center" vertical="center" shrinkToFit="1"/>
      <protection locked="0" hidden="1"/>
    </xf>
    <xf numFmtId="0" fontId="101" fillId="0" borderId="23" xfId="0" applyFont="1" applyBorder="1" applyAlignment="1" applyProtection="1">
      <alignment horizontal="center" vertical="distributed" textRotation="255" justifyLastLine="1"/>
      <protection locked="0" hidden="1"/>
    </xf>
    <xf numFmtId="0" fontId="101" fillId="0" borderId="132" xfId="0" applyFont="1" applyBorder="1" applyAlignment="1" applyProtection="1">
      <alignment horizontal="center" vertical="distributed" textRotation="255" justifyLastLine="1"/>
      <protection locked="0" hidden="1"/>
    </xf>
    <xf numFmtId="0" fontId="101" fillId="0" borderId="111" xfId="0" applyFont="1" applyBorder="1" applyAlignment="1" applyProtection="1">
      <alignment horizontal="center" vertical="distributed" textRotation="255" justifyLastLine="1"/>
      <protection locked="0" hidden="1"/>
    </xf>
    <xf numFmtId="0" fontId="101" fillId="0" borderId="140" xfId="0" applyFont="1" applyBorder="1" applyAlignment="1" applyProtection="1">
      <alignment horizontal="center" vertical="distributed" textRotation="255" justifyLastLine="1"/>
      <protection locked="0" hidden="1"/>
    </xf>
    <xf numFmtId="0" fontId="101" fillId="0" borderId="129" xfId="0" applyFont="1" applyBorder="1" applyAlignment="1" applyProtection="1">
      <alignment horizontal="center" vertical="distributed" textRotation="255" justifyLastLine="1"/>
      <protection locked="0" hidden="1"/>
    </xf>
    <xf numFmtId="0" fontId="101" fillId="0" borderId="93" xfId="0" applyFont="1" applyBorder="1" applyAlignment="1" applyProtection="1">
      <alignment horizontal="center" vertical="distributed" textRotation="255" justifyLastLine="1"/>
      <protection locked="0" hidden="1"/>
    </xf>
    <xf numFmtId="0" fontId="3" fillId="0" borderId="41" xfId="0" applyFont="1" applyBorder="1" applyAlignment="1" applyProtection="1">
      <alignment horizontal="center" vertical="center" wrapText="1"/>
      <protection locked="0" hidden="1"/>
    </xf>
    <xf numFmtId="0" fontId="3" fillId="0" borderId="8" xfId="0" applyFont="1" applyBorder="1" applyAlignment="1" applyProtection="1">
      <alignment horizontal="center" vertical="center" wrapText="1"/>
      <protection locked="0" hidden="1"/>
    </xf>
    <xf numFmtId="0" fontId="3" fillId="0" borderId="9" xfId="0" applyFont="1" applyBorder="1" applyAlignment="1" applyProtection="1">
      <alignment horizontal="center" vertical="center" wrapText="1"/>
      <protection locked="0" hidden="1"/>
    </xf>
    <xf numFmtId="0" fontId="3" fillId="0" borderId="34" xfId="0" applyFont="1" applyBorder="1" applyAlignment="1" applyProtection="1">
      <alignment horizontal="center" vertical="center" wrapText="1"/>
      <protection locked="0" hidden="1"/>
    </xf>
    <xf numFmtId="0" fontId="3" fillId="0" borderId="0" xfId="0" applyFont="1" applyAlignment="1" applyProtection="1">
      <alignment horizontal="center" vertical="center" wrapText="1"/>
      <protection locked="0" hidden="1"/>
    </xf>
    <xf numFmtId="0" fontId="3" fillId="0" borderId="4" xfId="0" applyFont="1" applyBorder="1" applyAlignment="1" applyProtection="1">
      <alignment horizontal="center" vertical="center" wrapText="1"/>
      <protection locked="0" hidden="1"/>
    </xf>
    <xf numFmtId="0" fontId="33" fillId="0" borderId="108" xfId="0" applyFont="1" applyBorder="1" applyAlignment="1" applyProtection="1">
      <alignment horizontal="left" vertical="center" shrinkToFit="1"/>
      <protection locked="0" hidden="1"/>
    </xf>
    <xf numFmtId="0" fontId="33" fillId="0" borderId="109" xfId="0" applyFont="1" applyBorder="1" applyAlignment="1" applyProtection="1">
      <alignment horizontal="left" vertical="center" shrinkToFit="1"/>
      <protection locked="0" hidden="1"/>
    </xf>
    <xf numFmtId="0" fontId="33" fillId="0" borderId="76" xfId="0" applyFont="1" applyBorder="1" applyAlignment="1" applyProtection="1">
      <alignment horizontal="left" vertical="center" shrinkToFit="1"/>
      <protection locked="0" hidden="1"/>
    </xf>
    <xf numFmtId="0" fontId="33" fillId="0" borderId="123" xfId="0" applyFont="1" applyBorder="1" applyAlignment="1" applyProtection="1">
      <alignment horizontal="left" vertical="center" shrinkToFit="1"/>
      <protection locked="0" hidden="1"/>
    </xf>
    <xf numFmtId="177" fontId="35" fillId="0" borderId="0" xfId="0" applyNumberFormat="1" applyFont="1" applyAlignment="1" applyProtection="1">
      <alignment horizontal="right"/>
      <protection locked="0" hidden="1"/>
    </xf>
    <xf numFmtId="177" fontId="35" fillId="0" borderId="50" xfId="0" applyNumberFormat="1" applyFont="1" applyBorder="1" applyAlignment="1" applyProtection="1">
      <alignment horizontal="right"/>
      <protection locked="0" hidden="1"/>
    </xf>
    <xf numFmtId="0" fontId="18" fillId="0" borderId="23" xfId="0" applyFont="1" applyBorder="1" applyAlignment="1" applyProtection="1">
      <alignment horizontal="distributed" vertical="center" wrapText="1"/>
      <protection locked="0" hidden="1"/>
    </xf>
    <xf numFmtId="0" fontId="18" fillId="0" borderId="17" xfId="0" applyFont="1" applyBorder="1" applyAlignment="1" applyProtection="1">
      <alignment horizontal="distributed" vertical="center" wrapText="1"/>
      <protection locked="0" hidden="1"/>
    </xf>
    <xf numFmtId="0" fontId="18" fillId="0" borderId="32" xfId="0" applyFont="1" applyBorder="1" applyAlignment="1" applyProtection="1">
      <alignment horizontal="distributed" vertical="center" wrapText="1"/>
      <protection locked="0" hidden="1"/>
    </xf>
    <xf numFmtId="0" fontId="18" fillId="0" borderId="6" xfId="0" applyFont="1" applyBorder="1" applyAlignment="1" applyProtection="1">
      <alignment horizontal="distributed" vertical="center" wrapText="1"/>
      <protection locked="0" hidden="1"/>
    </xf>
    <xf numFmtId="0" fontId="18" fillId="0" borderId="0" xfId="0" applyFont="1" applyAlignment="1" applyProtection="1">
      <alignment horizontal="distributed" vertical="center" wrapText="1"/>
      <protection locked="0" hidden="1"/>
    </xf>
    <xf numFmtId="0" fontId="18" fillId="0" borderId="4" xfId="0" applyFont="1" applyBorder="1" applyAlignment="1" applyProtection="1">
      <alignment horizontal="distributed" vertical="center" wrapText="1"/>
      <protection locked="0" hidden="1"/>
    </xf>
    <xf numFmtId="0" fontId="18" fillId="0" borderId="10" xfId="0" applyFont="1" applyBorder="1" applyAlignment="1" applyProtection="1">
      <alignment horizontal="distributed" vertical="center" wrapText="1"/>
      <protection locked="0" hidden="1"/>
    </xf>
    <xf numFmtId="0" fontId="18" fillId="0" borderId="3" xfId="0" applyFont="1" applyBorder="1" applyAlignment="1" applyProtection="1">
      <alignment horizontal="distributed" vertical="center" wrapText="1"/>
      <protection locked="0" hidden="1"/>
    </xf>
    <xf numFmtId="0" fontId="18" fillId="0" borderId="5" xfId="0" applyFont="1" applyBorder="1" applyAlignment="1" applyProtection="1">
      <alignment horizontal="distributed" vertical="center" wrapText="1"/>
      <protection locked="0" hidden="1"/>
    </xf>
    <xf numFmtId="0" fontId="42" fillId="0" borderId="7" xfId="0" applyFont="1" applyBorder="1" applyAlignment="1" applyProtection="1">
      <alignment horizontal="distributed" vertical="center" wrapText="1"/>
      <protection locked="0" hidden="1"/>
    </xf>
    <xf numFmtId="0" fontId="42" fillId="0" borderId="8" xfId="0" applyFont="1" applyBorder="1" applyAlignment="1" applyProtection="1">
      <alignment horizontal="distributed" vertical="center" wrapText="1"/>
      <protection locked="0" hidden="1"/>
    </xf>
    <xf numFmtId="0" fontId="42" fillId="0" borderId="9" xfId="0" applyFont="1" applyBorder="1" applyAlignment="1" applyProtection="1">
      <alignment horizontal="distributed" vertical="center" wrapText="1"/>
      <protection locked="0" hidden="1"/>
    </xf>
    <xf numFmtId="0" fontId="42" fillId="0" borderId="6" xfId="0" applyFont="1" applyBorder="1" applyAlignment="1" applyProtection="1">
      <alignment horizontal="distributed" vertical="center" wrapText="1"/>
      <protection locked="0" hidden="1"/>
    </xf>
    <xf numFmtId="0" fontId="42" fillId="0" borderId="0" xfId="0" applyFont="1" applyAlignment="1" applyProtection="1">
      <alignment horizontal="distributed" vertical="center" wrapText="1"/>
      <protection locked="0" hidden="1"/>
    </xf>
    <xf numFmtId="0" fontId="42" fillId="0" borderId="4" xfId="0" applyFont="1" applyBorder="1" applyAlignment="1" applyProtection="1">
      <alignment horizontal="distributed" vertical="center" wrapText="1"/>
      <protection locked="0" hidden="1"/>
    </xf>
    <xf numFmtId="0" fontId="67" fillId="0" borderId="59" xfId="0" quotePrefix="1" applyFont="1" applyBorder="1" applyAlignment="1" applyProtection="1">
      <alignment horizontal="center" vertical="center"/>
      <protection locked="0" hidden="1"/>
    </xf>
    <xf numFmtId="0" fontId="26" fillId="0" borderId="70" xfId="0" applyFont="1" applyBorder="1" applyAlignment="1" applyProtection="1">
      <alignment horizontal="center" vertical="center"/>
      <protection locked="0" hidden="1"/>
    </xf>
    <xf numFmtId="0" fontId="26" fillId="0" borderId="71" xfId="0" applyFont="1" applyBorder="1" applyAlignment="1" applyProtection="1">
      <alignment horizontal="center" vertical="center"/>
      <protection locked="0" hidden="1"/>
    </xf>
    <xf numFmtId="0" fontId="26" fillId="0" borderId="67" xfId="0" applyFont="1" applyBorder="1" applyAlignment="1" applyProtection="1">
      <alignment horizontal="center" vertical="center"/>
      <protection locked="0" hidden="1"/>
    </xf>
    <xf numFmtId="0" fontId="26" fillId="0" borderId="69" xfId="0" applyFont="1" applyBorder="1" applyAlignment="1" applyProtection="1">
      <alignment horizontal="center" vertical="center"/>
      <protection locked="0" hidden="1"/>
    </xf>
    <xf numFmtId="0" fontId="101" fillId="0" borderId="24" xfId="0" applyFont="1" applyBorder="1" applyAlignment="1" applyProtection="1">
      <alignment horizontal="center" vertical="distributed" textRotation="255" justifyLastLine="1"/>
      <protection locked="0" hidden="1"/>
    </xf>
    <xf numFmtId="0" fontId="101" fillId="0" borderId="31" xfId="0" applyFont="1" applyBorder="1" applyAlignment="1" applyProtection="1">
      <alignment horizontal="center" vertical="distributed" textRotation="255" justifyLastLine="1"/>
      <protection locked="0" hidden="1"/>
    </xf>
    <xf numFmtId="0" fontId="0" fillId="0" borderId="0" xfId="0" applyAlignment="1" applyProtection="1">
      <alignment horizontal="center" vertical="center" wrapText="1"/>
      <protection locked="0" hidden="1"/>
    </xf>
    <xf numFmtId="0" fontId="11" fillId="0" borderId="23" xfId="0" quotePrefix="1" applyFont="1" applyBorder="1" applyAlignment="1" applyProtection="1">
      <alignment horizontal="center" vertical="center"/>
      <protection locked="0" hidden="1"/>
    </xf>
    <xf numFmtId="0" fontId="11" fillId="0" borderId="17" xfId="0" applyFont="1" applyBorder="1" applyAlignment="1" applyProtection="1">
      <alignment horizontal="center" vertical="center"/>
      <protection locked="0" hidden="1"/>
    </xf>
    <xf numFmtId="0" fontId="11" fillId="0" borderId="6" xfId="0" applyFont="1" applyBorder="1" applyAlignment="1" applyProtection="1">
      <alignment horizontal="center" vertical="center"/>
      <protection locked="0" hidden="1"/>
    </xf>
    <xf numFmtId="0" fontId="11" fillId="0" borderId="0" xfId="0" applyFont="1" applyAlignment="1" applyProtection="1">
      <alignment horizontal="center" vertical="center"/>
      <protection locked="0" hidden="1"/>
    </xf>
    <xf numFmtId="0" fontId="11" fillId="0" borderId="10" xfId="0" applyFont="1" applyBorder="1" applyAlignment="1" applyProtection="1">
      <alignment horizontal="center" vertical="center"/>
      <protection locked="0" hidden="1"/>
    </xf>
    <xf numFmtId="0" fontId="11" fillId="0" borderId="76" xfId="0" applyFont="1" applyBorder="1" applyAlignment="1" applyProtection="1">
      <alignment horizontal="center" vertical="center"/>
      <protection locked="0" hidden="1"/>
    </xf>
    <xf numFmtId="0" fontId="43" fillId="0" borderId="24" xfId="0" applyFont="1" applyBorder="1" applyAlignment="1" applyProtection="1">
      <alignment horizontal="center" vertical="center"/>
      <protection locked="0" hidden="1"/>
    </xf>
    <xf numFmtId="0" fontId="31" fillId="0" borderId="59" xfId="0" applyFont="1" applyBorder="1" applyAlignment="1" applyProtection="1">
      <alignment horizontal="center" vertical="center"/>
      <protection locked="0" hidden="1"/>
    </xf>
    <xf numFmtId="0" fontId="31" fillId="0" borderId="61" xfId="0" applyFont="1" applyBorder="1" applyAlignment="1" applyProtection="1">
      <alignment horizontal="center" vertical="center"/>
      <protection locked="0" hidden="1"/>
    </xf>
    <xf numFmtId="0" fontId="27" fillId="0" borderId="59" xfId="0" applyFont="1" applyBorder="1" applyAlignment="1" applyProtection="1">
      <alignment horizontal="center" vertical="center"/>
      <protection locked="0" hidden="1"/>
    </xf>
    <xf numFmtId="0" fontId="27" fillId="0" borderId="61" xfId="0" applyFont="1" applyBorder="1" applyAlignment="1" applyProtection="1">
      <alignment horizontal="center" vertical="center"/>
      <protection locked="0" hidden="1"/>
    </xf>
    <xf numFmtId="0" fontId="86" fillId="0" borderId="0" xfId="0" applyFont="1" applyAlignment="1" applyProtection="1">
      <alignment horizontal="center" vertical="center" textRotation="255"/>
      <protection locked="0" hidden="1"/>
    </xf>
    <xf numFmtId="0" fontId="12" fillId="0" borderId="7" xfId="0" applyFont="1" applyBorder="1" applyAlignment="1" applyProtection="1">
      <alignment horizontal="center" vertical="center" textRotation="255"/>
      <protection locked="0" hidden="1"/>
    </xf>
    <xf numFmtId="0" fontId="12" fillId="0" borderId="9" xfId="0" applyFont="1" applyBorder="1" applyAlignment="1" applyProtection="1">
      <alignment horizontal="center" vertical="center" textRotation="255"/>
      <protection locked="0" hidden="1"/>
    </xf>
    <xf numFmtId="0" fontId="12" fillId="0" borderId="6" xfId="0" applyFont="1" applyBorder="1" applyAlignment="1" applyProtection="1">
      <alignment horizontal="center" vertical="center" textRotation="255"/>
      <protection locked="0" hidden="1"/>
    </xf>
    <xf numFmtId="0" fontId="12" fillId="0" borderId="0" xfId="0" applyFont="1" applyAlignment="1" applyProtection="1">
      <alignment horizontal="center" vertical="center" textRotation="255"/>
      <protection locked="0" hidden="1"/>
    </xf>
    <xf numFmtId="0" fontId="12" fillId="0" borderId="24" xfId="0" applyFont="1" applyBorder="1" applyAlignment="1" applyProtection="1">
      <alignment horizontal="center" vertical="center" textRotation="255"/>
      <protection locked="0" hidden="1"/>
    </xf>
    <xf numFmtId="0" fontId="12" fillId="0" borderId="11" xfId="0" applyFont="1" applyBorder="1" applyAlignment="1" applyProtection="1">
      <alignment horizontal="center" vertical="center" textRotation="255"/>
      <protection locked="0" hidden="1"/>
    </xf>
    <xf numFmtId="0" fontId="30" fillId="0" borderId="0" xfId="0" applyFont="1" applyAlignment="1" applyProtection="1">
      <alignment horizontal="left" vertical="center" shrinkToFit="1"/>
      <protection locked="0" hidden="1"/>
    </xf>
    <xf numFmtId="0" fontId="30" fillId="0" borderId="4" xfId="0" applyFont="1" applyBorder="1" applyAlignment="1" applyProtection="1">
      <alignment horizontal="left" vertical="center" shrinkToFit="1"/>
      <protection locked="0" hidden="1"/>
    </xf>
    <xf numFmtId="0" fontId="79" fillId="0" borderId="0" xfId="0" applyFont="1" applyAlignment="1" applyProtection="1">
      <alignment horizontal="left" vertical="center" wrapText="1"/>
      <protection locked="0" hidden="1"/>
    </xf>
    <xf numFmtId="0" fontId="9" fillId="0" borderId="16" xfId="0" applyFont="1" applyBorder="1" applyAlignment="1" applyProtection="1">
      <alignment horizontal="center" textRotation="255"/>
      <protection locked="0" hidden="1"/>
    </xf>
    <xf numFmtId="0" fontId="51" fillId="5" borderId="145" xfId="0" applyFont="1" applyFill="1" applyBorder="1" applyAlignment="1" applyProtection="1">
      <alignment horizontal="center" vertical="center"/>
      <protection locked="0" hidden="1"/>
    </xf>
    <xf numFmtId="0" fontId="51" fillId="5" borderId="44" xfId="0" applyFont="1" applyFill="1" applyBorder="1" applyAlignment="1" applyProtection="1">
      <alignment horizontal="center" vertical="center"/>
      <protection locked="0" hidden="1"/>
    </xf>
    <xf numFmtId="0" fontId="51" fillId="5" borderId="46" xfId="0" applyFont="1" applyFill="1" applyBorder="1" applyAlignment="1" applyProtection="1">
      <alignment horizontal="center" vertical="center"/>
      <protection locked="0" hidden="1"/>
    </xf>
    <xf numFmtId="0" fontId="51" fillId="4" borderId="45" xfId="0" applyFont="1" applyFill="1" applyBorder="1" applyAlignment="1" applyProtection="1">
      <alignment horizontal="center" vertical="center"/>
      <protection locked="0" hidden="1"/>
    </xf>
    <xf numFmtId="0" fontId="51" fillId="4" borderId="44" xfId="0" applyFont="1" applyFill="1" applyBorder="1" applyAlignment="1" applyProtection="1">
      <alignment horizontal="center" vertical="center"/>
      <protection locked="0" hidden="1"/>
    </xf>
    <xf numFmtId="0" fontId="9" fillId="0" borderId="0" xfId="0" applyFont="1" applyAlignment="1" applyProtection="1">
      <alignment horizontal="distributed" vertical="center" wrapText="1"/>
      <protection locked="0" hidden="1"/>
    </xf>
    <xf numFmtId="0" fontId="51" fillId="2" borderId="33" xfId="0" applyFont="1" applyFill="1" applyBorder="1" applyAlignment="1" applyProtection="1">
      <alignment horizontal="center" vertical="center" textRotation="255"/>
      <protection locked="0" hidden="1"/>
    </xf>
    <xf numFmtId="0" fontId="51" fillId="2" borderId="17" xfId="0" applyFont="1" applyFill="1" applyBorder="1" applyAlignment="1" applyProtection="1">
      <alignment horizontal="center" vertical="center" textRotation="255"/>
      <protection locked="0" hidden="1"/>
    </xf>
    <xf numFmtId="0" fontId="51" fillId="2" borderId="32" xfId="0" applyFont="1" applyFill="1" applyBorder="1" applyAlignment="1" applyProtection="1">
      <alignment horizontal="center" vertical="center" textRotation="255"/>
      <protection locked="0" hidden="1"/>
    </xf>
    <xf numFmtId="0" fontId="51" fillId="2" borderId="34" xfId="0" applyFont="1" applyFill="1" applyBorder="1" applyAlignment="1" applyProtection="1">
      <alignment horizontal="center" vertical="center" textRotation="255"/>
      <protection locked="0" hidden="1"/>
    </xf>
    <xf numFmtId="0" fontId="51" fillId="2" borderId="0" xfId="0" applyFont="1" applyFill="1" applyAlignment="1" applyProtection="1">
      <alignment horizontal="center" vertical="center" textRotation="255"/>
      <protection locked="0" hidden="1"/>
    </xf>
    <xf numFmtId="0" fontId="51" fillId="2" borderId="4" xfId="0" applyFont="1" applyFill="1" applyBorder="1" applyAlignment="1" applyProtection="1">
      <alignment horizontal="center" vertical="center" textRotation="255"/>
      <protection locked="0" hidden="1"/>
    </xf>
    <xf numFmtId="0" fontId="1" fillId="0" borderId="95" xfId="0" applyFont="1" applyBorder="1" applyAlignment="1" applyProtection="1">
      <alignment horizontal="distributed" vertical="center" wrapText="1"/>
      <protection locked="0" hidden="1"/>
    </xf>
    <xf numFmtId="0" fontId="1" fillId="0" borderId="95" xfId="0" applyFont="1" applyBorder="1" applyAlignment="1" applyProtection="1">
      <alignment horizontal="distributed" vertical="center"/>
      <protection locked="0" hidden="1"/>
    </xf>
    <xf numFmtId="0" fontId="1" fillId="0" borderId="96" xfId="0" applyFont="1" applyBorder="1" applyAlignment="1" applyProtection="1">
      <alignment horizontal="distributed" vertical="center"/>
      <protection locked="0" hidden="1"/>
    </xf>
    <xf numFmtId="0" fontId="1" fillId="0" borderId="28" xfId="0" applyFont="1" applyBorder="1" applyAlignment="1" applyProtection="1">
      <alignment horizontal="distributed" vertical="center"/>
      <protection locked="0" hidden="1"/>
    </xf>
    <xf numFmtId="0" fontId="1" fillId="0" borderId="29" xfId="0" applyFont="1" applyBorder="1" applyAlignment="1" applyProtection="1">
      <alignment horizontal="distributed" vertical="center"/>
      <protection locked="0" hidden="1"/>
    </xf>
    <xf numFmtId="0" fontId="9" fillId="0" borderId="8" xfId="0" applyFont="1" applyBorder="1" applyAlignment="1" applyProtection="1">
      <alignment horizontal="distributed" vertical="center" wrapText="1"/>
      <protection locked="0" hidden="1"/>
    </xf>
    <xf numFmtId="0" fontId="43" fillId="0" borderId="95" xfId="0" applyFont="1" applyBorder="1" applyAlignment="1" applyProtection="1">
      <alignment horizontal="center" vertical="center"/>
      <protection locked="0" hidden="1"/>
    </xf>
    <xf numFmtId="0" fontId="43" fillId="0" borderId="27" xfId="0" applyFont="1" applyBorder="1" applyAlignment="1" applyProtection="1">
      <alignment horizontal="center" vertical="center"/>
      <protection locked="0" hidden="1"/>
    </xf>
    <xf numFmtId="0" fontId="43" fillId="0" borderId="28" xfId="0" applyFont="1" applyBorder="1" applyAlignment="1" applyProtection="1">
      <alignment horizontal="center" vertical="center"/>
      <protection locked="0" hidden="1"/>
    </xf>
    <xf numFmtId="0" fontId="43" fillId="0" borderId="29" xfId="0" applyFont="1" applyBorder="1" applyAlignment="1" applyProtection="1">
      <alignment horizontal="center" vertical="center"/>
      <protection locked="0" hidden="1"/>
    </xf>
    <xf numFmtId="0" fontId="10" fillId="0" borderId="17" xfId="0" applyFont="1" applyBorder="1" applyAlignment="1" applyProtection="1">
      <alignment horizontal="distributed" vertical="center" wrapText="1"/>
      <protection locked="0" hidden="1"/>
    </xf>
    <xf numFmtId="0" fontId="10" fillId="0" borderId="17" xfId="0" applyFont="1" applyBorder="1" applyAlignment="1" applyProtection="1">
      <alignment horizontal="distributed" vertical="center"/>
      <protection locked="0" hidden="1"/>
    </xf>
    <xf numFmtId="0" fontId="10" fillId="0" borderId="32" xfId="0" applyFont="1" applyBorder="1" applyAlignment="1" applyProtection="1">
      <alignment horizontal="distributed" vertical="center"/>
      <protection locked="0" hidden="1"/>
    </xf>
    <xf numFmtId="0" fontId="10" fillId="0" borderId="0" xfId="0" applyFont="1" applyAlignment="1" applyProtection="1">
      <alignment horizontal="distributed" vertical="center"/>
      <protection locked="0" hidden="1"/>
    </xf>
    <xf numFmtId="0" fontId="10" fillId="0" borderId="4" xfId="0" applyFont="1" applyBorder="1" applyAlignment="1" applyProtection="1">
      <alignment horizontal="distributed" vertical="center"/>
      <protection locked="0" hidden="1"/>
    </xf>
    <xf numFmtId="0" fontId="9" fillId="0" borderId="140" xfId="0" applyFont="1" applyBorder="1" applyAlignment="1" applyProtection="1">
      <alignment horizontal="distributed" vertical="center"/>
      <protection locked="0" hidden="1"/>
    </xf>
    <xf numFmtId="0" fontId="30" fillId="0" borderId="7" xfId="0" applyFont="1" applyBorder="1" applyAlignment="1" applyProtection="1">
      <alignment horizontal="center" vertical="center"/>
      <protection locked="0" hidden="1"/>
    </xf>
    <xf numFmtId="0" fontId="30" fillId="0" borderId="8" xfId="0" applyFont="1" applyBorder="1" applyAlignment="1" applyProtection="1">
      <alignment horizontal="center" vertical="center"/>
      <protection locked="0" hidden="1"/>
    </xf>
    <xf numFmtId="0" fontId="30" fillId="0" borderId="9" xfId="0" applyFont="1" applyBorder="1" applyAlignment="1" applyProtection="1">
      <alignment horizontal="center" vertical="center"/>
      <protection locked="0" hidden="1"/>
    </xf>
    <xf numFmtId="0" fontId="30" fillId="0" borderId="6" xfId="0" applyFont="1" applyBorder="1" applyAlignment="1" applyProtection="1">
      <alignment horizontal="center" vertical="center"/>
      <protection locked="0" hidden="1"/>
    </xf>
    <xf numFmtId="0" fontId="30" fillId="0" borderId="0" xfId="0" applyFont="1" applyAlignment="1" applyProtection="1">
      <alignment horizontal="center" vertical="center"/>
      <protection locked="0" hidden="1"/>
    </xf>
    <xf numFmtId="0" fontId="30" fillId="0" borderId="4" xfId="0" applyFont="1" applyBorder="1" applyAlignment="1" applyProtection="1">
      <alignment horizontal="center" vertical="center"/>
      <protection locked="0" hidden="1"/>
    </xf>
    <xf numFmtId="0" fontId="30" fillId="0" borderId="24" xfId="0" applyFont="1" applyBorder="1" applyAlignment="1" applyProtection="1">
      <alignment horizontal="center" vertical="center"/>
      <protection locked="0" hidden="1"/>
    </xf>
    <xf numFmtId="0" fontId="30" fillId="0" borderId="11" xfId="0" applyFont="1" applyBorder="1" applyAlignment="1" applyProtection="1">
      <alignment horizontal="center" vertical="center"/>
      <protection locked="0" hidden="1"/>
    </xf>
    <xf numFmtId="0" fontId="30" fillId="0" borderId="31" xfId="0" applyFont="1" applyBorder="1" applyAlignment="1" applyProtection="1">
      <alignment horizontal="center" vertical="center"/>
      <protection locked="0" hidden="1"/>
    </xf>
    <xf numFmtId="0" fontId="31" fillId="0" borderId="0" xfId="0" applyFont="1" applyAlignment="1" applyProtection="1">
      <alignment horizontal="center" vertical="center"/>
      <protection locked="0" hidden="1"/>
    </xf>
    <xf numFmtId="0" fontId="31" fillId="0" borderId="7" xfId="0" applyFont="1" applyBorder="1" applyAlignment="1" applyProtection="1">
      <alignment horizontal="center" vertical="center" wrapText="1"/>
      <protection locked="0" hidden="1"/>
    </xf>
    <xf numFmtId="0" fontId="31" fillId="0" borderId="8" xfId="0" applyFont="1" applyBorder="1" applyAlignment="1" applyProtection="1">
      <alignment horizontal="center" vertical="center" wrapText="1"/>
      <protection locked="0" hidden="1"/>
    </xf>
    <xf numFmtId="0" fontId="31" fillId="0" borderId="9" xfId="0" applyFont="1" applyBorder="1" applyAlignment="1" applyProtection="1">
      <alignment horizontal="center" vertical="center" wrapText="1"/>
      <protection locked="0" hidden="1"/>
    </xf>
    <xf numFmtId="0" fontId="31" fillId="0" borderId="6" xfId="0" applyFont="1" applyBorder="1" applyAlignment="1" applyProtection="1">
      <alignment horizontal="center" vertical="center" wrapText="1"/>
      <protection locked="0" hidden="1"/>
    </xf>
    <xf numFmtId="0" fontId="31" fillId="0" borderId="0" xfId="0" applyFont="1" applyAlignment="1" applyProtection="1">
      <alignment horizontal="center" vertical="center" wrapText="1"/>
      <protection locked="0" hidden="1"/>
    </xf>
    <xf numFmtId="0" fontId="31" fillId="0" borderId="4" xfId="0" applyFont="1" applyBorder="1" applyAlignment="1" applyProtection="1">
      <alignment horizontal="center" vertical="center" wrapText="1"/>
      <protection locked="0" hidden="1"/>
    </xf>
    <xf numFmtId="0" fontId="31" fillId="0" borderId="0" xfId="0" applyFont="1" applyAlignment="1" applyProtection="1">
      <alignment horizontal="right" vertical="center"/>
      <protection locked="0" hidden="1"/>
    </xf>
    <xf numFmtId="0" fontId="8" fillId="0" borderId="0" xfId="0" applyFont="1" applyAlignment="1" applyProtection="1">
      <alignment horizontal="center" vertical="center"/>
      <protection locked="0" hidden="1"/>
    </xf>
    <xf numFmtId="0" fontId="8" fillId="0" borderId="11" xfId="0" applyFont="1" applyBorder="1" applyAlignment="1" applyProtection="1">
      <alignment horizontal="center" vertical="center"/>
      <protection locked="0" hidden="1"/>
    </xf>
    <xf numFmtId="0" fontId="1" fillId="0" borderId="11" xfId="0" applyFont="1" applyBorder="1" applyAlignment="1" applyProtection="1">
      <alignment horizontal="center" vertical="center"/>
      <protection locked="0" hidden="1"/>
    </xf>
    <xf numFmtId="0" fontId="35" fillId="0" borderId="0" xfId="0" applyFont="1" applyAlignment="1" applyProtection="1">
      <alignment horizontal="center" vertical="center"/>
      <protection locked="0" hidden="1"/>
    </xf>
    <xf numFmtId="0" fontId="18" fillId="0" borderId="8" xfId="0" applyFont="1" applyBorder="1" applyAlignment="1" applyProtection="1">
      <alignment horizontal="center" vertical="center" wrapText="1"/>
      <protection locked="0" hidden="1"/>
    </xf>
    <xf numFmtId="0" fontId="18" fillId="0" borderId="0" xfId="0" applyFont="1" applyAlignment="1" applyProtection="1">
      <alignment horizontal="center" vertical="center" wrapText="1"/>
      <protection locked="0" hidden="1"/>
    </xf>
    <xf numFmtId="0" fontId="12" fillId="0" borderId="75" xfId="0" applyFont="1" applyBorder="1" applyAlignment="1" applyProtection="1">
      <alignment horizontal="left" vertical="center" wrapText="1"/>
      <protection locked="0" hidden="1"/>
    </xf>
    <xf numFmtId="0" fontId="12" fillId="0" borderId="0" xfId="0" applyFont="1" applyAlignment="1" applyProtection="1">
      <alignment horizontal="left" vertical="center" wrapText="1"/>
      <protection locked="0" hidden="1"/>
    </xf>
    <xf numFmtId="0" fontId="21" fillId="0" borderId="17" xfId="0" applyFont="1" applyBorder="1" applyAlignment="1" applyProtection="1">
      <alignment horizontal="left" vertical="center" wrapText="1"/>
      <protection locked="0" hidden="1"/>
    </xf>
    <xf numFmtId="0" fontId="5" fillId="0" borderId="17" xfId="0" applyFont="1" applyBorder="1" applyAlignment="1" applyProtection="1">
      <alignment horizontal="left" vertical="center" wrapText="1"/>
      <protection locked="0" hidden="1"/>
    </xf>
    <xf numFmtId="0" fontId="5" fillId="0" borderId="0" xfId="0" applyFont="1" applyAlignment="1" applyProtection="1">
      <alignment horizontal="left" vertical="center" wrapText="1"/>
      <protection locked="0" hidden="1"/>
    </xf>
    <xf numFmtId="0" fontId="5" fillId="0" borderId="3" xfId="0" applyFont="1" applyBorder="1" applyAlignment="1" applyProtection="1">
      <alignment horizontal="left" vertical="center" wrapText="1"/>
      <protection locked="0" hidden="1"/>
    </xf>
    <xf numFmtId="0" fontId="35" fillId="0" borderId="0" xfId="0" applyFont="1" applyAlignment="1" applyProtection="1">
      <alignment horizontal="center" vertical="center" wrapText="1"/>
      <protection locked="0" hidden="1"/>
    </xf>
    <xf numFmtId="0" fontId="34" fillId="0" borderId="4" xfId="0" applyFont="1" applyBorder="1" applyAlignment="1" applyProtection="1">
      <alignment horizontal="center" vertical="center" textRotation="255" shrinkToFit="1"/>
      <protection locked="0" hidden="1"/>
    </xf>
    <xf numFmtId="0" fontId="34" fillId="0" borderId="97" xfId="0" applyFont="1" applyBorder="1" applyAlignment="1" applyProtection="1">
      <alignment horizontal="center" vertical="center" textRotation="255" shrinkToFit="1"/>
      <protection locked="0" hidden="1"/>
    </xf>
    <xf numFmtId="0" fontId="34" fillId="0" borderId="5" xfId="0" applyFont="1" applyBorder="1" applyAlignment="1" applyProtection="1">
      <alignment horizontal="center" vertical="center" textRotation="255" shrinkToFit="1"/>
      <protection locked="0" hidden="1"/>
    </xf>
    <xf numFmtId="0" fontId="12" fillId="0" borderId="8" xfId="0" applyFont="1" applyBorder="1" applyAlignment="1" applyProtection="1">
      <alignment horizontal="center" vertical="center" wrapText="1"/>
      <protection locked="0" hidden="1"/>
    </xf>
    <xf numFmtId="0" fontId="12" fillId="0" borderId="9" xfId="0" applyFont="1" applyBorder="1" applyAlignment="1" applyProtection="1">
      <alignment horizontal="center" vertical="center" wrapText="1"/>
      <protection locked="0" hidden="1"/>
    </xf>
    <xf numFmtId="0" fontId="12" fillId="0" borderId="0" xfId="0" applyFont="1" applyAlignment="1" applyProtection="1">
      <alignment horizontal="center" vertical="center" wrapText="1"/>
      <protection locked="0" hidden="1"/>
    </xf>
    <xf numFmtId="0" fontId="12" fillId="0" borderId="4" xfId="0" applyFont="1" applyBorder="1" applyAlignment="1" applyProtection="1">
      <alignment horizontal="center" vertical="center" wrapText="1"/>
      <protection locked="0" hidden="1"/>
    </xf>
    <xf numFmtId="0" fontId="25" fillId="0" borderId="0" xfId="0" applyFont="1" applyAlignment="1" applyProtection="1">
      <alignment horizontal="center" vertical="top"/>
      <protection locked="0" hidden="1"/>
    </xf>
    <xf numFmtId="0" fontId="12" fillId="0" borderId="11" xfId="0" applyFont="1" applyBorder="1" applyAlignment="1" applyProtection="1">
      <alignment horizontal="center" vertical="center" wrapText="1"/>
      <protection locked="0" hidden="1"/>
    </xf>
    <xf numFmtId="0" fontId="12" fillId="0" borderId="31" xfId="0" applyFont="1" applyBorder="1" applyAlignment="1" applyProtection="1">
      <alignment horizontal="center" vertical="center" wrapText="1"/>
      <protection locked="0" hidden="1"/>
    </xf>
    <xf numFmtId="0" fontId="31" fillId="0" borderId="37" xfId="0" applyFont="1" applyBorder="1" applyAlignment="1" applyProtection="1">
      <alignment horizontal="left" vertical="center" shrinkToFit="1"/>
      <protection locked="0" hidden="1"/>
    </xf>
    <xf numFmtId="0" fontId="31" fillId="0" borderId="22" xfId="0" applyFont="1" applyBorder="1" applyAlignment="1" applyProtection="1">
      <alignment horizontal="left" vertical="center" shrinkToFit="1"/>
      <protection locked="0" hidden="1"/>
    </xf>
    <xf numFmtId="0" fontId="31" fillId="0" borderId="24" xfId="0" applyFont="1" applyBorder="1" applyAlignment="1" applyProtection="1">
      <alignment horizontal="center" vertical="center" wrapText="1"/>
      <protection locked="0" hidden="1"/>
    </xf>
    <xf numFmtId="0" fontId="31" fillId="0" borderId="11" xfId="0" applyFont="1" applyBorder="1" applyAlignment="1" applyProtection="1">
      <alignment horizontal="center" vertical="center" wrapText="1"/>
      <protection locked="0" hidden="1"/>
    </xf>
    <xf numFmtId="0" fontId="31" fillId="0" borderId="31" xfId="0" applyFont="1" applyBorder="1" applyAlignment="1" applyProtection="1">
      <alignment horizontal="center" vertical="center" wrapText="1"/>
      <protection locked="0" hidden="1"/>
    </xf>
    <xf numFmtId="0" fontId="19" fillId="0" borderId="132" xfId="0" applyFont="1" applyBorder="1" applyAlignment="1" applyProtection="1">
      <alignment horizontal="left" vertical="center" wrapText="1"/>
      <protection locked="0" hidden="1"/>
    </xf>
    <xf numFmtId="0" fontId="19" fillId="0" borderId="140" xfId="0" applyFont="1" applyBorder="1" applyAlignment="1" applyProtection="1">
      <alignment horizontal="left" vertical="center" wrapText="1"/>
      <protection locked="0" hidden="1"/>
    </xf>
    <xf numFmtId="0" fontId="19" fillId="0" borderId="129" xfId="0" applyFont="1" applyBorder="1" applyAlignment="1" applyProtection="1">
      <alignment horizontal="left" vertical="center" wrapText="1"/>
      <protection locked="0" hidden="1"/>
    </xf>
    <xf numFmtId="0" fontId="19" fillId="0" borderId="128" xfId="0" applyFont="1" applyBorder="1" applyAlignment="1" applyProtection="1">
      <alignment horizontal="left" vertical="center" wrapText="1"/>
      <protection locked="0" hidden="1"/>
    </xf>
    <xf numFmtId="0" fontId="19" fillId="0" borderId="126" xfId="0" applyFont="1" applyBorder="1" applyAlignment="1" applyProtection="1">
      <alignment horizontal="left" vertical="center" wrapText="1"/>
      <protection locked="0" hidden="1"/>
    </xf>
    <xf numFmtId="0" fontId="19" fillId="0" borderId="24" xfId="0" applyFont="1" applyBorder="1" applyAlignment="1" applyProtection="1">
      <alignment horizontal="left" vertical="center" wrapText="1"/>
      <protection locked="0" hidden="1"/>
    </xf>
    <xf numFmtId="0" fontId="19" fillId="0" borderId="11" xfId="0" applyFont="1" applyBorder="1" applyAlignment="1" applyProtection="1">
      <alignment horizontal="left" vertical="center" wrapText="1"/>
      <protection locked="0" hidden="1"/>
    </xf>
    <xf numFmtId="0" fontId="19" fillId="0" borderId="31" xfId="0" applyFont="1" applyBorder="1" applyAlignment="1" applyProtection="1">
      <alignment horizontal="left" vertical="center" wrapText="1"/>
      <protection locked="0" hidden="1"/>
    </xf>
    <xf numFmtId="0" fontId="84" fillId="0" borderId="17" xfId="0" applyFont="1" applyBorder="1" applyAlignment="1" applyProtection="1">
      <alignment horizontal="center" vertical="center" wrapText="1"/>
      <protection locked="0" hidden="1"/>
    </xf>
    <xf numFmtId="0" fontId="82" fillId="0" borderId="6" xfId="0" applyFont="1" applyBorder="1" applyAlignment="1" applyProtection="1">
      <alignment horizontal="distributed" vertical="center" wrapText="1"/>
      <protection locked="0" hidden="1"/>
    </xf>
    <xf numFmtId="0" fontId="82" fillId="0" borderId="0" xfId="0" applyFont="1" applyAlignment="1" applyProtection="1">
      <alignment horizontal="distributed" vertical="center" wrapText="1"/>
      <protection locked="0" hidden="1"/>
    </xf>
    <xf numFmtId="0" fontId="82" fillId="0" borderId="4" xfId="0" applyFont="1" applyBorder="1" applyAlignment="1" applyProtection="1">
      <alignment horizontal="distributed" vertical="center" wrapText="1"/>
      <protection locked="0" hidden="1"/>
    </xf>
    <xf numFmtId="0" fontId="82" fillId="0" borderId="24" xfId="0" applyFont="1" applyBorder="1" applyAlignment="1" applyProtection="1">
      <alignment horizontal="distributed" vertical="center" wrapText="1"/>
      <protection locked="0" hidden="1"/>
    </xf>
    <xf numFmtId="0" fontId="82" fillId="0" borderId="11" xfId="0" applyFont="1" applyBorder="1" applyAlignment="1" applyProtection="1">
      <alignment horizontal="distributed" vertical="center" wrapText="1"/>
      <protection locked="0" hidden="1"/>
    </xf>
    <xf numFmtId="0" fontId="82" fillId="0" borderId="31" xfId="0" applyFont="1" applyBorder="1" applyAlignment="1" applyProtection="1">
      <alignment horizontal="distributed" vertical="center" wrapText="1"/>
      <protection locked="0" hidden="1"/>
    </xf>
    <xf numFmtId="0" fontId="6" fillId="0" borderId="23" xfId="0" applyFont="1" applyBorder="1" applyAlignment="1" applyProtection="1">
      <alignment horizontal="center" vertical="center"/>
      <protection locked="0" hidden="1"/>
    </xf>
    <xf numFmtId="0" fontId="6" fillId="0" borderId="17" xfId="0" applyFont="1" applyBorder="1" applyAlignment="1" applyProtection="1">
      <alignment horizontal="center" vertical="center"/>
      <protection locked="0" hidden="1"/>
    </xf>
    <xf numFmtId="0" fontId="6" fillId="0" borderId="32" xfId="0" applyFont="1" applyBorder="1" applyAlignment="1" applyProtection="1">
      <alignment horizontal="center" vertical="center"/>
      <protection locked="0" hidden="1"/>
    </xf>
    <xf numFmtId="0" fontId="6" fillId="0" borderId="6" xfId="0" applyFont="1" applyBorder="1" applyAlignment="1" applyProtection="1">
      <alignment horizontal="center" vertical="center"/>
      <protection locked="0" hidden="1"/>
    </xf>
    <xf numFmtId="0" fontId="6" fillId="0" borderId="0" xfId="0" applyFont="1" applyAlignment="1" applyProtection="1">
      <alignment horizontal="center" vertical="center"/>
      <protection locked="0" hidden="1"/>
    </xf>
    <xf numFmtId="0" fontId="6" fillId="0" borderId="4" xfId="0" applyFont="1" applyBorder="1" applyAlignment="1" applyProtection="1">
      <alignment horizontal="center" vertical="center"/>
      <protection locked="0" hidden="1"/>
    </xf>
    <xf numFmtId="0" fontId="14" fillId="0" borderId="64" xfId="0" applyFont="1" applyBorder="1" applyAlignment="1" applyProtection="1">
      <alignment horizontal="center" vertical="center"/>
      <protection locked="0" hidden="1"/>
    </xf>
    <xf numFmtId="0" fontId="14" fillId="0" borderId="65" xfId="0" applyFont="1" applyBorder="1" applyAlignment="1" applyProtection="1">
      <alignment horizontal="center" vertical="center"/>
      <protection locked="0" hidden="1"/>
    </xf>
    <xf numFmtId="0" fontId="14" fillId="0" borderId="66" xfId="0" applyFont="1" applyBorder="1" applyAlignment="1" applyProtection="1">
      <alignment horizontal="center" vertical="center"/>
      <protection locked="0" hidden="1"/>
    </xf>
    <xf numFmtId="0" fontId="14" fillId="0" borderId="67" xfId="0" applyFont="1" applyBorder="1" applyAlignment="1" applyProtection="1">
      <alignment horizontal="center" vertical="center"/>
      <protection locked="0" hidden="1"/>
    </xf>
    <xf numFmtId="0" fontId="14" fillId="0" borderId="68" xfId="0" applyFont="1" applyBorder="1" applyAlignment="1" applyProtection="1">
      <alignment horizontal="center" vertical="center"/>
      <protection locked="0" hidden="1"/>
    </xf>
    <xf numFmtId="0" fontId="14" fillId="0" borderId="69" xfId="0" applyFont="1" applyBorder="1" applyAlignment="1" applyProtection="1">
      <alignment horizontal="center" vertical="center"/>
      <protection locked="0" hidden="1"/>
    </xf>
    <xf numFmtId="0" fontId="22" fillId="0" borderId="0" xfId="0" applyFont="1" applyAlignment="1" applyProtection="1">
      <alignment horizontal="center" vertical="center" shrinkToFit="1"/>
      <protection locked="0" hidden="1"/>
    </xf>
    <xf numFmtId="0" fontId="22" fillId="0" borderId="3" xfId="0" applyFont="1" applyBorder="1" applyAlignment="1" applyProtection="1">
      <alignment horizontal="center" vertical="center" shrinkToFit="1"/>
      <protection locked="0" hidden="1"/>
    </xf>
    <xf numFmtId="0" fontId="126" fillId="0" borderId="33" xfId="0" applyFont="1" applyBorder="1" applyAlignment="1" applyProtection="1">
      <alignment horizontal="center" vertical="center"/>
      <protection locked="0" hidden="1"/>
    </xf>
    <xf numFmtId="0" fontId="126" fillId="0" borderId="17" xfId="0" applyFont="1" applyBorder="1" applyAlignment="1" applyProtection="1">
      <alignment horizontal="center" vertical="center"/>
      <protection locked="0" hidden="1"/>
    </xf>
    <xf numFmtId="0" fontId="126" fillId="0" borderId="32" xfId="0" applyFont="1" applyBorder="1" applyAlignment="1" applyProtection="1">
      <alignment horizontal="center" vertical="center"/>
      <protection locked="0" hidden="1"/>
    </xf>
    <xf numFmtId="0" fontId="126" fillId="0" borderId="34" xfId="0" applyFont="1" applyBorder="1" applyAlignment="1" applyProtection="1">
      <alignment horizontal="center" vertical="center"/>
      <protection locked="0" hidden="1"/>
    </xf>
    <xf numFmtId="0" fontId="126" fillId="0" borderId="0" xfId="0" applyFont="1" applyAlignment="1" applyProtection="1">
      <alignment horizontal="center" vertical="center"/>
      <protection locked="0" hidden="1"/>
    </xf>
    <xf numFmtId="0" fontId="126" fillId="0" borderId="97" xfId="0" applyFont="1" applyBorder="1" applyAlignment="1" applyProtection="1">
      <alignment horizontal="center" vertical="center"/>
      <protection locked="0" hidden="1"/>
    </xf>
    <xf numFmtId="0" fontId="126" fillId="0" borderId="40" xfId="0" applyFont="1" applyBorder="1" applyAlignment="1" applyProtection="1">
      <alignment horizontal="center" vertical="center"/>
      <protection locked="0" hidden="1"/>
    </xf>
    <xf numFmtId="0" fontId="126" fillId="0" borderId="76" xfId="0" applyFont="1" applyBorder="1" applyAlignment="1" applyProtection="1">
      <alignment horizontal="center" vertical="center"/>
      <protection locked="0" hidden="1"/>
    </xf>
    <xf numFmtId="0" fontId="126" fillId="0" borderId="5" xfId="0" applyFont="1" applyBorder="1" applyAlignment="1" applyProtection="1">
      <alignment horizontal="center" vertical="center"/>
      <protection locked="0" hidden="1"/>
    </xf>
    <xf numFmtId="0" fontId="3" fillId="0" borderId="99" xfId="0" applyFont="1" applyBorder="1" applyAlignment="1" applyProtection="1">
      <alignment horizontal="center" vertical="center" wrapText="1"/>
      <protection locked="0" hidden="1"/>
    </xf>
    <xf numFmtId="0" fontId="3" fillId="0" borderId="108" xfId="0" applyFont="1" applyBorder="1" applyAlignment="1" applyProtection="1">
      <alignment horizontal="center" vertical="center" wrapText="1"/>
      <protection locked="0" hidden="1"/>
    </xf>
    <xf numFmtId="0" fontId="3" fillId="0" borderId="126" xfId="0" applyFont="1" applyBorder="1" applyAlignment="1" applyProtection="1">
      <alignment horizontal="center" vertical="center" wrapText="1"/>
      <protection locked="0" hidden="1"/>
    </xf>
    <xf numFmtId="0" fontId="3" fillId="0" borderId="97" xfId="0" applyFont="1" applyBorder="1" applyAlignment="1" applyProtection="1">
      <alignment horizontal="center" vertical="center" wrapText="1"/>
      <protection locked="0" hidden="1"/>
    </xf>
    <xf numFmtId="0" fontId="3" fillId="0" borderId="40" xfId="0" applyFont="1" applyBorder="1" applyAlignment="1" applyProtection="1">
      <alignment horizontal="center" vertical="center" wrapText="1"/>
      <protection locked="0" hidden="1"/>
    </xf>
    <xf numFmtId="0" fontId="3" fillId="0" borderId="76" xfId="0" applyFont="1" applyBorder="1" applyAlignment="1" applyProtection="1">
      <alignment horizontal="center" vertical="center" wrapText="1"/>
      <protection locked="0" hidden="1"/>
    </xf>
    <xf numFmtId="0" fontId="3" fillId="0" borderId="5" xfId="0" applyFont="1" applyBorder="1" applyAlignment="1" applyProtection="1">
      <alignment horizontal="center" vertical="center" wrapText="1"/>
      <protection locked="0" hidden="1"/>
    </xf>
    <xf numFmtId="0" fontId="23" fillId="0" borderId="17" xfId="0" applyFont="1" applyBorder="1" applyAlignment="1" applyProtection="1">
      <alignment horizontal="center" vertical="center" shrinkToFit="1"/>
      <protection locked="0" hidden="1"/>
    </xf>
    <xf numFmtId="0" fontId="23" fillId="0" borderId="0" xfId="0" applyFont="1" applyAlignment="1" applyProtection="1">
      <alignment horizontal="center" vertical="center" shrinkToFit="1"/>
      <protection locked="0" hidden="1"/>
    </xf>
    <xf numFmtId="0" fontId="31" fillId="0" borderId="0" xfId="0" applyFont="1" applyAlignment="1" applyProtection="1">
      <alignment horizontal="center" vertical="center" shrinkToFit="1"/>
      <protection locked="0" hidden="1"/>
    </xf>
    <xf numFmtId="0" fontId="5" fillId="0" borderId="99" xfId="0" applyFont="1" applyBorder="1" applyAlignment="1" applyProtection="1">
      <alignment horizontal="center" vertical="center"/>
      <protection locked="0" hidden="1"/>
    </xf>
    <xf numFmtId="0" fontId="5" fillId="0" borderId="108" xfId="0" applyFont="1" applyBorder="1" applyAlignment="1" applyProtection="1">
      <alignment horizontal="center" vertical="center"/>
      <protection locked="0" hidden="1"/>
    </xf>
    <xf numFmtId="0" fontId="5" fillId="0" borderId="126" xfId="0" applyFont="1" applyBorder="1" applyAlignment="1" applyProtection="1">
      <alignment horizontal="center" vertical="center"/>
      <protection locked="0" hidden="1"/>
    </xf>
    <xf numFmtId="0" fontId="5" fillId="0" borderId="40" xfId="0" applyFont="1" applyBorder="1" applyAlignment="1" applyProtection="1">
      <alignment horizontal="center" vertical="center"/>
      <protection locked="0" hidden="1"/>
    </xf>
    <xf numFmtId="0" fontId="5" fillId="0" borderId="76" xfId="0" applyFont="1" applyBorder="1" applyAlignment="1" applyProtection="1">
      <alignment horizontal="center" vertical="center"/>
      <protection locked="0" hidden="1"/>
    </xf>
    <xf numFmtId="0" fontId="5" fillId="0" borderId="5" xfId="0" applyFont="1" applyBorder="1" applyAlignment="1" applyProtection="1">
      <alignment horizontal="center" vertical="center"/>
      <protection locked="0" hidden="1"/>
    </xf>
    <xf numFmtId="0" fontId="23" fillId="0" borderId="99" xfId="0" applyFont="1" applyBorder="1" applyAlignment="1" applyProtection="1">
      <alignment horizontal="center" vertical="center" wrapText="1"/>
      <protection locked="0" hidden="1"/>
    </xf>
    <xf numFmtId="0" fontId="23" fillId="0" borderId="108" xfId="0" applyFont="1" applyBorder="1" applyAlignment="1" applyProtection="1">
      <alignment horizontal="center" vertical="center" wrapText="1"/>
      <protection locked="0" hidden="1"/>
    </xf>
    <xf numFmtId="0" fontId="23" fillId="0" borderId="126" xfId="0" applyFont="1" applyBorder="1" applyAlignment="1" applyProtection="1">
      <alignment horizontal="center" vertical="center" wrapText="1"/>
      <protection locked="0" hidden="1"/>
    </xf>
    <xf numFmtId="0" fontId="23" fillId="0" borderId="34" xfId="0" applyFont="1" applyBorder="1" applyAlignment="1" applyProtection="1">
      <alignment horizontal="center" vertical="center" wrapText="1"/>
      <protection locked="0" hidden="1"/>
    </xf>
    <xf numFmtId="0" fontId="23" fillId="0" borderId="0" xfId="0" applyFont="1" applyAlignment="1" applyProtection="1">
      <alignment horizontal="center" vertical="center" wrapText="1"/>
      <protection locked="0" hidden="1"/>
    </xf>
    <xf numFmtId="0" fontId="23" fillId="0" borderId="97" xfId="0" applyFont="1" applyBorder="1" applyAlignment="1" applyProtection="1">
      <alignment horizontal="center" vertical="center" wrapText="1"/>
      <protection locked="0" hidden="1"/>
    </xf>
    <xf numFmtId="0" fontId="23" fillId="0" borderId="40" xfId="0" applyFont="1" applyBorder="1" applyAlignment="1" applyProtection="1">
      <alignment horizontal="center" vertical="center" wrapText="1"/>
      <protection locked="0" hidden="1"/>
    </xf>
    <xf numFmtId="0" fontId="23" fillId="0" borderId="76" xfId="0" applyFont="1" applyBorder="1" applyAlignment="1" applyProtection="1">
      <alignment horizontal="center" vertical="center" wrapText="1"/>
      <protection locked="0" hidden="1"/>
    </xf>
    <xf numFmtId="0" fontId="23" fillId="0" borderId="5" xfId="0" applyFont="1" applyBorder="1" applyAlignment="1" applyProtection="1">
      <alignment horizontal="center" vertical="center" wrapText="1"/>
      <protection locked="0" hidden="1"/>
    </xf>
    <xf numFmtId="0" fontId="5" fillId="0" borderId="99" xfId="0" applyFont="1" applyBorder="1" applyAlignment="1" applyProtection="1">
      <alignment horizontal="center" vertical="center" wrapText="1"/>
      <protection locked="0" hidden="1"/>
    </xf>
    <xf numFmtId="0" fontId="5" fillId="0" borderId="108" xfId="0" applyFont="1" applyBorder="1" applyAlignment="1" applyProtection="1">
      <alignment horizontal="center" vertical="center" wrapText="1"/>
      <protection locked="0" hidden="1"/>
    </xf>
    <xf numFmtId="0" fontId="5" fillId="0" borderId="126" xfId="0" applyFont="1" applyBorder="1" applyAlignment="1" applyProtection="1">
      <alignment horizontal="center" vertical="center" wrapText="1"/>
      <protection locked="0" hidden="1"/>
    </xf>
    <xf numFmtId="0" fontId="5" fillId="0" borderId="34" xfId="0" applyFont="1" applyBorder="1" applyAlignment="1" applyProtection="1">
      <alignment horizontal="center" vertical="center" wrapText="1"/>
      <protection locked="0" hidden="1"/>
    </xf>
    <xf numFmtId="0" fontId="5" fillId="0" borderId="0" xfId="0" applyFont="1" applyAlignment="1" applyProtection="1">
      <alignment horizontal="center" vertical="center" wrapText="1"/>
      <protection locked="0" hidden="1"/>
    </xf>
    <xf numFmtId="0" fontId="5" fillId="0" borderId="97" xfId="0" applyFont="1" applyBorder="1" applyAlignment="1" applyProtection="1">
      <alignment horizontal="center" vertical="center" wrapText="1"/>
      <protection locked="0" hidden="1"/>
    </xf>
    <xf numFmtId="0" fontId="5" fillId="0" borderId="35" xfId="0" applyFont="1" applyBorder="1" applyAlignment="1" applyProtection="1">
      <alignment horizontal="center" vertical="center" wrapText="1"/>
      <protection locked="0" hidden="1"/>
    </xf>
    <xf numFmtId="0" fontId="5" fillId="0" borderId="11" xfId="0" applyFont="1" applyBorder="1" applyAlignment="1" applyProtection="1">
      <alignment horizontal="center" vertical="center" wrapText="1"/>
      <protection locked="0" hidden="1"/>
    </xf>
    <xf numFmtId="0" fontId="5" fillId="0" borderId="31" xfId="0" applyFont="1" applyBorder="1" applyAlignment="1" applyProtection="1">
      <alignment horizontal="center" vertical="center" wrapText="1"/>
      <protection locked="0" hidden="1"/>
    </xf>
    <xf numFmtId="0" fontId="23" fillId="0" borderId="8" xfId="0" applyFont="1" applyBorder="1" applyAlignment="1" applyProtection="1">
      <alignment horizontal="center"/>
      <protection locked="0" hidden="1"/>
    </xf>
    <xf numFmtId="0" fontId="23" fillId="0" borderId="3" xfId="0" applyFont="1" applyBorder="1" applyAlignment="1" applyProtection="1">
      <alignment horizontal="center"/>
      <protection locked="0" hidden="1"/>
    </xf>
    <xf numFmtId="49" fontId="23" fillId="0" borderId="8" xfId="0" applyNumberFormat="1" applyFont="1" applyBorder="1" applyAlignment="1" applyProtection="1">
      <alignment horizontal="center" shrinkToFit="1"/>
      <protection locked="0" hidden="1"/>
    </xf>
    <xf numFmtId="0" fontId="23" fillId="0" borderId="8" xfId="0" applyFont="1" applyBorder="1" applyAlignment="1" applyProtection="1">
      <alignment horizontal="center" shrinkToFit="1"/>
      <protection locked="0" hidden="1"/>
    </xf>
    <xf numFmtId="0" fontId="23" fillId="0" borderId="3" xfId="0" applyFont="1" applyBorder="1" applyAlignment="1" applyProtection="1">
      <alignment horizontal="center" shrinkToFit="1"/>
      <protection locked="0" hidden="1"/>
    </xf>
    <xf numFmtId="49" fontId="23" fillId="0" borderId="8" xfId="0" applyNumberFormat="1" applyFont="1" applyBorder="1" applyAlignment="1" applyProtection="1">
      <alignment horizontal="center"/>
      <protection locked="0" hidden="1"/>
    </xf>
    <xf numFmtId="49" fontId="23" fillId="0" borderId="3" xfId="0" applyNumberFormat="1" applyFont="1" applyBorder="1" applyAlignment="1" applyProtection="1">
      <alignment horizontal="center"/>
      <protection locked="0" hidden="1"/>
    </xf>
    <xf numFmtId="0" fontId="35" fillId="0" borderId="17" xfId="0" applyFont="1" applyBorder="1" applyAlignment="1" applyProtection="1">
      <alignment horizontal="left" vertical="center" shrinkToFit="1"/>
      <protection locked="0" hidden="1"/>
    </xf>
    <xf numFmtId="0" fontId="35" fillId="0" borderId="0" xfId="0" applyFont="1" applyAlignment="1" applyProtection="1">
      <alignment horizontal="left" vertical="center" shrinkToFit="1"/>
      <protection locked="0" hidden="1"/>
    </xf>
    <xf numFmtId="0" fontId="22" fillId="0" borderId="17" xfId="0" applyFont="1" applyBorder="1" applyAlignment="1" applyProtection="1">
      <alignment horizontal="left" vertical="center" shrinkToFit="1"/>
      <protection locked="0" hidden="1"/>
    </xf>
    <xf numFmtId="0" fontId="22" fillId="0" borderId="0" xfId="0" applyFont="1" applyAlignment="1" applyProtection="1">
      <alignment horizontal="left" vertical="center" shrinkToFit="1"/>
      <protection locked="0" hidden="1"/>
    </xf>
    <xf numFmtId="0" fontId="12" fillId="0" borderId="95" xfId="0" applyFont="1" applyBorder="1" applyAlignment="1" applyProtection="1">
      <alignment horizontal="left" vertical="center" shrinkToFit="1"/>
      <protection locked="0" hidden="1"/>
    </xf>
    <xf numFmtId="0" fontId="12" fillId="0" borderId="98" xfId="0" applyFont="1" applyBorder="1" applyAlignment="1" applyProtection="1">
      <alignment horizontal="left" vertical="center" shrinkToFit="1"/>
      <protection locked="0" hidden="1"/>
    </xf>
    <xf numFmtId="0" fontId="35" fillId="0" borderId="128" xfId="0" applyFont="1" applyBorder="1" applyAlignment="1" applyProtection="1">
      <alignment horizontal="left" vertical="center" shrinkToFit="1"/>
      <protection locked="0" hidden="1"/>
    </xf>
    <xf numFmtId="0" fontId="35" fillId="0" borderId="108" xfId="0" applyFont="1" applyBorder="1" applyAlignment="1" applyProtection="1">
      <alignment horizontal="left" vertical="center" shrinkToFit="1"/>
      <protection locked="0" hidden="1"/>
    </xf>
    <xf numFmtId="0" fontId="35" fillId="0" borderId="109" xfId="0" applyFont="1" applyBorder="1" applyAlignment="1" applyProtection="1">
      <alignment horizontal="left" vertical="center" shrinkToFit="1"/>
      <protection locked="0" hidden="1"/>
    </xf>
    <xf numFmtId="0" fontId="35" fillId="0" borderId="111" xfId="0" applyFont="1" applyBorder="1" applyAlignment="1" applyProtection="1">
      <alignment horizontal="left" vertical="center" shrinkToFit="1"/>
      <protection locked="0" hidden="1"/>
    </xf>
    <xf numFmtId="0" fontId="35" fillId="0" borderId="16" xfId="0" applyFont="1" applyBorder="1" applyAlignment="1" applyProtection="1">
      <alignment horizontal="left" vertical="center" shrinkToFit="1"/>
      <protection locked="0" hidden="1"/>
    </xf>
    <xf numFmtId="0" fontId="35" fillId="0" borderId="24" xfId="0" applyFont="1" applyBorder="1" applyAlignment="1" applyProtection="1">
      <alignment horizontal="left" vertical="center" shrinkToFit="1"/>
      <protection locked="0" hidden="1"/>
    </xf>
    <xf numFmtId="0" fontId="35" fillId="0" borderId="11" xfId="0" applyFont="1" applyBorder="1" applyAlignment="1" applyProtection="1">
      <alignment horizontal="left" vertical="center" shrinkToFit="1"/>
      <protection locked="0" hidden="1"/>
    </xf>
    <xf numFmtId="0" fontId="35" fillId="0" borderId="13" xfId="0" applyFont="1" applyBorder="1" applyAlignment="1" applyProtection="1">
      <alignment horizontal="left" vertical="center" shrinkToFit="1"/>
      <protection locked="0" hidden="1"/>
    </xf>
    <xf numFmtId="0" fontId="48" fillId="3" borderId="33" xfId="0" applyFont="1" applyFill="1" applyBorder="1" applyAlignment="1" applyProtection="1">
      <alignment horizontal="center" vertical="distributed" textRotation="255" indent="2"/>
      <protection locked="0" hidden="1"/>
    </xf>
    <xf numFmtId="0" fontId="48" fillId="3" borderId="32" xfId="0" applyFont="1" applyFill="1" applyBorder="1" applyAlignment="1" applyProtection="1">
      <alignment horizontal="center" vertical="distributed" textRotation="255" indent="2"/>
      <protection locked="0" hidden="1"/>
    </xf>
    <xf numFmtId="0" fontId="48" fillId="3" borderId="34" xfId="0" applyFont="1" applyFill="1" applyBorder="1" applyAlignment="1" applyProtection="1">
      <alignment horizontal="center" vertical="distributed" textRotation="255" indent="2"/>
      <protection locked="0" hidden="1"/>
    </xf>
    <xf numFmtId="0" fontId="48" fillId="3" borderId="140" xfId="0" applyFont="1" applyFill="1" applyBorder="1" applyAlignment="1" applyProtection="1">
      <alignment horizontal="center" vertical="distributed" textRotation="255" indent="2"/>
      <protection locked="0" hidden="1"/>
    </xf>
    <xf numFmtId="0" fontId="48" fillId="3" borderId="35" xfId="0" applyFont="1" applyFill="1" applyBorder="1" applyAlignment="1" applyProtection="1">
      <alignment horizontal="center" vertical="distributed" textRotation="255" indent="2"/>
      <protection locked="0" hidden="1"/>
    </xf>
    <xf numFmtId="0" fontId="48" fillId="3" borderId="31" xfId="0" applyFont="1" applyFill="1" applyBorder="1" applyAlignment="1" applyProtection="1">
      <alignment horizontal="center" vertical="distributed" textRotation="255" indent="2"/>
      <protection locked="0" hidden="1"/>
    </xf>
    <xf numFmtId="0" fontId="34" fillId="0" borderId="52" xfId="0" applyFont="1" applyBorder="1" applyAlignment="1" applyProtection="1">
      <alignment horizontal="center" vertical="center" textRotation="255" shrinkToFit="1"/>
      <protection locked="0" hidden="1"/>
    </xf>
    <xf numFmtId="0" fontId="34" fillId="0" borderId="39" xfId="0" applyFont="1" applyBorder="1" applyAlignment="1" applyProtection="1">
      <alignment horizontal="center" vertical="center" textRotation="255" shrinkToFit="1"/>
      <protection locked="0" hidden="1"/>
    </xf>
    <xf numFmtId="0" fontId="34" fillId="0" borderId="51" xfId="0" applyFont="1" applyBorder="1" applyAlignment="1" applyProtection="1">
      <alignment horizontal="center" vertical="center" textRotation="255" shrinkToFit="1"/>
      <protection locked="0" hidden="1"/>
    </xf>
    <xf numFmtId="0" fontId="31" fillId="0" borderId="0" xfId="0" applyFont="1" applyAlignment="1">
      <alignment horizontal="center" vertical="center"/>
    </xf>
    <xf numFmtId="0" fontId="13" fillId="0" borderId="128" xfId="0" applyFont="1" applyBorder="1" applyAlignment="1" applyProtection="1">
      <alignment horizontal="center" vertical="center" shrinkToFit="1"/>
      <protection locked="0" hidden="1"/>
    </xf>
    <xf numFmtId="0" fontId="13" fillId="0" borderId="108" xfId="0" applyFont="1" applyBorder="1" applyAlignment="1" applyProtection="1">
      <alignment horizontal="center" vertical="center" shrinkToFit="1"/>
      <protection locked="0" hidden="1"/>
    </xf>
    <xf numFmtId="0" fontId="13" fillId="0" borderId="126" xfId="0" applyFont="1" applyBorder="1" applyAlignment="1" applyProtection="1">
      <alignment horizontal="center" vertical="center" shrinkToFit="1"/>
      <protection locked="0" hidden="1"/>
    </xf>
    <xf numFmtId="0" fontId="13" fillId="0" borderId="111" xfId="0" applyFont="1" applyBorder="1" applyAlignment="1" applyProtection="1">
      <alignment horizontal="center" vertical="center" shrinkToFit="1"/>
      <protection locked="0" hidden="1"/>
    </xf>
    <xf numFmtId="0" fontId="13" fillId="0" borderId="0" xfId="0" applyFont="1" applyAlignment="1" applyProtection="1">
      <alignment horizontal="center" vertical="center" shrinkToFit="1"/>
      <protection locked="0" hidden="1"/>
    </xf>
    <xf numFmtId="0" fontId="13" fillId="0" borderId="97" xfId="0" applyFont="1" applyBorder="1" applyAlignment="1" applyProtection="1">
      <alignment horizontal="center" vertical="center" shrinkToFit="1"/>
      <protection locked="0" hidden="1"/>
    </xf>
    <xf numFmtId="0" fontId="13" fillId="0" borderId="24" xfId="0" applyFont="1" applyBorder="1" applyAlignment="1" applyProtection="1">
      <alignment horizontal="center" vertical="center" shrinkToFit="1"/>
      <protection locked="0" hidden="1"/>
    </xf>
    <xf numFmtId="0" fontId="13" fillId="0" borderId="11" xfId="0" applyFont="1" applyBorder="1" applyAlignment="1" applyProtection="1">
      <alignment horizontal="center" vertical="center" shrinkToFit="1"/>
      <protection locked="0" hidden="1"/>
    </xf>
    <xf numFmtId="0" fontId="13" fillId="0" borderId="31" xfId="0" applyFont="1" applyBorder="1" applyAlignment="1" applyProtection="1">
      <alignment horizontal="center" vertical="center" shrinkToFit="1"/>
      <protection locked="0" hidden="1"/>
    </xf>
    <xf numFmtId="0" fontId="62" fillId="0" borderId="0" xfId="0" applyFont="1" applyAlignment="1" applyProtection="1">
      <alignment horizontal="center" vertical="center" shrinkToFit="1"/>
      <protection locked="0" hidden="1"/>
    </xf>
    <xf numFmtId="0" fontId="110" fillId="0" borderId="111" xfId="0" applyFont="1" applyBorder="1" applyAlignment="1" applyProtection="1">
      <alignment horizontal="distributed" vertical="center"/>
      <protection locked="0" hidden="1"/>
    </xf>
    <xf numFmtId="0" fontId="110" fillId="0" borderId="0" xfId="0" applyFont="1" applyAlignment="1" applyProtection="1">
      <alignment horizontal="distributed" vertical="center"/>
      <protection locked="0" hidden="1"/>
    </xf>
    <xf numFmtId="0" fontId="109" fillId="0" borderId="0" xfId="0" applyFont="1" applyAlignment="1" applyProtection="1">
      <alignment horizontal="center" vertical="center"/>
      <protection locked="0" hidden="1"/>
    </xf>
    <xf numFmtId="0" fontId="109" fillId="0" borderId="4" xfId="0" applyFont="1" applyBorder="1" applyAlignment="1" applyProtection="1">
      <alignment horizontal="center" vertical="center"/>
      <protection locked="0" hidden="1"/>
    </xf>
    <xf numFmtId="0" fontId="69" fillId="0" borderId="33" xfId="0" applyFont="1" applyBorder="1" applyAlignment="1" applyProtection="1">
      <alignment horizontal="left" vertical="center"/>
      <protection locked="0" hidden="1"/>
    </xf>
    <xf numFmtId="0" fontId="69" fillId="0" borderId="17" xfId="0" applyFont="1" applyBorder="1" applyAlignment="1" applyProtection="1">
      <alignment horizontal="left" vertical="center"/>
      <protection locked="0" hidden="1"/>
    </xf>
    <xf numFmtId="0" fontId="69" fillId="0" borderId="12" xfId="0" applyFont="1" applyBorder="1" applyAlignment="1" applyProtection="1">
      <alignment horizontal="left" vertical="center"/>
      <protection locked="0" hidden="1"/>
    </xf>
    <xf numFmtId="0" fontId="69" fillId="0" borderId="40" xfId="0" applyFont="1" applyBorder="1" applyAlignment="1" applyProtection="1">
      <alignment horizontal="left" vertical="center"/>
      <protection locked="0" hidden="1"/>
    </xf>
    <xf numFmtId="0" fontId="69" fillId="0" borderId="3" xfId="0" applyFont="1" applyBorder="1" applyAlignment="1" applyProtection="1">
      <alignment horizontal="left" vertical="center"/>
      <protection locked="0" hidden="1"/>
    </xf>
    <xf numFmtId="0" fontId="69" fillId="0" borderId="19" xfId="0" applyFont="1" applyBorder="1" applyAlignment="1" applyProtection="1">
      <alignment horizontal="left" vertical="center"/>
      <protection locked="0" hidden="1"/>
    </xf>
    <xf numFmtId="0" fontId="20" fillId="0" borderId="7" xfId="0" applyFont="1" applyBorder="1" applyAlignment="1" applyProtection="1">
      <alignment horizontal="center" vertical="center" textRotation="255"/>
      <protection locked="0" hidden="1"/>
    </xf>
    <xf numFmtId="0" fontId="20" fillId="0" borderId="9" xfId="0" applyFont="1" applyBorder="1" applyAlignment="1" applyProtection="1">
      <alignment horizontal="center" vertical="center" textRotation="255"/>
      <protection locked="0" hidden="1"/>
    </xf>
    <xf numFmtId="0" fontId="20" fillId="0" borderId="6" xfId="0" applyFont="1" applyBorder="1" applyAlignment="1" applyProtection="1">
      <alignment horizontal="center" vertical="center" textRotation="255"/>
      <protection locked="0" hidden="1"/>
    </xf>
    <xf numFmtId="0" fontId="20" fillId="0" borderId="4" xfId="0" applyFont="1" applyBorder="1" applyAlignment="1" applyProtection="1">
      <alignment horizontal="center" vertical="center" textRotation="255"/>
      <protection locked="0" hidden="1"/>
    </xf>
    <xf numFmtId="0" fontId="20" fillId="0" borderId="10" xfId="0" applyFont="1" applyBorder="1" applyAlignment="1" applyProtection="1">
      <alignment horizontal="center" vertical="center" textRotation="255"/>
      <protection locked="0" hidden="1"/>
    </xf>
    <xf numFmtId="0" fontId="20" fillId="0" borderId="5" xfId="0" applyFont="1" applyBorder="1" applyAlignment="1" applyProtection="1">
      <alignment horizontal="center" vertical="center" textRotation="255"/>
      <protection locked="0" hidden="1"/>
    </xf>
    <xf numFmtId="0" fontId="7" fillId="0" borderId="54" xfId="0" applyFont="1" applyBorder="1" applyAlignment="1" applyProtection="1">
      <alignment horizontal="center" vertical="center"/>
      <protection locked="0" hidden="1"/>
    </xf>
    <xf numFmtId="0" fontId="7" fillId="0" borderId="37" xfId="0" applyFont="1" applyBorder="1" applyAlignment="1" applyProtection="1">
      <alignment horizontal="center" vertical="center"/>
      <protection locked="0" hidden="1"/>
    </xf>
    <xf numFmtId="0" fontId="7" fillId="0" borderId="22" xfId="0" applyFont="1" applyBorder="1" applyAlignment="1" applyProtection="1">
      <alignment horizontal="center" vertical="center"/>
      <protection locked="0" hidden="1"/>
    </xf>
    <xf numFmtId="0" fontId="34" fillId="0" borderId="6" xfId="0" applyFont="1" applyBorder="1" applyAlignment="1" applyProtection="1">
      <alignment horizontal="center" vertical="center" textRotation="255" shrinkToFit="1"/>
      <protection locked="0" hidden="1"/>
    </xf>
    <xf numFmtId="0" fontId="12" fillId="0" borderId="4" xfId="0" applyFont="1" applyBorder="1" applyAlignment="1" applyProtection="1">
      <alignment horizontal="center" vertical="center" textRotation="255" shrinkToFit="1"/>
      <protection locked="0" hidden="1"/>
    </xf>
    <xf numFmtId="0" fontId="12" fillId="0" borderId="6" xfId="0" applyFont="1" applyBorder="1" applyAlignment="1" applyProtection="1">
      <alignment horizontal="center" vertical="center" textRotation="255" shrinkToFit="1"/>
      <protection locked="0" hidden="1"/>
    </xf>
    <xf numFmtId="0" fontId="23" fillId="0" borderId="41" xfId="0" applyFont="1" applyBorder="1" applyAlignment="1" applyProtection="1">
      <alignment horizontal="center" vertical="center"/>
      <protection locked="0" hidden="1"/>
    </xf>
    <xf numFmtId="0" fontId="23" fillId="0" borderId="8" xfId="0" applyFont="1" applyBorder="1" applyAlignment="1" applyProtection="1">
      <alignment horizontal="center" vertical="center"/>
      <protection locked="0" hidden="1"/>
    </xf>
    <xf numFmtId="0" fontId="23" fillId="0" borderId="9" xfId="0" applyFont="1" applyBorder="1" applyAlignment="1" applyProtection="1">
      <alignment horizontal="center" vertical="center"/>
      <protection locked="0" hidden="1"/>
    </xf>
    <xf numFmtId="0" fontId="23" fillId="0" borderId="34" xfId="0" applyFont="1" applyBorder="1" applyAlignment="1" applyProtection="1">
      <alignment horizontal="center" vertical="center"/>
      <protection locked="0" hidden="1"/>
    </xf>
    <xf numFmtId="0" fontId="23" fillId="0" borderId="0" xfId="0" applyFont="1" applyAlignment="1" applyProtection="1">
      <alignment horizontal="center" vertical="center"/>
      <protection locked="0" hidden="1"/>
    </xf>
    <xf numFmtId="0" fontId="23" fillId="0" borderId="4" xfId="0" applyFont="1" applyBorder="1" applyAlignment="1" applyProtection="1">
      <alignment horizontal="center" vertical="center"/>
      <protection locked="0" hidden="1"/>
    </xf>
    <xf numFmtId="0" fontId="23" fillId="0" borderId="40" xfId="0" applyFont="1" applyBorder="1" applyAlignment="1" applyProtection="1">
      <alignment horizontal="center" vertical="center"/>
      <protection locked="0" hidden="1"/>
    </xf>
    <xf numFmtId="0" fontId="23" fillId="0" borderId="3" xfId="0" applyFont="1" applyBorder="1" applyAlignment="1" applyProtection="1">
      <alignment horizontal="center" vertical="center"/>
      <protection locked="0" hidden="1"/>
    </xf>
    <xf numFmtId="0" fontId="23" fillId="0" borderId="5" xfId="0" applyFont="1" applyBorder="1" applyAlignment="1" applyProtection="1">
      <alignment horizontal="center" vertical="center"/>
      <protection locked="0" hidden="1"/>
    </xf>
    <xf numFmtId="0" fontId="68" fillId="0" borderId="34" xfId="0" applyFont="1" applyBorder="1" applyAlignment="1" applyProtection="1">
      <alignment horizontal="center" vertical="center" wrapText="1"/>
      <protection locked="0" hidden="1"/>
    </xf>
    <xf numFmtId="0" fontId="68" fillId="0" borderId="0" xfId="0" applyFont="1" applyAlignment="1" applyProtection="1">
      <alignment horizontal="center" vertical="center" wrapText="1"/>
      <protection locked="0" hidden="1"/>
    </xf>
    <xf numFmtId="0" fontId="68" fillId="0" borderId="4" xfId="0" applyFont="1" applyBorder="1" applyAlignment="1" applyProtection="1">
      <alignment horizontal="center" vertical="center" wrapText="1"/>
      <protection locked="0" hidden="1"/>
    </xf>
    <xf numFmtId="0" fontId="62" fillId="0" borderId="0" xfId="0" applyFont="1" applyAlignment="1" applyProtection="1">
      <alignment horizontal="right" vertical="center" shrinkToFit="1"/>
      <protection locked="0" hidden="1"/>
    </xf>
    <xf numFmtId="0" fontId="20" fillId="0" borderId="52" xfId="0" applyFont="1" applyBorder="1" applyAlignment="1" applyProtection="1">
      <alignment horizontal="center" vertical="center" textRotation="255"/>
      <protection locked="0" hidden="1"/>
    </xf>
    <xf numFmtId="0" fontId="20" fillId="0" borderId="39" xfId="0" applyFont="1" applyBorder="1" applyAlignment="1" applyProtection="1">
      <alignment horizontal="center" vertical="center" textRotation="255"/>
      <protection locked="0" hidden="1"/>
    </xf>
    <xf numFmtId="0" fontId="20" fillId="0" borderId="51" xfId="0" applyFont="1" applyBorder="1" applyAlignment="1" applyProtection="1">
      <alignment horizontal="center" vertical="center" textRotation="255"/>
      <protection locked="0" hidden="1"/>
    </xf>
    <xf numFmtId="0" fontId="23" fillId="0" borderId="12" xfId="0" applyFont="1" applyBorder="1" applyAlignment="1" applyProtection="1">
      <alignment horizontal="center" vertical="center" shrinkToFit="1"/>
      <protection locked="0" hidden="1"/>
    </xf>
    <xf numFmtId="0" fontId="23" fillId="0" borderId="16" xfId="0" applyFont="1" applyBorder="1" applyAlignment="1" applyProtection="1">
      <alignment horizontal="center" vertical="center" shrinkToFit="1"/>
      <protection locked="0" hidden="1"/>
    </xf>
    <xf numFmtId="0" fontId="3" fillId="0" borderId="52" xfId="0" applyFont="1" applyBorder="1" applyAlignment="1" applyProtection="1">
      <alignment horizontal="center" vertical="center" textRotation="255"/>
      <protection locked="0" hidden="1"/>
    </xf>
    <xf numFmtId="0" fontId="3" fillId="0" borderId="39" xfId="0" applyFont="1" applyBorder="1" applyAlignment="1" applyProtection="1">
      <alignment horizontal="center" vertical="center" textRotation="255"/>
      <protection locked="0" hidden="1"/>
    </xf>
    <xf numFmtId="0" fontId="3" fillId="0" borderId="51" xfId="0" applyFont="1" applyBorder="1" applyAlignment="1" applyProtection="1">
      <alignment horizontal="center" vertical="center" textRotation="255"/>
      <protection locked="0" hidden="1"/>
    </xf>
    <xf numFmtId="0" fontId="108" fillId="0" borderId="91" xfId="0" applyFont="1" applyBorder="1" applyAlignment="1" applyProtection="1">
      <alignment horizontal="center" vertical="center" wrapText="1"/>
      <protection locked="0" hidden="1"/>
    </xf>
    <xf numFmtId="0" fontId="108" fillId="0" borderId="75" xfId="0" applyFont="1" applyBorder="1" applyAlignment="1" applyProtection="1">
      <alignment horizontal="center" vertical="center" wrapText="1"/>
      <protection locked="0" hidden="1"/>
    </xf>
    <xf numFmtId="0" fontId="108" fillId="0" borderId="111" xfId="0" applyFont="1" applyBorder="1" applyAlignment="1" applyProtection="1">
      <alignment horizontal="center" vertical="center" wrapText="1"/>
      <protection locked="0" hidden="1"/>
    </xf>
    <xf numFmtId="0" fontId="108" fillId="0" borderId="0" xfId="0" applyFont="1" applyAlignment="1" applyProtection="1">
      <alignment horizontal="center" vertical="center" wrapText="1"/>
      <protection locked="0" hidden="1"/>
    </xf>
    <xf numFmtId="0" fontId="108" fillId="0" borderId="113" xfId="0" applyFont="1" applyBorder="1" applyAlignment="1" applyProtection="1">
      <alignment horizontal="center" vertical="center" wrapText="1"/>
      <protection locked="0" hidden="1"/>
    </xf>
    <xf numFmtId="0" fontId="108" fillId="0" borderId="11" xfId="0" applyFont="1" applyBorder="1" applyAlignment="1" applyProtection="1">
      <alignment horizontal="center" vertical="center" wrapText="1"/>
      <protection locked="0" hidden="1"/>
    </xf>
    <xf numFmtId="0" fontId="108" fillId="0" borderId="85" xfId="0" applyFont="1" applyBorder="1" applyAlignment="1" applyProtection="1">
      <alignment horizontal="center" vertical="center" wrapText="1"/>
      <protection locked="0" hidden="1"/>
    </xf>
    <xf numFmtId="0" fontId="108" fillId="0" borderId="140" xfId="0" applyFont="1" applyBorder="1" applyAlignment="1" applyProtection="1">
      <alignment horizontal="center" vertical="center" wrapText="1"/>
      <protection locked="0" hidden="1"/>
    </xf>
    <xf numFmtId="0" fontId="108" fillId="0" borderId="147" xfId="0" applyFont="1" applyBorder="1" applyAlignment="1" applyProtection="1">
      <alignment horizontal="center" vertical="center" wrapText="1"/>
      <protection locked="0" hidden="1"/>
    </xf>
    <xf numFmtId="0" fontId="33" fillId="0" borderId="64" xfId="0" applyFont="1" applyBorder="1" applyAlignment="1" applyProtection="1">
      <alignment horizontal="center" vertical="center"/>
      <protection locked="0" hidden="1"/>
    </xf>
    <xf numFmtId="0" fontId="33" fillId="0" borderId="66" xfId="0" applyFont="1" applyBorder="1" applyAlignment="1" applyProtection="1">
      <alignment horizontal="center" vertical="center"/>
      <protection locked="0" hidden="1"/>
    </xf>
    <xf numFmtId="0" fontId="33" fillId="0" borderId="67" xfId="0" applyFont="1" applyBorder="1" applyAlignment="1" applyProtection="1">
      <alignment horizontal="center" vertical="center"/>
      <protection locked="0" hidden="1"/>
    </xf>
    <xf numFmtId="0" fontId="33" fillId="0" borderId="69" xfId="0" applyFont="1" applyBorder="1" applyAlignment="1" applyProtection="1">
      <alignment horizontal="center" vertical="center"/>
      <protection locked="0" hidden="1"/>
    </xf>
    <xf numFmtId="0" fontId="101" fillId="0" borderId="23" xfId="0" applyFont="1" applyBorder="1" applyAlignment="1" applyProtection="1">
      <alignment horizontal="center" vertical="center" textRotation="255"/>
      <protection locked="0" hidden="1"/>
    </xf>
    <xf numFmtId="0" fontId="101" fillId="0" borderId="32" xfId="0" applyFont="1" applyBorder="1" applyAlignment="1" applyProtection="1">
      <alignment horizontal="center" vertical="center" textRotation="255"/>
      <protection locked="0" hidden="1"/>
    </xf>
    <xf numFmtId="0" fontId="101" fillId="0" borderId="6" xfId="0" applyFont="1" applyBorder="1" applyAlignment="1" applyProtection="1">
      <alignment horizontal="center" vertical="center" textRotation="255"/>
      <protection locked="0" hidden="1"/>
    </xf>
    <xf numFmtId="0" fontId="101" fillId="0" borderId="4" xfId="0" applyFont="1" applyBorder="1" applyAlignment="1" applyProtection="1">
      <alignment horizontal="center" vertical="center" textRotation="255"/>
      <protection locked="0" hidden="1"/>
    </xf>
    <xf numFmtId="0" fontId="101" fillId="0" borderId="92" xfId="0" applyFont="1" applyBorder="1" applyAlignment="1" applyProtection="1">
      <alignment horizontal="center" vertical="center" textRotation="255"/>
      <protection locked="0" hidden="1"/>
    </xf>
    <xf numFmtId="0" fontId="101" fillId="0" borderId="93" xfId="0" applyFont="1" applyBorder="1" applyAlignment="1" applyProtection="1">
      <alignment horizontal="center" vertical="center" textRotation="255"/>
      <protection locked="0" hidden="1"/>
    </xf>
    <xf numFmtId="0" fontId="33" fillId="0" borderId="62" xfId="0" applyFont="1" applyBorder="1" applyAlignment="1" applyProtection="1">
      <alignment horizontal="right" vertical="center"/>
      <protection locked="0" hidden="1"/>
    </xf>
    <xf numFmtId="0" fontId="33" fillId="0" borderId="63" xfId="0" applyFont="1" applyBorder="1" applyAlignment="1" applyProtection="1">
      <alignment horizontal="right" vertical="center"/>
      <protection locked="0" hidden="1"/>
    </xf>
    <xf numFmtId="0" fontId="108" fillId="0" borderId="146" xfId="0" applyFont="1" applyBorder="1" applyAlignment="1" applyProtection="1">
      <alignment horizontal="center" vertical="center" wrapText="1"/>
      <protection locked="0" hidden="1"/>
    </xf>
    <xf numFmtId="0" fontId="108" fillId="0" borderId="16" xfId="0" applyFont="1" applyBorder="1" applyAlignment="1" applyProtection="1">
      <alignment horizontal="center" vertical="center" wrapText="1"/>
      <protection locked="0" hidden="1"/>
    </xf>
    <xf numFmtId="0" fontId="108" fillId="0" borderId="13" xfId="0" applyFont="1" applyBorder="1" applyAlignment="1" applyProtection="1">
      <alignment horizontal="center" vertical="center" wrapText="1"/>
      <protection locked="0" hidden="1"/>
    </xf>
    <xf numFmtId="0" fontId="20" fillId="0" borderId="7" xfId="0" applyFont="1" applyBorder="1" applyAlignment="1" applyProtection="1">
      <alignment horizontal="left" vertical="center"/>
      <protection locked="0" hidden="1"/>
    </xf>
    <xf numFmtId="0" fontId="20" fillId="0" borderId="8" xfId="0" applyFont="1" applyBorder="1" applyAlignment="1" applyProtection="1">
      <alignment horizontal="left" vertical="center"/>
      <protection locked="0" hidden="1"/>
    </xf>
    <xf numFmtId="0" fontId="20" fillId="0" borderId="18" xfId="0" applyFont="1" applyBorder="1" applyAlignment="1" applyProtection="1">
      <alignment horizontal="left" vertical="center"/>
      <protection locked="0" hidden="1"/>
    </xf>
    <xf numFmtId="0" fontId="20" fillId="0" borderId="10" xfId="0" applyFont="1" applyBorder="1" applyAlignment="1" applyProtection="1">
      <alignment horizontal="left" vertical="center"/>
      <protection locked="0" hidden="1"/>
    </xf>
    <xf numFmtId="0" fontId="20" fillId="0" borderId="3" xfId="0" applyFont="1" applyBorder="1" applyAlignment="1" applyProtection="1">
      <alignment horizontal="left" vertical="center"/>
      <protection locked="0" hidden="1"/>
    </xf>
    <xf numFmtId="0" fontId="20" fillId="0" borderId="19" xfId="0" applyFont="1" applyBorder="1" applyAlignment="1" applyProtection="1">
      <alignment horizontal="left" vertical="center"/>
      <protection locked="0" hidden="1"/>
    </xf>
    <xf numFmtId="0" fontId="62" fillId="0" borderId="16" xfId="0" applyFont="1" applyBorder="1" applyAlignment="1" applyProtection="1">
      <alignment horizontal="center" vertical="center" shrinkToFit="1"/>
      <protection locked="0" hidden="1"/>
    </xf>
    <xf numFmtId="0" fontId="68" fillId="0" borderId="41" xfId="0" applyFont="1" applyBorder="1" applyAlignment="1" applyProtection="1">
      <alignment horizontal="center" vertical="center" wrapText="1"/>
      <protection locked="0" hidden="1"/>
    </xf>
    <xf numFmtId="0" fontId="68" fillId="0" borderId="8" xfId="0" applyFont="1" applyBorder="1" applyAlignment="1" applyProtection="1">
      <alignment horizontal="center" vertical="center" wrapText="1"/>
      <protection locked="0" hidden="1"/>
    </xf>
    <xf numFmtId="0" fontId="68" fillId="0" borderId="9" xfId="0" applyFont="1" applyBorder="1" applyAlignment="1" applyProtection="1">
      <alignment horizontal="center" vertical="center" wrapText="1"/>
      <protection locked="0" hidden="1"/>
    </xf>
    <xf numFmtId="0" fontId="68" fillId="0" borderId="40" xfId="0" applyFont="1" applyBorder="1" applyAlignment="1" applyProtection="1">
      <alignment horizontal="center" vertical="center" wrapText="1"/>
      <protection locked="0" hidden="1"/>
    </xf>
    <xf numFmtId="0" fontId="68" fillId="0" borderId="3" xfId="0" applyFont="1" applyBorder="1" applyAlignment="1" applyProtection="1">
      <alignment horizontal="center" vertical="center" wrapText="1"/>
      <protection locked="0" hidden="1"/>
    </xf>
    <xf numFmtId="0" fontId="68" fillId="0" borderId="5" xfId="0" applyFont="1" applyBorder="1" applyAlignment="1" applyProtection="1">
      <alignment horizontal="center" vertical="center" wrapText="1"/>
      <protection locked="0" hidden="1"/>
    </xf>
    <xf numFmtId="0" fontId="68" fillId="0" borderId="55" xfId="0" applyFont="1" applyBorder="1" applyAlignment="1" applyProtection="1">
      <alignment horizontal="distributed" vertical="center" wrapText="1"/>
      <protection locked="0" hidden="1"/>
    </xf>
    <xf numFmtId="0" fontId="68" fillId="0" borderId="1" xfId="0" applyFont="1" applyBorder="1" applyAlignment="1" applyProtection="1">
      <alignment horizontal="distributed" vertical="center" wrapText="1"/>
      <protection locked="0" hidden="1"/>
    </xf>
    <xf numFmtId="0" fontId="68" fillId="0" borderId="56" xfId="0" applyFont="1" applyBorder="1" applyAlignment="1" applyProtection="1">
      <alignment horizontal="distributed" vertical="center" wrapText="1"/>
      <protection locked="0" hidden="1"/>
    </xf>
    <xf numFmtId="0" fontId="68" fillId="0" borderId="34" xfId="0" applyFont="1" applyBorder="1" applyAlignment="1" applyProtection="1">
      <alignment horizontal="distributed" vertical="center" wrapText="1"/>
      <protection locked="0" hidden="1"/>
    </xf>
    <xf numFmtId="0" fontId="68" fillId="0" borderId="0" xfId="0" applyFont="1" applyAlignment="1" applyProtection="1">
      <alignment horizontal="distributed" vertical="center" wrapText="1"/>
      <protection locked="0" hidden="1"/>
    </xf>
    <xf numFmtId="0" fontId="68" fillId="0" borderId="4" xfId="0" applyFont="1" applyBorder="1" applyAlignment="1" applyProtection="1">
      <alignment horizontal="distributed" vertical="center" wrapText="1"/>
      <protection locked="0" hidden="1"/>
    </xf>
    <xf numFmtId="0" fontId="68" fillId="0" borderId="35" xfId="0" applyFont="1" applyBorder="1" applyAlignment="1" applyProtection="1">
      <alignment horizontal="distributed" vertical="center" wrapText="1"/>
      <protection locked="0" hidden="1"/>
    </xf>
    <xf numFmtId="0" fontId="68" fillId="0" borderId="11" xfId="0" applyFont="1" applyBorder="1" applyAlignment="1" applyProtection="1">
      <alignment horizontal="distributed" vertical="center" wrapText="1"/>
      <protection locked="0" hidden="1"/>
    </xf>
    <xf numFmtId="0" fontId="68" fillId="0" borderId="31" xfId="0" applyFont="1" applyBorder="1" applyAlignment="1" applyProtection="1">
      <alignment horizontal="distributed" vertical="center" wrapText="1"/>
      <protection locked="0" hidden="1"/>
    </xf>
    <xf numFmtId="0" fontId="20" fillId="0" borderId="7" xfId="0" applyFont="1" applyBorder="1" applyAlignment="1" applyProtection="1">
      <alignment horizontal="center" vertical="center" wrapText="1"/>
      <protection locked="0" hidden="1"/>
    </xf>
    <xf numFmtId="0" fontId="20" fillId="0" borderId="85" xfId="0" applyFont="1" applyBorder="1" applyAlignment="1" applyProtection="1">
      <alignment horizontal="center" vertical="center" wrapText="1"/>
      <protection locked="0" hidden="1"/>
    </xf>
    <xf numFmtId="0" fontId="20" fillId="0" borderId="6" xfId="0" applyFont="1" applyBorder="1" applyAlignment="1" applyProtection="1">
      <alignment horizontal="center" vertical="center" wrapText="1"/>
      <protection locked="0" hidden="1"/>
    </xf>
    <xf numFmtId="0" fontId="20" fillId="0" borderId="4" xfId="0" applyFont="1" applyBorder="1" applyAlignment="1" applyProtection="1">
      <alignment horizontal="center" vertical="center" wrapText="1"/>
      <protection locked="0" hidden="1"/>
    </xf>
    <xf numFmtId="0" fontId="20" fillId="0" borderId="10" xfId="0" applyFont="1" applyBorder="1" applyAlignment="1" applyProtection="1">
      <alignment horizontal="center" vertical="center" wrapText="1"/>
      <protection locked="0" hidden="1"/>
    </xf>
    <xf numFmtId="0" fontId="20" fillId="0" borderId="5" xfId="0" applyFont="1" applyBorder="1" applyAlignment="1" applyProtection="1">
      <alignment horizontal="center" vertical="center" wrapText="1"/>
      <protection locked="0" hidden="1"/>
    </xf>
    <xf numFmtId="0" fontId="20" fillId="0" borderId="85" xfId="0" applyFont="1" applyBorder="1" applyAlignment="1" applyProtection="1">
      <alignment horizontal="center" vertical="center" textRotation="255"/>
      <protection locked="0" hidden="1"/>
    </xf>
    <xf numFmtId="0" fontId="20" fillId="0" borderId="24" xfId="0" applyFont="1" applyBorder="1" applyAlignment="1" applyProtection="1">
      <alignment horizontal="center" vertical="center" textRotation="255"/>
      <protection locked="0" hidden="1"/>
    </xf>
    <xf numFmtId="0" fontId="20" fillId="0" borderId="31" xfId="0" applyFont="1" applyBorder="1" applyAlignment="1" applyProtection="1">
      <alignment horizontal="center" vertical="center" textRotation="255"/>
      <protection locked="0" hidden="1"/>
    </xf>
    <xf numFmtId="0" fontId="22" fillId="0" borderId="0" xfId="0" applyFont="1" applyAlignment="1" applyProtection="1">
      <alignment horizontal="center" vertical="center" wrapText="1"/>
      <protection locked="0" hidden="1"/>
    </xf>
    <xf numFmtId="0" fontId="32" fillId="0" borderId="0" xfId="0" applyFont="1" applyAlignment="1" applyProtection="1">
      <alignment horizontal="left" vertical="center" shrinkToFit="1"/>
      <protection locked="0" hidden="1"/>
    </xf>
    <xf numFmtId="0" fontId="32" fillId="0" borderId="16" xfId="0" applyFont="1" applyBorder="1" applyAlignment="1" applyProtection="1">
      <alignment horizontal="left" vertical="center" shrinkToFit="1"/>
      <protection locked="0" hidden="1"/>
    </xf>
    <xf numFmtId="0" fontId="32" fillId="0" borderId="76" xfId="0" applyFont="1" applyBorder="1" applyAlignment="1" applyProtection="1">
      <alignment horizontal="left" vertical="center" shrinkToFit="1"/>
      <protection locked="0" hidden="1"/>
    </xf>
    <xf numFmtId="0" fontId="32" fillId="0" borderId="123" xfId="0" applyFont="1" applyBorder="1" applyAlignment="1" applyProtection="1">
      <alignment horizontal="left" vertical="center" shrinkToFit="1"/>
      <protection locked="0" hidden="1"/>
    </xf>
    <xf numFmtId="0" fontId="20" fillId="0" borderId="32" xfId="0" applyFont="1" applyBorder="1" applyAlignment="1" applyProtection="1">
      <alignment horizontal="center" vertical="center"/>
      <protection locked="0" hidden="1"/>
    </xf>
    <xf numFmtId="0" fontId="20" fillId="0" borderId="92" xfId="0" applyFont="1" applyBorder="1" applyAlignment="1" applyProtection="1">
      <alignment horizontal="center" vertical="center"/>
      <protection locked="0" hidden="1"/>
    </xf>
    <xf numFmtId="0" fontId="68" fillId="0" borderId="25" xfId="0" applyFont="1" applyBorder="1" applyAlignment="1" applyProtection="1">
      <alignment horizontal="left" vertical="center"/>
      <protection locked="0" hidden="1"/>
    </xf>
    <xf numFmtId="0" fontId="68" fillId="0" borderId="26" xfId="0" applyFont="1" applyBorder="1" applyAlignment="1" applyProtection="1">
      <alignment horizontal="left" vertical="center"/>
      <protection locked="0" hidden="1"/>
    </xf>
    <xf numFmtId="0" fontId="68" fillId="0" borderId="72" xfId="0" applyFont="1" applyBorder="1" applyAlignment="1" applyProtection="1">
      <alignment horizontal="left" vertical="center"/>
      <protection locked="0" hidden="1"/>
    </xf>
    <xf numFmtId="0" fontId="20" fillId="0" borderId="128" xfId="0" applyFont="1" applyBorder="1" applyAlignment="1" applyProtection="1">
      <alignment horizontal="distributed" vertical="distributed" textRotation="255" wrapText="1" justifyLastLine="1"/>
      <protection locked="0" hidden="1"/>
    </xf>
    <xf numFmtId="0" fontId="20" fillId="0" borderId="85" xfId="0" applyFont="1" applyBorder="1" applyAlignment="1" applyProtection="1">
      <alignment horizontal="distributed" vertical="distributed" textRotation="255" wrapText="1" justifyLastLine="1"/>
      <protection locked="0" hidden="1"/>
    </xf>
    <xf numFmtId="0" fontId="20" fillId="0" borderId="111" xfId="0" applyFont="1" applyBorder="1" applyAlignment="1" applyProtection="1">
      <alignment horizontal="distributed" vertical="distributed" textRotation="255" wrapText="1" justifyLastLine="1"/>
      <protection locked="0" hidden="1"/>
    </xf>
    <xf numFmtId="0" fontId="20" fillId="0" borderId="140" xfId="0" applyFont="1" applyBorder="1" applyAlignment="1" applyProtection="1">
      <alignment horizontal="distributed" vertical="distributed" textRotation="255" wrapText="1" justifyLastLine="1"/>
      <protection locked="0" hidden="1"/>
    </xf>
    <xf numFmtId="0" fontId="20" fillId="0" borderId="24" xfId="0" applyFont="1" applyBorder="1" applyAlignment="1" applyProtection="1">
      <alignment horizontal="distributed" vertical="distributed" textRotation="255" wrapText="1" justifyLastLine="1"/>
      <protection locked="0" hidden="1"/>
    </xf>
    <xf numFmtId="0" fontId="20" fillId="0" borderId="147" xfId="0" applyFont="1" applyBorder="1" applyAlignment="1" applyProtection="1">
      <alignment horizontal="distributed" vertical="distributed" textRotation="255" wrapText="1" justifyLastLine="1"/>
      <protection locked="0" hidden="1"/>
    </xf>
    <xf numFmtId="0" fontId="4" fillId="0" borderId="39" xfId="0" applyFont="1" applyBorder="1" applyAlignment="1" applyProtection="1">
      <alignment horizontal="center" vertical="center" textRotation="255" shrinkToFit="1"/>
      <protection locked="0" hidden="1"/>
    </xf>
    <xf numFmtId="0" fontId="4" fillId="0" borderId="53" xfId="0" applyFont="1" applyBorder="1" applyAlignment="1" applyProtection="1">
      <alignment horizontal="center" vertical="center" textRotation="255" shrinkToFit="1"/>
      <protection locked="0" hidden="1"/>
    </xf>
    <xf numFmtId="0" fontId="10" fillId="0" borderId="0" xfId="0" applyFont="1" applyAlignment="1" applyProtection="1">
      <alignment horizontal="center" vertical="center"/>
      <protection locked="0" hidden="1"/>
    </xf>
    <xf numFmtId="0" fontId="43" fillId="0" borderId="11" xfId="0" applyFont="1" applyBorder="1" applyAlignment="1" applyProtection="1">
      <alignment horizontal="center" vertical="center"/>
      <protection locked="0" hidden="1"/>
    </xf>
    <xf numFmtId="0" fontId="40" fillId="0" borderId="33" xfId="0" applyFont="1" applyBorder="1" applyAlignment="1" applyProtection="1">
      <alignment horizontal="center" vertical="distributed" textRotation="255" wrapText="1" indent="1"/>
      <protection locked="0" hidden="1"/>
    </xf>
    <xf numFmtId="0" fontId="40" fillId="0" borderId="17" xfId="0" applyFont="1" applyBorder="1" applyAlignment="1" applyProtection="1">
      <alignment horizontal="center" vertical="distributed" textRotation="255" wrapText="1" indent="1"/>
      <protection locked="0" hidden="1"/>
    </xf>
    <xf numFmtId="0" fontId="40" fillId="0" borderId="132" xfId="0" applyFont="1" applyBorder="1" applyAlignment="1" applyProtection="1">
      <alignment horizontal="center" vertical="distributed" textRotation="255" wrapText="1" indent="1"/>
      <protection locked="0" hidden="1"/>
    </xf>
    <xf numFmtId="0" fontId="40" fillId="0" borderId="34" xfId="0" applyFont="1" applyBorder="1" applyAlignment="1" applyProtection="1">
      <alignment horizontal="center" vertical="distributed" textRotation="255" wrapText="1" indent="1"/>
      <protection locked="0" hidden="1"/>
    </xf>
    <xf numFmtId="0" fontId="40" fillId="0" borderId="0" xfId="0" applyFont="1" applyAlignment="1" applyProtection="1">
      <alignment horizontal="center" vertical="distributed" textRotation="255" wrapText="1" indent="1"/>
      <protection locked="0" hidden="1"/>
    </xf>
    <xf numFmtId="0" fontId="40" fillId="0" borderId="97" xfId="0" applyFont="1" applyBorder="1" applyAlignment="1" applyProtection="1">
      <alignment horizontal="center" vertical="distributed" textRotation="255" wrapText="1" indent="1"/>
      <protection locked="0" hidden="1"/>
    </xf>
    <xf numFmtId="0" fontId="40" fillId="0" borderId="140" xfId="0" applyFont="1" applyBorder="1" applyAlignment="1" applyProtection="1">
      <alignment horizontal="center" vertical="distributed" textRotation="255" wrapText="1" indent="1"/>
      <protection locked="0" hidden="1"/>
    </xf>
    <xf numFmtId="0" fontId="40" fillId="0" borderId="35" xfId="0" applyFont="1" applyBorder="1" applyAlignment="1" applyProtection="1">
      <alignment horizontal="center" vertical="distributed" textRotation="255" wrapText="1" indent="1"/>
      <protection locked="0" hidden="1"/>
    </xf>
    <xf numFmtId="0" fontId="40" fillId="0" borderId="11" xfId="0" applyFont="1" applyBorder="1" applyAlignment="1" applyProtection="1">
      <alignment horizontal="center" vertical="distributed" textRotation="255" wrapText="1" indent="1"/>
      <protection locked="0" hidden="1"/>
    </xf>
    <xf numFmtId="0" fontId="40" fillId="0" borderId="31" xfId="0" applyFont="1" applyBorder="1" applyAlignment="1" applyProtection="1">
      <alignment horizontal="center" vertical="distributed" textRotation="255" wrapText="1" indent="1"/>
      <protection locked="0" hidden="1"/>
    </xf>
    <xf numFmtId="0" fontId="40" fillId="0" borderId="23" xfId="0" applyFont="1" applyBorder="1" applyAlignment="1" applyProtection="1">
      <alignment horizontal="center" vertical="distributed" textRotation="255" indent="1"/>
      <protection locked="0" hidden="1"/>
    </xf>
    <xf numFmtId="0" fontId="40" fillId="0" borderId="132" xfId="0" applyFont="1" applyBorder="1" applyAlignment="1" applyProtection="1">
      <alignment horizontal="center" vertical="distributed" textRotation="255" indent="1"/>
      <protection locked="0" hidden="1"/>
    </xf>
    <xf numFmtId="0" fontId="40" fillId="0" borderId="111" xfId="0" applyFont="1" applyBorder="1" applyAlignment="1" applyProtection="1">
      <alignment horizontal="center" vertical="distributed" textRotation="255" indent="1"/>
      <protection locked="0" hidden="1"/>
    </xf>
    <xf numFmtId="0" fontId="40" fillId="0" borderId="97" xfId="0" applyFont="1" applyBorder="1" applyAlignment="1" applyProtection="1">
      <alignment horizontal="center" vertical="distributed" textRotation="255" indent="1"/>
      <protection locked="0" hidden="1"/>
    </xf>
    <xf numFmtId="0" fontId="40" fillId="0" borderId="140" xfId="0" applyFont="1" applyBorder="1" applyAlignment="1" applyProtection="1">
      <alignment horizontal="center" vertical="distributed" textRotation="255" indent="1"/>
      <protection locked="0" hidden="1"/>
    </xf>
    <xf numFmtId="0" fontId="40" fillId="0" borderId="109" xfId="0" applyFont="1" applyBorder="1" applyAlignment="1" applyProtection="1">
      <alignment horizontal="distributed" vertical="center" wrapText="1"/>
      <protection locked="0" hidden="1"/>
    </xf>
    <xf numFmtId="0" fontId="40" fillId="0" borderId="16" xfId="0" applyFont="1" applyBorder="1" applyAlignment="1" applyProtection="1">
      <alignment horizontal="distributed" vertical="center" wrapText="1"/>
      <protection locked="0" hidden="1"/>
    </xf>
    <xf numFmtId="0" fontId="40" fillId="0" borderId="113" xfId="0" applyFont="1" applyBorder="1" applyAlignment="1" applyProtection="1">
      <alignment horizontal="distributed" vertical="center" wrapText="1"/>
      <protection locked="0" hidden="1"/>
    </xf>
    <xf numFmtId="0" fontId="40" fillId="0" borderId="11" xfId="0" applyFont="1" applyBorder="1" applyAlignment="1" applyProtection="1">
      <alignment horizontal="distributed" vertical="center" wrapText="1"/>
      <protection locked="0" hidden="1"/>
    </xf>
    <xf numFmtId="0" fontId="40" fillId="0" borderId="13" xfId="0" applyFont="1" applyBorder="1" applyAlignment="1" applyProtection="1">
      <alignment horizontal="distributed" vertical="center" wrapText="1"/>
      <protection locked="0" hidden="1"/>
    </xf>
    <xf numFmtId="0" fontId="43" fillId="0" borderId="17" xfId="0" applyFont="1" applyBorder="1" applyAlignment="1" applyProtection="1">
      <alignment horizontal="center" vertical="center"/>
      <protection locked="0" hidden="1"/>
    </xf>
    <xf numFmtId="0" fontId="67" fillId="0" borderId="59" xfId="0" applyFont="1" applyBorder="1" applyAlignment="1" applyProtection="1">
      <alignment horizontal="right" vertical="center"/>
      <protection locked="0" hidden="1"/>
    </xf>
    <xf numFmtId="0" fontId="67" fillId="0" borderId="60" xfId="0" applyFont="1" applyBorder="1" applyAlignment="1" applyProtection="1">
      <alignment horizontal="right" vertical="center"/>
      <protection locked="0" hidden="1"/>
    </xf>
    <xf numFmtId="0" fontId="67" fillId="0" borderId="61" xfId="0" applyFont="1" applyBorder="1" applyAlignment="1" applyProtection="1">
      <alignment horizontal="right" vertical="center"/>
      <protection locked="0" hidden="1"/>
    </xf>
    <xf numFmtId="0" fontId="20" fillId="0" borderId="0" xfId="0" applyFont="1" applyAlignment="1" applyProtection="1">
      <alignment horizontal="center" vertical="center" wrapText="1"/>
      <protection locked="0" hidden="1"/>
    </xf>
    <xf numFmtId="0" fontId="11" fillId="0" borderId="0" xfId="0" applyFont="1" applyAlignment="1" applyProtection="1">
      <alignment horizontal="center" vertical="top" textRotation="255"/>
      <protection locked="0" hidden="1"/>
    </xf>
    <xf numFmtId="0" fontId="136" fillId="0" borderId="0" xfId="0" applyFont="1" applyAlignment="1" applyProtection="1">
      <alignment horizontal="center" vertical="top" wrapText="1"/>
      <protection locked="0" hidden="1"/>
    </xf>
    <xf numFmtId="0" fontId="51" fillId="9" borderId="33" xfId="0" applyFont="1" applyFill="1" applyBorder="1" applyAlignment="1" applyProtection="1">
      <alignment horizontal="center" vertical="distributed" textRotation="255" wrapText="1" indent="2"/>
      <protection locked="0" hidden="1"/>
    </xf>
    <xf numFmtId="0" fontId="51" fillId="9" borderId="32" xfId="0" applyFont="1" applyFill="1" applyBorder="1" applyAlignment="1" applyProtection="1">
      <alignment horizontal="center" vertical="distributed" textRotation="255" wrapText="1" indent="2"/>
      <protection locked="0" hidden="1"/>
    </xf>
    <xf numFmtId="0" fontId="51" fillId="9" borderId="34" xfId="0" applyFont="1" applyFill="1" applyBorder="1" applyAlignment="1" applyProtection="1">
      <alignment horizontal="center" vertical="distributed" textRotation="255" wrapText="1" indent="2"/>
      <protection locked="0" hidden="1"/>
    </xf>
    <xf numFmtId="0" fontId="51" fillId="9" borderId="140" xfId="0" applyFont="1" applyFill="1" applyBorder="1" applyAlignment="1" applyProtection="1">
      <alignment horizontal="center" vertical="distributed" textRotation="255" wrapText="1" indent="2"/>
      <protection locked="0" hidden="1"/>
    </xf>
    <xf numFmtId="0" fontId="51" fillId="9" borderId="35" xfId="0" applyFont="1" applyFill="1" applyBorder="1" applyAlignment="1" applyProtection="1">
      <alignment horizontal="center" vertical="distributed" textRotation="255" wrapText="1" indent="2"/>
      <protection locked="0" hidden="1"/>
    </xf>
    <xf numFmtId="0" fontId="51" fillId="9" borderId="31" xfId="0" applyFont="1" applyFill="1" applyBorder="1" applyAlignment="1" applyProtection="1">
      <alignment horizontal="center" vertical="distributed" textRotation="255" wrapText="1" indent="2"/>
      <protection locked="0" hidden="1"/>
    </xf>
    <xf numFmtId="0" fontId="51" fillId="4" borderId="33" xfId="0" applyFont="1" applyFill="1" applyBorder="1" applyAlignment="1" applyProtection="1">
      <alignment horizontal="center" vertical="center" textRotation="255"/>
      <protection locked="0" hidden="1"/>
    </xf>
    <xf numFmtId="0" fontId="51" fillId="4" borderId="34" xfId="0" applyFont="1" applyFill="1" applyBorder="1" applyAlignment="1" applyProtection="1">
      <alignment horizontal="center" vertical="center" textRotation="255"/>
      <protection locked="0" hidden="1"/>
    </xf>
    <xf numFmtId="0" fontId="51" fillId="4" borderId="35" xfId="0" applyFont="1" applyFill="1" applyBorder="1" applyAlignment="1" applyProtection="1">
      <alignment horizontal="center" vertical="center" textRotation="255"/>
      <protection locked="0" hidden="1"/>
    </xf>
    <xf numFmtId="0" fontId="25" fillId="0" borderId="27" xfId="0" applyFont="1" applyBorder="1" applyAlignment="1" applyProtection="1">
      <alignment horizontal="center" vertical="center" wrapText="1"/>
      <protection locked="0" hidden="1"/>
    </xf>
    <xf numFmtId="0" fontId="25" fillId="0" borderId="28" xfId="0" applyFont="1" applyBorder="1" applyAlignment="1" applyProtection="1">
      <alignment horizontal="center" vertical="center" wrapText="1"/>
      <protection locked="0" hidden="1"/>
    </xf>
    <xf numFmtId="0" fontId="25" fillId="0" borderId="29" xfId="0" applyFont="1" applyBorder="1" applyAlignment="1" applyProtection="1">
      <alignment horizontal="center" vertical="center" wrapText="1"/>
      <protection locked="0" hidden="1"/>
    </xf>
    <xf numFmtId="0" fontId="101" fillId="0" borderId="27" xfId="0" applyFont="1" applyBorder="1" applyAlignment="1" applyProtection="1">
      <alignment horizontal="left" vertical="center" wrapText="1"/>
      <protection locked="0" hidden="1"/>
    </xf>
    <xf numFmtId="0" fontId="101" fillId="0" borderId="28" xfId="0" applyFont="1" applyBorder="1" applyAlignment="1" applyProtection="1">
      <alignment horizontal="left" vertical="center" wrapText="1"/>
      <protection locked="0" hidden="1"/>
    </xf>
    <xf numFmtId="0" fontId="101" fillId="0" borderId="142" xfId="0" applyFont="1" applyBorder="1" applyAlignment="1" applyProtection="1">
      <alignment horizontal="left" vertical="center" wrapText="1"/>
      <protection locked="0" hidden="1"/>
    </xf>
    <xf numFmtId="0" fontId="25" fillId="0" borderId="27" xfId="0" applyFont="1" applyBorder="1" applyAlignment="1" applyProtection="1">
      <alignment horizontal="center" vertical="center"/>
      <protection locked="0" hidden="1"/>
    </xf>
    <xf numFmtId="0" fontId="25" fillId="0" borderId="28" xfId="0" applyFont="1" applyBorder="1" applyAlignment="1" applyProtection="1">
      <alignment horizontal="center" vertical="center"/>
      <protection locked="0" hidden="1"/>
    </xf>
    <xf numFmtId="0" fontId="25" fillId="0" borderId="29" xfId="0" applyFont="1" applyBorder="1" applyAlignment="1" applyProtection="1">
      <alignment horizontal="center" vertical="center"/>
      <protection locked="0" hidden="1"/>
    </xf>
    <xf numFmtId="0" fontId="17" fillId="0" borderId="107" xfId="1" applyFont="1" applyBorder="1" applyAlignment="1" applyProtection="1">
      <alignment horizontal="left" vertical="center" wrapText="1"/>
      <protection hidden="1"/>
    </xf>
    <xf numFmtId="0" fontId="17" fillId="0" borderId="108" xfId="1" applyFont="1" applyBorder="1" applyAlignment="1" applyProtection="1">
      <alignment horizontal="left" vertical="center" wrapText="1"/>
      <protection hidden="1"/>
    </xf>
    <xf numFmtId="0" fontId="17" fillId="0" borderId="10" xfId="1" applyFont="1" applyBorder="1" applyAlignment="1" applyProtection="1">
      <alignment horizontal="left" vertical="center" wrapText="1"/>
      <protection hidden="1"/>
    </xf>
    <xf numFmtId="0" fontId="17" fillId="0" borderId="76" xfId="1" applyFont="1" applyBorder="1" applyAlignment="1" applyProtection="1">
      <alignment horizontal="left" vertical="center" wrapText="1"/>
      <protection hidden="1"/>
    </xf>
    <xf numFmtId="0" fontId="17" fillId="0" borderId="21" xfId="1" applyFont="1" applyBorder="1" applyAlignment="1" applyProtection="1">
      <alignment horizontal="left" vertical="center" wrapText="1"/>
      <protection hidden="1"/>
    </xf>
    <xf numFmtId="0" fontId="17" fillId="0" borderId="95" xfId="1" applyFont="1" applyBorder="1" applyAlignment="1" applyProtection="1">
      <alignment horizontal="left" vertical="center" wrapText="1"/>
      <protection hidden="1"/>
    </xf>
    <xf numFmtId="177" fontId="108" fillId="0" borderId="107" xfId="1" applyNumberFormat="1" applyFont="1" applyBorder="1" applyAlignment="1" applyProtection="1">
      <alignment horizontal="right" vertical="center"/>
      <protection hidden="1"/>
    </xf>
    <xf numFmtId="177" fontId="108" fillId="0" borderId="108" xfId="1" applyNumberFormat="1" applyFont="1" applyBorder="1" applyAlignment="1" applyProtection="1">
      <alignment horizontal="right" vertical="center"/>
      <protection hidden="1"/>
    </xf>
    <xf numFmtId="177" fontId="108" fillId="0" borderId="10" xfId="1" applyNumberFormat="1" applyFont="1" applyBorder="1" applyAlignment="1" applyProtection="1">
      <alignment horizontal="right" vertical="center"/>
      <protection hidden="1"/>
    </xf>
    <xf numFmtId="177" fontId="108" fillId="0" borderId="76" xfId="1" applyNumberFormat="1" applyFont="1" applyBorder="1" applyAlignment="1" applyProtection="1">
      <alignment horizontal="right" vertical="center"/>
      <protection hidden="1"/>
    </xf>
    <xf numFmtId="177" fontId="108" fillId="0" borderId="21" xfId="1" applyNumberFormat="1" applyFont="1" applyBorder="1" applyAlignment="1" applyProtection="1">
      <alignment horizontal="right" vertical="center"/>
      <protection hidden="1"/>
    </xf>
    <xf numFmtId="177" fontId="108" fillId="0" borderId="95" xfId="1" applyNumberFormat="1" applyFont="1" applyBorder="1" applyAlignment="1" applyProtection="1">
      <alignment horizontal="right" vertical="center"/>
      <protection hidden="1"/>
    </xf>
    <xf numFmtId="0" fontId="19" fillId="0" borderId="107" xfId="1" applyFont="1" applyBorder="1" applyAlignment="1" applyProtection="1">
      <alignment vertical="center" wrapText="1"/>
      <protection hidden="1"/>
    </xf>
    <xf numFmtId="0" fontId="19" fillId="0" borderId="108" xfId="1" applyFont="1" applyBorder="1" applyAlignment="1" applyProtection="1">
      <alignment vertical="center" wrapText="1"/>
      <protection hidden="1"/>
    </xf>
    <xf numFmtId="0" fontId="19" fillId="0" borderId="10" xfId="1" applyFont="1" applyBorder="1" applyAlignment="1" applyProtection="1">
      <alignment vertical="center" wrapText="1"/>
      <protection hidden="1"/>
    </xf>
    <xf numFmtId="0" fontId="19" fillId="0" borderId="76" xfId="1" applyFont="1" applyBorder="1" applyAlignment="1" applyProtection="1">
      <alignment vertical="center" wrapText="1"/>
      <protection hidden="1"/>
    </xf>
    <xf numFmtId="0" fontId="19" fillId="0" borderId="21" xfId="1" applyFont="1" applyBorder="1" applyAlignment="1" applyProtection="1">
      <alignment vertical="center"/>
      <protection hidden="1"/>
    </xf>
    <xf numFmtId="0" fontId="19" fillId="0" borderId="95" xfId="1" applyFont="1" applyBorder="1" applyAlignment="1" applyProtection="1">
      <alignment vertical="center"/>
      <protection hidden="1"/>
    </xf>
    <xf numFmtId="0" fontId="17" fillId="0" borderId="21" xfId="1" applyFont="1" applyBorder="1" applyAlignment="1" applyProtection="1">
      <alignment vertical="center" wrapText="1"/>
      <protection hidden="1"/>
    </xf>
    <xf numFmtId="0" fontId="17" fillId="0" borderId="95" xfId="1" applyFont="1" applyBorder="1" applyAlignment="1" applyProtection="1">
      <alignment vertical="center" wrapText="1"/>
      <protection hidden="1"/>
    </xf>
    <xf numFmtId="177" fontId="108" fillId="0" borderId="107" xfId="1" applyNumberFormat="1" applyFont="1" applyBorder="1" applyAlignment="1" applyProtection="1">
      <alignment vertical="center"/>
      <protection locked="0"/>
    </xf>
    <xf numFmtId="177" fontId="108" fillId="0" borderId="108" xfId="1" applyNumberFormat="1" applyFont="1" applyBorder="1" applyAlignment="1" applyProtection="1">
      <alignment vertical="center"/>
      <protection locked="0"/>
    </xf>
    <xf numFmtId="177" fontId="108" fillId="0" borderId="10" xfId="1" applyNumberFormat="1" applyFont="1" applyBorder="1" applyAlignment="1" applyProtection="1">
      <alignment vertical="center"/>
      <protection locked="0"/>
    </xf>
    <xf numFmtId="177" fontId="108" fillId="0" borderId="76" xfId="1" applyNumberFormat="1" applyFont="1" applyBorder="1" applyAlignment="1" applyProtection="1">
      <alignment vertical="center"/>
      <protection locked="0"/>
    </xf>
    <xf numFmtId="177" fontId="108" fillId="0" borderId="21" xfId="1" applyNumberFormat="1" applyFont="1" applyBorder="1" applyAlignment="1" applyProtection="1">
      <alignment vertical="center"/>
      <protection hidden="1"/>
    </xf>
    <xf numFmtId="177" fontId="108" fillId="0" borderId="95" xfId="1" applyNumberFormat="1" applyFont="1" applyBorder="1" applyAlignment="1" applyProtection="1">
      <alignment vertical="center"/>
      <protection hidden="1"/>
    </xf>
    <xf numFmtId="0" fontId="17" fillId="0" borderId="21" xfId="1" applyFont="1" applyBorder="1" applyAlignment="1" applyProtection="1">
      <alignment horizontal="center" vertical="center"/>
      <protection hidden="1"/>
    </xf>
    <xf numFmtId="0" fontId="17" fillId="0" borderId="95" xfId="1" applyFont="1" applyBorder="1" applyAlignment="1" applyProtection="1">
      <alignment horizontal="center" vertical="center"/>
      <protection hidden="1"/>
    </xf>
    <xf numFmtId="0" fontId="17" fillId="0" borderId="96" xfId="1" applyFont="1" applyBorder="1" applyAlignment="1" applyProtection="1">
      <alignment horizontal="center" vertical="center"/>
      <protection hidden="1"/>
    </xf>
    <xf numFmtId="0" fontId="19" fillId="0" borderId="21" xfId="1" applyFont="1" applyBorder="1" applyAlignment="1" applyProtection="1">
      <alignment horizontal="center" vertical="center"/>
      <protection hidden="1"/>
    </xf>
    <xf numFmtId="0" fontId="19" fillId="0" borderId="95" xfId="1" applyFont="1" applyBorder="1" applyAlignment="1" applyProtection="1">
      <alignment horizontal="center" vertical="center"/>
      <protection hidden="1"/>
    </xf>
    <xf numFmtId="0" fontId="19" fillId="0" borderId="96" xfId="1" applyFont="1" applyBorder="1" applyAlignment="1" applyProtection="1">
      <alignment horizontal="center" vertical="center"/>
      <protection hidden="1"/>
    </xf>
    <xf numFmtId="0" fontId="17" fillId="0" borderId="21" xfId="1" applyFont="1" applyBorder="1" applyAlignment="1" applyProtection="1">
      <alignment horizontal="right" vertical="center"/>
      <protection hidden="1"/>
    </xf>
    <xf numFmtId="0" fontId="17" fillId="0" borderId="95" xfId="1" applyFont="1" applyBorder="1" applyAlignment="1" applyProtection="1">
      <alignment horizontal="right" vertical="center"/>
      <protection hidden="1"/>
    </xf>
    <xf numFmtId="0" fontId="17" fillId="0" borderId="96" xfId="1" applyFont="1" applyBorder="1" applyAlignment="1" applyProtection="1">
      <alignment horizontal="right" vertical="center"/>
      <protection hidden="1"/>
    </xf>
    <xf numFmtId="0" fontId="117" fillId="0" borderId="21" xfId="1" applyFont="1" applyBorder="1" applyAlignment="1" applyProtection="1">
      <alignment horizontal="distributed" vertical="center" justifyLastLine="1"/>
      <protection hidden="1"/>
    </xf>
    <xf numFmtId="0" fontId="117" fillId="0" borderId="95" xfId="1" applyFont="1" applyBorder="1" applyAlignment="1" applyProtection="1">
      <alignment horizontal="distributed" vertical="center" justifyLastLine="1"/>
      <protection hidden="1"/>
    </xf>
    <xf numFmtId="0" fontId="117" fillId="0" borderId="96" xfId="1" applyFont="1" applyBorder="1" applyAlignment="1" applyProtection="1">
      <alignment horizontal="distributed" vertical="center" justifyLastLine="1"/>
      <protection hidden="1"/>
    </xf>
    <xf numFmtId="9" fontId="19" fillId="0" borderId="21" xfId="1" applyNumberFormat="1" applyFont="1" applyBorder="1" applyAlignment="1" applyProtection="1">
      <alignment horizontal="center" vertical="center"/>
      <protection hidden="1"/>
    </xf>
    <xf numFmtId="177" fontId="108" fillId="0" borderId="107" xfId="1" applyNumberFormat="1" applyFont="1" applyBorder="1" applyAlignment="1" applyProtection="1">
      <alignment horizontal="right" vertical="center"/>
      <protection locked="0"/>
    </xf>
    <xf numFmtId="177" fontId="108" fillId="0" borderId="108" xfId="1" applyNumberFormat="1" applyFont="1" applyBorder="1" applyAlignment="1" applyProtection="1">
      <alignment horizontal="right" vertical="center"/>
      <protection locked="0"/>
    </xf>
    <xf numFmtId="177" fontId="108" fillId="0" borderId="10" xfId="1" applyNumberFormat="1" applyFont="1" applyBorder="1" applyAlignment="1" applyProtection="1">
      <alignment horizontal="right" vertical="center"/>
      <protection locked="0"/>
    </xf>
    <xf numFmtId="177" fontId="108" fillId="0" borderId="76" xfId="1" applyNumberFormat="1" applyFont="1" applyBorder="1" applyAlignment="1" applyProtection="1">
      <alignment horizontal="right" vertical="center"/>
      <protection locked="0"/>
    </xf>
    <xf numFmtId="0" fontId="90" fillId="0" borderId="21" xfId="1" applyFont="1" applyBorder="1" applyAlignment="1" applyProtection="1">
      <alignment horizontal="right" vertical="center" wrapText="1"/>
      <protection hidden="1"/>
    </xf>
    <xf numFmtId="0" fontId="90" fillId="0" borderId="95" xfId="1" applyFont="1" applyBorder="1" applyAlignment="1" applyProtection="1">
      <alignment horizontal="right" vertical="center"/>
      <protection hidden="1"/>
    </xf>
    <xf numFmtId="0" fontId="90" fillId="0" borderId="96" xfId="1" applyFont="1" applyBorder="1" applyAlignment="1" applyProtection="1">
      <alignment horizontal="right" vertical="center"/>
      <protection hidden="1"/>
    </xf>
    <xf numFmtId="0" fontId="19" fillId="0" borderId="107" xfId="1" applyFont="1" applyBorder="1" applyAlignment="1" applyProtection="1">
      <alignment horizontal="distributed" vertical="center" wrapText="1" justifyLastLine="1"/>
      <protection hidden="1"/>
    </xf>
    <xf numFmtId="0" fontId="19" fillId="0" borderId="108" xfId="1" applyFont="1" applyBorder="1" applyAlignment="1" applyProtection="1">
      <alignment horizontal="distributed" vertical="center" justifyLastLine="1"/>
      <protection hidden="1"/>
    </xf>
    <xf numFmtId="0" fontId="19" fillId="0" borderId="110" xfId="1" applyFont="1" applyBorder="1" applyAlignment="1" applyProtection="1">
      <alignment horizontal="distributed" vertical="center" justifyLastLine="1"/>
      <protection hidden="1"/>
    </xf>
    <xf numFmtId="0" fontId="17" fillId="0" borderId="110" xfId="1" applyFont="1" applyBorder="1" applyAlignment="1" applyProtection="1">
      <alignment horizontal="left" vertical="center" wrapText="1"/>
      <protection hidden="1"/>
    </xf>
    <xf numFmtId="0" fontId="17" fillId="0" borderId="93" xfId="1" applyFont="1" applyBorder="1" applyAlignment="1" applyProtection="1">
      <alignment horizontal="left" vertical="center" wrapText="1"/>
      <protection hidden="1"/>
    </xf>
    <xf numFmtId="0" fontId="90" fillId="0" borderId="0" xfId="1" applyFont="1" applyAlignment="1" applyProtection="1">
      <alignment horizontal="left" vertical="center" wrapText="1"/>
      <protection hidden="1"/>
    </xf>
    <xf numFmtId="0" fontId="90" fillId="0" borderId="0" xfId="1" applyFont="1" applyAlignment="1" applyProtection="1">
      <alignment horizontal="left" vertical="top" wrapText="1"/>
      <protection hidden="1"/>
    </xf>
    <xf numFmtId="0" fontId="113" fillId="0" borderId="0" xfId="1" applyFont="1" applyAlignment="1" applyProtection="1">
      <alignment horizontal="distributed" vertical="center"/>
      <protection hidden="1"/>
    </xf>
    <xf numFmtId="0" fontId="120" fillId="0" borderId="0" xfId="1" applyFont="1" applyAlignment="1" applyProtection="1">
      <alignment horizontal="center" vertical="center"/>
      <protection hidden="1"/>
    </xf>
    <xf numFmtId="0" fontId="17" fillId="0" borderId="21" xfId="1" applyFont="1" applyBorder="1" applyAlignment="1" applyProtection="1">
      <alignment horizontal="right" vertical="center" wrapText="1"/>
      <protection hidden="1"/>
    </xf>
    <xf numFmtId="0" fontId="19" fillId="0" borderId="0" xfId="1" applyFont="1" applyAlignment="1" applyProtection="1">
      <alignment horizontal="left" vertical="center"/>
      <protection hidden="1"/>
    </xf>
    <xf numFmtId="0" fontId="90" fillId="0" borderId="126" xfId="1" applyFont="1" applyBorder="1" applyAlignment="1" applyProtection="1">
      <alignment horizontal="center" vertical="center"/>
      <protection hidden="1"/>
    </xf>
    <xf numFmtId="0" fontId="90" fillId="0" borderId="93" xfId="1" applyFont="1" applyBorder="1" applyAlignment="1" applyProtection="1">
      <alignment horizontal="center" vertical="center"/>
      <protection hidden="1"/>
    </xf>
    <xf numFmtId="0" fontId="90" fillId="0" borderId="9" xfId="1" applyFont="1" applyBorder="1" applyAlignment="1" applyProtection="1">
      <alignment horizontal="center" vertical="center"/>
      <protection hidden="1"/>
    </xf>
    <xf numFmtId="0" fontId="90" fillId="0" borderId="5" xfId="1" applyFont="1" applyBorder="1" applyAlignment="1" applyProtection="1">
      <alignment horizontal="center" vertical="center"/>
      <protection hidden="1"/>
    </xf>
    <xf numFmtId="0" fontId="17" fillId="0" borderId="21" xfId="1" applyFont="1" applyBorder="1" applyAlignment="1" applyProtection="1">
      <alignment horizontal="left" vertical="center"/>
      <protection hidden="1"/>
    </xf>
    <xf numFmtId="0" fontId="17" fillId="0" borderId="95" xfId="1" applyFont="1" applyBorder="1" applyAlignment="1" applyProtection="1">
      <alignment horizontal="left" vertical="center"/>
      <protection hidden="1"/>
    </xf>
    <xf numFmtId="0" fontId="113" fillId="0" borderId="77" xfId="1" applyFont="1" applyBorder="1" applyAlignment="1" applyProtection="1">
      <alignment horizontal="distributed" vertical="center"/>
      <protection hidden="1"/>
    </xf>
    <xf numFmtId="0" fontId="113" fillId="0" borderId="78" xfId="1" applyFont="1" applyBorder="1" applyAlignment="1" applyProtection="1">
      <alignment horizontal="distributed" vertical="center"/>
      <protection hidden="1"/>
    </xf>
    <xf numFmtId="0" fontId="114" fillId="0" borderId="0" xfId="1" applyFont="1" applyAlignment="1" applyProtection="1">
      <alignment horizontal="distributed" vertical="center"/>
      <protection hidden="1"/>
    </xf>
    <xf numFmtId="0" fontId="113" fillId="0" borderId="80" xfId="1" applyFont="1" applyBorder="1" applyAlignment="1" applyProtection="1">
      <alignment horizontal="distributed" vertical="center"/>
      <protection hidden="1"/>
    </xf>
    <xf numFmtId="0" fontId="113" fillId="0" borderId="82" xfId="1" applyFont="1" applyBorder="1" applyAlignment="1" applyProtection="1">
      <alignment horizontal="distributed" vertical="center"/>
      <protection hidden="1"/>
    </xf>
    <xf numFmtId="0" fontId="113" fillId="0" borderId="83" xfId="1" applyFont="1" applyBorder="1" applyAlignment="1" applyProtection="1">
      <alignment horizontal="distributed" vertical="center"/>
      <protection hidden="1"/>
    </xf>
  </cellXfs>
  <cellStyles count="2">
    <cellStyle name="標準" xfId="0" builtinId="0"/>
    <cellStyle name="標準 2" xfId="1" xr:uid="{00000000-0005-0000-0000-000001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B6B4B5"/>
      <rgbColor rgb="00807D7E"/>
      <rgbColor rgb="00000000"/>
      <rgbColor rgb="00838182"/>
      <rgbColor rgb="00FF0000"/>
      <rgbColor rgb="000000FF"/>
      <rgbColor rgb="00B5B4B4"/>
      <rgbColor rgb="00005A75"/>
      <rgbColor rgb="00817E7F"/>
      <rgbColor rgb="0000A500"/>
      <rgbColor rgb="00810000"/>
      <rgbColor rgb="00920000"/>
      <rgbColor rgb="00686475"/>
      <rgbColor rgb="00676474"/>
      <rgbColor rgb="008B8895"/>
      <rgbColor rgb="0073707F"/>
      <rgbColor rgb="008A8793"/>
      <rgbColor rgb="00339966"/>
      <rgbColor rgb="00003300"/>
      <rgbColor rgb="00333300"/>
      <rgbColor rgb="00993300"/>
      <rgbColor rgb="00993366"/>
      <rgbColor rgb="00333399"/>
      <rgbColor rgb="00333333"/>
    </indexedColors>
    <mruColors>
      <color rgb="FFFF6600"/>
      <color rgb="FFFF00FF"/>
      <color rgb="FF0000FF"/>
      <color rgb="FFCCFF99"/>
      <color rgb="FF3399FF"/>
      <color rgb="FF000000"/>
      <color rgb="FFEBF1DE"/>
      <color rgb="FFFDE9D9"/>
      <color rgb="FFFF0000"/>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第1表入力!$DW$146" noThreeD="1"/>
</file>

<file path=xl/ctrlProps/ctrlProp2.xml><?xml version="1.0" encoding="utf-8"?>
<formControlPr xmlns="http://schemas.microsoft.com/office/spreadsheetml/2009/9/main" objectType="CheckBox" checked="Checked" fmlaLink="$DZ$146" noThreeD="1"/>
</file>

<file path=xl/ctrlProps/ctrlProp3.xml><?xml version="1.0" encoding="utf-8"?>
<formControlPr xmlns="http://schemas.microsoft.com/office/spreadsheetml/2009/9/main" objectType="CheckBox" fmlaLink="$EA$146" noThreeD="1"/>
</file>

<file path=xl/ctrlProps/ctrlProp4.xml><?xml version="1.0" encoding="utf-8"?>
<formControlPr xmlns="http://schemas.microsoft.com/office/spreadsheetml/2009/9/main" objectType="CheckBox" fmlaLink="$EE$121" noThreeD="1"/>
</file>

<file path=xl/ctrlProps/ctrlProp5.xml><?xml version="1.0" encoding="utf-8"?>
<formControlPr xmlns="http://schemas.microsoft.com/office/spreadsheetml/2009/9/main" objectType="CheckBox" fmlaLink="第1表入力!$DW$146" lockText="1" noThreeD="1"/>
</file>

<file path=xl/ctrlProps/ctrlProp6.xml><?xml version="1.0" encoding="utf-8"?>
<formControlPr xmlns="http://schemas.microsoft.com/office/spreadsheetml/2009/9/main" objectType="CheckBox" fmlaLink="第1表入力!$DW$146"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97</xdr:col>
      <xdr:colOff>30692</xdr:colOff>
      <xdr:row>43</xdr:row>
      <xdr:rowOff>15869</xdr:rowOff>
    </xdr:from>
    <xdr:to>
      <xdr:col>99</xdr:col>
      <xdr:colOff>9525</xdr:colOff>
      <xdr:row>43</xdr:row>
      <xdr:rowOff>225419</xdr:rowOff>
    </xdr:to>
    <xdr:sp macro="" textlink="">
      <xdr:nvSpPr>
        <xdr:cNvPr id="96" name="テキスト ボックス 95">
          <a:extLst>
            <a:ext uri="{FF2B5EF4-FFF2-40B4-BE49-F238E27FC236}">
              <a16:creationId xmlns:a16="http://schemas.microsoft.com/office/drawing/2014/main" id="{00000000-0008-0000-0000-000060000000}"/>
            </a:ext>
          </a:extLst>
        </xdr:cNvPr>
        <xdr:cNvSpPr txBox="1"/>
      </xdr:nvSpPr>
      <xdr:spPr>
        <a:xfrm>
          <a:off x="8920692" y="9392702"/>
          <a:ext cx="232833"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clientData/>
  </xdr:twoCellAnchor>
  <xdr:twoCellAnchor editAs="oneCell">
    <xdr:from>
      <xdr:col>102</xdr:col>
      <xdr:colOff>69851</xdr:colOff>
      <xdr:row>43</xdr:row>
      <xdr:rowOff>10586</xdr:rowOff>
    </xdr:from>
    <xdr:to>
      <xdr:col>105</xdr:col>
      <xdr:colOff>15202</xdr:colOff>
      <xdr:row>43</xdr:row>
      <xdr:rowOff>220136</xdr:rowOff>
    </xdr:to>
    <xdr:sp macro="" textlink="">
      <xdr:nvSpPr>
        <xdr:cNvPr id="97" name="テキスト ボックス 96">
          <a:extLst>
            <a:ext uri="{FF2B5EF4-FFF2-40B4-BE49-F238E27FC236}">
              <a16:creationId xmlns:a16="http://schemas.microsoft.com/office/drawing/2014/main" id="{00000000-0008-0000-0000-000061000000}"/>
            </a:ext>
          </a:extLst>
        </xdr:cNvPr>
        <xdr:cNvSpPr txBox="1"/>
      </xdr:nvSpPr>
      <xdr:spPr>
        <a:xfrm>
          <a:off x="9679518" y="9387419"/>
          <a:ext cx="231101"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clientData/>
  </xdr:twoCellAnchor>
  <xdr:twoCellAnchor editAs="oneCell">
    <xdr:from>
      <xdr:col>110</xdr:col>
      <xdr:colOff>71966</xdr:colOff>
      <xdr:row>43</xdr:row>
      <xdr:rowOff>10585</xdr:rowOff>
    </xdr:from>
    <xdr:to>
      <xdr:col>112</xdr:col>
      <xdr:colOff>8466</xdr:colOff>
      <xdr:row>43</xdr:row>
      <xdr:rowOff>220135</xdr:rowOff>
    </xdr:to>
    <xdr:sp macro="" textlink="">
      <xdr:nvSpPr>
        <xdr:cNvPr id="98" name="テキスト ボックス 97">
          <a:extLst>
            <a:ext uri="{FF2B5EF4-FFF2-40B4-BE49-F238E27FC236}">
              <a16:creationId xmlns:a16="http://schemas.microsoft.com/office/drawing/2014/main" id="{00000000-0008-0000-0000-000062000000}"/>
            </a:ext>
          </a:extLst>
        </xdr:cNvPr>
        <xdr:cNvSpPr txBox="1"/>
      </xdr:nvSpPr>
      <xdr:spPr>
        <a:xfrm>
          <a:off x="10485966" y="9387418"/>
          <a:ext cx="232833"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倍</a:t>
          </a:r>
        </a:p>
      </xdr:txBody>
    </xdr:sp>
    <xdr:clientData/>
  </xdr:twoCellAnchor>
  <mc:AlternateContent xmlns:mc="http://schemas.openxmlformats.org/markup-compatibility/2006">
    <mc:Choice xmlns:a14="http://schemas.microsoft.com/office/drawing/2010/main" Requires="a14">
      <xdr:twoCellAnchor editAs="oneCell">
        <xdr:from>
          <xdr:col>46</xdr:col>
          <xdr:colOff>19050</xdr:colOff>
          <xdr:row>45</xdr:row>
          <xdr:rowOff>314325</xdr:rowOff>
        </xdr:from>
        <xdr:to>
          <xdr:col>51</xdr:col>
          <xdr:colOff>76200</xdr:colOff>
          <xdr:row>48</xdr:row>
          <xdr:rowOff>38100</xdr:rowOff>
        </xdr:to>
        <xdr:sp macro="" textlink="">
          <xdr:nvSpPr>
            <xdr:cNvPr id="141313" name="Check Box 1" hidden="1">
              <a:extLst>
                <a:ext uri="{63B3BB69-23CF-44E3-9099-C40C66FF867C}">
                  <a14:compatExt spid="_x0000_s141313"/>
                </a:ext>
                <a:ext uri="{FF2B5EF4-FFF2-40B4-BE49-F238E27FC236}">
                  <a16:creationId xmlns:a16="http://schemas.microsoft.com/office/drawing/2014/main" id="{00000000-0008-0000-0000-0000012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0</xdr:col>
      <xdr:colOff>0</xdr:colOff>
      <xdr:row>68</xdr:row>
      <xdr:rowOff>0</xdr:rowOff>
    </xdr:from>
    <xdr:to>
      <xdr:col>1</xdr:col>
      <xdr:colOff>28575</xdr:colOff>
      <xdr:row>70</xdr:row>
      <xdr:rowOff>50800</xdr:rowOff>
    </xdr:to>
    <xdr:sp macro="" textlink="">
      <xdr:nvSpPr>
        <xdr:cNvPr id="103" name="テキスト ボックス 102">
          <a:extLst>
            <a:ext uri="{FF2B5EF4-FFF2-40B4-BE49-F238E27FC236}">
              <a16:creationId xmlns:a16="http://schemas.microsoft.com/office/drawing/2014/main" id="{00000000-0008-0000-0000-000067000000}"/>
            </a:ext>
          </a:extLst>
        </xdr:cNvPr>
        <xdr:cNvSpPr txBox="1"/>
      </xdr:nvSpPr>
      <xdr:spPr>
        <a:xfrm rot="10800000">
          <a:off x="0" y="14935198"/>
          <a:ext cx="285750"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t>↰</a:t>
          </a:r>
        </a:p>
      </xdr:txBody>
    </xdr:sp>
    <xdr:clientData/>
  </xdr:twoCellAnchor>
  <xdr:twoCellAnchor editAs="oneCell">
    <xdr:from>
      <xdr:col>31</xdr:col>
      <xdr:colOff>38100</xdr:colOff>
      <xdr:row>17</xdr:row>
      <xdr:rowOff>204271</xdr:rowOff>
    </xdr:from>
    <xdr:to>
      <xdr:col>32</xdr:col>
      <xdr:colOff>18169</xdr:colOff>
      <xdr:row>17</xdr:row>
      <xdr:rowOff>242371</xdr:rowOff>
    </xdr:to>
    <xdr:sp macro="" textlink="">
      <xdr:nvSpPr>
        <xdr:cNvPr id="185396" name="円/楕円 150">
          <a:extLst>
            <a:ext uri="{FF2B5EF4-FFF2-40B4-BE49-F238E27FC236}">
              <a16:creationId xmlns:a16="http://schemas.microsoft.com/office/drawing/2014/main" id="{00000000-0008-0000-0000-000034D40200}"/>
            </a:ext>
          </a:extLst>
        </xdr:cNvPr>
        <xdr:cNvSpPr>
          <a:spLocks noChangeArrowheads="1"/>
        </xdr:cNvSpPr>
      </xdr:nvSpPr>
      <xdr:spPr bwMode="auto">
        <a:xfrm>
          <a:off x="2662767" y="2797188"/>
          <a:ext cx="32985" cy="38100"/>
        </a:xfrm>
        <a:prstGeom prst="ellipse">
          <a:avLst/>
        </a:prstGeom>
        <a:solidFill>
          <a:schemeClr val="tx1"/>
        </a:solidFill>
        <a:ln>
          <a:noFill/>
        </a:ln>
      </xdr:spPr>
    </xdr:sp>
    <xdr:clientData/>
  </xdr:twoCellAnchor>
  <xdr:twoCellAnchor editAs="oneCell">
    <xdr:from>
      <xdr:col>40</xdr:col>
      <xdr:colOff>57150</xdr:colOff>
      <xdr:row>17</xdr:row>
      <xdr:rowOff>224379</xdr:rowOff>
    </xdr:from>
    <xdr:to>
      <xdr:col>40</xdr:col>
      <xdr:colOff>89130</xdr:colOff>
      <xdr:row>17</xdr:row>
      <xdr:rowOff>267771</xdr:rowOff>
    </xdr:to>
    <xdr:sp macro="" textlink="">
      <xdr:nvSpPr>
        <xdr:cNvPr id="185397" name="円/楕円 154">
          <a:extLst>
            <a:ext uri="{FF2B5EF4-FFF2-40B4-BE49-F238E27FC236}">
              <a16:creationId xmlns:a16="http://schemas.microsoft.com/office/drawing/2014/main" id="{00000000-0008-0000-0000-000035D40200}"/>
            </a:ext>
          </a:extLst>
        </xdr:cNvPr>
        <xdr:cNvSpPr>
          <a:spLocks noChangeArrowheads="1"/>
        </xdr:cNvSpPr>
      </xdr:nvSpPr>
      <xdr:spPr bwMode="auto">
        <a:xfrm>
          <a:off x="3179233" y="2817296"/>
          <a:ext cx="31980" cy="43392"/>
        </a:xfrm>
        <a:prstGeom prst="ellipse">
          <a:avLst/>
        </a:prstGeom>
        <a:solidFill>
          <a:schemeClr val="tx1"/>
        </a:solidFill>
        <a:ln>
          <a:noFill/>
        </a:ln>
      </xdr:spPr>
    </xdr:sp>
    <xdr:clientData/>
  </xdr:twoCellAnchor>
  <xdr:twoCellAnchor editAs="oneCell">
    <xdr:from>
      <xdr:col>23</xdr:col>
      <xdr:colOff>38100</xdr:colOff>
      <xdr:row>28</xdr:row>
      <xdr:rowOff>266700</xdr:rowOff>
    </xdr:from>
    <xdr:to>
      <xdr:col>24</xdr:col>
      <xdr:colOff>3616</xdr:colOff>
      <xdr:row>28</xdr:row>
      <xdr:rowOff>306300</xdr:rowOff>
    </xdr:to>
    <xdr:sp macro="" textlink="">
      <xdr:nvSpPr>
        <xdr:cNvPr id="185398" name="円/楕円 150">
          <a:extLst>
            <a:ext uri="{FF2B5EF4-FFF2-40B4-BE49-F238E27FC236}">
              <a16:creationId xmlns:a16="http://schemas.microsoft.com/office/drawing/2014/main" id="{00000000-0008-0000-0000-000036D40200}"/>
            </a:ext>
          </a:extLst>
        </xdr:cNvPr>
        <xdr:cNvSpPr>
          <a:spLocks noChangeArrowheads="1"/>
        </xdr:cNvSpPr>
      </xdr:nvSpPr>
      <xdr:spPr bwMode="auto">
        <a:xfrm>
          <a:off x="2239433" y="5357283"/>
          <a:ext cx="39600" cy="39600"/>
        </a:xfrm>
        <a:prstGeom prst="ellipse">
          <a:avLst/>
        </a:prstGeom>
        <a:solidFill>
          <a:schemeClr val="tx1"/>
        </a:solidFill>
        <a:ln>
          <a:noFill/>
        </a:ln>
      </xdr:spPr>
    </xdr:sp>
    <xdr:clientData/>
  </xdr:twoCellAnchor>
  <xdr:twoCellAnchor editAs="oneCell">
    <xdr:from>
      <xdr:col>31</xdr:col>
      <xdr:colOff>3174</xdr:colOff>
      <xdr:row>28</xdr:row>
      <xdr:rowOff>266700</xdr:rowOff>
    </xdr:from>
    <xdr:to>
      <xdr:col>31</xdr:col>
      <xdr:colOff>42774</xdr:colOff>
      <xdr:row>28</xdr:row>
      <xdr:rowOff>306300</xdr:rowOff>
    </xdr:to>
    <xdr:sp macro="" textlink="">
      <xdr:nvSpPr>
        <xdr:cNvPr id="185399" name="円/楕円 150">
          <a:extLst>
            <a:ext uri="{FF2B5EF4-FFF2-40B4-BE49-F238E27FC236}">
              <a16:creationId xmlns:a16="http://schemas.microsoft.com/office/drawing/2014/main" id="{00000000-0008-0000-0000-000037D40200}"/>
            </a:ext>
          </a:extLst>
        </xdr:cNvPr>
        <xdr:cNvSpPr>
          <a:spLocks noChangeArrowheads="1"/>
        </xdr:cNvSpPr>
      </xdr:nvSpPr>
      <xdr:spPr bwMode="auto">
        <a:xfrm>
          <a:off x="2627841" y="5357283"/>
          <a:ext cx="39600" cy="39600"/>
        </a:xfrm>
        <a:prstGeom prst="ellipse">
          <a:avLst/>
        </a:prstGeom>
        <a:solidFill>
          <a:schemeClr val="tx1"/>
        </a:solidFill>
        <a:ln>
          <a:noFill/>
        </a:ln>
      </xdr:spPr>
    </xdr:sp>
    <xdr:clientData/>
  </xdr:twoCellAnchor>
  <xdr:twoCellAnchor editAs="oneCell">
    <xdr:from>
      <xdr:col>39</xdr:col>
      <xdr:colOff>14654</xdr:colOff>
      <xdr:row>33</xdr:row>
      <xdr:rowOff>0</xdr:rowOff>
    </xdr:from>
    <xdr:to>
      <xdr:col>42</xdr:col>
      <xdr:colOff>7328</xdr:colOff>
      <xdr:row>33</xdr:row>
      <xdr:rowOff>166889</xdr:rowOff>
    </xdr:to>
    <xdr:sp macro="" textlink="">
      <xdr:nvSpPr>
        <xdr:cNvPr id="249" name="テキスト ボックス 248">
          <a:extLst>
            <a:ext uri="{FF2B5EF4-FFF2-40B4-BE49-F238E27FC236}">
              <a16:creationId xmlns:a16="http://schemas.microsoft.com/office/drawing/2014/main" id="{00000000-0008-0000-0000-0000F9000000}"/>
            </a:ext>
          </a:extLst>
        </xdr:cNvPr>
        <xdr:cNvSpPr txBox="1"/>
      </xdr:nvSpPr>
      <xdr:spPr>
        <a:xfrm>
          <a:off x="3053129" y="6934200"/>
          <a:ext cx="164124" cy="1626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500">
              <a:solidFill>
                <a:srgbClr val="FF00FF"/>
              </a:solidFill>
              <a:latin typeface="ＭＳ 明朝" pitchFamily="17" charset="-128"/>
              <a:ea typeface="ＭＳ 明朝" pitchFamily="17" charset="-128"/>
            </a:rPr>
            <a:t>※</a:t>
          </a:r>
          <a:endParaRPr kumimoji="1" lang="ja-JP" altLang="en-US" sz="500">
            <a:solidFill>
              <a:srgbClr val="FF00FF"/>
            </a:solidFill>
            <a:latin typeface="ＭＳ 明朝" pitchFamily="17" charset="-128"/>
            <a:ea typeface="ＭＳ 明朝" pitchFamily="17" charset="-128"/>
          </a:endParaRPr>
        </a:p>
      </xdr:txBody>
    </xdr:sp>
    <xdr:clientData/>
  </xdr:twoCellAnchor>
  <xdr:twoCellAnchor editAs="oneCell">
    <xdr:from>
      <xdr:col>39</xdr:col>
      <xdr:colOff>0</xdr:colOff>
      <xdr:row>39</xdr:row>
      <xdr:rowOff>0</xdr:rowOff>
    </xdr:from>
    <xdr:to>
      <xdr:col>41</xdr:col>
      <xdr:colOff>21981</xdr:colOff>
      <xdr:row>39</xdr:row>
      <xdr:rowOff>164244</xdr:rowOff>
    </xdr:to>
    <xdr:sp macro="" textlink="">
      <xdr:nvSpPr>
        <xdr:cNvPr id="250" name="テキスト ボックス 249">
          <a:extLst>
            <a:ext uri="{FF2B5EF4-FFF2-40B4-BE49-F238E27FC236}">
              <a16:creationId xmlns:a16="http://schemas.microsoft.com/office/drawing/2014/main" id="{00000000-0008-0000-0000-0000FA000000}"/>
            </a:ext>
          </a:extLst>
        </xdr:cNvPr>
        <xdr:cNvSpPr txBox="1"/>
      </xdr:nvSpPr>
      <xdr:spPr>
        <a:xfrm>
          <a:off x="3038475" y="9001125"/>
          <a:ext cx="164856" cy="162656"/>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rPr>
            <a:t>※</a:t>
          </a:r>
          <a:endParaRPr kumimoji="1" lang="ja-JP" altLang="en-US"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endParaRPr>
        </a:p>
      </xdr:txBody>
    </xdr:sp>
    <xdr:clientData/>
  </xdr:twoCellAnchor>
  <xdr:twoCellAnchor editAs="oneCell">
    <xdr:from>
      <xdr:col>39</xdr:col>
      <xdr:colOff>0</xdr:colOff>
      <xdr:row>44</xdr:row>
      <xdr:rowOff>0</xdr:rowOff>
    </xdr:from>
    <xdr:to>
      <xdr:col>41</xdr:col>
      <xdr:colOff>21981</xdr:colOff>
      <xdr:row>44</xdr:row>
      <xdr:rowOff>164247</xdr:rowOff>
    </xdr:to>
    <xdr:sp macro="" textlink="">
      <xdr:nvSpPr>
        <xdr:cNvPr id="251" name="テキスト ボックス 250">
          <a:extLst>
            <a:ext uri="{FF2B5EF4-FFF2-40B4-BE49-F238E27FC236}">
              <a16:creationId xmlns:a16="http://schemas.microsoft.com/office/drawing/2014/main" id="{00000000-0008-0000-0000-0000FB000000}"/>
            </a:ext>
          </a:extLst>
        </xdr:cNvPr>
        <xdr:cNvSpPr txBox="1"/>
      </xdr:nvSpPr>
      <xdr:spPr>
        <a:xfrm>
          <a:off x="3038475" y="10601325"/>
          <a:ext cx="164856" cy="16266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rPr>
            <a:t>※</a:t>
          </a:r>
          <a:endParaRPr kumimoji="1" lang="ja-JP" altLang="en-US"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endParaRPr>
        </a:p>
      </xdr:txBody>
    </xdr:sp>
    <xdr:clientData/>
  </xdr:twoCellAnchor>
  <xdr:twoCellAnchor editAs="oneCell">
    <xdr:from>
      <xdr:col>39</xdr:col>
      <xdr:colOff>0</xdr:colOff>
      <xdr:row>28</xdr:row>
      <xdr:rowOff>0</xdr:rowOff>
    </xdr:from>
    <xdr:to>
      <xdr:col>41</xdr:col>
      <xdr:colOff>21981</xdr:colOff>
      <xdr:row>28</xdr:row>
      <xdr:rowOff>164243</xdr:rowOff>
    </xdr:to>
    <xdr:sp macro="" textlink="">
      <xdr:nvSpPr>
        <xdr:cNvPr id="252" name="テキスト ボックス 251">
          <a:extLst>
            <a:ext uri="{FF2B5EF4-FFF2-40B4-BE49-F238E27FC236}">
              <a16:creationId xmlns:a16="http://schemas.microsoft.com/office/drawing/2014/main" id="{00000000-0008-0000-0000-0000FC000000}"/>
            </a:ext>
          </a:extLst>
        </xdr:cNvPr>
        <xdr:cNvSpPr txBox="1"/>
      </xdr:nvSpPr>
      <xdr:spPr>
        <a:xfrm>
          <a:off x="3038475" y="5343525"/>
          <a:ext cx="164856" cy="162656"/>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rPr>
            <a:t>※</a:t>
          </a:r>
          <a:endParaRPr kumimoji="1" lang="ja-JP" altLang="en-US"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endParaRPr>
        </a:p>
      </xdr:txBody>
    </xdr:sp>
    <xdr:clientData/>
  </xdr:twoCellAnchor>
  <xdr:twoCellAnchor editAs="absolute">
    <xdr:from>
      <xdr:col>1</xdr:col>
      <xdr:colOff>260985</xdr:colOff>
      <xdr:row>6</xdr:row>
      <xdr:rowOff>85725</xdr:rowOff>
    </xdr:from>
    <xdr:to>
      <xdr:col>1</xdr:col>
      <xdr:colOff>260985</xdr:colOff>
      <xdr:row>6</xdr:row>
      <xdr:rowOff>85725</xdr:rowOff>
    </xdr:to>
    <xdr:sp macro="" textlink="">
      <xdr:nvSpPr>
        <xdr:cNvPr id="185404" name="Freeform 44">
          <a:extLst>
            <a:ext uri="{FF2B5EF4-FFF2-40B4-BE49-F238E27FC236}">
              <a16:creationId xmlns:a16="http://schemas.microsoft.com/office/drawing/2014/main" id="{00000000-0008-0000-0000-00003CD40200}"/>
            </a:ext>
          </a:extLst>
        </xdr:cNvPr>
        <xdr:cNvSpPr>
          <a:spLocks/>
        </xdr:cNvSpPr>
      </xdr:nvSpPr>
      <xdr:spPr bwMode="auto">
        <a:xfrm>
          <a:off x="533400" y="752475"/>
          <a:ext cx="0" cy="0"/>
        </a:xfrm>
        <a:custGeom>
          <a:avLst/>
          <a:gdLst/>
          <a:ahLst/>
          <a:cxnLst>
            <a:cxn ang="0">
              <a:pos x="0" y="0"/>
            </a:cxn>
          </a:cxnLst>
          <a:rect l="0" t="0" r="r" b="b"/>
          <a:pathLst>
            <a:path>
              <a:moveTo>
                <a:pt x="0" y="0"/>
              </a:moveTo>
            </a:path>
          </a:pathLst>
        </a:custGeom>
        <a:noFill/>
        <a:ln w="9525">
          <a:solidFill>
            <a:srgbClr val="83514C"/>
          </a:solidFill>
          <a:round/>
          <a:headEnd/>
          <a:tailEnd/>
        </a:ln>
        <a:extLst>
          <a:ext uri="{909E8E84-426E-40DD-AFC4-6F175D3DCCD1}">
            <a14:hiddenFill xmlns:a14="http://schemas.microsoft.com/office/drawing/2010/main">
              <a:solidFill>
                <a:srgbClr val="83514C"/>
              </a:solidFill>
            </a14:hiddenFill>
          </a:ext>
        </a:extLst>
      </xdr:spPr>
    </xdr:sp>
    <xdr:clientData/>
  </xdr:twoCellAnchor>
  <xdr:twoCellAnchor editAs="absolute">
    <xdr:from>
      <xdr:col>1</xdr:col>
      <xdr:colOff>161925</xdr:colOff>
      <xdr:row>8</xdr:row>
      <xdr:rowOff>85725</xdr:rowOff>
    </xdr:from>
    <xdr:to>
      <xdr:col>1</xdr:col>
      <xdr:colOff>161925</xdr:colOff>
      <xdr:row>8</xdr:row>
      <xdr:rowOff>85725</xdr:rowOff>
    </xdr:to>
    <xdr:sp macro="" textlink="">
      <xdr:nvSpPr>
        <xdr:cNvPr id="185405" name="Freeform 63">
          <a:extLst>
            <a:ext uri="{FF2B5EF4-FFF2-40B4-BE49-F238E27FC236}">
              <a16:creationId xmlns:a16="http://schemas.microsoft.com/office/drawing/2014/main" id="{00000000-0008-0000-0000-00003DD40200}"/>
            </a:ext>
          </a:extLst>
        </xdr:cNvPr>
        <xdr:cNvSpPr>
          <a:spLocks/>
        </xdr:cNvSpPr>
      </xdr:nvSpPr>
      <xdr:spPr bwMode="auto">
        <a:xfrm>
          <a:off x="419100" y="981075"/>
          <a:ext cx="0" cy="0"/>
        </a:xfrm>
        <a:custGeom>
          <a:avLst/>
          <a:gdLst>
            <a:gd name="T0" fmla="*/ 0 w 1"/>
            <a:gd name="T1" fmla="*/ 2705 w 1"/>
            <a:gd name="T2" fmla="*/ 0 60000 65536"/>
            <a:gd name="T3" fmla="*/ 0 60000 65536"/>
          </a:gdLst>
          <a:ahLst/>
          <a:cxnLst>
            <a:cxn ang="T2">
              <a:pos x="T0" y="0"/>
            </a:cxn>
            <a:cxn ang="T3">
              <a:pos x="T1" y="0"/>
            </a:cxn>
          </a:cxnLst>
          <a:rect l="0" t="0" r="r" b="b"/>
          <a:pathLst>
            <a:path w="1">
              <a:moveTo>
                <a:pt x="0" y="0"/>
              </a:moveTo>
              <a:lnTo>
                <a:pt x="1" y="0"/>
              </a:lnTo>
            </a:path>
          </a:pathLst>
        </a:custGeom>
        <a:noFill/>
        <a:ln w="9525">
          <a:solidFill>
            <a:srgbClr val="81524D"/>
          </a:solidFill>
          <a:round/>
          <a:headEnd/>
          <a:tailEnd/>
        </a:ln>
        <a:extLst>
          <a:ext uri="{909E8E84-426E-40DD-AFC4-6F175D3DCCD1}">
            <a14:hiddenFill xmlns:a14="http://schemas.microsoft.com/office/drawing/2010/main">
              <a:solidFill>
                <a:srgbClr val="81524D"/>
              </a:solidFill>
            </a14:hiddenFill>
          </a:ext>
        </a:extLst>
      </xdr:spPr>
    </xdr:sp>
    <xdr:clientData/>
  </xdr:twoCellAnchor>
  <xdr:twoCellAnchor editAs="absolute">
    <xdr:from>
      <xdr:col>1</xdr:col>
      <xdr:colOff>123825</xdr:colOff>
      <xdr:row>8</xdr:row>
      <xdr:rowOff>171450</xdr:rowOff>
    </xdr:from>
    <xdr:to>
      <xdr:col>1</xdr:col>
      <xdr:colOff>123825</xdr:colOff>
      <xdr:row>8</xdr:row>
      <xdr:rowOff>180975</xdr:rowOff>
    </xdr:to>
    <xdr:sp macro="" textlink="">
      <xdr:nvSpPr>
        <xdr:cNvPr id="185406" name="Freeform 70">
          <a:extLst>
            <a:ext uri="{FF2B5EF4-FFF2-40B4-BE49-F238E27FC236}">
              <a16:creationId xmlns:a16="http://schemas.microsoft.com/office/drawing/2014/main" id="{00000000-0008-0000-0000-00003ED40200}"/>
            </a:ext>
          </a:extLst>
        </xdr:cNvPr>
        <xdr:cNvSpPr>
          <a:spLocks/>
        </xdr:cNvSpPr>
      </xdr:nvSpPr>
      <xdr:spPr bwMode="auto">
        <a:xfrm>
          <a:off x="381000" y="1066800"/>
          <a:ext cx="0" cy="9525"/>
        </a:xfrm>
        <a:custGeom>
          <a:avLst/>
          <a:gdLst>
            <a:gd name="T0" fmla="*/ 0 w 1"/>
            <a:gd name="T1" fmla="*/ 0 h 1"/>
            <a:gd name="T2" fmla="*/ 2705 w 1"/>
            <a:gd name="T3" fmla="*/ 2147483647 h 1"/>
            <a:gd name="T4" fmla="*/ 0 60000 65536"/>
            <a:gd name="T5" fmla="*/ 0 60000 65536"/>
          </a:gdLst>
          <a:ahLst/>
          <a:cxnLst>
            <a:cxn ang="T4">
              <a:pos x="T0" y="T1"/>
            </a:cxn>
            <a:cxn ang="T5">
              <a:pos x="T2" y="T3"/>
            </a:cxn>
          </a:cxnLst>
          <a:rect l="0" t="0" r="r" b="b"/>
          <a:pathLst>
            <a:path w="1" h="1">
              <a:moveTo>
                <a:pt x="0" y="0"/>
              </a:moveTo>
              <a:lnTo>
                <a:pt x="1" y="1"/>
              </a:lnTo>
            </a:path>
          </a:pathLst>
        </a:custGeom>
        <a:noFill/>
        <a:ln w="9525">
          <a:solidFill>
            <a:srgbClr val="98726D"/>
          </a:solidFill>
          <a:round/>
          <a:headEnd/>
          <a:tailEnd/>
        </a:ln>
        <a:extLst>
          <a:ext uri="{909E8E84-426E-40DD-AFC4-6F175D3DCCD1}">
            <a14:hiddenFill xmlns:a14="http://schemas.microsoft.com/office/drawing/2010/main">
              <a:solidFill>
                <a:srgbClr val="98726D"/>
              </a:solidFill>
            </a14:hiddenFill>
          </a:ext>
        </a:extLst>
      </xdr:spPr>
    </xdr:sp>
    <xdr:clientData/>
  </xdr:twoCellAnchor>
  <xdr:twoCellAnchor editAs="absolute">
    <xdr:from>
      <xdr:col>1</xdr:col>
      <xdr:colOff>95250</xdr:colOff>
      <xdr:row>8</xdr:row>
      <xdr:rowOff>228600</xdr:rowOff>
    </xdr:from>
    <xdr:to>
      <xdr:col>1</xdr:col>
      <xdr:colOff>95250</xdr:colOff>
      <xdr:row>8</xdr:row>
      <xdr:rowOff>228600</xdr:rowOff>
    </xdr:to>
    <xdr:sp macro="" textlink="">
      <xdr:nvSpPr>
        <xdr:cNvPr id="185407" name="Freeform 75">
          <a:extLst>
            <a:ext uri="{FF2B5EF4-FFF2-40B4-BE49-F238E27FC236}">
              <a16:creationId xmlns:a16="http://schemas.microsoft.com/office/drawing/2014/main" id="{00000000-0008-0000-0000-00003FD40200}"/>
            </a:ext>
          </a:extLst>
        </xdr:cNvPr>
        <xdr:cNvSpPr>
          <a:spLocks/>
        </xdr:cNvSpPr>
      </xdr:nvSpPr>
      <xdr:spPr bwMode="auto">
        <a:xfrm>
          <a:off x="352425" y="1123950"/>
          <a:ext cx="0" cy="0"/>
        </a:xfrm>
        <a:custGeom>
          <a:avLst/>
          <a:gdLst/>
          <a:ahLst/>
          <a:cxnLst>
            <a:cxn ang="0">
              <a:pos x="0" y="0"/>
            </a:cxn>
          </a:cxnLst>
          <a:rect l="0" t="0" r="r" b="b"/>
          <a:pathLst>
            <a:path>
              <a:moveTo>
                <a:pt x="0" y="0"/>
              </a:moveTo>
            </a:path>
          </a:pathLst>
        </a:custGeom>
        <a:noFill/>
        <a:ln w="9525">
          <a:solidFill>
            <a:srgbClr val="AF8F89"/>
          </a:solidFill>
          <a:round/>
          <a:headEnd/>
          <a:tailEnd/>
        </a:ln>
        <a:extLst>
          <a:ext uri="{909E8E84-426E-40DD-AFC4-6F175D3DCCD1}">
            <a14:hiddenFill xmlns:a14="http://schemas.microsoft.com/office/drawing/2010/main">
              <a:solidFill>
                <a:srgbClr val="AF8F89"/>
              </a:solidFill>
            </a14:hiddenFill>
          </a:ext>
        </a:extLst>
      </xdr:spPr>
    </xdr:sp>
    <xdr:clientData/>
  </xdr:twoCellAnchor>
  <mc:AlternateContent xmlns:mc="http://schemas.openxmlformats.org/markup-compatibility/2006">
    <mc:Choice xmlns:a14="http://schemas.microsoft.com/office/drawing/2010/main" Requires="a14">
      <xdr:twoCellAnchor>
        <xdr:from>
          <xdr:col>50</xdr:col>
          <xdr:colOff>15877</xdr:colOff>
          <xdr:row>79</xdr:row>
          <xdr:rowOff>91018</xdr:rowOff>
        </xdr:from>
        <xdr:to>
          <xdr:col>61</xdr:col>
          <xdr:colOff>70911</xdr:colOff>
          <xdr:row>81</xdr:row>
          <xdr:rowOff>81493</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3942294" y="15098185"/>
              <a:ext cx="742950" cy="276225"/>
              <a:chOff x="4016375" y="15140517"/>
              <a:chExt cx="742950" cy="276225"/>
            </a:xfrm>
          </xdr:grpSpPr>
          <xdr:sp macro="" textlink="">
            <xdr:nvSpPr>
              <xdr:cNvPr id="141314" name="Check Box 2" hidden="1">
                <a:extLst>
                  <a:ext uri="{63B3BB69-23CF-44E3-9099-C40C66FF867C}">
                    <a14:compatExt spid="_x0000_s141314"/>
                  </a:ext>
                  <a:ext uri="{FF2B5EF4-FFF2-40B4-BE49-F238E27FC236}">
                    <a16:creationId xmlns:a16="http://schemas.microsoft.com/office/drawing/2014/main" id="{00000000-0008-0000-0000-000002280200}"/>
                  </a:ext>
                </a:extLst>
              </xdr:cNvPr>
              <xdr:cNvSpPr/>
            </xdr:nvSpPr>
            <xdr:spPr bwMode="auto">
              <a:xfrm>
                <a:off x="4016375" y="15140517"/>
                <a:ext cx="327025" cy="276225"/>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41315" name="Check Box 3" hidden="1">
                <a:extLst>
                  <a:ext uri="{63B3BB69-23CF-44E3-9099-C40C66FF867C}">
                    <a14:compatExt spid="_x0000_s141315"/>
                  </a:ext>
                  <a:ext uri="{FF2B5EF4-FFF2-40B4-BE49-F238E27FC236}">
                    <a16:creationId xmlns:a16="http://schemas.microsoft.com/office/drawing/2014/main" id="{00000000-0008-0000-0000-000003280200}"/>
                  </a:ext>
                </a:extLst>
              </xdr:cNvPr>
              <xdr:cNvSpPr/>
            </xdr:nvSpPr>
            <xdr:spPr bwMode="auto">
              <a:xfrm>
                <a:off x="4447117" y="15169092"/>
                <a:ext cx="312208" cy="22860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fLocksWithSheet="0"/>
      </xdr:twoCellAnchor>
    </mc:Choice>
    <mc:Fallback/>
  </mc:AlternateContent>
  <xdr:twoCellAnchor editAs="oneCell">
    <xdr:from>
      <xdr:col>23</xdr:col>
      <xdr:colOff>38100</xdr:colOff>
      <xdr:row>33</xdr:row>
      <xdr:rowOff>264585</xdr:rowOff>
    </xdr:from>
    <xdr:to>
      <xdr:col>24</xdr:col>
      <xdr:colOff>3616</xdr:colOff>
      <xdr:row>33</xdr:row>
      <xdr:rowOff>304185</xdr:rowOff>
    </xdr:to>
    <xdr:sp macro="" textlink="">
      <xdr:nvSpPr>
        <xdr:cNvPr id="185408" name="円/楕円 150">
          <a:extLst>
            <a:ext uri="{FF2B5EF4-FFF2-40B4-BE49-F238E27FC236}">
              <a16:creationId xmlns:a16="http://schemas.microsoft.com/office/drawing/2014/main" id="{00000000-0008-0000-0000-000040D40200}"/>
            </a:ext>
          </a:extLst>
        </xdr:cNvPr>
        <xdr:cNvSpPr>
          <a:spLocks noChangeArrowheads="1"/>
        </xdr:cNvSpPr>
      </xdr:nvSpPr>
      <xdr:spPr bwMode="auto">
        <a:xfrm>
          <a:off x="2239433" y="6805085"/>
          <a:ext cx="39600" cy="39600"/>
        </a:xfrm>
        <a:prstGeom prst="ellipse">
          <a:avLst/>
        </a:prstGeom>
        <a:solidFill>
          <a:schemeClr val="tx1"/>
        </a:solidFill>
        <a:ln>
          <a:noFill/>
        </a:ln>
      </xdr:spPr>
    </xdr:sp>
    <xdr:clientData/>
  </xdr:twoCellAnchor>
  <xdr:twoCellAnchor editAs="oneCell">
    <xdr:from>
      <xdr:col>31</xdr:col>
      <xdr:colOff>3174</xdr:colOff>
      <xdr:row>33</xdr:row>
      <xdr:rowOff>264585</xdr:rowOff>
    </xdr:from>
    <xdr:to>
      <xdr:col>31</xdr:col>
      <xdr:colOff>42774</xdr:colOff>
      <xdr:row>33</xdr:row>
      <xdr:rowOff>304185</xdr:rowOff>
    </xdr:to>
    <xdr:sp macro="" textlink="">
      <xdr:nvSpPr>
        <xdr:cNvPr id="185409" name="円/楕円 150">
          <a:extLst>
            <a:ext uri="{FF2B5EF4-FFF2-40B4-BE49-F238E27FC236}">
              <a16:creationId xmlns:a16="http://schemas.microsoft.com/office/drawing/2014/main" id="{00000000-0008-0000-0000-000041D40200}"/>
            </a:ext>
          </a:extLst>
        </xdr:cNvPr>
        <xdr:cNvSpPr>
          <a:spLocks noChangeArrowheads="1"/>
        </xdr:cNvSpPr>
      </xdr:nvSpPr>
      <xdr:spPr bwMode="auto">
        <a:xfrm>
          <a:off x="2627841" y="6805085"/>
          <a:ext cx="39600" cy="39600"/>
        </a:xfrm>
        <a:prstGeom prst="ellipse">
          <a:avLst/>
        </a:prstGeom>
        <a:solidFill>
          <a:schemeClr val="tx1"/>
        </a:solidFill>
        <a:ln>
          <a:noFill/>
        </a:ln>
      </xdr:spPr>
    </xdr:sp>
    <xdr:clientData/>
  </xdr:twoCellAnchor>
  <xdr:twoCellAnchor editAs="oneCell">
    <xdr:from>
      <xdr:col>23</xdr:col>
      <xdr:colOff>38100</xdr:colOff>
      <xdr:row>39</xdr:row>
      <xdr:rowOff>266700</xdr:rowOff>
    </xdr:from>
    <xdr:to>
      <xdr:col>24</xdr:col>
      <xdr:colOff>3616</xdr:colOff>
      <xdr:row>39</xdr:row>
      <xdr:rowOff>306300</xdr:rowOff>
    </xdr:to>
    <xdr:sp macro="" textlink="">
      <xdr:nvSpPr>
        <xdr:cNvPr id="185410" name="円/楕円 150">
          <a:extLst>
            <a:ext uri="{FF2B5EF4-FFF2-40B4-BE49-F238E27FC236}">
              <a16:creationId xmlns:a16="http://schemas.microsoft.com/office/drawing/2014/main" id="{00000000-0008-0000-0000-000042D40200}"/>
            </a:ext>
          </a:extLst>
        </xdr:cNvPr>
        <xdr:cNvSpPr>
          <a:spLocks noChangeArrowheads="1"/>
        </xdr:cNvSpPr>
      </xdr:nvSpPr>
      <xdr:spPr bwMode="auto">
        <a:xfrm>
          <a:off x="2239433" y="8606367"/>
          <a:ext cx="39600" cy="39600"/>
        </a:xfrm>
        <a:prstGeom prst="ellipse">
          <a:avLst/>
        </a:prstGeom>
        <a:solidFill>
          <a:schemeClr val="tx1"/>
        </a:solidFill>
        <a:ln>
          <a:noFill/>
        </a:ln>
      </xdr:spPr>
    </xdr:sp>
    <xdr:clientData/>
  </xdr:twoCellAnchor>
  <xdr:twoCellAnchor editAs="oneCell">
    <xdr:from>
      <xdr:col>31</xdr:col>
      <xdr:colOff>3174</xdr:colOff>
      <xdr:row>39</xdr:row>
      <xdr:rowOff>266700</xdr:rowOff>
    </xdr:from>
    <xdr:to>
      <xdr:col>31</xdr:col>
      <xdr:colOff>42774</xdr:colOff>
      <xdr:row>39</xdr:row>
      <xdr:rowOff>306300</xdr:rowOff>
    </xdr:to>
    <xdr:sp macro="" textlink="">
      <xdr:nvSpPr>
        <xdr:cNvPr id="185411" name="円/楕円 150">
          <a:extLst>
            <a:ext uri="{FF2B5EF4-FFF2-40B4-BE49-F238E27FC236}">
              <a16:creationId xmlns:a16="http://schemas.microsoft.com/office/drawing/2014/main" id="{00000000-0008-0000-0000-000043D40200}"/>
            </a:ext>
          </a:extLst>
        </xdr:cNvPr>
        <xdr:cNvSpPr>
          <a:spLocks noChangeArrowheads="1"/>
        </xdr:cNvSpPr>
      </xdr:nvSpPr>
      <xdr:spPr bwMode="auto">
        <a:xfrm>
          <a:off x="2627841" y="8606367"/>
          <a:ext cx="39600" cy="39600"/>
        </a:xfrm>
        <a:prstGeom prst="ellipse">
          <a:avLst/>
        </a:prstGeom>
        <a:solidFill>
          <a:schemeClr val="tx1"/>
        </a:solidFill>
        <a:ln>
          <a:noFill/>
        </a:ln>
      </xdr:spPr>
    </xdr:sp>
    <xdr:clientData/>
  </xdr:twoCellAnchor>
  <xdr:twoCellAnchor editAs="oneCell">
    <xdr:from>
      <xdr:col>23</xdr:col>
      <xdr:colOff>38100</xdr:colOff>
      <xdr:row>44</xdr:row>
      <xdr:rowOff>266700</xdr:rowOff>
    </xdr:from>
    <xdr:to>
      <xdr:col>24</xdr:col>
      <xdr:colOff>3616</xdr:colOff>
      <xdr:row>44</xdr:row>
      <xdr:rowOff>306300</xdr:rowOff>
    </xdr:to>
    <xdr:sp macro="" textlink="">
      <xdr:nvSpPr>
        <xdr:cNvPr id="185412" name="円/楕円 150">
          <a:extLst>
            <a:ext uri="{FF2B5EF4-FFF2-40B4-BE49-F238E27FC236}">
              <a16:creationId xmlns:a16="http://schemas.microsoft.com/office/drawing/2014/main" id="{00000000-0008-0000-0000-000044D40200}"/>
            </a:ext>
          </a:extLst>
        </xdr:cNvPr>
        <xdr:cNvSpPr>
          <a:spLocks noChangeArrowheads="1"/>
        </xdr:cNvSpPr>
      </xdr:nvSpPr>
      <xdr:spPr bwMode="auto">
        <a:xfrm>
          <a:off x="2239433" y="10056283"/>
          <a:ext cx="39600" cy="39600"/>
        </a:xfrm>
        <a:prstGeom prst="ellipse">
          <a:avLst/>
        </a:prstGeom>
        <a:solidFill>
          <a:schemeClr val="tx1"/>
        </a:solidFill>
        <a:ln>
          <a:noFill/>
        </a:ln>
      </xdr:spPr>
    </xdr:sp>
    <xdr:clientData/>
  </xdr:twoCellAnchor>
  <xdr:twoCellAnchor editAs="oneCell">
    <xdr:from>
      <xdr:col>31</xdr:col>
      <xdr:colOff>3174</xdr:colOff>
      <xdr:row>44</xdr:row>
      <xdr:rowOff>266700</xdr:rowOff>
    </xdr:from>
    <xdr:to>
      <xdr:col>31</xdr:col>
      <xdr:colOff>42774</xdr:colOff>
      <xdr:row>44</xdr:row>
      <xdr:rowOff>306300</xdr:rowOff>
    </xdr:to>
    <xdr:sp macro="" textlink="">
      <xdr:nvSpPr>
        <xdr:cNvPr id="185413" name="円/楕円 150">
          <a:extLst>
            <a:ext uri="{FF2B5EF4-FFF2-40B4-BE49-F238E27FC236}">
              <a16:creationId xmlns:a16="http://schemas.microsoft.com/office/drawing/2014/main" id="{00000000-0008-0000-0000-000045D40200}"/>
            </a:ext>
          </a:extLst>
        </xdr:cNvPr>
        <xdr:cNvSpPr>
          <a:spLocks noChangeArrowheads="1"/>
        </xdr:cNvSpPr>
      </xdr:nvSpPr>
      <xdr:spPr bwMode="auto">
        <a:xfrm>
          <a:off x="2627841" y="10056283"/>
          <a:ext cx="39600" cy="39600"/>
        </a:xfrm>
        <a:prstGeom prst="ellipse">
          <a:avLst/>
        </a:prstGeom>
        <a:solidFill>
          <a:schemeClr val="tx1"/>
        </a:solidFill>
        <a:ln>
          <a:noFill/>
        </a:ln>
      </xdr:spPr>
    </xdr:sp>
    <xdr:clientData/>
  </xdr:twoCellAnchor>
  <xdr:oneCellAnchor>
    <xdr:from>
      <xdr:col>97</xdr:col>
      <xdr:colOff>30692</xdr:colOff>
      <xdr:row>38</xdr:row>
      <xdr:rowOff>15869</xdr:rowOff>
    </xdr:from>
    <xdr:ext cx="232833" cy="209550"/>
    <xdr:sp macro="" textlink="">
      <xdr:nvSpPr>
        <xdr:cNvPr id="53" name="テキスト ボックス 52">
          <a:extLst>
            <a:ext uri="{FF2B5EF4-FFF2-40B4-BE49-F238E27FC236}">
              <a16:creationId xmlns:a16="http://schemas.microsoft.com/office/drawing/2014/main" id="{00000000-0008-0000-0000-000035000000}"/>
            </a:ext>
          </a:extLst>
        </xdr:cNvPr>
        <xdr:cNvSpPr txBox="1"/>
      </xdr:nvSpPr>
      <xdr:spPr>
        <a:xfrm>
          <a:off x="8920692" y="9392702"/>
          <a:ext cx="232833"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clientData/>
  </xdr:oneCellAnchor>
  <xdr:oneCellAnchor>
    <xdr:from>
      <xdr:col>102</xdr:col>
      <xdr:colOff>69851</xdr:colOff>
      <xdr:row>38</xdr:row>
      <xdr:rowOff>10586</xdr:rowOff>
    </xdr:from>
    <xdr:ext cx="231101" cy="209550"/>
    <xdr:sp macro="" textlink="">
      <xdr:nvSpPr>
        <xdr:cNvPr id="54" name="テキスト ボックス 53">
          <a:extLst>
            <a:ext uri="{FF2B5EF4-FFF2-40B4-BE49-F238E27FC236}">
              <a16:creationId xmlns:a16="http://schemas.microsoft.com/office/drawing/2014/main" id="{00000000-0008-0000-0000-000036000000}"/>
            </a:ext>
          </a:extLst>
        </xdr:cNvPr>
        <xdr:cNvSpPr txBox="1"/>
      </xdr:nvSpPr>
      <xdr:spPr>
        <a:xfrm>
          <a:off x="9679518" y="9387419"/>
          <a:ext cx="231101"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clientData/>
  </xdr:oneCellAnchor>
  <xdr:oneCellAnchor>
    <xdr:from>
      <xdr:col>110</xdr:col>
      <xdr:colOff>71966</xdr:colOff>
      <xdr:row>38</xdr:row>
      <xdr:rowOff>10585</xdr:rowOff>
    </xdr:from>
    <xdr:ext cx="232833" cy="209550"/>
    <xdr:sp macro="" textlink="">
      <xdr:nvSpPr>
        <xdr:cNvPr id="55" name="テキスト ボックス 54">
          <a:extLst>
            <a:ext uri="{FF2B5EF4-FFF2-40B4-BE49-F238E27FC236}">
              <a16:creationId xmlns:a16="http://schemas.microsoft.com/office/drawing/2014/main" id="{00000000-0008-0000-0000-000037000000}"/>
            </a:ext>
          </a:extLst>
        </xdr:cNvPr>
        <xdr:cNvSpPr txBox="1"/>
      </xdr:nvSpPr>
      <xdr:spPr>
        <a:xfrm>
          <a:off x="10485966" y="9387418"/>
          <a:ext cx="232833"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倍</a:t>
          </a:r>
        </a:p>
      </xdr:txBody>
    </xdr:sp>
    <xdr:clientData/>
  </xdr:oneCellAnchor>
  <xdr:oneCellAnchor>
    <xdr:from>
      <xdr:col>97</xdr:col>
      <xdr:colOff>30692</xdr:colOff>
      <xdr:row>32</xdr:row>
      <xdr:rowOff>15869</xdr:rowOff>
    </xdr:from>
    <xdr:ext cx="232833" cy="209550"/>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8920692" y="7942786"/>
          <a:ext cx="232833"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clientData/>
  </xdr:oneCellAnchor>
  <xdr:oneCellAnchor>
    <xdr:from>
      <xdr:col>102</xdr:col>
      <xdr:colOff>69851</xdr:colOff>
      <xdr:row>32</xdr:row>
      <xdr:rowOff>10586</xdr:rowOff>
    </xdr:from>
    <xdr:ext cx="231101" cy="209550"/>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9679518" y="7937503"/>
          <a:ext cx="231101"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clientData/>
  </xdr:oneCellAnchor>
  <xdr:oneCellAnchor>
    <xdr:from>
      <xdr:col>110</xdr:col>
      <xdr:colOff>71966</xdr:colOff>
      <xdr:row>32</xdr:row>
      <xdr:rowOff>10585</xdr:rowOff>
    </xdr:from>
    <xdr:ext cx="232833" cy="209550"/>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10485966" y="7937502"/>
          <a:ext cx="232833"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倍</a:t>
          </a:r>
        </a:p>
      </xdr:txBody>
    </xdr:sp>
    <xdr:clientData/>
  </xdr:oneCellAnchor>
  <xdr:oneCellAnchor>
    <xdr:from>
      <xdr:col>97</xdr:col>
      <xdr:colOff>30692</xdr:colOff>
      <xdr:row>27</xdr:row>
      <xdr:rowOff>15869</xdr:rowOff>
    </xdr:from>
    <xdr:ext cx="232833" cy="209550"/>
    <xdr:sp macro="" textlink="">
      <xdr:nvSpPr>
        <xdr:cNvPr id="56" name="テキスト ボックス 55">
          <a:extLst>
            <a:ext uri="{FF2B5EF4-FFF2-40B4-BE49-F238E27FC236}">
              <a16:creationId xmlns:a16="http://schemas.microsoft.com/office/drawing/2014/main" id="{00000000-0008-0000-0000-000038000000}"/>
            </a:ext>
          </a:extLst>
        </xdr:cNvPr>
        <xdr:cNvSpPr txBox="1"/>
      </xdr:nvSpPr>
      <xdr:spPr>
        <a:xfrm>
          <a:off x="8920692" y="6164786"/>
          <a:ext cx="232833"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clientData/>
  </xdr:oneCellAnchor>
  <xdr:oneCellAnchor>
    <xdr:from>
      <xdr:col>102</xdr:col>
      <xdr:colOff>69851</xdr:colOff>
      <xdr:row>27</xdr:row>
      <xdr:rowOff>10586</xdr:rowOff>
    </xdr:from>
    <xdr:ext cx="231101" cy="209550"/>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9679518" y="6159503"/>
          <a:ext cx="231101"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clientData/>
  </xdr:oneCellAnchor>
  <xdr:oneCellAnchor>
    <xdr:from>
      <xdr:col>110</xdr:col>
      <xdr:colOff>71966</xdr:colOff>
      <xdr:row>27</xdr:row>
      <xdr:rowOff>10585</xdr:rowOff>
    </xdr:from>
    <xdr:ext cx="232833" cy="209550"/>
    <xdr:sp macro="" textlink="">
      <xdr:nvSpPr>
        <xdr:cNvPr id="58" name="テキスト ボックス 57">
          <a:extLst>
            <a:ext uri="{FF2B5EF4-FFF2-40B4-BE49-F238E27FC236}">
              <a16:creationId xmlns:a16="http://schemas.microsoft.com/office/drawing/2014/main" id="{00000000-0008-0000-0000-00003A000000}"/>
            </a:ext>
          </a:extLst>
        </xdr:cNvPr>
        <xdr:cNvSpPr txBox="1"/>
      </xdr:nvSpPr>
      <xdr:spPr>
        <a:xfrm>
          <a:off x="10485966" y="6159502"/>
          <a:ext cx="232833"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倍</a:t>
          </a:r>
        </a:p>
      </xdr:txBody>
    </xdr:sp>
    <xdr:clientData/>
  </xdr:oneCellAnchor>
  <mc:AlternateContent xmlns:mc="http://schemas.openxmlformats.org/markup-compatibility/2006">
    <mc:Choice xmlns:a14="http://schemas.microsoft.com/office/drawing/2010/main" Requires="a14">
      <xdr:twoCellAnchor editAs="oneCell">
        <xdr:from>
          <xdr:col>90</xdr:col>
          <xdr:colOff>123825</xdr:colOff>
          <xdr:row>2</xdr:row>
          <xdr:rowOff>76200</xdr:rowOff>
        </xdr:from>
        <xdr:to>
          <xdr:col>91</xdr:col>
          <xdr:colOff>295275</xdr:colOff>
          <xdr:row>4</xdr:row>
          <xdr:rowOff>19050</xdr:rowOff>
        </xdr:to>
        <xdr:sp macro="" textlink="">
          <xdr:nvSpPr>
            <xdr:cNvPr id="141755" name="Check Box 443" hidden="1">
              <a:extLst>
                <a:ext uri="{63B3BB69-23CF-44E3-9099-C40C66FF867C}">
                  <a14:compatExt spid="_x0000_s141755"/>
                </a:ext>
                <a:ext uri="{FF2B5EF4-FFF2-40B4-BE49-F238E27FC236}">
                  <a16:creationId xmlns:a16="http://schemas.microsoft.com/office/drawing/2014/main" id="{00000000-0008-0000-0000-0000BB29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editAs="oneCell">
    <xdr:from>
      <xdr:col>95</xdr:col>
      <xdr:colOff>116414</xdr:colOff>
      <xdr:row>81</xdr:row>
      <xdr:rowOff>63498</xdr:rowOff>
    </xdr:from>
    <xdr:to>
      <xdr:col>111</xdr:col>
      <xdr:colOff>33936</xdr:colOff>
      <xdr:row>82</xdr:row>
      <xdr:rowOff>85723</xdr:rowOff>
    </xdr:to>
    <xdr:grpSp>
      <xdr:nvGrpSpPr>
        <xdr:cNvPr id="26" name="グループ化 25">
          <a:extLst>
            <a:ext uri="{FF2B5EF4-FFF2-40B4-BE49-F238E27FC236}">
              <a16:creationId xmlns:a16="http://schemas.microsoft.com/office/drawing/2014/main" id="{00000000-0008-0000-0000-00001A000000}"/>
            </a:ext>
          </a:extLst>
        </xdr:cNvPr>
        <xdr:cNvGrpSpPr/>
      </xdr:nvGrpSpPr>
      <xdr:grpSpPr>
        <a:xfrm>
          <a:off x="8752414" y="15356415"/>
          <a:ext cx="1780189" cy="180975"/>
          <a:chOff x="8566152" y="16335375"/>
          <a:chExt cx="1780189" cy="180975"/>
        </a:xfrm>
      </xdr:grpSpPr>
      <xdr:sp macro="" textlink="">
        <xdr:nvSpPr>
          <xdr:cNvPr id="27" name="正方形/長方形 26">
            <a:extLst>
              <a:ext uri="{FF2B5EF4-FFF2-40B4-BE49-F238E27FC236}">
                <a16:creationId xmlns:a16="http://schemas.microsoft.com/office/drawing/2014/main" id="{00000000-0008-0000-0000-00001B000000}"/>
              </a:ext>
            </a:extLst>
          </xdr:cNvPr>
          <xdr:cNvSpPr/>
        </xdr:nvSpPr>
        <xdr:spPr bwMode="auto">
          <a:xfrm>
            <a:off x="8566152" y="16335375"/>
            <a:ext cx="162000" cy="180975"/>
          </a:xfrm>
          <a:prstGeom prst="rect">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8785227" y="16335375"/>
            <a:ext cx="162000" cy="180975"/>
          </a:xfrm>
          <a:prstGeom prst="rect">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sp macro="" textlink="">
        <xdr:nvSpPr>
          <xdr:cNvPr id="29" name="正方形/長方形 28">
            <a:extLst>
              <a:ext uri="{FF2B5EF4-FFF2-40B4-BE49-F238E27FC236}">
                <a16:creationId xmlns:a16="http://schemas.microsoft.com/office/drawing/2014/main" id="{00000000-0008-0000-0000-00001D000000}"/>
              </a:ext>
            </a:extLst>
          </xdr:cNvPr>
          <xdr:cNvSpPr/>
        </xdr:nvSpPr>
        <xdr:spPr bwMode="auto">
          <a:xfrm>
            <a:off x="9296400" y="16335375"/>
            <a:ext cx="162000" cy="180975"/>
          </a:xfrm>
          <a:prstGeom prst="rect">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sp macro="" textlink="">
        <xdr:nvSpPr>
          <xdr:cNvPr id="30" name="正方形/長方形 29">
            <a:extLst>
              <a:ext uri="{FF2B5EF4-FFF2-40B4-BE49-F238E27FC236}">
                <a16:creationId xmlns:a16="http://schemas.microsoft.com/office/drawing/2014/main" id="{00000000-0008-0000-0000-00001E000000}"/>
              </a:ext>
            </a:extLst>
          </xdr:cNvPr>
          <xdr:cNvSpPr/>
        </xdr:nvSpPr>
        <xdr:spPr bwMode="auto">
          <a:xfrm>
            <a:off x="9505950" y="16335375"/>
            <a:ext cx="162000" cy="180975"/>
          </a:xfrm>
          <a:prstGeom prst="rect">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sp macro="" textlink="">
        <xdr:nvSpPr>
          <xdr:cNvPr id="31" name="正方形/長方形 30">
            <a:extLst>
              <a:ext uri="{FF2B5EF4-FFF2-40B4-BE49-F238E27FC236}">
                <a16:creationId xmlns:a16="http://schemas.microsoft.com/office/drawing/2014/main" id="{00000000-0008-0000-0000-00001F000000}"/>
              </a:ext>
            </a:extLst>
          </xdr:cNvPr>
          <xdr:cNvSpPr/>
        </xdr:nvSpPr>
        <xdr:spPr bwMode="auto">
          <a:xfrm>
            <a:off x="9974791" y="16335375"/>
            <a:ext cx="162000" cy="180975"/>
          </a:xfrm>
          <a:prstGeom prst="rect">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sp macro="" textlink="">
        <xdr:nvSpPr>
          <xdr:cNvPr id="32" name="正方形/長方形 31">
            <a:extLst>
              <a:ext uri="{FF2B5EF4-FFF2-40B4-BE49-F238E27FC236}">
                <a16:creationId xmlns:a16="http://schemas.microsoft.com/office/drawing/2014/main" id="{00000000-0008-0000-0000-000020000000}"/>
              </a:ext>
            </a:extLst>
          </xdr:cNvPr>
          <xdr:cNvSpPr/>
        </xdr:nvSpPr>
        <xdr:spPr bwMode="auto">
          <a:xfrm>
            <a:off x="10184341" y="16335375"/>
            <a:ext cx="162000" cy="180975"/>
          </a:xfrm>
          <a:prstGeom prst="rect">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grpSp>
    <xdr:clientData/>
  </xdr:twoCellAnchor>
  <xdr:twoCellAnchor editAs="oneCell">
    <xdr:from>
      <xdr:col>45</xdr:col>
      <xdr:colOff>21163</xdr:colOff>
      <xdr:row>27</xdr:row>
      <xdr:rowOff>148166</xdr:rowOff>
    </xdr:from>
    <xdr:to>
      <xdr:col>48</xdr:col>
      <xdr:colOff>43388</xdr:colOff>
      <xdr:row>27</xdr:row>
      <xdr:rowOff>148166</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bwMode="auto">
        <a:xfrm flipH="1">
          <a:off x="3555996" y="4550833"/>
          <a:ext cx="180975" cy="0"/>
        </a:xfrm>
        <a:prstGeom prst="straightConnector1">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45</xdr:col>
      <xdr:colOff>31751</xdr:colOff>
      <xdr:row>32</xdr:row>
      <xdr:rowOff>169328</xdr:rowOff>
    </xdr:from>
    <xdr:to>
      <xdr:col>48</xdr:col>
      <xdr:colOff>53976</xdr:colOff>
      <xdr:row>32</xdr:row>
      <xdr:rowOff>169328</xdr:rowOff>
    </xdr:to>
    <xdr:cxnSp macro="">
      <xdr:nvCxnSpPr>
        <xdr:cNvPr id="8" name="直線矢印コネクタ 7">
          <a:extLst>
            <a:ext uri="{FF2B5EF4-FFF2-40B4-BE49-F238E27FC236}">
              <a16:creationId xmlns:a16="http://schemas.microsoft.com/office/drawing/2014/main" id="{00000000-0008-0000-0000-000008000000}"/>
            </a:ext>
          </a:extLst>
        </xdr:cNvPr>
        <xdr:cNvCxnSpPr/>
      </xdr:nvCxnSpPr>
      <xdr:spPr bwMode="auto">
        <a:xfrm flipH="1">
          <a:off x="3566584" y="5979578"/>
          <a:ext cx="180975" cy="0"/>
        </a:xfrm>
        <a:prstGeom prst="straightConnector1">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45</xdr:col>
      <xdr:colOff>42334</xdr:colOff>
      <xdr:row>38</xdr:row>
      <xdr:rowOff>179911</xdr:rowOff>
    </xdr:from>
    <xdr:to>
      <xdr:col>48</xdr:col>
      <xdr:colOff>64559</xdr:colOff>
      <xdr:row>38</xdr:row>
      <xdr:rowOff>179911</xdr:rowOff>
    </xdr:to>
    <xdr:cxnSp macro="">
      <xdr:nvCxnSpPr>
        <xdr:cNvPr id="10" name="直線矢印コネクタ 9">
          <a:extLst>
            <a:ext uri="{FF2B5EF4-FFF2-40B4-BE49-F238E27FC236}">
              <a16:creationId xmlns:a16="http://schemas.microsoft.com/office/drawing/2014/main" id="{00000000-0008-0000-0000-00000A000000}"/>
            </a:ext>
          </a:extLst>
        </xdr:cNvPr>
        <xdr:cNvCxnSpPr/>
      </xdr:nvCxnSpPr>
      <xdr:spPr bwMode="auto">
        <a:xfrm flipH="1">
          <a:off x="3577167" y="7725828"/>
          <a:ext cx="180975" cy="0"/>
        </a:xfrm>
        <a:prstGeom prst="straightConnector1">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45</xdr:col>
      <xdr:colOff>31751</xdr:colOff>
      <xdr:row>43</xdr:row>
      <xdr:rowOff>179911</xdr:rowOff>
    </xdr:from>
    <xdr:to>
      <xdr:col>48</xdr:col>
      <xdr:colOff>53976</xdr:colOff>
      <xdr:row>43</xdr:row>
      <xdr:rowOff>179911</xdr:rowOff>
    </xdr:to>
    <xdr:cxnSp macro="">
      <xdr:nvCxnSpPr>
        <xdr:cNvPr id="12" name="直線矢印コネクタ 11">
          <a:extLst>
            <a:ext uri="{FF2B5EF4-FFF2-40B4-BE49-F238E27FC236}">
              <a16:creationId xmlns:a16="http://schemas.microsoft.com/office/drawing/2014/main" id="{00000000-0008-0000-0000-00000C000000}"/>
            </a:ext>
          </a:extLst>
        </xdr:cNvPr>
        <xdr:cNvCxnSpPr/>
      </xdr:nvCxnSpPr>
      <xdr:spPr bwMode="auto">
        <a:xfrm flipH="1">
          <a:off x="3566584" y="9133411"/>
          <a:ext cx="180975" cy="0"/>
        </a:xfrm>
        <a:prstGeom prst="straightConnector1">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26194</xdr:colOff>
      <xdr:row>5</xdr:row>
      <xdr:rowOff>109009</xdr:rowOff>
    </xdr:from>
    <xdr:to>
      <xdr:col>1</xdr:col>
      <xdr:colOff>50006</xdr:colOff>
      <xdr:row>11</xdr:row>
      <xdr:rowOff>52918</xdr:rowOff>
    </xdr:to>
    <xdr:sp macro="" textlink="">
      <xdr:nvSpPr>
        <xdr:cNvPr id="129" name="Text Box 15">
          <a:extLst>
            <a:ext uri="{FF2B5EF4-FFF2-40B4-BE49-F238E27FC236}">
              <a16:creationId xmlns:a16="http://schemas.microsoft.com/office/drawing/2014/main" id="{00000000-0008-0000-0100-000081000000}"/>
            </a:ext>
          </a:extLst>
        </xdr:cNvPr>
        <xdr:cNvSpPr txBox="1">
          <a:spLocks noChangeArrowheads="1"/>
        </xdr:cNvSpPr>
      </xdr:nvSpPr>
      <xdr:spPr bwMode="auto">
        <a:xfrm>
          <a:off x="26194" y="651934"/>
          <a:ext cx="280987" cy="810684"/>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vert="wordArtVertRtl" wrap="square" lIns="0" tIns="0" rIns="36576"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2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rPr>
            <a:t>提出用</a:t>
          </a:r>
        </a:p>
      </xdr:txBody>
    </xdr:sp>
    <xdr:clientData/>
  </xdr:twoCellAnchor>
  <xdr:twoCellAnchor>
    <xdr:from>
      <xdr:col>94</xdr:col>
      <xdr:colOff>28575</xdr:colOff>
      <xdr:row>2</xdr:row>
      <xdr:rowOff>26194</xdr:rowOff>
    </xdr:from>
    <xdr:to>
      <xdr:col>107</xdr:col>
      <xdr:colOff>17201</xdr:colOff>
      <xdr:row>4</xdr:row>
      <xdr:rowOff>9260</xdr:rowOff>
    </xdr:to>
    <xdr:sp macro="" textlink="">
      <xdr:nvSpPr>
        <xdr:cNvPr id="136" name="Text Box 17">
          <a:extLst>
            <a:ext uri="{FF2B5EF4-FFF2-40B4-BE49-F238E27FC236}">
              <a16:creationId xmlns:a16="http://schemas.microsoft.com/office/drawing/2014/main" id="{00000000-0008-0000-0100-000088000000}"/>
            </a:ext>
          </a:extLst>
        </xdr:cNvPr>
        <xdr:cNvSpPr txBox="1">
          <a:spLocks noChangeArrowheads="1"/>
        </xdr:cNvSpPr>
      </xdr:nvSpPr>
      <xdr:spPr bwMode="auto">
        <a:xfrm>
          <a:off x="8458200" y="188119"/>
          <a:ext cx="1512626" cy="316441"/>
        </a:xfrm>
        <a:prstGeom prst="rect">
          <a:avLst/>
        </a:prstGeom>
        <a:noFill/>
        <a:ln w="12700">
          <a:solidFill>
            <a:srgbClr xmlns:mc="http://schemas.openxmlformats.org/markup-compatibility/2006" xmlns:a14="http://schemas.microsoft.com/office/drawing/2010/main" val="000000" mc:Ignorable="a14" a14:legacySpreadsheetColorIndex="64"/>
          </a:solidFill>
        </a:ln>
      </xdr:spPr>
      <xdr:txBody>
        <a:bodyPr vertOverflow="clip" wrap="square" lIns="36576" tIns="18288" rIns="0" bIns="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altLang="ja-JP" sz="1300" b="0" i="0" u="none" strike="noStrike" kern="0" cap="none" spc="0" normalizeH="0" baseline="0" noProof="0">
              <a:ln>
                <a:noFill/>
              </a:ln>
              <a:solidFill>
                <a:srgbClr val="000000"/>
              </a:solidFill>
              <a:effectLst/>
              <a:uLnTx/>
              <a:uFillTx/>
              <a:latin typeface="ＭＳ Ｐゴシック" pitchFamily="50" charset="-128"/>
              <a:ea typeface="ＭＳ Ｐゴシック" pitchFamily="50" charset="-128"/>
            </a:rPr>
            <a:t>F  D  4  7  5  1</a:t>
          </a:r>
          <a:endParaRPr kumimoji="0" lang="ja-JP" altLang="en-US" sz="1300" b="0" i="0" u="none" strike="noStrike" kern="0" cap="none" spc="0" normalizeH="0" baseline="0" noProof="0">
            <a:ln>
              <a:noFill/>
            </a:ln>
            <a:solidFill>
              <a:srgbClr val="000000"/>
            </a:solidFill>
            <a:effectLst/>
            <a:uLnTx/>
            <a:uFillTx/>
            <a:latin typeface="ＭＳ Ｐゴシック" pitchFamily="50" charset="-128"/>
            <a:ea typeface="ＭＳ Ｐゴシック" pitchFamily="50" charset="-128"/>
          </a:endParaRPr>
        </a:p>
      </xdr:txBody>
    </xdr:sp>
    <xdr:clientData/>
  </xdr:twoCellAnchor>
  <xdr:twoCellAnchor editAs="oneCell">
    <xdr:from>
      <xdr:col>104</xdr:col>
      <xdr:colOff>21646</xdr:colOff>
      <xdr:row>73</xdr:row>
      <xdr:rowOff>11257</xdr:rowOff>
    </xdr:from>
    <xdr:to>
      <xdr:col>106</xdr:col>
      <xdr:colOff>1440</xdr:colOff>
      <xdr:row>73</xdr:row>
      <xdr:rowOff>220807</xdr:rowOff>
    </xdr:to>
    <xdr:sp macro="" textlink="">
      <xdr:nvSpPr>
        <xdr:cNvPr id="114" name="テキスト ボックス 113">
          <a:extLst>
            <a:ext uri="{FF2B5EF4-FFF2-40B4-BE49-F238E27FC236}">
              <a16:creationId xmlns:a16="http://schemas.microsoft.com/office/drawing/2014/main" id="{00000000-0008-0000-0100-000072000000}"/>
            </a:ext>
          </a:extLst>
        </xdr:cNvPr>
        <xdr:cNvSpPr txBox="1"/>
      </xdr:nvSpPr>
      <xdr:spPr>
        <a:xfrm>
          <a:off x="9689521" y="10193482"/>
          <a:ext cx="224269"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clientData/>
  </xdr:twoCellAnchor>
  <xdr:twoCellAnchor editAs="oneCell">
    <xdr:from>
      <xdr:col>98</xdr:col>
      <xdr:colOff>19915</xdr:colOff>
      <xdr:row>73</xdr:row>
      <xdr:rowOff>7794</xdr:rowOff>
    </xdr:from>
    <xdr:to>
      <xdr:col>100</xdr:col>
      <xdr:colOff>2308</xdr:colOff>
      <xdr:row>73</xdr:row>
      <xdr:rowOff>220808</xdr:rowOff>
    </xdr:to>
    <xdr:sp macro="" textlink="">
      <xdr:nvSpPr>
        <xdr:cNvPr id="115" name="テキスト ボックス 114">
          <a:extLst>
            <a:ext uri="{FF2B5EF4-FFF2-40B4-BE49-F238E27FC236}">
              <a16:creationId xmlns:a16="http://schemas.microsoft.com/office/drawing/2014/main" id="{00000000-0008-0000-0100-000073000000}"/>
            </a:ext>
          </a:extLst>
        </xdr:cNvPr>
        <xdr:cNvSpPr txBox="1"/>
      </xdr:nvSpPr>
      <xdr:spPr>
        <a:xfrm>
          <a:off x="8944840" y="10190019"/>
          <a:ext cx="226868" cy="213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clientData/>
  </xdr:twoCellAnchor>
  <xdr:twoCellAnchor editAs="oneCell">
    <xdr:from>
      <xdr:col>110</xdr:col>
      <xdr:colOff>59746</xdr:colOff>
      <xdr:row>73</xdr:row>
      <xdr:rowOff>7794</xdr:rowOff>
    </xdr:from>
    <xdr:to>
      <xdr:col>111</xdr:col>
      <xdr:colOff>74465</xdr:colOff>
      <xdr:row>73</xdr:row>
      <xdr:rowOff>220808</xdr:rowOff>
    </xdr:to>
    <xdr:sp macro="" textlink="">
      <xdr:nvSpPr>
        <xdr:cNvPr id="116" name="テキスト ボックス 115">
          <a:extLst>
            <a:ext uri="{FF2B5EF4-FFF2-40B4-BE49-F238E27FC236}">
              <a16:creationId xmlns:a16="http://schemas.microsoft.com/office/drawing/2014/main" id="{00000000-0008-0000-0100-000074000000}"/>
            </a:ext>
          </a:extLst>
        </xdr:cNvPr>
        <xdr:cNvSpPr txBox="1"/>
      </xdr:nvSpPr>
      <xdr:spPr>
        <a:xfrm>
          <a:off x="10280071" y="10190019"/>
          <a:ext cx="224269" cy="2130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倍</a:t>
          </a:r>
        </a:p>
      </xdr:txBody>
    </xdr:sp>
    <xdr:clientData/>
  </xdr:twoCellAnchor>
  <xdr:twoCellAnchor editAs="absolute">
    <xdr:from>
      <xdr:col>0</xdr:col>
      <xdr:colOff>211533</xdr:colOff>
      <xdr:row>132</xdr:row>
      <xdr:rowOff>19234</xdr:rowOff>
    </xdr:from>
    <xdr:to>
      <xdr:col>1</xdr:col>
      <xdr:colOff>170358</xdr:colOff>
      <xdr:row>134</xdr:row>
      <xdr:rowOff>73309</xdr:rowOff>
    </xdr:to>
    <xdr:sp macro="" textlink="">
      <xdr:nvSpPr>
        <xdr:cNvPr id="186368" name="正方形/長方形 2">
          <a:extLst>
            <a:ext uri="{FF2B5EF4-FFF2-40B4-BE49-F238E27FC236}">
              <a16:creationId xmlns:a16="http://schemas.microsoft.com/office/drawing/2014/main" id="{00000000-0008-0000-0100-000000D80200}"/>
            </a:ext>
          </a:extLst>
        </xdr:cNvPr>
        <xdr:cNvSpPr>
          <a:spLocks noChangeArrowheads="1"/>
        </xdr:cNvSpPr>
      </xdr:nvSpPr>
      <xdr:spPr bwMode="auto">
        <a:xfrm>
          <a:off x="211533" y="15821209"/>
          <a:ext cx="216000" cy="216000"/>
        </a:xfrm>
        <a:prstGeom prst="rect">
          <a:avLst/>
        </a:prstGeom>
        <a:solidFill>
          <a:srgbClr val="000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absolute">
    <xdr:from>
      <xdr:col>0</xdr:col>
      <xdr:colOff>217169</xdr:colOff>
      <xdr:row>1</xdr:row>
      <xdr:rowOff>19050</xdr:rowOff>
    </xdr:from>
    <xdr:to>
      <xdr:col>1</xdr:col>
      <xdr:colOff>175994</xdr:colOff>
      <xdr:row>3</xdr:row>
      <xdr:rowOff>35025</xdr:rowOff>
    </xdr:to>
    <xdr:sp macro="" textlink="">
      <xdr:nvSpPr>
        <xdr:cNvPr id="186369" name="正方形/長方形 111">
          <a:extLst>
            <a:ext uri="{FF2B5EF4-FFF2-40B4-BE49-F238E27FC236}">
              <a16:creationId xmlns:a16="http://schemas.microsoft.com/office/drawing/2014/main" id="{00000000-0008-0000-0100-000001D80200}"/>
            </a:ext>
          </a:extLst>
        </xdr:cNvPr>
        <xdr:cNvSpPr>
          <a:spLocks noChangeArrowheads="1"/>
        </xdr:cNvSpPr>
      </xdr:nvSpPr>
      <xdr:spPr bwMode="auto">
        <a:xfrm>
          <a:off x="217169" y="142875"/>
          <a:ext cx="216000" cy="216000"/>
        </a:xfrm>
        <a:prstGeom prst="rect">
          <a:avLst/>
        </a:prstGeom>
        <a:solidFill>
          <a:srgbClr val="000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absolute">
    <xdr:from>
      <xdr:col>110</xdr:col>
      <xdr:colOff>200024</xdr:colOff>
      <xdr:row>1</xdr:row>
      <xdr:rowOff>28575</xdr:rowOff>
    </xdr:from>
    <xdr:to>
      <xdr:col>112</xdr:col>
      <xdr:colOff>120749</xdr:colOff>
      <xdr:row>3</xdr:row>
      <xdr:rowOff>44550</xdr:rowOff>
    </xdr:to>
    <xdr:sp macro="" textlink="">
      <xdr:nvSpPr>
        <xdr:cNvPr id="186370" name="正方形/長方形 116">
          <a:extLst>
            <a:ext uri="{FF2B5EF4-FFF2-40B4-BE49-F238E27FC236}">
              <a16:creationId xmlns:a16="http://schemas.microsoft.com/office/drawing/2014/main" id="{00000000-0008-0000-0100-000002D80200}"/>
            </a:ext>
          </a:extLst>
        </xdr:cNvPr>
        <xdr:cNvSpPr>
          <a:spLocks noChangeArrowheads="1"/>
        </xdr:cNvSpPr>
      </xdr:nvSpPr>
      <xdr:spPr bwMode="auto">
        <a:xfrm>
          <a:off x="10420349" y="152400"/>
          <a:ext cx="216000" cy="216000"/>
        </a:xfrm>
        <a:prstGeom prst="rect">
          <a:avLst/>
        </a:prstGeom>
        <a:solidFill>
          <a:srgbClr val="000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0</xdr:col>
      <xdr:colOff>0</xdr:colOff>
      <xdr:row>111</xdr:row>
      <xdr:rowOff>38098</xdr:rowOff>
    </xdr:from>
    <xdr:to>
      <xdr:col>1</xdr:col>
      <xdr:colOff>28575</xdr:colOff>
      <xdr:row>115</xdr:row>
      <xdr:rowOff>9523</xdr:rowOff>
    </xdr:to>
    <xdr:sp macro="" textlink="">
      <xdr:nvSpPr>
        <xdr:cNvPr id="97471" name="テキスト ボックス 97470">
          <a:extLst>
            <a:ext uri="{FF2B5EF4-FFF2-40B4-BE49-F238E27FC236}">
              <a16:creationId xmlns:a16="http://schemas.microsoft.com/office/drawing/2014/main" id="{00000000-0008-0000-0100-0000BF7C0100}"/>
            </a:ext>
          </a:extLst>
        </xdr:cNvPr>
        <xdr:cNvSpPr txBox="1"/>
      </xdr:nvSpPr>
      <xdr:spPr>
        <a:xfrm rot="10800000">
          <a:off x="0" y="14601823"/>
          <a:ext cx="285750"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t>↰</a:t>
          </a:r>
        </a:p>
      </xdr:txBody>
    </xdr:sp>
    <xdr:clientData/>
  </xdr:twoCellAnchor>
  <xdr:twoCellAnchor editAs="oneCell">
    <xdr:from>
      <xdr:col>19</xdr:col>
      <xdr:colOff>0</xdr:colOff>
      <xdr:row>10</xdr:row>
      <xdr:rowOff>57150</xdr:rowOff>
    </xdr:from>
    <xdr:to>
      <xdr:col>73</xdr:col>
      <xdr:colOff>19050</xdr:colOff>
      <xdr:row>13</xdr:row>
      <xdr:rowOff>50325</xdr:rowOff>
    </xdr:to>
    <xdr:grpSp>
      <xdr:nvGrpSpPr>
        <xdr:cNvPr id="18" name="グループ化 17">
          <a:extLst>
            <a:ext uri="{FF2B5EF4-FFF2-40B4-BE49-F238E27FC236}">
              <a16:creationId xmlns:a16="http://schemas.microsoft.com/office/drawing/2014/main" id="{00000000-0008-0000-0100-000012000000}"/>
            </a:ext>
          </a:extLst>
        </xdr:cNvPr>
        <xdr:cNvGrpSpPr/>
      </xdr:nvGrpSpPr>
      <xdr:grpSpPr>
        <a:xfrm>
          <a:off x="1876425" y="1323975"/>
          <a:ext cx="3752850" cy="345600"/>
          <a:chOff x="1866900" y="1409700"/>
          <a:chExt cx="3752850" cy="345600"/>
        </a:xfrm>
      </xdr:grpSpPr>
      <xdr:sp macro="" textlink="">
        <xdr:nvSpPr>
          <xdr:cNvPr id="186379" name="正方形/長方形 66">
            <a:extLst>
              <a:ext uri="{FF2B5EF4-FFF2-40B4-BE49-F238E27FC236}">
                <a16:creationId xmlns:a16="http://schemas.microsoft.com/office/drawing/2014/main" id="{00000000-0008-0000-0100-00000BD80200}"/>
              </a:ext>
            </a:extLst>
          </xdr:cNvPr>
          <xdr:cNvSpPr>
            <a:spLocks noChangeArrowheads="1"/>
          </xdr:cNvSpPr>
        </xdr:nvSpPr>
        <xdr:spPr bwMode="auto">
          <a:xfrm>
            <a:off x="1866900"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80" name="正方形/長方形 66">
            <a:extLst>
              <a:ext uri="{FF2B5EF4-FFF2-40B4-BE49-F238E27FC236}">
                <a16:creationId xmlns:a16="http://schemas.microsoft.com/office/drawing/2014/main" id="{00000000-0008-0000-0100-00000CD80200}"/>
              </a:ext>
            </a:extLst>
          </xdr:cNvPr>
          <xdr:cNvSpPr>
            <a:spLocks noChangeArrowheads="1"/>
          </xdr:cNvSpPr>
        </xdr:nvSpPr>
        <xdr:spPr bwMode="auto">
          <a:xfrm>
            <a:off x="2133600"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81" name="正方形/長方形 66">
            <a:extLst>
              <a:ext uri="{FF2B5EF4-FFF2-40B4-BE49-F238E27FC236}">
                <a16:creationId xmlns:a16="http://schemas.microsoft.com/office/drawing/2014/main" id="{00000000-0008-0000-0100-00000DD80200}"/>
              </a:ext>
            </a:extLst>
          </xdr:cNvPr>
          <xdr:cNvSpPr>
            <a:spLocks noChangeArrowheads="1"/>
          </xdr:cNvSpPr>
        </xdr:nvSpPr>
        <xdr:spPr bwMode="auto">
          <a:xfrm>
            <a:off x="2409825" y="1409700"/>
            <a:ext cx="247650"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82" name="正方形/長方形 66">
            <a:extLst>
              <a:ext uri="{FF2B5EF4-FFF2-40B4-BE49-F238E27FC236}">
                <a16:creationId xmlns:a16="http://schemas.microsoft.com/office/drawing/2014/main" id="{00000000-0008-0000-0100-00000ED80200}"/>
              </a:ext>
            </a:extLst>
          </xdr:cNvPr>
          <xdr:cNvSpPr>
            <a:spLocks noChangeArrowheads="1"/>
          </xdr:cNvSpPr>
        </xdr:nvSpPr>
        <xdr:spPr bwMode="auto">
          <a:xfrm>
            <a:off x="2695575"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83" name="正方形/長方形 66">
            <a:extLst>
              <a:ext uri="{FF2B5EF4-FFF2-40B4-BE49-F238E27FC236}">
                <a16:creationId xmlns:a16="http://schemas.microsoft.com/office/drawing/2014/main" id="{00000000-0008-0000-0100-00000FD80200}"/>
              </a:ext>
            </a:extLst>
          </xdr:cNvPr>
          <xdr:cNvSpPr>
            <a:spLocks noChangeArrowheads="1"/>
          </xdr:cNvSpPr>
        </xdr:nvSpPr>
        <xdr:spPr bwMode="auto">
          <a:xfrm>
            <a:off x="2962275"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84" name="正方形/長方形 66">
            <a:extLst>
              <a:ext uri="{FF2B5EF4-FFF2-40B4-BE49-F238E27FC236}">
                <a16:creationId xmlns:a16="http://schemas.microsoft.com/office/drawing/2014/main" id="{00000000-0008-0000-0100-000010D80200}"/>
              </a:ext>
            </a:extLst>
          </xdr:cNvPr>
          <xdr:cNvSpPr>
            <a:spLocks noChangeArrowheads="1"/>
          </xdr:cNvSpPr>
        </xdr:nvSpPr>
        <xdr:spPr bwMode="auto">
          <a:xfrm>
            <a:off x="3228975"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85" name="正方形/長方形 66">
            <a:extLst>
              <a:ext uri="{FF2B5EF4-FFF2-40B4-BE49-F238E27FC236}">
                <a16:creationId xmlns:a16="http://schemas.microsoft.com/office/drawing/2014/main" id="{00000000-0008-0000-0100-000011D80200}"/>
              </a:ext>
            </a:extLst>
          </xdr:cNvPr>
          <xdr:cNvSpPr>
            <a:spLocks noChangeArrowheads="1"/>
          </xdr:cNvSpPr>
        </xdr:nvSpPr>
        <xdr:spPr bwMode="auto">
          <a:xfrm>
            <a:off x="3495675"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86" name="正方形/長方形 66">
            <a:extLst>
              <a:ext uri="{FF2B5EF4-FFF2-40B4-BE49-F238E27FC236}">
                <a16:creationId xmlns:a16="http://schemas.microsoft.com/office/drawing/2014/main" id="{00000000-0008-0000-0100-000012D80200}"/>
              </a:ext>
            </a:extLst>
          </xdr:cNvPr>
          <xdr:cNvSpPr>
            <a:spLocks noChangeArrowheads="1"/>
          </xdr:cNvSpPr>
        </xdr:nvSpPr>
        <xdr:spPr bwMode="auto">
          <a:xfrm>
            <a:off x="3762375"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87" name="正方形/長方形 66">
            <a:extLst>
              <a:ext uri="{FF2B5EF4-FFF2-40B4-BE49-F238E27FC236}">
                <a16:creationId xmlns:a16="http://schemas.microsoft.com/office/drawing/2014/main" id="{00000000-0008-0000-0100-000013D80200}"/>
              </a:ext>
            </a:extLst>
          </xdr:cNvPr>
          <xdr:cNvSpPr>
            <a:spLocks noChangeArrowheads="1"/>
          </xdr:cNvSpPr>
        </xdr:nvSpPr>
        <xdr:spPr bwMode="auto">
          <a:xfrm>
            <a:off x="4029075"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88" name="正方形/長方形 66">
            <a:extLst>
              <a:ext uri="{FF2B5EF4-FFF2-40B4-BE49-F238E27FC236}">
                <a16:creationId xmlns:a16="http://schemas.microsoft.com/office/drawing/2014/main" id="{00000000-0008-0000-0100-000014D80200}"/>
              </a:ext>
            </a:extLst>
          </xdr:cNvPr>
          <xdr:cNvSpPr>
            <a:spLocks noChangeArrowheads="1"/>
          </xdr:cNvSpPr>
        </xdr:nvSpPr>
        <xdr:spPr bwMode="auto">
          <a:xfrm>
            <a:off x="4295775"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89" name="正方形/長方形 66">
            <a:extLst>
              <a:ext uri="{FF2B5EF4-FFF2-40B4-BE49-F238E27FC236}">
                <a16:creationId xmlns:a16="http://schemas.microsoft.com/office/drawing/2014/main" id="{00000000-0008-0000-0100-000015D80200}"/>
              </a:ext>
            </a:extLst>
          </xdr:cNvPr>
          <xdr:cNvSpPr>
            <a:spLocks noChangeArrowheads="1"/>
          </xdr:cNvSpPr>
        </xdr:nvSpPr>
        <xdr:spPr bwMode="auto">
          <a:xfrm>
            <a:off x="4572000"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90" name="正方形/長方形 66">
            <a:extLst>
              <a:ext uri="{FF2B5EF4-FFF2-40B4-BE49-F238E27FC236}">
                <a16:creationId xmlns:a16="http://schemas.microsoft.com/office/drawing/2014/main" id="{00000000-0008-0000-0100-000016D80200}"/>
              </a:ext>
            </a:extLst>
          </xdr:cNvPr>
          <xdr:cNvSpPr>
            <a:spLocks noChangeArrowheads="1"/>
          </xdr:cNvSpPr>
        </xdr:nvSpPr>
        <xdr:spPr bwMode="auto">
          <a:xfrm>
            <a:off x="4838700" y="1409700"/>
            <a:ext cx="247650"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91" name="正方形/長方形 66">
            <a:extLst>
              <a:ext uri="{FF2B5EF4-FFF2-40B4-BE49-F238E27FC236}">
                <a16:creationId xmlns:a16="http://schemas.microsoft.com/office/drawing/2014/main" id="{00000000-0008-0000-0100-000017D80200}"/>
              </a:ext>
            </a:extLst>
          </xdr:cNvPr>
          <xdr:cNvSpPr>
            <a:spLocks noChangeArrowheads="1"/>
          </xdr:cNvSpPr>
        </xdr:nvSpPr>
        <xdr:spPr bwMode="auto">
          <a:xfrm>
            <a:off x="5114925"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92" name="正方形/長方形 66">
            <a:extLst>
              <a:ext uri="{FF2B5EF4-FFF2-40B4-BE49-F238E27FC236}">
                <a16:creationId xmlns:a16="http://schemas.microsoft.com/office/drawing/2014/main" id="{00000000-0008-0000-0100-000018D80200}"/>
              </a:ext>
            </a:extLst>
          </xdr:cNvPr>
          <xdr:cNvSpPr>
            <a:spLocks noChangeArrowheads="1"/>
          </xdr:cNvSpPr>
        </xdr:nvSpPr>
        <xdr:spPr bwMode="auto">
          <a:xfrm>
            <a:off x="5381625" y="1409700"/>
            <a:ext cx="238125" cy="3456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42</xdr:col>
      <xdr:colOff>0</xdr:colOff>
      <xdr:row>36</xdr:row>
      <xdr:rowOff>57150</xdr:rowOff>
    </xdr:from>
    <xdr:to>
      <xdr:col>44</xdr:col>
      <xdr:colOff>95250</xdr:colOff>
      <xdr:row>36</xdr:row>
      <xdr:rowOff>345150</xdr:rowOff>
    </xdr:to>
    <xdr:sp macro="" textlink="">
      <xdr:nvSpPr>
        <xdr:cNvPr id="186415" name="正方形/長方形 66">
          <a:extLst>
            <a:ext uri="{FF2B5EF4-FFF2-40B4-BE49-F238E27FC236}">
              <a16:creationId xmlns:a16="http://schemas.microsoft.com/office/drawing/2014/main" id="{00000000-0008-0000-0100-00002FD80200}"/>
            </a:ext>
          </a:extLst>
        </xdr:cNvPr>
        <xdr:cNvSpPr>
          <a:spLocks noChangeArrowheads="1"/>
        </xdr:cNvSpPr>
      </xdr:nvSpPr>
      <xdr:spPr bwMode="auto">
        <a:xfrm>
          <a:off x="3219450" y="4295775"/>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42</xdr:col>
      <xdr:colOff>0</xdr:colOff>
      <xdr:row>47</xdr:row>
      <xdr:rowOff>57150</xdr:rowOff>
    </xdr:from>
    <xdr:to>
      <xdr:col>44</xdr:col>
      <xdr:colOff>95250</xdr:colOff>
      <xdr:row>47</xdr:row>
      <xdr:rowOff>345150</xdr:rowOff>
    </xdr:to>
    <xdr:sp macro="" textlink="">
      <xdr:nvSpPr>
        <xdr:cNvPr id="186416" name="正方形/長方形 66">
          <a:extLst>
            <a:ext uri="{FF2B5EF4-FFF2-40B4-BE49-F238E27FC236}">
              <a16:creationId xmlns:a16="http://schemas.microsoft.com/office/drawing/2014/main" id="{00000000-0008-0000-0100-000030D80200}"/>
            </a:ext>
          </a:extLst>
        </xdr:cNvPr>
        <xdr:cNvSpPr>
          <a:spLocks noChangeArrowheads="1"/>
        </xdr:cNvSpPr>
      </xdr:nvSpPr>
      <xdr:spPr bwMode="auto">
        <a:xfrm>
          <a:off x="3219450" y="5762625"/>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42</xdr:col>
      <xdr:colOff>0</xdr:colOff>
      <xdr:row>62</xdr:row>
      <xdr:rowOff>47625</xdr:rowOff>
    </xdr:from>
    <xdr:to>
      <xdr:col>44</xdr:col>
      <xdr:colOff>95250</xdr:colOff>
      <xdr:row>62</xdr:row>
      <xdr:rowOff>335625</xdr:rowOff>
    </xdr:to>
    <xdr:sp macro="" textlink="">
      <xdr:nvSpPr>
        <xdr:cNvPr id="186417" name="正方形/長方形 66">
          <a:extLst>
            <a:ext uri="{FF2B5EF4-FFF2-40B4-BE49-F238E27FC236}">
              <a16:creationId xmlns:a16="http://schemas.microsoft.com/office/drawing/2014/main" id="{00000000-0008-0000-0100-000031D80200}"/>
            </a:ext>
          </a:extLst>
        </xdr:cNvPr>
        <xdr:cNvSpPr>
          <a:spLocks noChangeArrowheads="1"/>
        </xdr:cNvSpPr>
      </xdr:nvSpPr>
      <xdr:spPr bwMode="auto">
        <a:xfrm>
          <a:off x="3219450" y="7639050"/>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42</xdr:col>
      <xdr:colOff>0</xdr:colOff>
      <xdr:row>73</xdr:row>
      <xdr:rowOff>47625</xdr:rowOff>
    </xdr:from>
    <xdr:to>
      <xdr:col>44</xdr:col>
      <xdr:colOff>95250</xdr:colOff>
      <xdr:row>73</xdr:row>
      <xdr:rowOff>335625</xdr:rowOff>
    </xdr:to>
    <xdr:sp macro="" textlink="">
      <xdr:nvSpPr>
        <xdr:cNvPr id="186418" name="正方形/長方形 66">
          <a:extLst>
            <a:ext uri="{FF2B5EF4-FFF2-40B4-BE49-F238E27FC236}">
              <a16:creationId xmlns:a16="http://schemas.microsoft.com/office/drawing/2014/main" id="{00000000-0008-0000-0100-000032D80200}"/>
            </a:ext>
          </a:extLst>
        </xdr:cNvPr>
        <xdr:cNvSpPr>
          <a:spLocks noChangeArrowheads="1"/>
        </xdr:cNvSpPr>
      </xdr:nvSpPr>
      <xdr:spPr bwMode="auto">
        <a:xfrm>
          <a:off x="3219450" y="9077325"/>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28575</xdr:colOff>
      <xdr:row>38</xdr:row>
      <xdr:rowOff>9525</xdr:rowOff>
    </xdr:from>
    <xdr:to>
      <xdr:col>35</xdr:col>
      <xdr:colOff>38100</xdr:colOff>
      <xdr:row>39</xdr:row>
      <xdr:rowOff>9527</xdr:rowOff>
    </xdr:to>
    <xdr:grpSp>
      <xdr:nvGrpSpPr>
        <xdr:cNvPr id="186534" name="グループ化 186533">
          <a:extLst>
            <a:ext uri="{FF2B5EF4-FFF2-40B4-BE49-F238E27FC236}">
              <a16:creationId xmlns:a16="http://schemas.microsoft.com/office/drawing/2014/main" id="{00000000-0008-0000-0100-0000A6D80200}"/>
            </a:ext>
          </a:extLst>
        </xdr:cNvPr>
        <xdr:cNvGrpSpPr/>
      </xdr:nvGrpSpPr>
      <xdr:grpSpPr>
        <a:xfrm>
          <a:off x="1066800" y="4676775"/>
          <a:ext cx="1800225" cy="323852"/>
          <a:chOff x="1066800" y="4676775"/>
          <a:chExt cx="1800225" cy="323852"/>
        </a:xfrm>
      </xdr:grpSpPr>
      <xdr:grpSp>
        <xdr:nvGrpSpPr>
          <xdr:cNvPr id="186533" name="グループ化 186532">
            <a:extLst>
              <a:ext uri="{FF2B5EF4-FFF2-40B4-BE49-F238E27FC236}">
                <a16:creationId xmlns:a16="http://schemas.microsoft.com/office/drawing/2014/main" id="{00000000-0008-0000-0100-0000A5D80200}"/>
              </a:ext>
            </a:extLst>
          </xdr:cNvPr>
          <xdr:cNvGrpSpPr/>
        </xdr:nvGrpSpPr>
        <xdr:grpSpPr>
          <a:xfrm>
            <a:off x="1066800" y="4676775"/>
            <a:ext cx="1800225" cy="323852"/>
            <a:chOff x="1066800" y="4676775"/>
            <a:chExt cx="1800225" cy="323852"/>
          </a:xfrm>
        </xdr:grpSpPr>
        <xdr:sp macro="" textlink="">
          <xdr:nvSpPr>
            <xdr:cNvPr id="186414" name="正方形/長方形 66">
              <a:extLst>
                <a:ext uri="{FF2B5EF4-FFF2-40B4-BE49-F238E27FC236}">
                  <a16:creationId xmlns:a16="http://schemas.microsoft.com/office/drawing/2014/main" id="{00000000-0008-0000-0100-00002ED80200}"/>
                </a:ext>
              </a:extLst>
            </xdr:cNvPr>
            <xdr:cNvSpPr>
              <a:spLocks noChangeArrowheads="1"/>
            </xdr:cNvSpPr>
          </xdr:nvSpPr>
          <xdr:spPr bwMode="auto">
            <a:xfrm>
              <a:off x="1066800" y="4676775"/>
              <a:ext cx="209550"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33" name="正方形/長方形 66">
              <a:extLst>
                <a:ext uri="{FF2B5EF4-FFF2-40B4-BE49-F238E27FC236}">
                  <a16:creationId xmlns:a16="http://schemas.microsoft.com/office/drawing/2014/main" id="{00000000-0008-0000-0100-000041D80200}"/>
                </a:ext>
              </a:extLst>
            </xdr:cNvPr>
            <xdr:cNvSpPr>
              <a:spLocks noChangeArrowheads="1"/>
            </xdr:cNvSpPr>
          </xdr:nvSpPr>
          <xdr:spPr bwMode="auto">
            <a:xfrm>
              <a:off x="1362075" y="4676775"/>
              <a:ext cx="209550"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34" name="正方形/長方形 66">
              <a:extLst>
                <a:ext uri="{FF2B5EF4-FFF2-40B4-BE49-F238E27FC236}">
                  <a16:creationId xmlns:a16="http://schemas.microsoft.com/office/drawing/2014/main" id="{00000000-0008-0000-0100-000042D80200}"/>
                </a:ext>
              </a:extLst>
            </xdr:cNvPr>
            <xdr:cNvSpPr>
              <a:spLocks noChangeArrowheads="1"/>
            </xdr:cNvSpPr>
          </xdr:nvSpPr>
          <xdr:spPr bwMode="auto">
            <a:xfrm>
              <a:off x="1609725" y="4676775"/>
              <a:ext cx="200025"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35" name="正方形/長方形 66">
              <a:extLst>
                <a:ext uri="{FF2B5EF4-FFF2-40B4-BE49-F238E27FC236}">
                  <a16:creationId xmlns:a16="http://schemas.microsoft.com/office/drawing/2014/main" id="{00000000-0008-0000-0100-000043D80200}"/>
                </a:ext>
              </a:extLst>
            </xdr:cNvPr>
            <xdr:cNvSpPr>
              <a:spLocks noChangeArrowheads="1"/>
            </xdr:cNvSpPr>
          </xdr:nvSpPr>
          <xdr:spPr bwMode="auto">
            <a:xfrm>
              <a:off x="1905000" y="4676775"/>
              <a:ext cx="209550"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36" name="正方形/長方形 66">
              <a:extLst>
                <a:ext uri="{FF2B5EF4-FFF2-40B4-BE49-F238E27FC236}">
                  <a16:creationId xmlns:a16="http://schemas.microsoft.com/office/drawing/2014/main" id="{00000000-0008-0000-0100-000044D80200}"/>
                </a:ext>
              </a:extLst>
            </xdr:cNvPr>
            <xdr:cNvSpPr>
              <a:spLocks noChangeArrowheads="1"/>
            </xdr:cNvSpPr>
          </xdr:nvSpPr>
          <xdr:spPr bwMode="auto">
            <a:xfrm>
              <a:off x="2143125" y="4676775"/>
              <a:ext cx="209550"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37" name="正方形/長方形 66">
              <a:extLst>
                <a:ext uri="{FF2B5EF4-FFF2-40B4-BE49-F238E27FC236}">
                  <a16:creationId xmlns:a16="http://schemas.microsoft.com/office/drawing/2014/main" id="{00000000-0008-0000-0100-000045D80200}"/>
                </a:ext>
              </a:extLst>
            </xdr:cNvPr>
            <xdr:cNvSpPr>
              <a:spLocks noChangeArrowheads="1"/>
            </xdr:cNvSpPr>
          </xdr:nvSpPr>
          <xdr:spPr bwMode="auto">
            <a:xfrm>
              <a:off x="2428875" y="4676775"/>
              <a:ext cx="209550"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38" name="正方形/長方形 66">
              <a:extLst>
                <a:ext uri="{FF2B5EF4-FFF2-40B4-BE49-F238E27FC236}">
                  <a16:creationId xmlns:a16="http://schemas.microsoft.com/office/drawing/2014/main" id="{00000000-0008-0000-0100-000046D80200}"/>
                </a:ext>
              </a:extLst>
            </xdr:cNvPr>
            <xdr:cNvSpPr>
              <a:spLocks noChangeArrowheads="1"/>
            </xdr:cNvSpPr>
          </xdr:nvSpPr>
          <xdr:spPr bwMode="auto">
            <a:xfrm>
              <a:off x="2667000" y="4676775"/>
              <a:ext cx="200025"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grpSp>
      <xdr:sp macro="" textlink="">
        <xdr:nvSpPr>
          <xdr:cNvPr id="186439" name="円/楕円 150">
            <a:extLst>
              <a:ext uri="{FF2B5EF4-FFF2-40B4-BE49-F238E27FC236}">
                <a16:creationId xmlns:a16="http://schemas.microsoft.com/office/drawing/2014/main" id="{00000000-0008-0000-0100-000047D80200}"/>
              </a:ext>
            </a:extLst>
          </xdr:cNvPr>
          <xdr:cNvSpPr>
            <a:spLocks noChangeArrowheads="1"/>
          </xdr:cNvSpPr>
        </xdr:nvSpPr>
        <xdr:spPr bwMode="auto">
          <a:xfrm>
            <a:off x="1838325" y="4933950"/>
            <a:ext cx="42068"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186440" name="円/楕円 150">
            <a:extLst>
              <a:ext uri="{FF2B5EF4-FFF2-40B4-BE49-F238E27FC236}">
                <a16:creationId xmlns:a16="http://schemas.microsoft.com/office/drawing/2014/main" id="{00000000-0008-0000-0100-000048D80200}"/>
              </a:ext>
            </a:extLst>
          </xdr:cNvPr>
          <xdr:cNvSpPr>
            <a:spLocks noChangeArrowheads="1"/>
          </xdr:cNvSpPr>
        </xdr:nvSpPr>
        <xdr:spPr bwMode="auto">
          <a:xfrm>
            <a:off x="2371725" y="4933950"/>
            <a:ext cx="28575"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twoCellAnchor>
    <xdr:from>
      <xdr:col>6</xdr:col>
      <xdr:colOff>19050</xdr:colOff>
      <xdr:row>44</xdr:row>
      <xdr:rowOff>9524</xdr:rowOff>
    </xdr:from>
    <xdr:to>
      <xdr:col>59</xdr:col>
      <xdr:colOff>0</xdr:colOff>
      <xdr:row>45</xdr:row>
      <xdr:rowOff>128174</xdr:rowOff>
    </xdr:to>
    <xdr:grpSp>
      <xdr:nvGrpSpPr>
        <xdr:cNvPr id="186530" name="グループ化 186529">
          <a:extLst>
            <a:ext uri="{FF2B5EF4-FFF2-40B4-BE49-F238E27FC236}">
              <a16:creationId xmlns:a16="http://schemas.microsoft.com/office/drawing/2014/main" id="{00000000-0008-0000-0100-0000A2D80200}"/>
            </a:ext>
          </a:extLst>
        </xdr:cNvPr>
        <xdr:cNvGrpSpPr/>
      </xdr:nvGrpSpPr>
      <xdr:grpSpPr>
        <a:xfrm>
          <a:off x="1057275" y="5410199"/>
          <a:ext cx="3381375" cy="252000"/>
          <a:chOff x="1047750" y="5410199"/>
          <a:chExt cx="3381375" cy="252000"/>
        </a:xfrm>
      </xdr:grpSpPr>
      <xdr:sp macro="" textlink="">
        <xdr:nvSpPr>
          <xdr:cNvPr id="186441" name="正方形/長方形 66">
            <a:extLst>
              <a:ext uri="{FF2B5EF4-FFF2-40B4-BE49-F238E27FC236}">
                <a16:creationId xmlns:a16="http://schemas.microsoft.com/office/drawing/2014/main" id="{00000000-0008-0000-0100-000049D80200}"/>
              </a:ext>
            </a:extLst>
          </xdr:cNvPr>
          <xdr:cNvSpPr>
            <a:spLocks noChangeArrowheads="1"/>
          </xdr:cNvSpPr>
        </xdr:nvSpPr>
        <xdr:spPr bwMode="auto">
          <a:xfrm>
            <a:off x="1047750"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42" name="正方形/長方形 66">
            <a:extLst>
              <a:ext uri="{FF2B5EF4-FFF2-40B4-BE49-F238E27FC236}">
                <a16:creationId xmlns:a16="http://schemas.microsoft.com/office/drawing/2014/main" id="{00000000-0008-0000-0100-00004AD80200}"/>
              </a:ext>
            </a:extLst>
          </xdr:cNvPr>
          <xdr:cNvSpPr>
            <a:spLocks noChangeArrowheads="1"/>
          </xdr:cNvSpPr>
        </xdr:nvSpPr>
        <xdr:spPr bwMode="auto">
          <a:xfrm>
            <a:off x="1285875" y="5410199"/>
            <a:ext cx="180975"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43" name="正方形/長方形 66">
            <a:extLst>
              <a:ext uri="{FF2B5EF4-FFF2-40B4-BE49-F238E27FC236}">
                <a16:creationId xmlns:a16="http://schemas.microsoft.com/office/drawing/2014/main" id="{00000000-0008-0000-0100-00004BD80200}"/>
              </a:ext>
            </a:extLst>
          </xdr:cNvPr>
          <xdr:cNvSpPr>
            <a:spLocks noChangeArrowheads="1"/>
          </xdr:cNvSpPr>
        </xdr:nvSpPr>
        <xdr:spPr bwMode="auto">
          <a:xfrm>
            <a:off x="1514475"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44" name="正方形/長方形 66">
            <a:extLst>
              <a:ext uri="{FF2B5EF4-FFF2-40B4-BE49-F238E27FC236}">
                <a16:creationId xmlns:a16="http://schemas.microsoft.com/office/drawing/2014/main" id="{00000000-0008-0000-0100-00004CD80200}"/>
              </a:ext>
            </a:extLst>
          </xdr:cNvPr>
          <xdr:cNvSpPr>
            <a:spLocks noChangeArrowheads="1"/>
          </xdr:cNvSpPr>
        </xdr:nvSpPr>
        <xdr:spPr bwMode="auto">
          <a:xfrm>
            <a:off x="1752600"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45" name="正方形/長方形 66">
            <a:extLst>
              <a:ext uri="{FF2B5EF4-FFF2-40B4-BE49-F238E27FC236}">
                <a16:creationId xmlns:a16="http://schemas.microsoft.com/office/drawing/2014/main" id="{00000000-0008-0000-0100-00004DD80200}"/>
              </a:ext>
            </a:extLst>
          </xdr:cNvPr>
          <xdr:cNvSpPr>
            <a:spLocks noChangeArrowheads="1"/>
          </xdr:cNvSpPr>
        </xdr:nvSpPr>
        <xdr:spPr bwMode="auto">
          <a:xfrm>
            <a:off x="1981200"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46" name="正方形/長方形 66">
            <a:extLst>
              <a:ext uri="{FF2B5EF4-FFF2-40B4-BE49-F238E27FC236}">
                <a16:creationId xmlns:a16="http://schemas.microsoft.com/office/drawing/2014/main" id="{00000000-0008-0000-0100-00004ED80200}"/>
              </a:ext>
            </a:extLst>
          </xdr:cNvPr>
          <xdr:cNvSpPr>
            <a:spLocks noChangeArrowheads="1"/>
          </xdr:cNvSpPr>
        </xdr:nvSpPr>
        <xdr:spPr bwMode="auto">
          <a:xfrm>
            <a:off x="2200275"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47" name="正方形/長方形 66">
            <a:extLst>
              <a:ext uri="{FF2B5EF4-FFF2-40B4-BE49-F238E27FC236}">
                <a16:creationId xmlns:a16="http://schemas.microsoft.com/office/drawing/2014/main" id="{00000000-0008-0000-0100-00004FD80200}"/>
              </a:ext>
            </a:extLst>
          </xdr:cNvPr>
          <xdr:cNvSpPr>
            <a:spLocks noChangeArrowheads="1"/>
          </xdr:cNvSpPr>
        </xdr:nvSpPr>
        <xdr:spPr bwMode="auto">
          <a:xfrm>
            <a:off x="2419350"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48" name="正方形/長方形 66">
            <a:extLst>
              <a:ext uri="{FF2B5EF4-FFF2-40B4-BE49-F238E27FC236}">
                <a16:creationId xmlns:a16="http://schemas.microsoft.com/office/drawing/2014/main" id="{00000000-0008-0000-0100-000050D80200}"/>
              </a:ext>
            </a:extLst>
          </xdr:cNvPr>
          <xdr:cNvSpPr>
            <a:spLocks noChangeArrowheads="1"/>
          </xdr:cNvSpPr>
        </xdr:nvSpPr>
        <xdr:spPr bwMode="auto">
          <a:xfrm>
            <a:off x="2647950"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49" name="正方形/長方形 66">
            <a:extLst>
              <a:ext uri="{FF2B5EF4-FFF2-40B4-BE49-F238E27FC236}">
                <a16:creationId xmlns:a16="http://schemas.microsoft.com/office/drawing/2014/main" id="{00000000-0008-0000-0100-000051D80200}"/>
              </a:ext>
            </a:extLst>
          </xdr:cNvPr>
          <xdr:cNvSpPr>
            <a:spLocks noChangeArrowheads="1"/>
          </xdr:cNvSpPr>
        </xdr:nvSpPr>
        <xdr:spPr bwMode="auto">
          <a:xfrm>
            <a:off x="2876550"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50" name="正方形/長方形 66">
            <a:extLst>
              <a:ext uri="{FF2B5EF4-FFF2-40B4-BE49-F238E27FC236}">
                <a16:creationId xmlns:a16="http://schemas.microsoft.com/office/drawing/2014/main" id="{00000000-0008-0000-0100-000052D80200}"/>
              </a:ext>
            </a:extLst>
          </xdr:cNvPr>
          <xdr:cNvSpPr>
            <a:spLocks noChangeArrowheads="1"/>
          </xdr:cNvSpPr>
        </xdr:nvSpPr>
        <xdr:spPr bwMode="auto">
          <a:xfrm>
            <a:off x="3105150"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51" name="正方形/長方形 66">
            <a:extLst>
              <a:ext uri="{FF2B5EF4-FFF2-40B4-BE49-F238E27FC236}">
                <a16:creationId xmlns:a16="http://schemas.microsoft.com/office/drawing/2014/main" id="{00000000-0008-0000-0100-000053D80200}"/>
              </a:ext>
            </a:extLst>
          </xdr:cNvPr>
          <xdr:cNvSpPr>
            <a:spLocks noChangeArrowheads="1"/>
          </xdr:cNvSpPr>
        </xdr:nvSpPr>
        <xdr:spPr bwMode="auto">
          <a:xfrm>
            <a:off x="3333750"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52" name="正方形/長方形 66">
            <a:extLst>
              <a:ext uri="{FF2B5EF4-FFF2-40B4-BE49-F238E27FC236}">
                <a16:creationId xmlns:a16="http://schemas.microsoft.com/office/drawing/2014/main" id="{00000000-0008-0000-0100-000054D80200}"/>
              </a:ext>
            </a:extLst>
          </xdr:cNvPr>
          <xdr:cNvSpPr>
            <a:spLocks noChangeArrowheads="1"/>
          </xdr:cNvSpPr>
        </xdr:nvSpPr>
        <xdr:spPr bwMode="auto">
          <a:xfrm>
            <a:off x="3552825"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53" name="正方形/長方形 66">
            <a:extLst>
              <a:ext uri="{FF2B5EF4-FFF2-40B4-BE49-F238E27FC236}">
                <a16:creationId xmlns:a16="http://schemas.microsoft.com/office/drawing/2014/main" id="{00000000-0008-0000-0100-000055D80200}"/>
              </a:ext>
            </a:extLst>
          </xdr:cNvPr>
          <xdr:cNvSpPr>
            <a:spLocks noChangeArrowheads="1"/>
          </xdr:cNvSpPr>
        </xdr:nvSpPr>
        <xdr:spPr bwMode="auto">
          <a:xfrm>
            <a:off x="3781425"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54" name="正方形/長方形 66">
            <a:extLst>
              <a:ext uri="{FF2B5EF4-FFF2-40B4-BE49-F238E27FC236}">
                <a16:creationId xmlns:a16="http://schemas.microsoft.com/office/drawing/2014/main" id="{00000000-0008-0000-0100-000056D80200}"/>
              </a:ext>
            </a:extLst>
          </xdr:cNvPr>
          <xdr:cNvSpPr>
            <a:spLocks noChangeArrowheads="1"/>
          </xdr:cNvSpPr>
        </xdr:nvSpPr>
        <xdr:spPr bwMode="auto">
          <a:xfrm>
            <a:off x="4010025"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55" name="正方形/長方形 66">
            <a:extLst>
              <a:ext uri="{FF2B5EF4-FFF2-40B4-BE49-F238E27FC236}">
                <a16:creationId xmlns:a16="http://schemas.microsoft.com/office/drawing/2014/main" id="{00000000-0008-0000-0100-000057D80200}"/>
              </a:ext>
            </a:extLst>
          </xdr:cNvPr>
          <xdr:cNvSpPr>
            <a:spLocks noChangeArrowheads="1"/>
          </xdr:cNvSpPr>
        </xdr:nvSpPr>
        <xdr:spPr bwMode="auto">
          <a:xfrm>
            <a:off x="4238625" y="541019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6</xdr:col>
      <xdr:colOff>16668</xdr:colOff>
      <xdr:row>59</xdr:row>
      <xdr:rowOff>9525</xdr:rowOff>
    </xdr:from>
    <xdr:to>
      <xdr:col>58</xdr:col>
      <xdr:colOff>21431</xdr:colOff>
      <xdr:row>60</xdr:row>
      <xdr:rowOff>128175</xdr:rowOff>
    </xdr:to>
    <xdr:grpSp>
      <xdr:nvGrpSpPr>
        <xdr:cNvPr id="186531" name="グループ化 186530">
          <a:extLst>
            <a:ext uri="{FF2B5EF4-FFF2-40B4-BE49-F238E27FC236}">
              <a16:creationId xmlns:a16="http://schemas.microsoft.com/office/drawing/2014/main" id="{00000000-0008-0000-0100-0000A3D80200}"/>
            </a:ext>
          </a:extLst>
        </xdr:cNvPr>
        <xdr:cNvGrpSpPr/>
      </xdr:nvGrpSpPr>
      <xdr:grpSpPr>
        <a:xfrm>
          <a:off x="1054893" y="7296150"/>
          <a:ext cx="3376613" cy="252000"/>
          <a:chOff x="1054893" y="7296150"/>
          <a:chExt cx="3376613" cy="252000"/>
        </a:xfrm>
      </xdr:grpSpPr>
      <xdr:sp macro="" textlink="">
        <xdr:nvSpPr>
          <xdr:cNvPr id="186456" name="正方形/長方形 66">
            <a:extLst>
              <a:ext uri="{FF2B5EF4-FFF2-40B4-BE49-F238E27FC236}">
                <a16:creationId xmlns:a16="http://schemas.microsoft.com/office/drawing/2014/main" id="{00000000-0008-0000-0100-000058D80200}"/>
              </a:ext>
            </a:extLst>
          </xdr:cNvPr>
          <xdr:cNvSpPr>
            <a:spLocks noChangeArrowheads="1"/>
          </xdr:cNvSpPr>
        </xdr:nvSpPr>
        <xdr:spPr bwMode="auto">
          <a:xfrm>
            <a:off x="1054893" y="7296150"/>
            <a:ext cx="18288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57" name="正方形/長方形 66">
            <a:extLst>
              <a:ext uri="{FF2B5EF4-FFF2-40B4-BE49-F238E27FC236}">
                <a16:creationId xmlns:a16="http://schemas.microsoft.com/office/drawing/2014/main" id="{00000000-0008-0000-0100-000059D80200}"/>
              </a:ext>
            </a:extLst>
          </xdr:cNvPr>
          <xdr:cNvSpPr>
            <a:spLocks noChangeArrowheads="1"/>
          </xdr:cNvSpPr>
        </xdr:nvSpPr>
        <xdr:spPr bwMode="auto">
          <a:xfrm>
            <a:off x="1288256"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58" name="正方形/長方形 66">
            <a:extLst>
              <a:ext uri="{FF2B5EF4-FFF2-40B4-BE49-F238E27FC236}">
                <a16:creationId xmlns:a16="http://schemas.microsoft.com/office/drawing/2014/main" id="{00000000-0008-0000-0100-00005AD80200}"/>
              </a:ext>
            </a:extLst>
          </xdr:cNvPr>
          <xdr:cNvSpPr>
            <a:spLocks noChangeArrowheads="1"/>
          </xdr:cNvSpPr>
        </xdr:nvSpPr>
        <xdr:spPr bwMode="auto">
          <a:xfrm>
            <a:off x="1516856"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59" name="正方形/長方形 66">
            <a:extLst>
              <a:ext uri="{FF2B5EF4-FFF2-40B4-BE49-F238E27FC236}">
                <a16:creationId xmlns:a16="http://schemas.microsoft.com/office/drawing/2014/main" id="{00000000-0008-0000-0100-00005BD80200}"/>
              </a:ext>
            </a:extLst>
          </xdr:cNvPr>
          <xdr:cNvSpPr>
            <a:spLocks noChangeArrowheads="1"/>
          </xdr:cNvSpPr>
        </xdr:nvSpPr>
        <xdr:spPr bwMode="auto">
          <a:xfrm>
            <a:off x="1754981"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60" name="正方形/長方形 66">
            <a:extLst>
              <a:ext uri="{FF2B5EF4-FFF2-40B4-BE49-F238E27FC236}">
                <a16:creationId xmlns:a16="http://schemas.microsoft.com/office/drawing/2014/main" id="{00000000-0008-0000-0100-00005CD80200}"/>
              </a:ext>
            </a:extLst>
          </xdr:cNvPr>
          <xdr:cNvSpPr>
            <a:spLocks noChangeArrowheads="1"/>
          </xdr:cNvSpPr>
        </xdr:nvSpPr>
        <xdr:spPr bwMode="auto">
          <a:xfrm>
            <a:off x="1983581"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61" name="正方形/長方形 66">
            <a:extLst>
              <a:ext uri="{FF2B5EF4-FFF2-40B4-BE49-F238E27FC236}">
                <a16:creationId xmlns:a16="http://schemas.microsoft.com/office/drawing/2014/main" id="{00000000-0008-0000-0100-00005DD80200}"/>
              </a:ext>
            </a:extLst>
          </xdr:cNvPr>
          <xdr:cNvSpPr>
            <a:spLocks noChangeArrowheads="1"/>
          </xdr:cNvSpPr>
        </xdr:nvSpPr>
        <xdr:spPr bwMode="auto">
          <a:xfrm>
            <a:off x="2202656"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62" name="正方形/長方形 66">
            <a:extLst>
              <a:ext uri="{FF2B5EF4-FFF2-40B4-BE49-F238E27FC236}">
                <a16:creationId xmlns:a16="http://schemas.microsoft.com/office/drawing/2014/main" id="{00000000-0008-0000-0100-00005ED80200}"/>
              </a:ext>
            </a:extLst>
          </xdr:cNvPr>
          <xdr:cNvSpPr>
            <a:spLocks noChangeArrowheads="1"/>
          </xdr:cNvSpPr>
        </xdr:nvSpPr>
        <xdr:spPr bwMode="auto">
          <a:xfrm>
            <a:off x="2421731"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63" name="正方形/長方形 66">
            <a:extLst>
              <a:ext uri="{FF2B5EF4-FFF2-40B4-BE49-F238E27FC236}">
                <a16:creationId xmlns:a16="http://schemas.microsoft.com/office/drawing/2014/main" id="{00000000-0008-0000-0100-00005FD80200}"/>
              </a:ext>
            </a:extLst>
          </xdr:cNvPr>
          <xdr:cNvSpPr>
            <a:spLocks noChangeArrowheads="1"/>
          </xdr:cNvSpPr>
        </xdr:nvSpPr>
        <xdr:spPr bwMode="auto">
          <a:xfrm>
            <a:off x="2650331"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64" name="正方形/長方形 66">
            <a:extLst>
              <a:ext uri="{FF2B5EF4-FFF2-40B4-BE49-F238E27FC236}">
                <a16:creationId xmlns:a16="http://schemas.microsoft.com/office/drawing/2014/main" id="{00000000-0008-0000-0100-000060D80200}"/>
              </a:ext>
            </a:extLst>
          </xdr:cNvPr>
          <xdr:cNvSpPr>
            <a:spLocks noChangeArrowheads="1"/>
          </xdr:cNvSpPr>
        </xdr:nvSpPr>
        <xdr:spPr bwMode="auto">
          <a:xfrm>
            <a:off x="2878931"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65" name="正方形/長方形 66">
            <a:extLst>
              <a:ext uri="{FF2B5EF4-FFF2-40B4-BE49-F238E27FC236}">
                <a16:creationId xmlns:a16="http://schemas.microsoft.com/office/drawing/2014/main" id="{00000000-0008-0000-0100-000061D80200}"/>
              </a:ext>
            </a:extLst>
          </xdr:cNvPr>
          <xdr:cNvSpPr>
            <a:spLocks noChangeArrowheads="1"/>
          </xdr:cNvSpPr>
        </xdr:nvSpPr>
        <xdr:spPr bwMode="auto">
          <a:xfrm>
            <a:off x="3107531"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66" name="正方形/長方形 66">
            <a:extLst>
              <a:ext uri="{FF2B5EF4-FFF2-40B4-BE49-F238E27FC236}">
                <a16:creationId xmlns:a16="http://schemas.microsoft.com/office/drawing/2014/main" id="{00000000-0008-0000-0100-000062D80200}"/>
              </a:ext>
            </a:extLst>
          </xdr:cNvPr>
          <xdr:cNvSpPr>
            <a:spLocks noChangeArrowheads="1"/>
          </xdr:cNvSpPr>
        </xdr:nvSpPr>
        <xdr:spPr bwMode="auto">
          <a:xfrm>
            <a:off x="3336131"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67" name="正方形/長方形 66">
            <a:extLst>
              <a:ext uri="{FF2B5EF4-FFF2-40B4-BE49-F238E27FC236}">
                <a16:creationId xmlns:a16="http://schemas.microsoft.com/office/drawing/2014/main" id="{00000000-0008-0000-0100-000063D80200}"/>
              </a:ext>
            </a:extLst>
          </xdr:cNvPr>
          <xdr:cNvSpPr>
            <a:spLocks noChangeArrowheads="1"/>
          </xdr:cNvSpPr>
        </xdr:nvSpPr>
        <xdr:spPr bwMode="auto">
          <a:xfrm>
            <a:off x="3555206"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68" name="正方形/長方形 66">
            <a:extLst>
              <a:ext uri="{FF2B5EF4-FFF2-40B4-BE49-F238E27FC236}">
                <a16:creationId xmlns:a16="http://schemas.microsoft.com/office/drawing/2014/main" id="{00000000-0008-0000-0100-000064D80200}"/>
              </a:ext>
            </a:extLst>
          </xdr:cNvPr>
          <xdr:cNvSpPr>
            <a:spLocks noChangeArrowheads="1"/>
          </xdr:cNvSpPr>
        </xdr:nvSpPr>
        <xdr:spPr bwMode="auto">
          <a:xfrm>
            <a:off x="3783806"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69" name="正方形/長方形 66">
            <a:extLst>
              <a:ext uri="{FF2B5EF4-FFF2-40B4-BE49-F238E27FC236}">
                <a16:creationId xmlns:a16="http://schemas.microsoft.com/office/drawing/2014/main" id="{00000000-0008-0000-0100-000065D80200}"/>
              </a:ext>
            </a:extLst>
          </xdr:cNvPr>
          <xdr:cNvSpPr>
            <a:spLocks noChangeArrowheads="1"/>
          </xdr:cNvSpPr>
        </xdr:nvSpPr>
        <xdr:spPr bwMode="auto">
          <a:xfrm>
            <a:off x="4012406"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70" name="正方形/長方形 66">
            <a:extLst>
              <a:ext uri="{FF2B5EF4-FFF2-40B4-BE49-F238E27FC236}">
                <a16:creationId xmlns:a16="http://schemas.microsoft.com/office/drawing/2014/main" id="{00000000-0008-0000-0100-000066D80200}"/>
              </a:ext>
            </a:extLst>
          </xdr:cNvPr>
          <xdr:cNvSpPr>
            <a:spLocks noChangeArrowheads="1"/>
          </xdr:cNvSpPr>
        </xdr:nvSpPr>
        <xdr:spPr bwMode="auto">
          <a:xfrm>
            <a:off x="4241006" y="7296150"/>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6</xdr:col>
      <xdr:colOff>16119</xdr:colOff>
      <xdr:row>70</xdr:row>
      <xdr:rowOff>9525</xdr:rowOff>
    </xdr:from>
    <xdr:to>
      <xdr:col>58</xdr:col>
      <xdr:colOff>19050</xdr:colOff>
      <xdr:row>71</xdr:row>
      <xdr:rowOff>128175</xdr:rowOff>
    </xdr:to>
    <xdr:grpSp>
      <xdr:nvGrpSpPr>
        <xdr:cNvPr id="186532" name="グループ化 186531">
          <a:extLst>
            <a:ext uri="{FF2B5EF4-FFF2-40B4-BE49-F238E27FC236}">
              <a16:creationId xmlns:a16="http://schemas.microsoft.com/office/drawing/2014/main" id="{00000000-0008-0000-0100-0000A4D80200}"/>
            </a:ext>
          </a:extLst>
        </xdr:cNvPr>
        <xdr:cNvGrpSpPr/>
      </xdr:nvGrpSpPr>
      <xdr:grpSpPr>
        <a:xfrm>
          <a:off x="1054344" y="8734425"/>
          <a:ext cx="3374781" cy="252000"/>
          <a:chOff x="1044819" y="8734425"/>
          <a:chExt cx="3374781" cy="252000"/>
        </a:xfrm>
      </xdr:grpSpPr>
      <xdr:sp macro="" textlink="">
        <xdr:nvSpPr>
          <xdr:cNvPr id="186471" name="正方形/長方形 66">
            <a:extLst>
              <a:ext uri="{FF2B5EF4-FFF2-40B4-BE49-F238E27FC236}">
                <a16:creationId xmlns:a16="http://schemas.microsoft.com/office/drawing/2014/main" id="{00000000-0008-0000-0100-000067D80200}"/>
              </a:ext>
            </a:extLst>
          </xdr:cNvPr>
          <xdr:cNvSpPr>
            <a:spLocks noChangeArrowheads="1"/>
          </xdr:cNvSpPr>
        </xdr:nvSpPr>
        <xdr:spPr bwMode="auto">
          <a:xfrm>
            <a:off x="1044819" y="8734425"/>
            <a:ext cx="191233"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72" name="正方形/長方形 66">
            <a:extLst>
              <a:ext uri="{FF2B5EF4-FFF2-40B4-BE49-F238E27FC236}">
                <a16:creationId xmlns:a16="http://schemas.microsoft.com/office/drawing/2014/main" id="{00000000-0008-0000-0100-000068D80200}"/>
              </a:ext>
            </a:extLst>
          </xdr:cNvPr>
          <xdr:cNvSpPr>
            <a:spLocks noChangeArrowheads="1"/>
          </xdr:cNvSpPr>
        </xdr:nvSpPr>
        <xdr:spPr bwMode="auto">
          <a:xfrm>
            <a:off x="1276350"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73" name="正方形/長方形 66">
            <a:extLst>
              <a:ext uri="{FF2B5EF4-FFF2-40B4-BE49-F238E27FC236}">
                <a16:creationId xmlns:a16="http://schemas.microsoft.com/office/drawing/2014/main" id="{00000000-0008-0000-0100-000069D80200}"/>
              </a:ext>
            </a:extLst>
          </xdr:cNvPr>
          <xdr:cNvSpPr>
            <a:spLocks noChangeArrowheads="1"/>
          </xdr:cNvSpPr>
        </xdr:nvSpPr>
        <xdr:spPr bwMode="auto">
          <a:xfrm>
            <a:off x="1512277"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74" name="正方形/長方形 66">
            <a:extLst>
              <a:ext uri="{FF2B5EF4-FFF2-40B4-BE49-F238E27FC236}">
                <a16:creationId xmlns:a16="http://schemas.microsoft.com/office/drawing/2014/main" id="{00000000-0008-0000-0100-00006AD80200}"/>
              </a:ext>
            </a:extLst>
          </xdr:cNvPr>
          <xdr:cNvSpPr>
            <a:spLocks noChangeArrowheads="1"/>
          </xdr:cNvSpPr>
        </xdr:nvSpPr>
        <xdr:spPr bwMode="auto">
          <a:xfrm>
            <a:off x="1743075"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75" name="正方形/長方形 66">
            <a:extLst>
              <a:ext uri="{FF2B5EF4-FFF2-40B4-BE49-F238E27FC236}">
                <a16:creationId xmlns:a16="http://schemas.microsoft.com/office/drawing/2014/main" id="{00000000-0008-0000-0100-00006BD80200}"/>
              </a:ext>
            </a:extLst>
          </xdr:cNvPr>
          <xdr:cNvSpPr>
            <a:spLocks noChangeArrowheads="1"/>
          </xdr:cNvSpPr>
        </xdr:nvSpPr>
        <xdr:spPr bwMode="auto">
          <a:xfrm>
            <a:off x="1971675"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76" name="正方形/長方形 66">
            <a:extLst>
              <a:ext uri="{FF2B5EF4-FFF2-40B4-BE49-F238E27FC236}">
                <a16:creationId xmlns:a16="http://schemas.microsoft.com/office/drawing/2014/main" id="{00000000-0008-0000-0100-00006CD80200}"/>
              </a:ext>
            </a:extLst>
          </xdr:cNvPr>
          <xdr:cNvSpPr>
            <a:spLocks noChangeArrowheads="1"/>
          </xdr:cNvSpPr>
        </xdr:nvSpPr>
        <xdr:spPr bwMode="auto">
          <a:xfrm>
            <a:off x="2190750"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77" name="正方形/長方形 66">
            <a:extLst>
              <a:ext uri="{FF2B5EF4-FFF2-40B4-BE49-F238E27FC236}">
                <a16:creationId xmlns:a16="http://schemas.microsoft.com/office/drawing/2014/main" id="{00000000-0008-0000-0100-00006DD80200}"/>
              </a:ext>
            </a:extLst>
          </xdr:cNvPr>
          <xdr:cNvSpPr>
            <a:spLocks noChangeArrowheads="1"/>
          </xdr:cNvSpPr>
        </xdr:nvSpPr>
        <xdr:spPr bwMode="auto">
          <a:xfrm>
            <a:off x="2409825"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78" name="正方形/長方形 66">
            <a:extLst>
              <a:ext uri="{FF2B5EF4-FFF2-40B4-BE49-F238E27FC236}">
                <a16:creationId xmlns:a16="http://schemas.microsoft.com/office/drawing/2014/main" id="{00000000-0008-0000-0100-00006ED80200}"/>
              </a:ext>
            </a:extLst>
          </xdr:cNvPr>
          <xdr:cNvSpPr>
            <a:spLocks noChangeArrowheads="1"/>
          </xdr:cNvSpPr>
        </xdr:nvSpPr>
        <xdr:spPr bwMode="auto">
          <a:xfrm>
            <a:off x="2638425"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79" name="正方形/長方形 66">
            <a:extLst>
              <a:ext uri="{FF2B5EF4-FFF2-40B4-BE49-F238E27FC236}">
                <a16:creationId xmlns:a16="http://schemas.microsoft.com/office/drawing/2014/main" id="{00000000-0008-0000-0100-00006FD80200}"/>
              </a:ext>
            </a:extLst>
          </xdr:cNvPr>
          <xdr:cNvSpPr>
            <a:spLocks noChangeArrowheads="1"/>
          </xdr:cNvSpPr>
        </xdr:nvSpPr>
        <xdr:spPr bwMode="auto">
          <a:xfrm>
            <a:off x="2867025"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80" name="正方形/長方形 66">
            <a:extLst>
              <a:ext uri="{FF2B5EF4-FFF2-40B4-BE49-F238E27FC236}">
                <a16:creationId xmlns:a16="http://schemas.microsoft.com/office/drawing/2014/main" id="{00000000-0008-0000-0100-000070D80200}"/>
              </a:ext>
            </a:extLst>
          </xdr:cNvPr>
          <xdr:cNvSpPr>
            <a:spLocks noChangeArrowheads="1"/>
          </xdr:cNvSpPr>
        </xdr:nvSpPr>
        <xdr:spPr bwMode="auto">
          <a:xfrm>
            <a:off x="3095625"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81" name="正方形/長方形 66">
            <a:extLst>
              <a:ext uri="{FF2B5EF4-FFF2-40B4-BE49-F238E27FC236}">
                <a16:creationId xmlns:a16="http://schemas.microsoft.com/office/drawing/2014/main" id="{00000000-0008-0000-0100-000071D80200}"/>
              </a:ext>
            </a:extLst>
          </xdr:cNvPr>
          <xdr:cNvSpPr>
            <a:spLocks noChangeArrowheads="1"/>
          </xdr:cNvSpPr>
        </xdr:nvSpPr>
        <xdr:spPr bwMode="auto">
          <a:xfrm>
            <a:off x="3324225"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82" name="正方形/長方形 66">
            <a:extLst>
              <a:ext uri="{FF2B5EF4-FFF2-40B4-BE49-F238E27FC236}">
                <a16:creationId xmlns:a16="http://schemas.microsoft.com/office/drawing/2014/main" id="{00000000-0008-0000-0100-000072D80200}"/>
              </a:ext>
            </a:extLst>
          </xdr:cNvPr>
          <xdr:cNvSpPr>
            <a:spLocks noChangeArrowheads="1"/>
          </xdr:cNvSpPr>
        </xdr:nvSpPr>
        <xdr:spPr bwMode="auto">
          <a:xfrm>
            <a:off x="3543300"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83" name="正方形/長方形 66">
            <a:extLst>
              <a:ext uri="{FF2B5EF4-FFF2-40B4-BE49-F238E27FC236}">
                <a16:creationId xmlns:a16="http://schemas.microsoft.com/office/drawing/2014/main" id="{00000000-0008-0000-0100-000073D80200}"/>
              </a:ext>
            </a:extLst>
          </xdr:cNvPr>
          <xdr:cNvSpPr>
            <a:spLocks noChangeArrowheads="1"/>
          </xdr:cNvSpPr>
        </xdr:nvSpPr>
        <xdr:spPr bwMode="auto">
          <a:xfrm>
            <a:off x="3771900"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84" name="正方形/長方形 66">
            <a:extLst>
              <a:ext uri="{FF2B5EF4-FFF2-40B4-BE49-F238E27FC236}">
                <a16:creationId xmlns:a16="http://schemas.microsoft.com/office/drawing/2014/main" id="{00000000-0008-0000-0100-000074D80200}"/>
              </a:ext>
            </a:extLst>
          </xdr:cNvPr>
          <xdr:cNvSpPr>
            <a:spLocks noChangeArrowheads="1"/>
          </xdr:cNvSpPr>
        </xdr:nvSpPr>
        <xdr:spPr bwMode="auto">
          <a:xfrm>
            <a:off x="4000500"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85" name="正方形/長方形 66">
            <a:extLst>
              <a:ext uri="{FF2B5EF4-FFF2-40B4-BE49-F238E27FC236}">
                <a16:creationId xmlns:a16="http://schemas.microsoft.com/office/drawing/2014/main" id="{00000000-0008-0000-0100-000075D80200}"/>
              </a:ext>
            </a:extLst>
          </xdr:cNvPr>
          <xdr:cNvSpPr>
            <a:spLocks noChangeArrowheads="1"/>
          </xdr:cNvSpPr>
        </xdr:nvSpPr>
        <xdr:spPr bwMode="auto">
          <a:xfrm>
            <a:off x="4229100" y="8734425"/>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6</xdr:col>
      <xdr:colOff>28575</xdr:colOff>
      <xdr:row>49</xdr:row>
      <xdr:rowOff>9525</xdr:rowOff>
    </xdr:from>
    <xdr:to>
      <xdr:col>35</xdr:col>
      <xdr:colOff>38100</xdr:colOff>
      <xdr:row>50</xdr:row>
      <xdr:rowOff>9527</xdr:rowOff>
    </xdr:to>
    <xdr:grpSp>
      <xdr:nvGrpSpPr>
        <xdr:cNvPr id="186535" name="グループ化 186534">
          <a:extLst>
            <a:ext uri="{FF2B5EF4-FFF2-40B4-BE49-F238E27FC236}">
              <a16:creationId xmlns:a16="http://schemas.microsoft.com/office/drawing/2014/main" id="{00000000-0008-0000-0100-0000A7D80200}"/>
            </a:ext>
          </a:extLst>
        </xdr:cNvPr>
        <xdr:cNvGrpSpPr/>
      </xdr:nvGrpSpPr>
      <xdr:grpSpPr>
        <a:xfrm>
          <a:off x="1066800" y="6143625"/>
          <a:ext cx="1800225" cy="323852"/>
          <a:chOff x="1066800" y="6143625"/>
          <a:chExt cx="1800225" cy="323852"/>
        </a:xfrm>
      </xdr:grpSpPr>
      <xdr:sp macro="" textlink="">
        <xdr:nvSpPr>
          <xdr:cNvPr id="186486" name="正方形/長方形 66">
            <a:extLst>
              <a:ext uri="{FF2B5EF4-FFF2-40B4-BE49-F238E27FC236}">
                <a16:creationId xmlns:a16="http://schemas.microsoft.com/office/drawing/2014/main" id="{00000000-0008-0000-0100-000076D80200}"/>
              </a:ext>
            </a:extLst>
          </xdr:cNvPr>
          <xdr:cNvSpPr>
            <a:spLocks noChangeArrowheads="1"/>
          </xdr:cNvSpPr>
        </xdr:nvSpPr>
        <xdr:spPr bwMode="auto">
          <a:xfrm>
            <a:off x="1066800" y="6143625"/>
            <a:ext cx="209550"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87" name="正方形/長方形 66">
            <a:extLst>
              <a:ext uri="{FF2B5EF4-FFF2-40B4-BE49-F238E27FC236}">
                <a16:creationId xmlns:a16="http://schemas.microsoft.com/office/drawing/2014/main" id="{00000000-0008-0000-0100-000077D80200}"/>
              </a:ext>
            </a:extLst>
          </xdr:cNvPr>
          <xdr:cNvSpPr>
            <a:spLocks noChangeArrowheads="1"/>
          </xdr:cNvSpPr>
        </xdr:nvSpPr>
        <xdr:spPr bwMode="auto">
          <a:xfrm>
            <a:off x="1362075" y="6143625"/>
            <a:ext cx="209550"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88" name="正方形/長方形 66">
            <a:extLst>
              <a:ext uri="{FF2B5EF4-FFF2-40B4-BE49-F238E27FC236}">
                <a16:creationId xmlns:a16="http://schemas.microsoft.com/office/drawing/2014/main" id="{00000000-0008-0000-0100-000078D80200}"/>
              </a:ext>
            </a:extLst>
          </xdr:cNvPr>
          <xdr:cNvSpPr>
            <a:spLocks noChangeArrowheads="1"/>
          </xdr:cNvSpPr>
        </xdr:nvSpPr>
        <xdr:spPr bwMode="auto">
          <a:xfrm>
            <a:off x="1609725" y="6143625"/>
            <a:ext cx="200025"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89" name="正方形/長方形 66">
            <a:extLst>
              <a:ext uri="{FF2B5EF4-FFF2-40B4-BE49-F238E27FC236}">
                <a16:creationId xmlns:a16="http://schemas.microsoft.com/office/drawing/2014/main" id="{00000000-0008-0000-0100-000079D80200}"/>
              </a:ext>
            </a:extLst>
          </xdr:cNvPr>
          <xdr:cNvSpPr>
            <a:spLocks noChangeArrowheads="1"/>
          </xdr:cNvSpPr>
        </xdr:nvSpPr>
        <xdr:spPr bwMode="auto">
          <a:xfrm>
            <a:off x="1905000" y="6143625"/>
            <a:ext cx="209550"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90" name="正方形/長方形 66">
            <a:extLst>
              <a:ext uri="{FF2B5EF4-FFF2-40B4-BE49-F238E27FC236}">
                <a16:creationId xmlns:a16="http://schemas.microsoft.com/office/drawing/2014/main" id="{00000000-0008-0000-0100-00007AD80200}"/>
              </a:ext>
            </a:extLst>
          </xdr:cNvPr>
          <xdr:cNvSpPr>
            <a:spLocks noChangeArrowheads="1"/>
          </xdr:cNvSpPr>
        </xdr:nvSpPr>
        <xdr:spPr bwMode="auto">
          <a:xfrm>
            <a:off x="2143125" y="6143625"/>
            <a:ext cx="209550"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91" name="正方形/長方形 66">
            <a:extLst>
              <a:ext uri="{FF2B5EF4-FFF2-40B4-BE49-F238E27FC236}">
                <a16:creationId xmlns:a16="http://schemas.microsoft.com/office/drawing/2014/main" id="{00000000-0008-0000-0100-00007BD80200}"/>
              </a:ext>
            </a:extLst>
          </xdr:cNvPr>
          <xdr:cNvSpPr>
            <a:spLocks noChangeArrowheads="1"/>
          </xdr:cNvSpPr>
        </xdr:nvSpPr>
        <xdr:spPr bwMode="auto">
          <a:xfrm>
            <a:off x="2428875" y="6143625"/>
            <a:ext cx="209550"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92" name="正方形/長方形 66">
            <a:extLst>
              <a:ext uri="{FF2B5EF4-FFF2-40B4-BE49-F238E27FC236}">
                <a16:creationId xmlns:a16="http://schemas.microsoft.com/office/drawing/2014/main" id="{00000000-0008-0000-0100-00007CD80200}"/>
              </a:ext>
            </a:extLst>
          </xdr:cNvPr>
          <xdr:cNvSpPr>
            <a:spLocks noChangeArrowheads="1"/>
          </xdr:cNvSpPr>
        </xdr:nvSpPr>
        <xdr:spPr bwMode="auto">
          <a:xfrm>
            <a:off x="2667000" y="6143625"/>
            <a:ext cx="200025" cy="32385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93" name="円/楕円 150">
            <a:extLst>
              <a:ext uri="{FF2B5EF4-FFF2-40B4-BE49-F238E27FC236}">
                <a16:creationId xmlns:a16="http://schemas.microsoft.com/office/drawing/2014/main" id="{00000000-0008-0000-0100-00007DD80200}"/>
              </a:ext>
            </a:extLst>
          </xdr:cNvPr>
          <xdr:cNvSpPr>
            <a:spLocks noChangeArrowheads="1"/>
          </xdr:cNvSpPr>
        </xdr:nvSpPr>
        <xdr:spPr bwMode="auto">
          <a:xfrm>
            <a:off x="1847850" y="6410325"/>
            <a:ext cx="42068"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186494" name="円/楕円 150">
            <a:extLst>
              <a:ext uri="{FF2B5EF4-FFF2-40B4-BE49-F238E27FC236}">
                <a16:creationId xmlns:a16="http://schemas.microsoft.com/office/drawing/2014/main" id="{00000000-0008-0000-0100-00007ED80200}"/>
              </a:ext>
            </a:extLst>
          </xdr:cNvPr>
          <xdr:cNvSpPr>
            <a:spLocks noChangeArrowheads="1"/>
          </xdr:cNvSpPr>
        </xdr:nvSpPr>
        <xdr:spPr bwMode="auto">
          <a:xfrm>
            <a:off x="2381250" y="6410325"/>
            <a:ext cx="28575"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twoCellAnchor>
    <xdr:from>
      <xdr:col>6</xdr:col>
      <xdr:colOff>28575</xdr:colOff>
      <xdr:row>64</xdr:row>
      <xdr:rowOff>9525</xdr:rowOff>
    </xdr:from>
    <xdr:to>
      <xdr:col>35</xdr:col>
      <xdr:colOff>38100</xdr:colOff>
      <xdr:row>65</xdr:row>
      <xdr:rowOff>11207</xdr:rowOff>
    </xdr:to>
    <xdr:grpSp>
      <xdr:nvGrpSpPr>
        <xdr:cNvPr id="186536" name="グループ化 186535">
          <a:extLst>
            <a:ext uri="{FF2B5EF4-FFF2-40B4-BE49-F238E27FC236}">
              <a16:creationId xmlns:a16="http://schemas.microsoft.com/office/drawing/2014/main" id="{00000000-0008-0000-0100-0000A8D80200}"/>
            </a:ext>
          </a:extLst>
        </xdr:cNvPr>
        <xdr:cNvGrpSpPr/>
      </xdr:nvGrpSpPr>
      <xdr:grpSpPr>
        <a:xfrm>
          <a:off x="1066800" y="8001000"/>
          <a:ext cx="1800225" cy="325532"/>
          <a:chOff x="1057275" y="7991475"/>
          <a:chExt cx="1800225" cy="325532"/>
        </a:xfrm>
      </xdr:grpSpPr>
      <xdr:sp macro="" textlink="">
        <xdr:nvSpPr>
          <xdr:cNvPr id="186495" name="正方形/長方形 66">
            <a:extLst>
              <a:ext uri="{FF2B5EF4-FFF2-40B4-BE49-F238E27FC236}">
                <a16:creationId xmlns:a16="http://schemas.microsoft.com/office/drawing/2014/main" id="{00000000-0008-0000-0100-00007FD80200}"/>
              </a:ext>
            </a:extLst>
          </xdr:cNvPr>
          <xdr:cNvSpPr>
            <a:spLocks noChangeArrowheads="1"/>
          </xdr:cNvSpPr>
        </xdr:nvSpPr>
        <xdr:spPr bwMode="auto">
          <a:xfrm>
            <a:off x="1057275" y="7991475"/>
            <a:ext cx="209550" cy="3255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96" name="正方形/長方形 66">
            <a:extLst>
              <a:ext uri="{FF2B5EF4-FFF2-40B4-BE49-F238E27FC236}">
                <a16:creationId xmlns:a16="http://schemas.microsoft.com/office/drawing/2014/main" id="{00000000-0008-0000-0100-000080D80200}"/>
              </a:ext>
            </a:extLst>
          </xdr:cNvPr>
          <xdr:cNvSpPr>
            <a:spLocks noChangeArrowheads="1"/>
          </xdr:cNvSpPr>
        </xdr:nvSpPr>
        <xdr:spPr bwMode="auto">
          <a:xfrm>
            <a:off x="1362075" y="7991475"/>
            <a:ext cx="209550" cy="3255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97" name="正方形/長方形 66">
            <a:extLst>
              <a:ext uri="{FF2B5EF4-FFF2-40B4-BE49-F238E27FC236}">
                <a16:creationId xmlns:a16="http://schemas.microsoft.com/office/drawing/2014/main" id="{00000000-0008-0000-0100-000081D80200}"/>
              </a:ext>
            </a:extLst>
          </xdr:cNvPr>
          <xdr:cNvSpPr>
            <a:spLocks noChangeArrowheads="1"/>
          </xdr:cNvSpPr>
        </xdr:nvSpPr>
        <xdr:spPr bwMode="auto">
          <a:xfrm>
            <a:off x="1609725" y="7991475"/>
            <a:ext cx="200025" cy="3255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98" name="正方形/長方形 66">
            <a:extLst>
              <a:ext uri="{FF2B5EF4-FFF2-40B4-BE49-F238E27FC236}">
                <a16:creationId xmlns:a16="http://schemas.microsoft.com/office/drawing/2014/main" id="{00000000-0008-0000-0100-000082D80200}"/>
              </a:ext>
            </a:extLst>
          </xdr:cNvPr>
          <xdr:cNvSpPr>
            <a:spLocks noChangeArrowheads="1"/>
          </xdr:cNvSpPr>
        </xdr:nvSpPr>
        <xdr:spPr bwMode="auto">
          <a:xfrm>
            <a:off x="1905000" y="7991475"/>
            <a:ext cx="209550" cy="3255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99" name="正方形/長方形 66">
            <a:extLst>
              <a:ext uri="{FF2B5EF4-FFF2-40B4-BE49-F238E27FC236}">
                <a16:creationId xmlns:a16="http://schemas.microsoft.com/office/drawing/2014/main" id="{00000000-0008-0000-0100-000083D80200}"/>
              </a:ext>
            </a:extLst>
          </xdr:cNvPr>
          <xdr:cNvSpPr>
            <a:spLocks noChangeArrowheads="1"/>
          </xdr:cNvSpPr>
        </xdr:nvSpPr>
        <xdr:spPr bwMode="auto">
          <a:xfrm>
            <a:off x="2143125" y="7991475"/>
            <a:ext cx="200025" cy="3255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500" name="正方形/長方形 66">
            <a:extLst>
              <a:ext uri="{FF2B5EF4-FFF2-40B4-BE49-F238E27FC236}">
                <a16:creationId xmlns:a16="http://schemas.microsoft.com/office/drawing/2014/main" id="{00000000-0008-0000-0100-000084D80200}"/>
              </a:ext>
            </a:extLst>
          </xdr:cNvPr>
          <xdr:cNvSpPr>
            <a:spLocks noChangeArrowheads="1"/>
          </xdr:cNvSpPr>
        </xdr:nvSpPr>
        <xdr:spPr bwMode="auto">
          <a:xfrm>
            <a:off x="2428875" y="7991475"/>
            <a:ext cx="209550" cy="3255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501" name="正方形/長方形 66">
            <a:extLst>
              <a:ext uri="{FF2B5EF4-FFF2-40B4-BE49-F238E27FC236}">
                <a16:creationId xmlns:a16="http://schemas.microsoft.com/office/drawing/2014/main" id="{00000000-0008-0000-0100-000085D80200}"/>
              </a:ext>
            </a:extLst>
          </xdr:cNvPr>
          <xdr:cNvSpPr>
            <a:spLocks noChangeArrowheads="1"/>
          </xdr:cNvSpPr>
        </xdr:nvSpPr>
        <xdr:spPr bwMode="auto">
          <a:xfrm>
            <a:off x="2657475" y="7991475"/>
            <a:ext cx="200025" cy="3255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502" name="円/楕円 150">
            <a:extLst>
              <a:ext uri="{FF2B5EF4-FFF2-40B4-BE49-F238E27FC236}">
                <a16:creationId xmlns:a16="http://schemas.microsoft.com/office/drawing/2014/main" id="{00000000-0008-0000-0100-000086D80200}"/>
              </a:ext>
            </a:extLst>
          </xdr:cNvPr>
          <xdr:cNvSpPr>
            <a:spLocks noChangeArrowheads="1"/>
          </xdr:cNvSpPr>
        </xdr:nvSpPr>
        <xdr:spPr bwMode="auto">
          <a:xfrm>
            <a:off x="1847850" y="8258175"/>
            <a:ext cx="38100"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186503" name="円/楕円 150">
            <a:extLst>
              <a:ext uri="{FF2B5EF4-FFF2-40B4-BE49-F238E27FC236}">
                <a16:creationId xmlns:a16="http://schemas.microsoft.com/office/drawing/2014/main" id="{00000000-0008-0000-0100-000087D80200}"/>
              </a:ext>
            </a:extLst>
          </xdr:cNvPr>
          <xdr:cNvSpPr>
            <a:spLocks noChangeArrowheads="1"/>
          </xdr:cNvSpPr>
        </xdr:nvSpPr>
        <xdr:spPr bwMode="auto">
          <a:xfrm>
            <a:off x="2371725" y="8258175"/>
            <a:ext cx="38100"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twoCellAnchor>
    <xdr:from>
      <xdr:col>6</xdr:col>
      <xdr:colOff>28575</xdr:colOff>
      <xdr:row>75</xdr:row>
      <xdr:rowOff>9525</xdr:rowOff>
    </xdr:from>
    <xdr:to>
      <xdr:col>35</xdr:col>
      <xdr:colOff>38100</xdr:colOff>
      <xdr:row>76</xdr:row>
      <xdr:rowOff>10607</xdr:rowOff>
    </xdr:to>
    <xdr:grpSp>
      <xdr:nvGrpSpPr>
        <xdr:cNvPr id="186537" name="グループ化 186536">
          <a:extLst>
            <a:ext uri="{FF2B5EF4-FFF2-40B4-BE49-F238E27FC236}">
              <a16:creationId xmlns:a16="http://schemas.microsoft.com/office/drawing/2014/main" id="{00000000-0008-0000-0100-0000A9D80200}"/>
            </a:ext>
          </a:extLst>
        </xdr:cNvPr>
        <xdr:cNvGrpSpPr/>
      </xdr:nvGrpSpPr>
      <xdr:grpSpPr>
        <a:xfrm>
          <a:off x="1066800" y="9439275"/>
          <a:ext cx="1800225" cy="324932"/>
          <a:chOff x="1057275" y="9429750"/>
          <a:chExt cx="1800225" cy="324932"/>
        </a:xfrm>
      </xdr:grpSpPr>
      <xdr:sp macro="" textlink="">
        <xdr:nvSpPr>
          <xdr:cNvPr id="186504" name="正方形/長方形 66">
            <a:extLst>
              <a:ext uri="{FF2B5EF4-FFF2-40B4-BE49-F238E27FC236}">
                <a16:creationId xmlns:a16="http://schemas.microsoft.com/office/drawing/2014/main" id="{00000000-0008-0000-0100-000088D80200}"/>
              </a:ext>
            </a:extLst>
          </xdr:cNvPr>
          <xdr:cNvSpPr>
            <a:spLocks noChangeArrowheads="1"/>
          </xdr:cNvSpPr>
        </xdr:nvSpPr>
        <xdr:spPr bwMode="auto">
          <a:xfrm>
            <a:off x="1057275" y="9429750"/>
            <a:ext cx="209550" cy="3249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505" name="正方形/長方形 66">
            <a:extLst>
              <a:ext uri="{FF2B5EF4-FFF2-40B4-BE49-F238E27FC236}">
                <a16:creationId xmlns:a16="http://schemas.microsoft.com/office/drawing/2014/main" id="{00000000-0008-0000-0100-000089D80200}"/>
              </a:ext>
            </a:extLst>
          </xdr:cNvPr>
          <xdr:cNvSpPr>
            <a:spLocks noChangeArrowheads="1"/>
          </xdr:cNvSpPr>
        </xdr:nvSpPr>
        <xdr:spPr bwMode="auto">
          <a:xfrm>
            <a:off x="1362075" y="9429750"/>
            <a:ext cx="209550" cy="3249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506" name="正方形/長方形 66">
            <a:extLst>
              <a:ext uri="{FF2B5EF4-FFF2-40B4-BE49-F238E27FC236}">
                <a16:creationId xmlns:a16="http://schemas.microsoft.com/office/drawing/2014/main" id="{00000000-0008-0000-0100-00008AD80200}"/>
              </a:ext>
            </a:extLst>
          </xdr:cNvPr>
          <xdr:cNvSpPr>
            <a:spLocks noChangeArrowheads="1"/>
          </xdr:cNvSpPr>
        </xdr:nvSpPr>
        <xdr:spPr bwMode="auto">
          <a:xfrm>
            <a:off x="1609725" y="9429750"/>
            <a:ext cx="200025" cy="3249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507" name="正方形/長方形 66">
            <a:extLst>
              <a:ext uri="{FF2B5EF4-FFF2-40B4-BE49-F238E27FC236}">
                <a16:creationId xmlns:a16="http://schemas.microsoft.com/office/drawing/2014/main" id="{00000000-0008-0000-0100-00008BD80200}"/>
              </a:ext>
            </a:extLst>
          </xdr:cNvPr>
          <xdr:cNvSpPr>
            <a:spLocks noChangeArrowheads="1"/>
          </xdr:cNvSpPr>
        </xdr:nvSpPr>
        <xdr:spPr bwMode="auto">
          <a:xfrm>
            <a:off x="1905000" y="9429750"/>
            <a:ext cx="209550" cy="3249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508" name="正方形/長方形 66">
            <a:extLst>
              <a:ext uri="{FF2B5EF4-FFF2-40B4-BE49-F238E27FC236}">
                <a16:creationId xmlns:a16="http://schemas.microsoft.com/office/drawing/2014/main" id="{00000000-0008-0000-0100-00008CD80200}"/>
              </a:ext>
            </a:extLst>
          </xdr:cNvPr>
          <xdr:cNvSpPr>
            <a:spLocks noChangeArrowheads="1"/>
          </xdr:cNvSpPr>
        </xdr:nvSpPr>
        <xdr:spPr bwMode="auto">
          <a:xfrm>
            <a:off x="2143125" y="9429750"/>
            <a:ext cx="200025" cy="3249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509" name="正方形/長方形 66">
            <a:extLst>
              <a:ext uri="{FF2B5EF4-FFF2-40B4-BE49-F238E27FC236}">
                <a16:creationId xmlns:a16="http://schemas.microsoft.com/office/drawing/2014/main" id="{00000000-0008-0000-0100-00008DD80200}"/>
              </a:ext>
            </a:extLst>
          </xdr:cNvPr>
          <xdr:cNvSpPr>
            <a:spLocks noChangeArrowheads="1"/>
          </xdr:cNvSpPr>
        </xdr:nvSpPr>
        <xdr:spPr bwMode="auto">
          <a:xfrm>
            <a:off x="2428875" y="9429750"/>
            <a:ext cx="209550" cy="3249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510" name="正方形/長方形 66">
            <a:extLst>
              <a:ext uri="{FF2B5EF4-FFF2-40B4-BE49-F238E27FC236}">
                <a16:creationId xmlns:a16="http://schemas.microsoft.com/office/drawing/2014/main" id="{00000000-0008-0000-0100-00008ED80200}"/>
              </a:ext>
            </a:extLst>
          </xdr:cNvPr>
          <xdr:cNvSpPr>
            <a:spLocks noChangeArrowheads="1"/>
          </xdr:cNvSpPr>
        </xdr:nvSpPr>
        <xdr:spPr bwMode="auto">
          <a:xfrm>
            <a:off x="2657475" y="9429750"/>
            <a:ext cx="200025" cy="324932"/>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511" name="円/楕円 150">
            <a:extLst>
              <a:ext uri="{FF2B5EF4-FFF2-40B4-BE49-F238E27FC236}">
                <a16:creationId xmlns:a16="http://schemas.microsoft.com/office/drawing/2014/main" id="{00000000-0008-0000-0100-00008FD80200}"/>
              </a:ext>
            </a:extLst>
          </xdr:cNvPr>
          <xdr:cNvSpPr>
            <a:spLocks noChangeArrowheads="1"/>
          </xdr:cNvSpPr>
        </xdr:nvSpPr>
        <xdr:spPr bwMode="auto">
          <a:xfrm>
            <a:off x="1847850" y="9696450"/>
            <a:ext cx="38100"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186512" name="円/楕円 150">
            <a:extLst>
              <a:ext uri="{FF2B5EF4-FFF2-40B4-BE49-F238E27FC236}">
                <a16:creationId xmlns:a16="http://schemas.microsoft.com/office/drawing/2014/main" id="{00000000-0008-0000-0100-000090D80200}"/>
              </a:ext>
            </a:extLst>
          </xdr:cNvPr>
          <xdr:cNvSpPr>
            <a:spLocks noChangeArrowheads="1"/>
          </xdr:cNvSpPr>
        </xdr:nvSpPr>
        <xdr:spPr bwMode="auto">
          <a:xfrm>
            <a:off x="2371725" y="9696450"/>
            <a:ext cx="38100"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twoCellAnchor editAs="oneCell">
    <xdr:from>
      <xdr:col>39</xdr:col>
      <xdr:colOff>14654</xdr:colOff>
      <xdr:row>48</xdr:row>
      <xdr:rowOff>0</xdr:rowOff>
    </xdr:from>
    <xdr:to>
      <xdr:col>42</xdr:col>
      <xdr:colOff>7328</xdr:colOff>
      <xdr:row>49</xdr:row>
      <xdr:rowOff>124555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996712" y="6894635"/>
          <a:ext cx="161192" cy="1611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500">
              <a:solidFill>
                <a:srgbClr val="FF00FF"/>
              </a:solidFill>
              <a:latin typeface="ＭＳ 明朝" pitchFamily="17" charset="-128"/>
              <a:ea typeface="ＭＳ 明朝" pitchFamily="17" charset="-128"/>
            </a:rPr>
            <a:t>※</a:t>
          </a:r>
          <a:endParaRPr kumimoji="1" lang="ja-JP" altLang="en-US" sz="500">
            <a:solidFill>
              <a:srgbClr val="FF00FF"/>
            </a:solidFill>
            <a:latin typeface="ＭＳ 明朝" pitchFamily="17" charset="-128"/>
            <a:ea typeface="ＭＳ 明朝" pitchFamily="17" charset="-128"/>
          </a:endParaRPr>
        </a:p>
      </xdr:txBody>
    </xdr:sp>
    <xdr:clientData/>
  </xdr:twoCellAnchor>
  <xdr:twoCellAnchor editAs="oneCell">
    <xdr:from>
      <xdr:col>39</xdr:col>
      <xdr:colOff>0</xdr:colOff>
      <xdr:row>63</xdr:row>
      <xdr:rowOff>0</xdr:rowOff>
    </xdr:from>
    <xdr:to>
      <xdr:col>41</xdr:col>
      <xdr:colOff>21981</xdr:colOff>
      <xdr:row>64</xdr:row>
      <xdr:rowOff>124557</xdr:rowOff>
    </xdr:to>
    <xdr:sp macro="" textlink="">
      <xdr:nvSpPr>
        <xdr:cNvPr id="256" name="テキスト ボックス 255">
          <a:extLst>
            <a:ext uri="{FF2B5EF4-FFF2-40B4-BE49-F238E27FC236}">
              <a16:creationId xmlns:a16="http://schemas.microsoft.com/office/drawing/2014/main" id="{00000000-0008-0000-0100-000000010000}"/>
            </a:ext>
          </a:extLst>
        </xdr:cNvPr>
        <xdr:cNvSpPr txBox="1"/>
      </xdr:nvSpPr>
      <xdr:spPr>
        <a:xfrm>
          <a:off x="2982058" y="8403981"/>
          <a:ext cx="161192" cy="161192"/>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rPr>
            <a:t>※</a:t>
          </a:r>
          <a:endParaRPr kumimoji="1" lang="ja-JP" altLang="en-US"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endParaRPr>
        </a:p>
      </xdr:txBody>
    </xdr:sp>
    <xdr:clientData/>
  </xdr:twoCellAnchor>
  <xdr:twoCellAnchor editAs="oneCell">
    <xdr:from>
      <xdr:col>39</xdr:col>
      <xdr:colOff>0</xdr:colOff>
      <xdr:row>74</xdr:row>
      <xdr:rowOff>0</xdr:rowOff>
    </xdr:from>
    <xdr:to>
      <xdr:col>41</xdr:col>
      <xdr:colOff>21981</xdr:colOff>
      <xdr:row>75</xdr:row>
      <xdr:rowOff>124560</xdr:rowOff>
    </xdr:to>
    <xdr:sp macro="" textlink="">
      <xdr:nvSpPr>
        <xdr:cNvPr id="257" name="テキスト ボックス 256">
          <a:extLst>
            <a:ext uri="{FF2B5EF4-FFF2-40B4-BE49-F238E27FC236}">
              <a16:creationId xmlns:a16="http://schemas.microsoft.com/office/drawing/2014/main" id="{00000000-0008-0000-0100-000001010000}"/>
            </a:ext>
          </a:extLst>
        </xdr:cNvPr>
        <xdr:cNvSpPr txBox="1"/>
      </xdr:nvSpPr>
      <xdr:spPr>
        <a:xfrm>
          <a:off x="2982058" y="9869365"/>
          <a:ext cx="161192" cy="161192"/>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rPr>
            <a:t>※</a:t>
          </a:r>
          <a:endParaRPr kumimoji="1" lang="ja-JP" altLang="en-US"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endParaRPr>
        </a:p>
      </xdr:txBody>
    </xdr:sp>
    <xdr:clientData/>
  </xdr:twoCellAnchor>
  <xdr:twoCellAnchor editAs="oneCell">
    <xdr:from>
      <xdr:col>39</xdr:col>
      <xdr:colOff>0</xdr:colOff>
      <xdr:row>37</xdr:row>
      <xdr:rowOff>0</xdr:rowOff>
    </xdr:from>
    <xdr:to>
      <xdr:col>41</xdr:col>
      <xdr:colOff>21981</xdr:colOff>
      <xdr:row>38</xdr:row>
      <xdr:rowOff>124554</xdr:rowOff>
    </xdr:to>
    <xdr:sp macro="" textlink="">
      <xdr:nvSpPr>
        <xdr:cNvPr id="259" name="テキスト ボックス 258">
          <a:extLst>
            <a:ext uri="{FF2B5EF4-FFF2-40B4-BE49-F238E27FC236}">
              <a16:creationId xmlns:a16="http://schemas.microsoft.com/office/drawing/2014/main" id="{00000000-0008-0000-0100-000003010000}"/>
            </a:ext>
          </a:extLst>
        </xdr:cNvPr>
        <xdr:cNvSpPr txBox="1"/>
      </xdr:nvSpPr>
      <xdr:spPr>
        <a:xfrm>
          <a:off x="2982058" y="5377962"/>
          <a:ext cx="161192" cy="161192"/>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rPr>
            <a:t>※</a:t>
          </a:r>
          <a:endParaRPr kumimoji="1" lang="ja-JP" altLang="en-US" sz="500" b="0" i="0" u="none" strike="noStrike" kern="0" cap="none" spc="0" normalizeH="0" baseline="0" noProof="0">
            <a:ln>
              <a:noFill/>
            </a:ln>
            <a:solidFill>
              <a:srgbClr val="FF00FF"/>
            </a:solidFill>
            <a:effectLst/>
            <a:uLnTx/>
            <a:uFillTx/>
            <a:latin typeface="ＭＳ 明朝" pitchFamily="17" charset="-128"/>
            <a:ea typeface="ＭＳ 明朝" pitchFamily="17" charset="-128"/>
            <a:cs typeface="+mn-cs"/>
          </a:endParaRPr>
        </a:p>
      </xdr:txBody>
    </xdr:sp>
    <xdr:clientData/>
  </xdr:twoCellAnchor>
  <xdr:twoCellAnchor editAs="oneCell">
    <xdr:from>
      <xdr:col>44</xdr:col>
      <xdr:colOff>114300</xdr:colOff>
      <xdr:row>36</xdr:row>
      <xdr:rowOff>180975</xdr:rowOff>
    </xdr:from>
    <xdr:to>
      <xdr:col>48</xdr:col>
      <xdr:colOff>38100</xdr:colOff>
      <xdr:row>36</xdr:row>
      <xdr:rowOff>190500</xdr:rowOff>
    </xdr:to>
    <xdr:cxnSp macro="">
      <xdr:nvCxnSpPr>
        <xdr:cNvPr id="186521" name="直線矢印コネクタ 11">
          <a:extLst>
            <a:ext uri="{FF2B5EF4-FFF2-40B4-BE49-F238E27FC236}">
              <a16:creationId xmlns:a16="http://schemas.microsoft.com/office/drawing/2014/main" id="{00000000-0008-0000-0100-000099D80200}"/>
            </a:ext>
          </a:extLst>
        </xdr:cNvPr>
        <xdr:cNvCxnSpPr>
          <a:cxnSpLocks noChangeShapeType="1"/>
        </xdr:cNvCxnSpPr>
      </xdr:nvCxnSpPr>
      <xdr:spPr bwMode="auto">
        <a:xfrm flipH="1" flipV="1">
          <a:off x="3467100" y="5133975"/>
          <a:ext cx="200025" cy="9525"/>
        </a:xfrm>
        <a:prstGeom prst="straightConnector1">
          <a:avLst/>
        </a:prstGeom>
        <a:noFill/>
        <a:ln w="6350" algn="ctr">
          <a:solidFill>
            <a:srgbClr val="FF00FF"/>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44</xdr:col>
      <xdr:colOff>114300</xdr:colOff>
      <xdr:row>47</xdr:row>
      <xdr:rowOff>180975</xdr:rowOff>
    </xdr:from>
    <xdr:to>
      <xdr:col>48</xdr:col>
      <xdr:colOff>38100</xdr:colOff>
      <xdr:row>47</xdr:row>
      <xdr:rowOff>200025</xdr:rowOff>
    </xdr:to>
    <xdr:cxnSp macro="">
      <xdr:nvCxnSpPr>
        <xdr:cNvPr id="186522" name="直線矢印コネクタ 269">
          <a:extLst>
            <a:ext uri="{FF2B5EF4-FFF2-40B4-BE49-F238E27FC236}">
              <a16:creationId xmlns:a16="http://schemas.microsoft.com/office/drawing/2014/main" id="{00000000-0008-0000-0100-00009AD80200}"/>
            </a:ext>
          </a:extLst>
        </xdr:cNvPr>
        <xdr:cNvCxnSpPr>
          <a:cxnSpLocks noChangeShapeType="1"/>
        </xdr:cNvCxnSpPr>
      </xdr:nvCxnSpPr>
      <xdr:spPr bwMode="auto">
        <a:xfrm flipH="1" flipV="1">
          <a:off x="3467100" y="6724650"/>
          <a:ext cx="200025" cy="19050"/>
        </a:xfrm>
        <a:prstGeom prst="straightConnector1">
          <a:avLst/>
        </a:prstGeom>
        <a:noFill/>
        <a:ln w="6350" algn="ctr">
          <a:solidFill>
            <a:srgbClr val="FF00FF"/>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44</xdr:col>
      <xdr:colOff>114300</xdr:colOff>
      <xdr:row>62</xdr:row>
      <xdr:rowOff>190500</xdr:rowOff>
    </xdr:from>
    <xdr:to>
      <xdr:col>47</xdr:col>
      <xdr:colOff>6350</xdr:colOff>
      <xdr:row>62</xdr:row>
      <xdr:rowOff>203200</xdr:rowOff>
    </xdr:to>
    <xdr:cxnSp macro="">
      <xdr:nvCxnSpPr>
        <xdr:cNvPr id="186523" name="直線矢印コネクタ 270">
          <a:extLst>
            <a:ext uri="{FF2B5EF4-FFF2-40B4-BE49-F238E27FC236}">
              <a16:creationId xmlns:a16="http://schemas.microsoft.com/office/drawing/2014/main" id="{00000000-0008-0000-0100-00009BD80200}"/>
            </a:ext>
          </a:extLst>
        </xdr:cNvPr>
        <xdr:cNvCxnSpPr>
          <a:cxnSpLocks noChangeShapeType="1"/>
        </xdr:cNvCxnSpPr>
      </xdr:nvCxnSpPr>
      <xdr:spPr bwMode="auto">
        <a:xfrm flipH="1" flipV="1">
          <a:off x="3556000" y="8877300"/>
          <a:ext cx="127000" cy="12700"/>
        </a:xfrm>
        <a:prstGeom prst="straightConnector1">
          <a:avLst/>
        </a:prstGeom>
        <a:noFill/>
        <a:ln w="6350" algn="ctr">
          <a:solidFill>
            <a:srgbClr val="FF00FF"/>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44</xdr:col>
      <xdr:colOff>114300</xdr:colOff>
      <xdr:row>73</xdr:row>
      <xdr:rowOff>171450</xdr:rowOff>
    </xdr:from>
    <xdr:to>
      <xdr:col>47</xdr:col>
      <xdr:colOff>19050</xdr:colOff>
      <xdr:row>73</xdr:row>
      <xdr:rowOff>190500</xdr:rowOff>
    </xdr:to>
    <xdr:cxnSp macro="">
      <xdr:nvCxnSpPr>
        <xdr:cNvPr id="186524" name="直線矢印コネクタ 272">
          <a:extLst>
            <a:ext uri="{FF2B5EF4-FFF2-40B4-BE49-F238E27FC236}">
              <a16:creationId xmlns:a16="http://schemas.microsoft.com/office/drawing/2014/main" id="{00000000-0008-0000-0100-00009CD80200}"/>
            </a:ext>
          </a:extLst>
        </xdr:cNvPr>
        <xdr:cNvCxnSpPr>
          <a:cxnSpLocks noChangeShapeType="1"/>
        </xdr:cNvCxnSpPr>
      </xdr:nvCxnSpPr>
      <xdr:spPr bwMode="auto">
        <a:xfrm flipH="1" flipV="1">
          <a:off x="3556000" y="10464800"/>
          <a:ext cx="139700" cy="19050"/>
        </a:xfrm>
        <a:prstGeom prst="straightConnector1">
          <a:avLst/>
        </a:prstGeom>
        <a:noFill/>
        <a:ln w="6350" algn="ctr">
          <a:solidFill>
            <a:srgbClr val="FF00FF"/>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absolute">
    <xdr:from>
      <xdr:col>1</xdr:col>
      <xdr:colOff>260985</xdr:colOff>
      <xdr:row>6</xdr:row>
      <xdr:rowOff>123825</xdr:rowOff>
    </xdr:from>
    <xdr:to>
      <xdr:col>1</xdr:col>
      <xdr:colOff>260985</xdr:colOff>
      <xdr:row>6</xdr:row>
      <xdr:rowOff>123825</xdr:rowOff>
    </xdr:to>
    <xdr:sp macro="" textlink="">
      <xdr:nvSpPr>
        <xdr:cNvPr id="186525" name="Freeform 44">
          <a:extLst>
            <a:ext uri="{FF2B5EF4-FFF2-40B4-BE49-F238E27FC236}">
              <a16:creationId xmlns:a16="http://schemas.microsoft.com/office/drawing/2014/main" id="{00000000-0008-0000-0100-00009DD80200}"/>
            </a:ext>
          </a:extLst>
        </xdr:cNvPr>
        <xdr:cNvSpPr>
          <a:spLocks/>
        </xdr:cNvSpPr>
      </xdr:nvSpPr>
      <xdr:spPr bwMode="auto">
        <a:xfrm>
          <a:off x="533400" y="752475"/>
          <a:ext cx="0" cy="0"/>
        </a:xfrm>
        <a:custGeom>
          <a:avLst/>
          <a:gdLst/>
          <a:ahLst/>
          <a:cxnLst>
            <a:cxn ang="0">
              <a:pos x="0" y="0"/>
            </a:cxn>
          </a:cxnLst>
          <a:rect l="0" t="0" r="r" b="b"/>
          <a:pathLst>
            <a:path>
              <a:moveTo>
                <a:pt x="0" y="0"/>
              </a:moveTo>
            </a:path>
          </a:pathLst>
        </a:custGeom>
        <a:noFill/>
        <a:ln w="9525">
          <a:solidFill>
            <a:srgbClr val="83514C"/>
          </a:solidFill>
          <a:round/>
          <a:headEnd/>
          <a:tailEnd/>
        </a:ln>
        <a:extLst>
          <a:ext uri="{909E8E84-426E-40DD-AFC4-6F175D3DCCD1}">
            <a14:hiddenFill xmlns:a14="http://schemas.microsoft.com/office/drawing/2010/main">
              <a:solidFill>
                <a:srgbClr val="83514C"/>
              </a:solidFill>
            </a14:hiddenFill>
          </a:ext>
        </a:extLst>
      </xdr:spPr>
    </xdr:sp>
    <xdr:clientData/>
  </xdr:twoCellAnchor>
  <xdr:twoCellAnchor editAs="absolute">
    <xdr:from>
      <xdr:col>1</xdr:col>
      <xdr:colOff>161925</xdr:colOff>
      <xdr:row>8</xdr:row>
      <xdr:rowOff>123825</xdr:rowOff>
    </xdr:from>
    <xdr:to>
      <xdr:col>1</xdr:col>
      <xdr:colOff>161925</xdr:colOff>
      <xdr:row>8</xdr:row>
      <xdr:rowOff>123825</xdr:rowOff>
    </xdr:to>
    <xdr:sp macro="" textlink="">
      <xdr:nvSpPr>
        <xdr:cNvPr id="186526" name="Freeform 63">
          <a:extLst>
            <a:ext uri="{FF2B5EF4-FFF2-40B4-BE49-F238E27FC236}">
              <a16:creationId xmlns:a16="http://schemas.microsoft.com/office/drawing/2014/main" id="{00000000-0008-0000-0100-00009ED80200}"/>
            </a:ext>
          </a:extLst>
        </xdr:cNvPr>
        <xdr:cNvSpPr>
          <a:spLocks/>
        </xdr:cNvSpPr>
      </xdr:nvSpPr>
      <xdr:spPr bwMode="auto">
        <a:xfrm>
          <a:off x="419100" y="981075"/>
          <a:ext cx="0" cy="0"/>
        </a:xfrm>
        <a:custGeom>
          <a:avLst/>
          <a:gdLst>
            <a:gd name="T0" fmla="*/ 0 w 1"/>
            <a:gd name="T1" fmla="*/ 2705 w 1"/>
            <a:gd name="T2" fmla="*/ 0 60000 65536"/>
            <a:gd name="T3" fmla="*/ 0 60000 65536"/>
          </a:gdLst>
          <a:ahLst/>
          <a:cxnLst>
            <a:cxn ang="T2">
              <a:pos x="T0" y="0"/>
            </a:cxn>
            <a:cxn ang="T3">
              <a:pos x="T1" y="0"/>
            </a:cxn>
          </a:cxnLst>
          <a:rect l="0" t="0" r="r" b="b"/>
          <a:pathLst>
            <a:path w="1">
              <a:moveTo>
                <a:pt x="0" y="0"/>
              </a:moveTo>
              <a:lnTo>
                <a:pt x="1" y="0"/>
              </a:lnTo>
            </a:path>
          </a:pathLst>
        </a:custGeom>
        <a:noFill/>
        <a:ln w="9525">
          <a:solidFill>
            <a:srgbClr val="81524D"/>
          </a:solidFill>
          <a:round/>
          <a:headEnd/>
          <a:tailEnd/>
        </a:ln>
        <a:extLst>
          <a:ext uri="{909E8E84-426E-40DD-AFC4-6F175D3DCCD1}">
            <a14:hiddenFill xmlns:a14="http://schemas.microsoft.com/office/drawing/2010/main">
              <a:solidFill>
                <a:srgbClr val="81524D"/>
              </a:solidFill>
            </a14:hiddenFill>
          </a:ext>
        </a:extLst>
      </xdr:spPr>
    </xdr:sp>
    <xdr:clientData/>
  </xdr:twoCellAnchor>
  <xdr:twoCellAnchor editAs="absolute">
    <xdr:from>
      <xdr:col>1</xdr:col>
      <xdr:colOff>123825</xdr:colOff>
      <xdr:row>8</xdr:row>
      <xdr:rowOff>209550</xdr:rowOff>
    </xdr:from>
    <xdr:to>
      <xdr:col>1</xdr:col>
      <xdr:colOff>123825</xdr:colOff>
      <xdr:row>8</xdr:row>
      <xdr:rowOff>219075</xdr:rowOff>
    </xdr:to>
    <xdr:sp macro="" textlink="">
      <xdr:nvSpPr>
        <xdr:cNvPr id="186527" name="Freeform 70">
          <a:extLst>
            <a:ext uri="{FF2B5EF4-FFF2-40B4-BE49-F238E27FC236}">
              <a16:creationId xmlns:a16="http://schemas.microsoft.com/office/drawing/2014/main" id="{00000000-0008-0000-0100-00009FD80200}"/>
            </a:ext>
          </a:extLst>
        </xdr:cNvPr>
        <xdr:cNvSpPr>
          <a:spLocks/>
        </xdr:cNvSpPr>
      </xdr:nvSpPr>
      <xdr:spPr bwMode="auto">
        <a:xfrm>
          <a:off x="381000" y="1066800"/>
          <a:ext cx="0" cy="9525"/>
        </a:xfrm>
        <a:custGeom>
          <a:avLst/>
          <a:gdLst>
            <a:gd name="T0" fmla="*/ 0 w 1"/>
            <a:gd name="T1" fmla="*/ 0 h 1"/>
            <a:gd name="T2" fmla="*/ 2705 w 1"/>
            <a:gd name="T3" fmla="*/ 2147483647 h 1"/>
            <a:gd name="T4" fmla="*/ 0 60000 65536"/>
            <a:gd name="T5" fmla="*/ 0 60000 65536"/>
          </a:gdLst>
          <a:ahLst/>
          <a:cxnLst>
            <a:cxn ang="T4">
              <a:pos x="T0" y="T1"/>
            </a:cxn>
            <a:cxn ang="T5">
              <a:pos x="T2" y="T3"/>
            </a:cxn>
          </a:cxnLst>
          <a:rect l="0" t="0" r="r" b="b"/>
          <a:pathLst>
            <a:path w="1" h="1">
              <a:moveTo>
                <a:pt x="0" y="0"/>
              </a:moveTo>
              <a:lnTo>
                <a:pt x="1" y="1"/>
              </a:lnTo>
            </a:path>
          </a:pathLst>
        </a:custGeom>
        <a:noFill/>
        <a:ln w="9525">
          <a:solidFill>
            <a:srgbClr val="98726D"/>
          </a:solidFill>
          <a:round/>
          <a:headEnd/>
          <a:tailEnd/>
        </a:ln>
        <a:extLst>
          <a:ext uri="{909E8E84-426E-40DD-AFC4-6F175D3DCCD1}">
            <a14:hiddenFill xmlns:a14="http://schemas.microsoft.com/office/drawing/2010/main">
              <a:solidFill>
                <a:srgbClr val="98726D"/>
              </a:solidFill>
            </a14:hiddenFill>
          </a:ext>
        </a:extLst>
      </xdr:spPr>
    </xdr:sp>
    <xdr:clientData/>
  </xdr:twoCellAnchor>
  <xdr:twoCellAnchor editAs="absolute">
    <xdr:from>
      <xdr:col>1</xdr:col>
      <xdr:colOff>95250</xdr:colOff>
      <xdr:row>8</xdr:row>
      <xdr:rowOff>266700</xdr:rowOff>
    </xdr:from>
    <xdr:to>
      <xdr:col>1</xdr:col>
      <xdr:colOff>95250</xdr:colOff>
      <xdr:row>8</xdr:row>
      <xdr:rowOff>266700</xdr:rowOff>
    </xdr:to>
    <xdr:sp macro="" textlink="">
      <xdr:nvSpPr>
        <xdr:cNvPr id="186528" name="Freeform 75">
          <a:extLst>
            <a:ext uri="{FF2B5EF4-FFF2-40B4-BE49-F238E27FC236}">
              <a16:creationId xmlns:a16="http://schemas.microsoft.com/office/drawing/2014/main" id="{00000000-0008-0000-0100-0000A0D80200}"/>
            </a:ext>
          </a:extLst>
        </xdr:cNvPr>
        <xdr:cNvSpPr>
          <a:spLocks/>
        </xdr:cNvSpPr>
      </xdr:nvSpPr>
      <xdr:spPr bwMode="auto">
        <a:xfrm>
          <a:off x="352425" y="1123950"/>
          <a:ext cx="0" cy="0"/>
        </a:xfrm>
        <a:custGeom>
          <a:avLst/>
          <a:gdLst/>
          <a:ahLst/>
          <a:cxnLst>
            <a:cxn ang="0">
              <a:pos x="0" y="0"/>
            </a:cxn>
          </a:cxnLst>
          <a:rect l="0" t="0" r="r" b="b"/>
          <a:pathLst>
            <a:path>
              <a:moveTo>
                <a:pt x="0" y="0"/>
              </a:moveTo>
            </a:path>
          </a:pathLst>
        </a:custGeom>
        <a:noFill/>
        <a:ln w="9525">
          <a:solidFill>
            <a:srgbClr val="AF8F89"/>
          </a:solidFill>
          <a:round/>
          <a:headEnd/>
          <a:tailEnd/>
        </a:ln>
        <a:extLst>
          <a:ext uri="{909E8E84-426E-40DD-AFC4-6F175D3DCCD1}">
            <a14:hiddenFill xmlns:a14="http://schemas.microsoft.com/office/drawing/2010/main">
              <a:solidFill>
                <a:srgbClr val="AF8F89"/>
              </a:solidFill>
            </a14:hiddenFill>
          </a:ext>
        </a:extLst>
      </xdr:spPr>
    </xdr:sp>
    <xdr:clientData/>
  </xdr:twoCellAnchor>
  <xdr:twoCellAnchor editAs="oneCell">
    <xdr:from>
      <xdr:col>53</xdr:col>
      <xdr:colOff>86778</xdr:colOff>
      <xdr:row>38</xdr:row>
      <xdr:rowOff>125414</xdr:rowOff>
    </xdr:from>
    <xdr:to>
      <xdr:col>56</xdr:col>
      <xdr:colOff>28628</xdr:colOff>
      <xdr:row>38</xdr:row>
      <xdr:rowOff>219014</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bwMode="auto">
        <a:xfrm>
          <a:off x="4122997" y="5465367"/>
          <a:ext cx="120444"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en-US" altLang="ja-JP" sz="700">
              <a:solidFill>
                <a:srgbClr val="FF00FF"/>
              </a:solidFill>
            </a:rPr>
            <a:t>5</a:t>
          </a:r>
          <a:endParaRPr kumimoji="1" lang="ja-JP" altLang="en-US" sz="700">
            <a:solidFill>
              <a:srgbClr val="FF00FF"/>
            </a:solidFill>
          </a:endParaRPr>
        </a:p>
      </xdr:txBody>
    </xdr:sp>
    <xdr:clientData/>
  </xdr:twoCellAnchor>
  <xdr:twoCellAnchor editAs="oneCell">
    <xdr:from>
      <xdr:col>53</xdr:col>
      <xdr:colOff>85983</xdr:colOff>
      <xdr:row>36</xdr:row>
      <xdr:rowOff>124091</xdr:rowOff>
    </xdr:from>
    <xdr:to>
      <xdr:col>56</xdr:col>
      <xdr:colOff>27833</xdr:colOff>
      <xdr:row>36</xdr:row>
      <xdr:rowOff>217691</xdr:rowOff>
    </xdr:to>
    <xdr:sp macro="" textlink="">
      <xdr:nvSpPr>
        <xdr:cNvPr id="313" name="正方形/長方形 312">
          <a:extLst>
            <a:ext uri="{FF2B5EF4-FFF2-40B4-BE49-F238E27FC236}">
              <a16:creationId xmlns:a16="http://schemas.microsoft.com/office/drawing/2014/main" id="{00000000-0008-0000-0100-000039010000}"/>
            </a:ext>
          </a:extLst>
        </xdr:cNvPr>
        <xdr:cNvSpPr/>
      </xdr:nvSpPr>
      <xdr:spPr bwMode="auto">
        <a:xfrm>
          <a:off x="4122202" y="5035419"/>
          <a:ext cx="120444"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FF00FF"/>
              </a:solidFill>
              <a:effectLst/>
              <a:uLnTx/>
              <a:uFillTx/>
            </a:rPr>
            <a:t>1</a:t>
          </a:r>
          <a:endParaRPr kumimoji="1" lang="ja-JP" altLang="en-US" sz="700" b="0" i="0" u="none" strike="noStrike" kern="0" cap="none" spc="0" normalizeH="0" baseline="0" noProof="0">
            <a:ln>
              <a:noFill/>
            </a:ln>
            <a:solidFill>
              <a:srgbClr val="FF00FF"/>
            </a:solidFill>
            <a:effectLst/>
            <a:uLnTx/>
            <a:uFillTx/>
          </a:endParaRPr>
        </a:p>
      </xdr:txBody>
    </xdr:sp>
    <xdr:clientData/>
  </xdr:twoCellAnchor>
  <xdr:twoCellAnchor editAs="oneCell">
    <xdr:from>
      <xdr:col>53</xdr:col>
      <xdr:colOff>88100</xdr:colOff>
      <xdr:row>36</xdr:row>
      <xdr:rowOff>234157</xdr:rowOff>
    </xdr:from>
    <xdr:to>
      <xdr:col>56</xdr:col>
      <xdr:colOff>29950</xdr:colOff>
      <xdr:row>36</xdr:row>
      <xdr:rowOff>327757</xdr:rowOff>
    </xdr:to>
    <xdr:sp macro="" textlink="">
      <xdr:nvSpPr>
        <xdr:cNvPr id="315" name="正方形/長方形 314">
          <a:extLst>
            <a:ext uri="{FF2B5EF4-FFF2-40B4-BE49-F238E27FC236}">
              <a16:creationId xmlns:a16="http://schemas.microsoft.com/office/drawing/2014/main" id="{00000000-0008-0000-0100-00003B010000}"/>
            </a:ext>
          </a:extLst>
        </xdr:cNvPr>
        <xdr:cNvSpPr/>
      </xdr:nvSpPr>
      <xdr:spPr bwMode="auto">
        <a:xfrm>
          <a:off x="4124319" y="5145485"/>
          <a:ext cx="120444"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FF00FF"/>
              </a:solidFill>
              <a:effectLst/>
              <a:uLnTx/>
              <a:uFillTx/>
            </a:rPr>
            <a:t>2</a:t>
          </a:r>
          <a:endParaRPr kumimoji="1" lang="ja-JP" altLang="en-US" sz="700" b="0" i="0" u="none" strike="noStrike" kern="0" cap="none" spc="0" normalizeH="0" baseline="0" noProof="0">
            <a:ln>
              <a:noFill/>
            </a:ln>
            <a:solidFill>
              <a:srgbClr val="FF00FF"/>
            </a:solidFill>
            <a:effectLst/>
            <a:uLnTx/>
            <a:uFillTx/>
          </a:endParaRPr>
        </a:p>
      </xdr:txBody>
    </xdr:sp>
    <xdr:clientData/>
  </xdr:twoCellAnchor>
  <xdr:twoCellAnchor editAs="oneCell">
    <xdr:from>
      <xdr:col>53</xdr:col>
      <xdr:colOff>88100</xdr:colOff>
      <xdr:row>36</xdr:row>
      <xdr:rowOff>337344</xdr:rowOff>
    </xdr:from>
    <xdr:to>
      <xdr:col>56</xdr:col>
      <xdr:colOff>29950</xdr:colOff>
      <xdr:row>38</xdr:row>
      <xdr:rowOff>6853</xdr:rowOff>
    </xdr:to>
    <xdr:sp macro="" textlink="">
      <xdr:nvSpPr>
        <xdr:cNvPr id="317" name="正方形/長方形 316">
          <a:extLst>
            <a:ext uri="{FF2B5EF4-FFF2-40B4-BE49-F238E27FC236}">
              <a16:creationId xmlns:a16="http://schemas.microsoft.com/office/drawing/2014/main" id="{00000000-0008-0000-0100-00003D010000}"/>
            </a:ext>
          </a:extLst>
        </xdr:cNvPr>
        <xdr:cNvSpPr/>
      </xdr:nvSpPr>
      <xdr:spPr bwMode="auto">
        <a:xfrm>
          <a:off x="4124319" y="5248672"/>
          <a:ext cx="120444" cy="98134"/>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FF00FF"/>
              </a:solidFill>
              <a:effectLst/>
              <a:uLnTx/>
              <a:uFillTx/>
            </a:rPr>
            <a:t>3</a:t>
          </a:r>
          <a:endParaRPr kumimoji="1" lang="ja-JP" altLang="en-US" sz="700" b="0" i="0" u="none" strike="noStrike" kern="0" cap="none" spc="0" normalizeH="0" baseline="0" noProof="0">
            <a:ln>
              <a:noFill/>
            </a:ln>
            <a:solidFill>
              <a:srgbClr val="FF00FF"/>
            </a:solidFill>
            <a:effectLst/>
            <a:uLnTx/>
            <a:uFillTx/>
          </a:endParaRPr>
        </a:p>
      </xdr:txBody>
    </xdr:sp>
    <xdr:clientData/>
  </xdr:twoCellAnchor>
  <xdr:twoCellAnchor editAs="oneCell">
    <xdr:from>
      <xdr:col>53</xdr:col>
      <xdr:colOff>88894</xdr:colOff>
      <xdr:row>38</xdr:row>
      <xdr:rowOff>20241</xdr:rowOff>
    </xdr:from>
    <xdr:to>
      <xdr:col>56</xdr:col>
      <xdr:colOff>30744</xdr:colOff>
      <xdr:row>38</xdr:row>
      <xdr:rowOff>111458</xdr:rowOff>
    </xdr:to>
    <xdr:sp macro="" textlink="">
      <xdr:nvSpPr>
        <xdr:cNvPr id="319" name="正方形/長方形 318">
          <a:extLst>
            <a:ext uri="{FF2B5EF4-FFF2-40B4-BE49-F238E27FC236}">
              <a16:creationId xmlns:a16="http://schemas.microsoft.com/office/drawing/2014/main" id="{00000000-0008-0000-0100-00003F010000}"/>
            </a:ext>
          </a:extLst>
        </xdr:cNvPr>
        <xdr:cNvSpPr/>
      </xdr:nvSpPr>
      <xdr:spPr bwMode="auto">
        <a:xfrm>
          <a:off x="4125113" y="5360194"/>
          <a:ext cx="120444" cy="91217"/>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FF00FF"/>
              </a:solidFill>
              <a:effectLst/>
              <a:uLnTx/>
              <a:uFillTx/>
            </a:rPr>
            <a:t>4</a:t>
          </a:r>
          <a:endParaRPr kumimoji="1" lang="ja-JP" altLang="en-US" sz="700" b="0" i="0" u="none" strike="noStrike" kern="0" cap="none" spc="0" normalizeH="0" baseline="0" noProof="0">
            <a:ln>
              <a:noFill/>
            </a:ln>
            <a:solidFill>
              <a:srgbClr val="FF00FF"/>
            </a:solidFill>
            <a:effectLst/>
            <a:uLnTx/>
            <a:uFillTx/>
          </a:endParaRPr>
        </a:p>
      </xdr:txBody>
    </xdr:sp>
    <xdr:clientData/>
  </xdr:twoCellAnchor>
  <xdr:twoCellAnchor>
    <xdr:from>
      <xdr:col>50</xdr:col>
      <xdr:colOff>27072</xdr:colOff>
      <xdr:row>62</xdr:row>
      <xdr:rowOff>178987</xdr:rowOff>
    </xdr:from>
    <xdr:to>
      <xdr:col>52</xdr:col>
      <xdr:colOff>5825</xdr:colOff>
      <xdr:row>64</xdr:row>
      <xdr:rowOff>220731</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3894222" y="7770412"/>
          <a:ext cx="112103" cy="441794"/>
          <a:chOff x="3923663" y="8682214"/>
          <a:chExt cx="108639" cy="466040"/>
        </a:xfrm>
      </xdr:grpSpPr>
      <xdr:sp macro="" textlink="">
        <xdr:nvSpPr>
          <xdr:cNvPr id="335" name="正方形/長方形 334">
            <a:extLst>
              <a:ext uri="{FF2B5EF4-FFF2-40B4-BE49-F238E27FC236}">
                <a16:creationId xmlns:a16="http://schemas.microsoft.com/office/drawing/2014/main" id="{00000000-0008-0000-0100-00004F010000}"/>
              </a:ext>
            </a:extLst>
          </xdr:cNvPr>
          <xdr:cNvSpPr/>
        </xdr:nvSpPr>
        <xdr:spPr bwMode="auto">
          <a:xfrm>
            <a:off x="3924458" y="9054654"/>
            <a:ext cx="106522"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5</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36" name="正方形/長方形 335">
            <a:extLst>
              <a:ext uri="{FF2B5EF4-FFF2-40B4-BE49-F238E27FC236}">
                <a16:creationId xmlns:a16="http://schemas.microsoft.com/office/drawing/2014/main" id="{00000000-0008-0000-0100-000050010000}"/>
              </a:ext>
            </a:extLst>
          </xdr:cNvPr>
          <xdr:cNvSpPr/>
        </xdr:nvSpPr>
        <xdr:spPr bwMode="auto">
          <a:xfrm>
            <a:off x="3923663" y="8682214"/>
            <a:ext cx="106522"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1</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37" name="正方形/長方形 336">
            <a:extLst>
              <a:ext uri="{FF2B5EF4-FFF2-40B4-BE49-F238E27FC236}">
                <a16:creationId xmlns:a16="http://schemas.microsoft.com/office/drawing/2014/main" id="{00000000-0008-0000-0100-000051010000}"/>
              </a:ext>
            </a:extLst>
          </xdr:cNvPr>
          <xdr:cNvSpPr/>
        </xdr:nvSpPr>
        <xdr:spPr bwMode="auto">
          <a:xfrm>
            <a:off x="3925780" y="8774421"/>
            <a:ext cx="106522" cy="99553"/>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2</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38" name="正方形/長方形 337">
            <a:extLst>
              <a:ext uri="{FF2B5EF4-FFF2-40B4-BE49-F238E27FC236}">
                <a16:creationId xmlns:a16="http://schemas.microsoft.com/office/drawing/2014/main" id="{00000000-0008-0000-0100-000052010000}"/>
              </a:ext>
            </a:extLst>
          </xdr:cNvPr>
          <xdr:cNvSpPr/>
        </xdr:nvSpPr>
        <xdr:spPr bwMode="auto">
          <a:xfrm>
            <a:off x="3925780" y="8870068"/>
            <a:ext cx="106522" cy="88475"/>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3</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62" name="正方形/長方形 361">
            <a:extLst>
              <a:ext uri="{FF2B5EF4-FFF2-40B4-BE49-F238E27FC236}">
                <a16:creationId xmlns:a16="http://schemas.microsoft.com/office/drawing/2014/main" id="{00000000-0008-0000-0100-00006A010000}"/>
              </a:ext>
            </a:extLst>
          </xdr:cNvPr>
          <xdr:cNvSpPr/>
        </xdr:nvSpPr>
        <xdr:spPr bwMode="auto">
          <a:xfrm>
            <a:off x="3925767" y="8957817"/>
            <a:ext cx="106522"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4</a:t>
            </a:r>
            <a:endParaRPr kumimoji="1" lang="ja-JP" altLang="en-US" sz="500" b="0" i="0" u="none" strike="noStrike" kern="0" cap="none" spc="0" normalizeH="0" baseline="0" noProof="0">
              <a:ln>
                <a:noFill/>
              </a:ln>
              <a:solidFill>
                <a:srgbClr val="FF00FF"/>
              </a:solidFill>
              <a:effectLst/>
              <a:uLnTx/>
              <a:uFillTx/>
            </a:endParaRPr>
          </a:p>
        </xdr:txBody>
      </xdr:sp>
    </xdr:grpSp>
    <xdr:clientData/>
  </xdr:twoCellAnchor>
  <xdr:twoCellAnchor>
    <xdr:from>
      <xdr:col>57</xdr:col>
      <xdr:colOff>85857</xdr:colOff>
      <xdr:row>62</xdr:row>
      <xdr:rowOff>193278</xdr:rowOff>
    </xdr:from>
    <xdr:to>
      <xdr:col>60</xdr:col>
      <xdr:colOff>37357</xdr:colOff>
      <xdr:row>64</xdr:row>
      <xdr:rowOff>44916</xdr:rowOff>
    </xdr:to>
    <xdr:grpSp>
      <xdr:nvGrpSpPr>
        <xdr:cNvPr id="11" name="グループ化 10">
          <a:extLst>
            <a:ext uri="{FF2B5EF4-FFF2-40B4-BE49-F238E27FC236}">
              <a16:creationId xmlns:a16="http://schemas.microsoft.com/office/drawing/2014/main" id="{00000000-0008-0000-0100-00000B000000}"/>
            </a:ext>
          </a:extLst>
        </xdr:cNvPr>
        <xdr:cNvGrpSpPr/>
      </xdr:nvGrpSpPr>
      <xdr:grpSpPr>
        <a:xfrm>
          <a:off x="4381632" y="7784703"/>
          <a:ext cx="113425" cy="251688"/>
          <a:chOff x="4398084" y="8696505"/>
          <a:chExt cx="107364" cy="275934"/>
        </a:xfrm>
      </xdr:grpSpPr>
      <xdr:sp macro="" textlink="">
        <xdr:nvSpPr>
          <xdr:cNvPr id="371" name="正方形/長方形 370">
            <a:extLst>
              <a:ext uri="{FF2B5EF4-FFF2-40B4-BE49-F238E27FC236}">
                <a16:creationId xmlns:a16="http://schemas.microsoft.com/office/drawing/2014/main" id="{00000000-0008-0000-0100-000073010000}"/>
              </a:ext>
            </a:extLst>
          </xdr:cNvPr>
          <xdr:cNvSpPr/>
        </xdr:nvSpPr>
        <xdr:spPr bwMode="auto">
          <a:xfrm>
            <a:off x="4402317" y="8696505"/>
            <a:ext cx="103131"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6</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72" name="正方形/長方形 371">
            <a:extLst>
              <a:ext uri="{FF2B5EF4-FFF2-40B4-BE49-F238E27FC236}">
                <a16:creationId xmlns:a16="http://schemas.microsoft.com/office/drawing/2014/main" id="{00000000-0008-0000-0100-000074010000}"/>
              </a:ext>
            </a:extLst>
          </xdr:cNvPr>
          <xdr:cNvSpPr/>
        </xdr:nvSpPr>
        <xdr:spPr bwMode="auto">
          <a:xfrm>
            <a:off x="4398084" y="8788712"/>
            <a:ext cx="103131"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7</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73" name="正方形/長方形 372">
            <a:extLst>
              <a:ext uri="{FF2B5EF4-FFF2-40B4-BE49-F238E27FC236}">
                <a16:creationId xmlns:a16="http://schemas.microsoft.com/office/drawing/2014/main" id="{00000000-0008-0000-0100-000075010000}"/>
              </a:ext>
            </a:extLst>
          </xdr:cNvPr>
          <xdr:cNvSpPr/>
        </xdr:nvSpPr>
        <xdr:spPr bwMode="auto">
          <a:xfrm>
            <a:off x="4398084" y="8886343"/>
            <a:ext cx="103131" cy="86096"/>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8</a:t>
            </a:r>
            <a:endParaRPr kumimoji="1" lang="ja-JP" altLang="en-US" sz="500" b="0" i="0" u="none" strike="noStrike" kern="0" cap="none" spc="0" normalizeH="0" baseline="0" noProof="0">
              <a:ln>
                <a:noFill/>
              </a:ln>
              <a:solidFill>
                <a:srgbClr val="FF00FF"/>
              </a:solidFill>
              <a:effectLst/>
              <a:uLnTx/>
              <a:uFillTx/>
            </a:endParaRPr>
          </a:p>
        </xdr:txBody>
      </xdr:sp>
    </xdr:grpSp>
    <xdr:clientData/>
  </xdr:twoCellAnchor>
  <xdr:twoCellAnchor>
    <xdr:from>
      <xdr:col>50</xdr:col>
      <xdr:colOff>27072</xdr:colOff>
      <xdr:row>73</xdr:row>
      <xdr:rowOff>178987</xdr:rowOff>
    </xdr:from>
    <xdr:to>
      <xdr:col>52</xdr:col>
      <xdr:colOff>5825</xdr:colOff>
      <xdr:row>75</xdr:row>
      <xdr:rowOff>220731</xdr:rowOff>
    </xdr:to>
    <xdr:grpSp>
      <xdr:nvGrpSpPr>
        <xdr:cNvPr id="12" name="グループ化 11">
          <a:extLst>
            <a:ext uri="{FF2B5EF4-FFF2-40B4-BE49-F238E27FC236}">
              <a16:creationId xmlns:a16="http://schemas.microsoft.com/office/drawing/2014/main" id="{00000000-0008-0000-0100-00000C000000}"/>
            </a:ext>
          </a:extLst>
        </xdr:cNvPr>
        <xdr:cNvGrpSpPr/>
      </xdr:nvGrpSpPr>
      <xdr:grpSpPr>
        <a:xfrm>
          <a:off x="3894222" y="9208687"/>
          <a:ext cx="112103" cy="441794"/>
          <a:chOff x="3923663" y="10240851"/>
          <a:chExt cx="108639" cy="466039"/>
        </a:xfrm>
      </xdr:grpSpPr>
      <xdr:sp macro="" textlink="">
        <xdr:nvSpPr>
          <xdr:cNvPr id="314" name="正方形/長方形 313">
            <a:extLst>
              <a:ext uri="{FF2B5EF4-FFF2-40B4-BE49-F238E27FC236}">
                <a16:creationId xmlns:a16="http://schemas.microsoft.com/office/drawing/2014/main" id="{00000000-0008-0000-0100-00003A010000}"/>
              </a:ext>
            </a:extLst>
          </xdr:cNvPr>
          <xdr:cNvSpPr/>
        </xdr:nvSpPr>
        <xdr:spPr bwMode="auto">
          <a:xfrm>
            <a:off x="3924458" y="10613290"/>
            <a:ext cx="106522"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5</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16" name="正方形/長方形 315">
            <a:extLst>
              <a:ext uri="{FF2B5EF4-FFF2-40B4-BE49-F238E27FC236}">
                <a16:creationId xmlns:a16="http://schemas.microsoft.com/office/drawing/2014/main" id="{00000000-0008-0000-0100-00003C010000}"/>
              </a:ext>
            </a:extLst>
          </xdr:cNvPr>
          <xdr:cNvSpPr/>
        </xdr:nvSpPr>
        <xdr:spPr bwMode="auto">
          <a:xfrm>
            <a:off x="3923663" y="10240851"/>
            <a:ext cx="106522"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1</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18" name="正方形/長方形 317">
            <a:extLst>
              <a:ext uri="{FF2B5EF4-FFF2-40B4-BE49-F238E27FC236}">
                <a16:creationId xmlns:a16="http://schemas.microsoft.com/office/drawing/2014/main" id="{00000000-0008-0000-0100-00003E010000}"/>
              </a:ext>
            </a:extLst>
          </xdr:cNvPr>
          <xdr:cNvSpPr/>
        </xdr:nvSpPr>
        <xdr:spPr bwMode="auto">
          <a:xfrm>
            <a:off x="3925780" y="10333058"/>
            <a:ext cx="106522" cy="99553"/>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2</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20" name="正方形/長方形 319">
            <a:extLst>
              <a:ext uri="{FF2B5EF4-FFF2-40B4-BE49-F238E27FC236}">
                <a16:creationId xmlns:a16="http://schemas.microsoft.com/office/drawing/2014/main" id="{00000000-0008-0000-0100-000040010000}"/>
              </a:ext>
            </a:extLst>
          </xdr:cNvPr>
          <xdr:cNvSpPr/>
        </xdr:nvSpPr>
        <xdr:spPr bwMode="auto">
          <a:xfrm>
            <a:off x="3925780" y="10428705"/>
            <a:ext cx="106522" cy="88474"/>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3</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21" name="正方形/長方形 320">
            <a:extLst>
              <a:ext uri="{FF2B5EF4-FFF2-40B4-BE49-F238E27FC236}">
                <a16:creationId xmlns:a16="http://schemas.microsoft.com/office/drawing/2014/main" id="{00000000-0008-0000-0100-000041010000}"/>
              </a:ext>
            </a:extLst>
          </xdr:cNvPr>
          <xdr:cNvSpPr/>
        </xdr:nvSpPr>
        <xdr:spPr bwMode="auto">
          <a:xfrm>
            <a:off x="3925767" y="10516453"/>
            <a:ext cx="106522"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4</a:t>
            </a:r>
            <a:endParaRPr kumimoji="1" lang="ja-JP" altLang="en-US" sz="500" b="0" i="0" u="none" strike="noStrike" kern="0" cap="none" spc="0" normalizeH="0" baseline="0" noProof="0">
              <a:ln>
                <a:noFill/>
              </a:ln>
              <a:solidFill>
                <a:srgbClr val="FF00FF"/>
              </a:solidFill>
              <a:effectLst/>
              <a:uLnTx/>
              <a:uFillTx/>
            </a:endParaRPr>
          </a:p>
        </xdr:txBody>
      </xdr:sp>
    </xdr:grpSp>
    <xdr:clientData/>
  </xdr:twoCellAnchor>
  <xdr:twoCellAnchor>
    <xdr:from>
      <xdr:col>57</xdr:col>
      <xdr:colOff>85857</xdr:colOff>
      <xdr:row>73</xdr:row>
      <xdr:rowOff>193278</xdr:rowOff>
    </xdr:from>
    <xdr:to>
      <xdr:col>60</xdr:col>
      <xdr:colOff>37357</xdr:colOff>
      <xdr:row>75</xdr:row>
      <xdr:rowOff>44916</xdr:rowOff>
    </xdr:to>
    <xdr:grpSp>
      <xdr:nvGrpSpPr>
        <xdr:cNvPr id="13" name="グループ化 12">
          <a:extLst>
            <a:ext uri="{FF2B5EF4-FFF2-40B4-BE49-F238E27FC236}">
              <a16:creationId xmlns:a16="http://schemas.microsoft.com/office/drawing/2014/main" id="{00000000-0008-0000-0100-00000D000000}"/>
            </a:ext>
          </a:extLst>
        </xdr:cNvPr>
        <xdr:cNvGrpSpPr/>
      </xdr:nvGrpSpPr>
      <xdr:grpSpPr>
        <a:xfrm>
          <a:off x="4381632" y="9222978"/>
          <a:ext cx="113425" cy="251688"/>
          <a:chOff x="4398084" y="10255142"/>
          <a:chExt cx="107364" cy="275933"/>
        </a:xfrm>
      </xdr:grpSpPr>
      <xdr:sp macro="" textlink="">
        <xdr:nvSpPr>
          <xdr:cNvPr id="323" name="正方形/長方形 322">
            <a:extLst>
              <a:ext uri="{FF2B5EF4-FFF2-40B4-BE49-F238E27FC236}">
                <a16:creationId xmlns:a16="http://schemas.microsoft.com/office/drawing/2014/main" id="{00000000-0008-0000-0100-000043010000}"/>
              </a:ext>
            </a:extLst>
          </xdr:cNvPr>
          <xdr:cNvSpPr/>
        </xdr:nvSpPr>
        <xdr:spPr bwMode="auto">
          <a:xfrm>
            <a:off x="4402317" y="10255142"/>
            <a:ext cx="103131"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6</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24" name="正方形/長方形 323">
            <a:extLst>
              <a:ext uri="{FF2B5EF4-FFF2-40B4-BE49-F238E27FC236}">
                <a16:creationId xmlns:a16="http://schemas.microsoft.com/office/drawing/2014/main" id="{00000000-0008-0000-0100-000044010000}"/>
              </a:ext>
            </a:extLst>
          </xdr:cNvPr>
          <xdr:cNvSpPr/>
        </xdr:nvSpPr>
        <xdr:spPr bwMode="auto">
          <a:xfrm>
            <a:off x="4398084" y="10347349"/>
            <a:ext cx="103131"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7</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325" name="正方形/長方形 324">
            <a:extLst>
              <a:ext uri="{FF2B5EF4-FFF2-40B4-BE49-F238E27FC236}">
                <a16:creationId xmlns:a16="http://schemas.microsoft.com/office/drawing/2014/main" id="{00000000-0008-0000-0100-000045010000}"/>
              </a:ext>
            </a:extLst>
          </xdr:cNvPr>
          <xdr:cNvSpPr/>
        </xdr:nvSpPr>
        <xdr:spPr bwMode="auto">
          <a:xfrm>
            <a:off x="4398084" y="10444980"/>
            <a:ext cx="103131" cy="86095"/>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8</a:t>
            </a:r>
            <a:endParaRPr kumimoji="1" lang="ja-JP" altLang="en-US" sz="500" b="0" i="0" u="none" strike="noStrike" kern="0" cap="none" spc="0" normalizeH="0" baseline="0" noProof="0">
              <a:ln>
                <a:noFill/>
              </a:ln>
              <a:solidFill>
                <a:srgbClr val="FF00FF"/>
              </a:solidFill>
              <a:effectLst/>
              <a:uLnTx/>
              <a:uFillTx/>
            </a:endParaRPr>
          </a:p>
        </xdr:txBody>
      </xdr:sp>
    </xdr:grpSp>
    <xdr:clientData/>
  </xdr:twoCellAnchor>
  <xdr:twoCellAnchor editAs="oneCell">
    <xdr:from>
      <xdr:col>19</xdr:col>
      <xdr:colOff>0</xdr:colOff>
      <xdr:row>18</xdr:row>
      <xdr:rowOff>9525</xdr:rowOff>
    </xdr:from>
    <xdr:to>
      <xdr:col>71</xdr:col>
      <xdr:colOff>10339</xdr:colOff>
      <xdr:row>19</xdr:row>
      <xdr:rowOff>28374</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1876425" y="2286000"/>
          <a:ext cx="3477439" cy="295074"/>
          <a:chOff x="1323975" y="2533650"/>
          <a:chExt cx="3477439" cy="295074"/>
        </a:xfrm>
      </xdr:grpSpPr>
      <xdr:grpSp>
        <xdr:nvGrpSpPr>
          <xdr:cNvPr id="19" name="グループ化 18">
            <a:extLst>
              <a:ext uri="{FF2B5EF4-FFF2-40B4-BE49-F238E27FC236}">
                <a16:creationId xmlns:a16="http://schemas.microsoft.com/office/drawing/2014/main" id="{00000000-0008-0000-0100-000013000000}"/>
              </a:ext>
            </a:extLst>
          </xdr:cNvPr>
          <xdr:cNvGrpSpPr/>
        </xdr:nvGrpSpPr>
        <xdr:grpSpPr>
          <a:xfrm>
            <a:off x="1323975" y="2533650"/>
            <a:ext cx="3477439" cy="288000"/>
            <a:chOff x="1323975" y="2533650"/>
            <a:chExt cx="3477439" cy="288000"/>
          </a:xfrm>
        </xdr:grpSpPr>
        <xdr:sp macro="" textlink="">
          <xdr:nvSpPr>
            <xdr:cNvPr id="186375" name="正方形/長方形 66">
              <a:extLst>
                <a:ext uri="{FF2B5EF4-FFF2-40B4-BE49-F238E27FC236}">
                  <a16:creationId xmlns:a16="http://schemas.microsoft.com/office/drawing/2014/main" id="{00000000-0008-0000-0100-000007D80200}"/>
                </a:ext>
              </a:extLst>
            </xdr:cNvPr>
            <xdr:cNvSpPr>
              <a:spLocks noChangeArrowheads="1"/>
            </xdr:cNvSpPr>
          </xdr:nvSpPr>
          <xdr:spPr bwMode="auto">
            <a:xfrm>
              <a:off x="1323975" y="2533650"/>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93" name="正方形/長方形 66">
              <a:extLst>
                <a:ext uri="{FF2B5EF4-FFF2-40B4-BE49-F238E27FC236}">
                  <a16:creationId xmlns:a16="http://schemas.microsoft.com/office/drawing/2014/main" id="{00000000-0008-0000-0100-000019D80200}"/>
                </a:ext>
              </a:extLst>
            </xdr:cNvPr>
            <xdr:cNvSpPr>
              <a:spLocks noChangeArrowheads="1"/>
            </xdr:cNvSpPr>
          </xdr:nvSpPr>
          <xdr:spPr bwMode="auto">
            <a:xfrm>
              <a:off x="1592262" y="2533650"/>
              <a:ext cx="24765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94" name="正方形/長方形 66">
              <a:extLst>
                <a:ext uri="{FF2B5EF4-FFF2-40B4-BE49-F238E27FC236}">
                  <a16:creationId xmlns:a16="http://schemas.microsoft.com/office/drawing/2014/main" id="{00000000-0008-0000-0100-00001AD80200}"/>
                </a:ext>
              </a:extLst>
            </xdr:cNvPr>
            <xdr:cNvSpPr>
              <a:spLocks noChangeArrowheads="1"/>
            </xdr:cNvSpPr>
          </xdr:nvSpPr>
          <xdr:spPr bwMode="auto">
            <a:xfrm>
              <a:off x="1870074" y="2533650"/>
              <a:ext cx="236538"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95" name="正方形/長方形 66">
              <a:extLst>
                <a:ext uri="{FF2B5EF4-FFF2-40B4-BE49-F238E27FC236}">
                  <a16:creationId xmlns:a16="http://schemas.microsoft.com/office/drawing/2014/main" id="{00000000-0008-0000-0100-00001BD80200}"/>
                </a:ext>
              </a:extLst>
            </xdr:cNvPr>
            <xdr:cNvSpPr>
              <a:spLocks noChangeArrowheads="1"/>
            </xdr:cNvSpPr>
          </xdr:nvSpPr>
          <xdr:spPr bwMode="auto">
            <a:xfrm>
              <a:off x="2143125" y="2533650"/>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96" name="正方形/長方形 66">
              <a:extLst>
                <a:ext uri="{FF2B5EF4-FFF2-40B4-BE49-F238E27FC236}">
                  <a16:creationId xmlns:a16="http://schemas.microsoft.com/office/drawing/2014/main" id="{00000000-0008-0000-0100-00001CD80200}"/>
                </a:ext>
              </a:extLst>
            </xdr:cNvPr>
            <xdr:cNvSpPr>
              <a:spLocks noChangeArrowheads="1"/>
            </xdr:cNvSpPr>
          </xdr:nvSpPr>
          <xdr:spPr bwMode="auto">
            <a:xfrm>
              <a:off x="2419350" y="2533650"/>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97" name="正方形/長方形 66">
              <a:extLst>
                <a:ext uri="{FF2B5EF4-FFF2-40B4-BE49-F238E27FC236}">
                  <a16:creationId xmlns:a16="http://schemas.microsoft.com/office/drawing/2014/main" id="{00000000-0008-0000-0100-00001DD80200}"/>
                </a:ext>
              </a:extLst>
            </xdr:cNvPr>
            <xdr:cNvSpPr>
              <a:spLocks noChangeArrowheads="1"/>
            </xdr:cNvSpPr>
          </xdr:nvSpPr>
          <xdr:spPr bwMode="auto">
            <a:xfrm>
              <a:off x="2695575" y="2533650"/>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98" name="正方形/長方形 66">
              <a:extLst>
                <a:ext uri="{FF2B5EF4-FFF2-40B4-BE49-F238E27FC236}">
                  <a16:creationId xmlns:a16="http://schemas.microsoft.com/office/drawing/2014/main" id="{00000000-0008-0000-0100-00001ED80200}"/>
                </a:ext>
              </a:extLst>
            </xdr:cNvPr>
            <xdr:cNvSpPr>
              <a:spLocks noChangeArrowheads="1"/>
            </xdr:cNvSpPr>
          </xdr:nvSpPr>
          <xdr:spPr bwMode="auto">
            <a:xfrm>
              <a:off x="2962275" y="2533650"/>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399" name="正方形/長方形 66">
              <a:extLst>
                <a:ext uri="{FF2B5EF4-FFF2-40B4-BE49-F238E27FC236}">
                  <a16:creationId xmlns:a16="http://schemas.microsoft.com/office/drawing/2014/main" id="{00000000-0008-0000-0100-00001FD80200}"/>
                </a:ext>
              </a:extLst>
            </xdr:cNvPr>
            <xdr:cNvSpPr>
              <a:spLocks noChangeArrowheads="1"/>
            </xdr:cNvSpPr>
          </xdr:nvSpPr>
          <xdr:spPr bwMode="auto">
            <a:xfrm>
              <a:off x="3228975" y="2533650"/>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00" name="正方形/長方形 66">
              <a:extLst>
                <a:ext uri="{FF2B5EF4-FFF2-40B4-BE49-F238E27FC236}">
                  <a16:creationId xmlns:a16="http://schemas.microsoft.com/office/drawing/2014/main" id="{00000000-0008-0000-0100-000020D80200}"/>
                </a:ext>
              </a:extLst>
            </xdr:cNvPr>
            <xdr:cNvSpPr>
              <a:spLocks noChangeArrowheads="1"/>
            </xdr:cNvSpPr>
          </xdr:nvSpPr>
          <xdr:spPr bwMode="auto">
            <a:xfrm>
              <a:off x="3495675" y="2533650"/>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01" name="正方形/長方形 66">
              <a:extLst>
                <a:ext uri="{FF2B5EF4-FFF2-40B4-BE49-F238E27FC236}">
                  <a16:creationId xmlns:a16="http://schemas.microsoft.com/office/drawing/2014/main" id="{00000000-0008-0000-0100-000021D80200}"/>
                </a:ext>
              </a:extLst>
            </xdr:cNvPr>
            <xdr:cNvSpPr>
              <a:spLocks noChangeArrowheads="1"/>
            </xdr:cNvSpPr>
          </xdr:nvSpPr>
          <xdr:spPr bwMode="auto">
            <a:xfrm>
              <a:off x="3762375" y="2533650"/>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02" name="正方形/長方形 66">
              <a:extLst>
                <a:ext uri="{FF2B5EF4-FFF2-40B4-BE49-F238E27FC236}">
                  <a16:creationId xmlns:a16="http://schemas.microsoft.com/office/drawing/2014/main" id="{00000000-0008-0000-0100-000022D80200}"/>
                </a:ext>
              </a:extLst>
            </xdr:cNvPr>
            <xdr:cNvSpPr>
              <a:spLocks noChangeArrowheads="1"/>
            </xdr:cNvSpPr>
          </xdr:nvSpPr>
          <xdr:spPr bwMode="auto">
            <a:xfrm>
              <a:off x="4029075" y="2533650"/>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03" name="正方形/長方形 66">
              <a:extLst>
                <a:ext uri="{FF2B5EF4-FFF2-40B4-BE49-F238E27FC236}">
                  <a16:creationId xmlns:a16="http://schemas.microsoft.com/office/drawing/2014/main" id="{00000000-0008-0000-0100-000023D80200}"/>
                </a:ext>
              </a:extLst>
            </xdr:cNvPr>
            <xdr:cNvSpPr>
              <a:spLocks noChangeArrowheads="1"/>
            </xdr:cNvSpPr>
          </xdr:nvSpPr>
          <xdr:spPr bwMode="auto">
            <a:xfrm>
              <a:off x="4295775" y="2533650"/>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04" name="正方形/長方形 66">
              <a:extLst>
                <a:ext uri="{FF2B5EF4-FFF2-40B4-BE49-F238E27FC236}">
                  <a16:creationId xmlns:a16="http://schemas.microsoft.com/office/drawing/2014/main" id="{00000000-0008-0000-0100-000024D80200}"/>
                </a:ext>
              </a:extLst>
            </xdr:cNvPr>
            <xdr:cNvSpPr>
              <a:spLocks noChangeArrowheads="1"/>
            </xdr:cNvSpPr>
          </xdr:nvSpPr>
          <xdr:spPr bwMode="auto">
            <a:xfrm>
              <a:off x="4562475" y="2533650"/>
              <a:ext cx="238939"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grp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1571932" y="2547963"/>
            <a:ext cx="36000" cy="277200"/>
          </a:xfrm>
          <a:prstGeom prst="rect">
            <a:avLst/>
          </a:prstGeom>
          <a:solidFill>
            <a:srgbClr val="FF6600"/>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sp macro="" textlink="">
        <xdr:nvSpPr>
          <xdr:cNvPr id="295" name="正方形/長方形 294">
            <a:extLst>
              <a:ext uri="{FF2B5EF4-FFF2-40B4-BE49-F238E27FC236}">
                <a16:creationId xmlns:a16="http://schemas.microsoft.com/office/drawing/2014/main" id="{00000000-0008-0000-0100-000027010000}"/>
              </a:ext>
            </a:extLst>
          </xdr:cNvPr>
          <xdr:cNvSpPr/>
        </xdr:nvSpPr>
        <xdr:spPr bwMode="auto">
          <a:xfrm>
            <a:off x="2669946" y="2551524"/>
            <a:ext cx="36000" cy="277200"/>
          </a:xfrm>
          <a:prstGeom prst="rect">
            <a:avLst/>
          </a:prstGeom>
          <a:solidFill>
            <a:srgbClr val="FF6600"/>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sp macro="" textlink="">
        <xdr:nvSpPr>
          <xdr:cNvPr id="302" name="正方形/長方形 301">
            <a:extLst>
              <a:ext uri="{FF2B5EF4-FFF2-40B4-BE49-F238E27FC236}">
                <a16:creationId xmlns:a16="http://schemas.microsoft.com/office/drawing/2014/main" id="{00000000-0008-0000-0100-00002E010000}"/>
              </a:ext>
            </a:extLst>
          </xdr:cNvPr>
          <xdr:cNvSpPr/>
        </xdr:nvSpPr>
        <xdr:spPr bwMode="auto">
          <a:xfrm>
            <a:off x="3735157" y="2551524"/>
            <a:ext cx="36000" cy="277200"/>
          </a:xfrm>
          <a:prstGeom prst="rect">
            <a:avLst/>
          </a:prstGeom>
          <a:solidFill>
            <a:srgbClr val="FF6600"/>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grpSp>
    <xdr:clientData/>
  </xdr:twoCellAnchor>
  <xdr:twoCellAnchor editAs="oneCell">
    <xdr:from>
      <xdr:col>79</xdr:col>
      <xdr:colOff>38100</xdr:colOff>
      <xdr:row>8</xdr:row>
      <xdr:rowOff>38100</xdr:rowOff>
    </xdr:from>
    <xdr:to>
      <xdr:col>111</xdr:col>
      <xdr:colOff>48683</xdr:colOff>
      <xdr:row>21</xdr:row>
      <xdr:rowOff>296250</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553200" y="895350"/>
          <a:ext cx="3925358" cy="2048850"/>
          <a:chOff x="6553200" y="942975"/>
          <a:chExt cx="3925358" cy="2048850"/>
        </a:xfrm>
      </xdr:grpSpPr>
      <xdr:sp macro="" textlink="">
        <xdr:nvSpPr>
          <xdr:cNvPr id="185247" name="正方形/長方形 60">
            <a:extLst>
              <a:ext uri="{FF2B5EF4-FFF2-40B4-BE49-F238E27FC236}">
                <a16:creationId xmlns:a16="http://schemas.microsoft.com/office/drawing/2014/main" id="{00000000-0008-0000-0100-00009FD30200}"/>
              </a:ext>
            </a:extLst>
          </xdr:cNvPr>
          <xdr:cNvSpPr>
            <a:spLocks noChangeArrowheads="1"/>
          </xdr:cNvSpPr>
        </xdr:nvSpPr>
        <xdr:spPr bwMode="auto">
          <a:xfrm>
            <a:off x="7086600" y="1657350"/>
            <a:ext cx="205200"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48" name="正方形/長方形 62">
            <a:extLst>
              <a:ext uri="{FF2B5EF4-FFF2-40B4-BE49-F238E27FC236}">
                <a16:creationId xmlns:a16="http://schemas.microsoft.com/office/drawing/2014/main" id="{00000000-0008-0000-0100-0000A0D30200}"/>
              </a:ext>
            </a:extLst>
          </xdr:cNvPr>
          <xdr:cNvSpPr>
            <a:spLocks noChangeArrowheads="1"/>
          </xdr:cNvSpPr>
        </xdr:nvSpPr>
        <xdr:spPr bwMode="auto">
          <a:xfrm>
            <a:off x="7086600" y="1981200"/>
            <a:ext cx="2052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49" name="正方形/長方形 64">
            <a:extLst>
              <a:ext uri="{FF2B5EF4-FFF2-40B4-BE49-F238E27FC236}">
                <a16:creationId xmlns:a16="http://schemas.microsoft.com/office/drawing/2014/main" id="{00000000-0008-0000-0100-0000A1D30200}"/>
              </a:ext>
            </a:extLst>
          </xdr:cNvPr>
          <xdr:cNvSpPr>
            <a:spLocks noChangeArrowheads="1"/>
          </xdr:cNvSpPr>
        </xdr:nvSpPr>
        <xdr:spPr bwMode="auto">
          <a:xfrm>
            <a:off x="7086600" y="2333625"/>
            <a:ext cx="20520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50" name="正方形/長方形 66">
            <a:extLst>
              <a:ext uri="{FF2B5EF4-FFF2-40B4-BE49-F238E27FC236}">
                <a16:creationId xmlns:a16="http://schemas.microsoft.com/office/drawing/2014/main" id="{00000000-0008-0000-0100-0000A2D30200}"/>
              </a:ext>
            </a:extLst>
          </xdr:cNvPr>
          <xdr:cNvSpPr>
            <a:spLocks noChangeArrowheads="1"/>
          </xdr:cNvSpPr>
        </xdr:nvSpPr>
        <xdr:spPr bwMode="auto">
          <a:xfrm>
            <a:off x="7086600" y="2714625"/>
            <a:ext cx="2052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51" name="正方形/長方形 68">
            <a:extLst>
              <a:ext uri="{FF2B5EF4-FFF2-40B4-BE49-F238E27FC236}">
                <a16:creationId xmlns:a16="http://schemas.microsoft.com/office/drawing/2014/main" id="{00000000-0008-0000-0100-0000A3D30200}"/>
              </a:ext>
            </a:extLst>
          </xdr:cNvPr>
          <xdr:cNvSpPr>
            <a:spLocks noChangeArrowheads="1"/>
          </xdr:cNvSpPr>
        </xdr:nvSpPr>
        <xdr:spPr bwMode="auto">
          <a:xfrm>
            <a:off x="7355416" y="1657350"/>
            <a:ext cx="216000"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52" name="正方形/長方形 70">
            <a:extLst>
              <a:ext uri="{FF2B5EF4-FFF2-40B4-BE49-F238E27FC236}">
                <a16:creationId xmlns:a16="http://schemas.microsoft.com/office/drawing/2014/main" id="{00000000-0008-0000-0100-0000A4D30200}"/>
              </a:ext>
            </a:extLst>
          </xdr:cNvPr>
          <xdr:cNvSpPr>
            <a:spLocks noChangeArrowheads="1"/>
          </xdr:cNvSpPr>
        </xdr:nvSpPr>
        <xdr:spPr bwMode="auto">
          <a:xfrm>
            <a:off x="7612591" y="1657350"/>
            <a:ext cx="216000"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53" name="正方形/長方形 71">
            <a:extLst>
              <a:ext uri="{FF2B5EF4-FFF2-40B4-BE49-F238E27FC236}">
                <a16:creationId xmlns:a16="http://schemas.microsoft.com/office/drawing/2014/main" id="{00000000-0008-0000-0100-0000A5D30200}"/>
              </a:ext>
            </a:extLst>
          </xdr:cNvPr>
          <xdr:cNvSpPr>
            <a:spLocks noChangeArrowheads="1"/>
          </xdr:cNvSpPr>
        </xdr:nvSpPr>
        <xdr:spPr bwMode="auto">
          <a:xfrm>
            <a:off x="7897283" y="1657350"/>
            <a:ext cx="208800"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54" name="正方形/長方形 73">
            <a:extLst>
              <a:ext uri="{FF2B5EF4-FFF2-40B4-BE49-F238E27FC236}">
                <a16:creationId xmlns:a16="http://schemas.microsoft.com/office/drawing/2014/main" id="{00000000-0008-0000-0100-0000A6D30200}"/>
              </a:ext>
            </a:extLst>
          </xdr:cNvPr>
          <xdr:cNvSpPr>
            <a:spLocks noChangeArrowheads="1"/>
          </xdr:cNvSpPr>
        </xdr:nvSpPr>
        <xdr:spPr bwMode="auto">
          <a:xfrm>
            <a:off x="8153400" y="1657350"/>
            <a:ext cx="238125"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55" name="正方形/長方形 75">
            <a:extLst>
              <a:ext uri="{FF2B5EF4-FFF2-40B4-BE49-F238E27FC236}">
                <a16:creationId xmlns:a16="http://schemas.microsoft.com/office/drawing/2014/main" id="{00000000-0008-0000-0100-0000A7D30200}"/>
              </a:ext>
            </a:extLst>
          </xdr:cNvPr>
          <xdr:cNvSpPr>
            <a:spLocks noChangeArrowheads="1"/>
          </xdr:cNvSpPr>
        </xdr:nvSpPr>
        <xdr:spPr bwMode="auto">
          <a:xfrm>
            <a:off x="8716432" y="1657350"/>
            <a:ext cx="201600"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56" name="正方形/長方形 77">
            <a:extLst>
              <a:ext uri="{FF2B5EF4-FFF2-40B4-BE49-F238E27FC236}">
                <a16:creationId xmlns:a16="http://schemas.microsoft.com/office/drawing/2014/main" id="{00000000-0008-0000-0100-0000A8D30200}"/>
              </a:ext>
            </a:extLst>
          </xdr:cNvPr>
          <xdr:cNvSpPr>
            <a:spLocks noChangeArrowheads="1"/>
          </xdr:cNvSpPr>
        </xdr:nvSpPr>
        <xdr:spPr bwMode="auto">
          <a:xfrm>
            <a:off x="8945032" y="1657350"/>
            <a:ext cx="201600"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57" name="正方形/長方形 78">
            <a:extLst>
              <a:ext uri="{FF2B5EF4-FFF2-40B4-BE49-F238E27FC236}">
                <a16:creationId xmlns:a16="http://schemas.microsoft.com/office/drawing/2014/main" id="{00000000-0008-0000-0100-0000A9D30200}"/>
              </a:ext>
            </a:extLst>
          </xdr:cNvPr>
          <xdr:cNvSpPr>
            <a:spLocks noChangeArrowheads="1"/>
          </xdr:cNvSpPr>
        </xdr:nvSpPr>
        <xdr:spPr bwMode="auto">
          <a:xfrm>
            <a:off x="9221258" y="1657350"/>
            <a:ext cx="209550"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58" name="正方形/長方形 82">
            <a:extLst>
              <a:ext uri="{FF2B5EF4-FFF2-40B4-BE49-F238E27FC236}">
                <a16:creationId xmlns:a16="http://schemas.microsoft.com/office/drawing/2014/main" id="{00000000-0008-0000-0100-0000AAD30200}"/>
              </a:ext>
            </a:extLst>
          </xdr:cNvPr>
          <xdr:cNvSpPr>
            <a:spLocks noChangeArrowheads="1"/>
          </xdr:cNvSpPr>
        </xdr:nvSpPr>
        <xdr:spPr bwMode="auto">
          <a:xfrm>
            <a:off x="10259483" y="1304925"/>
            <a:ext cx="2124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59" name="正方形/長方形 84">
            <a:extLst>
              <a:ext uri="{FF2B5EF4-FFF2-40B4-BE49-F238E27FC236}">
                <a16:creationId xmlns:a16="http://schemas.microsoft.com/office/drawing/2014/main" id="{00000000-0008-0000-0100-0000ABD30200}"/>
              </a:ext>
            </a:extLst>
          </xdr:cNvPr>
          <xdr:cNvSpPr>
            <a:spLocks noChangeArrowheads="1"/>
          </xdr:cNvSpPr>
        </xdr:nvSpPr>
        <xdr:spPr bwMode="auto">
          <a:xfrm>
            <a:off x="10259483" y="1657350"/>
            <a:ext cx="219075"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60" name="正方形/長方形 86">
            <a:extLst>
              <a:ext uri="{FF2B5EF4-FFF2-40B4-BE49-F238E27FC236}">
                <a16:creationId xmlns:a16="http://schemas.microsoft.com/office/drawing/2014/main" id="{00000000-0008-0000-0100-0000ACD30200}"/>
              </a:ext>
            </a:extLst>
          </xdr:cNvPr>
          <xdr:cNvSpPr>
            <a:spLocks noChangeArrowheads="1"/>
          </xdr:cNvSpPr>
        </xdr:nvSpPr>
        <xdr:spPr bwMode="auto">
          <a:xfrm>
            <a:off x="7355416" y="1981200"/>
            <a:ext cx="2160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61" name="正方形/長方形 87">
            <a:extLst>
              <a:ext uri="{FF2B5EF4-FFF2-40B4-BE49-F238E27FC236}">
                <a16:creationId xmlns:a16="http://schemas.microsoft.com/office/drawing/2014/main" id="{00000000-0008-0000-0100-0000ADD30200}"/>
              </a:ext>
            </a:extLst>
          </xdr:cNvPr>
          <xdr:cNvSpPr>
            <a:spLocks noChangeArrowheads="1"/>
          </xdr:cNvSpPr>
        </xdr:nvSpPr>
        <xdr:spPr bwMode="auto">
          <a:xfrm>
            <a:off x="7612591" y="1981200"/>
            <a:ext cx="2160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62" name="正方形/長方形 88">
            <a:extLst>
              <a:ext uri="{FF2B5EF4-FFF2-40B4-BE49-F238E27FC236}">
                <a16:creationId xmlns:a16="http://schemas.microsoft.com/office/drawing/2014/main" id="{00000000-0008-0000-0100-0000AED30200}"/>
              </a:ext>
            </a:extLst>
          </xdr:cNvPr>
          <xdr:cNvSpPr>
            <a:spLocks noChangeArrowheads="1"/>
          </xdr:cNvSpPr>
        </xdr:nvSpPr>
        <xdr:spPr bwMode="auto">
          <a:xfrm>
            <a:off x="7897283" y="1981200"/>
            <a:ext cx="2088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63" name="正方形/長方形 89">
            <a:extLst>
              <a:ext uri="{FF2B5EF4-FFF2-40B4-BE49-F238E27FC236}">
                <a16:creationId xmlns:a16="http://schemas.microsoft.com/office/drawing/2014/main" id="{00000000-0008-0000-0100-0000AFD30200}"/>
              </a:ext>
            </a:extLst>
          </xdr:cNvPr>
          <xdr:cNvSpPr>
            <a:spLocks noChangeArrowheads="1"/>
          </xdr:cNvSpPr>
        </xdr:nvSpPr>
        <xdr:spPr bwMode="auto">
          <a:xfrm>
            <a:off x="8153400" y="1981200"/>
            <a:ext cx="228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64" name="正方形/長方形 90">
            <a:extLst>
              <a:ext uri="{FF2B5EF4-FFF2-40B4-BE49-F238E27FC236}">
                <a16:creationId xmlns:a16="http://schemas.microsoft.com/office/drawing/2014/main" id="{00000000-0008-0000-0100-0000B0D30200}"/>
              </a:ext>
            </a:extLst>
          </xdr:cNvPr>
          <xdr:cNvSpPr>
            <a:spLocks noChangeArrowheads="1"/>
          </xdr:cNvSpPr>
        </xdr:nvSpPr>
        <xdr:spPr bwMode="auto">
          <a:xfrm>
            <a:off x="8716432" y="1990725"/>
            <a:ext cx="201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65" name="正方形/長方形 91">
            <a:extLst>
              <a:ext uri="{FF2B5EF4-FFF2-40B4-BE49-F238E27FC236}">
                <a16:creationId xmlns:a16="http://schemas.microsoft.com/office/drawing/2014/main" id="{00000000-0008-0000-0100-0000B1D30200}"/>
              </a:ext>
            </a:extLst>
          </xdr:cNvPr>
          <xdr:cNvSpPr>
            <a:spLocks noChangeArrowheads="1"/>
          </xdr:cNvSpPr>
        </xdr:nvSpPr>
        <xdr:spPr bwMode="auto">
          <a:xfrm>
            <a:off x="8945032" y="1990725"/>
            <a:ext cx="201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66" name="正方形/長方形 92">
            <a:extLst>
              <a:ext uri="{FF2B5EF4-FFF2-40B4-BE49-F238E27FC236}">
                <a16:creationId xmlns:a16="http://schemas.microsoft.com/office/drawing/2014/main" id="{00000000-0008-0000-0100-0000B2D30200}"/>
              </a:ext>
            </a:extLst>
          </xdr:cNvPr>
          <xdr:cNvSpPr>
            <a:spLocks noChangeArrowheads="1"/>
          </xdr:cNvSpPr>
        </xdr:nvSpPr>
        <xdr:spPr bwMode="auto">
          <a:xfrm>
            <a:off x="9221258" y="1990725"/>
            <a:ext cx="20955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67" name="正方形/長方形 94">
            <a:extLst>
              <a:ext uri="{FF2B5EF4-FFF2-40B4-BE49-F238E27FC236}">
                <a16:creationId xmlns:a16="http://schemas.microsoft.com/office/drawing/2014/main" id="{00000000-0008-0000-0100-0000B3D30200}"/>
              </a:ext>
            </a:extLst>
          </xdr:cNvPr>
          <xdr:cNvSpPr>
            <a:spLocks noChangeArrowheads="1"/>
          </xdr:cNvSpPr>
        </xdr:nvSpPr>
        <xdr:spPr bwMode="auto">
          <a:xfrm>
            <a:off x="9746191" y="1981200"/>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68" name="正方形/長方形 96">
            <a:extLst>
              <a:ext uri="{FF2B5EF4-FFF2-40B4-BE49-F238E27FC236}">
                <a16:creationId xmlns:a16="http://schemas.microsoft.com/office/drawing/2014/main" id="{00000000-0008-0000-0100-0000B4D30200}"/>
              </a:ext>
            </a:extLst>
          </xdr:cNvPr>
          <xdr:cNvSpPr>
            <a:spLocks noChangeArrowheads="1"/>
          </xdr:cNvSpPr>
        </xdr:nvSpPr>
        <xdr:spPr bwMode="auto">
          <a:xfrm>
            <a:off x="10259483" y="1981200"/>
            <a:ext cx="219075"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69" name="正方形/長方形 97">
            <a:extLst>
              <a:ext uri="{FF2B5EF4-FFF2-40B4-BE49-F238E27FC236}">
                <a16:creationId xmlns:a16="http://schemas.microsoft.com/office/drawing/2014/main" id="{00000000-0008-0000-0100-0000B5D30200}"/>
              </a:ext>
            </a:extLst>
          </xdr:cNvPr>
          <xdr:cNvSpPr>
            <a:spLocks noChangeArrowheads="1"/>
          </xdr:cNvSpPr>
        </xdr:nvSpPr>
        <xdr:spPr bwMode="auto">
          <a:xfrm>
            <a:off x="7355416" y="2333625"/>
            <a:ext cx="21600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70" name="正方形/長方形 99">
            <a:extLst>
              <a:ext uri="{FF2B5EF4-FFF2-40B4-BE49-F238E27FC236}">
                <a16:creationId xmlns:a16="http://schemas.microsoft.com/office/drawing/2014/main" id="{00000000-0008-0000-0100-0000B6D30200}"/>
              </a:ext>
            </a:extLst>
          </xdr:cNvPr>
          <xdr:cNvSpPr>
            <a:spLocks noChangeArrowheads="1"/>
          </xdr:cNvSpPr>
        </xdr:nvSpPr>
        <xdr:spPr bwMode="auto">
          <a:xfrm>
            <a:off x="7612591" y="2333625"/>
            <a:ext cx="21600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71" name="正方形/長方形 101">
            <a:extLst>
              <a:ext uri="{FF2B5EF4-FFF2-40B4-BE49-F238E27FC236}">
                <a16:creationId xmlns:a16="http://schemas.microsoft.com/office/drawing/2014/main" id="{00000000-0008-0000-0100-0000B7D30200}"/>
              </a:ext>
            </a:extLst>
          </xdr:cNvPr>
          <xdr:cNvSpPr>
            <a:spLocks noChangeArrowheads="1"/>
          </xdr:cNvSpPr>
        </xdr:nvSpPr>
        <xdr:spPr bwMode="auto">
          <a:xfrm>
            <a:off x="7906808" y="2333625"/>
            <a:ext cx="20880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72" name="正方形/長方形 102">
            <a:extLst>
              <a:ext uri="{FF2B5EF4-FFF2-40B4-BE49-F238E27FC236}">
                <a16:creationId xmlns:a16="http://schemas.microsoft.com/office/drawing/2014/main" id="{00000000-0008-0000-0100-0000B8D30200}"/>
              </a:ext>
            </a:extLst>
          </xdr:cNvPr>
          <xdr:cNvSpPr>
            <a:spLocks noChangeArrowheads="1"/>
          </xdr:cNvSpPr>
        </xdr:nvSpPr>
        <xdr:spPr bwMode="auto">
          <a:xfrm>
            <a:off x="8162925" y="2333625"/>
            <a:ext cx="2381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73" name="正方形/長方形 103">
            <a:extLst>
              <a:ext uri="{FF2B5EF4-FFF2-40B4-BE49-F238E27FC236}">
                <a16:creationId xmlns:a16="http://schemas.microsoft.com/office/drawing/2014/main" id="{00000000-0008-0000-0100-0000B9D30200}"/>
              </a:ext>
            </a:extLst>
          </xdr:cNvPr>
          <xdr:cNvSpPr>
            <a:spLocks noChangeArrowheads="1"/>
          </xdr:cNvSpPr>
        </xdr:nvSpPr>
        <xdr:spPr bwMode="auto">
          <a:xfrm>
            <a:off x="8716432" y="2343150"/>
            <a:ext cx="20160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74" name="正方形/長方形 105">
            <a:extLst>
              <a:ext uri="{FF2B5EF4-FFF2-40B4-BE49-F238E27FC236}">
                <a16:creationId xmlns:a16="http://schemas.microsoft.com/office/drawing/2014/main" id="{00000000-0008-0000-0100-0000BAD30200}"/>
              </a:ext>
            </a:extLst>
          </xdr:cNvPr>
          <xdr:cNvSpPr>
            <a:spLocks noChangeArrowheads="1"/>
          </xdr:cNvSpPr>
        </xdr:nvSpPr>
        <xdr:spPr bwMode="auto">
          <a:xfrm>
            <a:off x="8945032" y="2343150"/>
            <a:ext cx="20160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75" name="正方形/長方形 107">
            <a:extLst>
              <a:ext uri="{FF2B5EF4-FFF2-40B4-BE49-F238E27FC236}">
                <a16:creationId xmlns:a16="http://schemas.microsoft.com/office/drawing/2014/main" id="{00000000-0008-0000-0100-0000BBD30200}"/>
              </a:ext>
            </a:extLst>
          </xdr:cNvPr>
          <xdr:cNvSpPr>
            <a:spLocks noChangeArrowheads="1"/>
          </xdr:cNvSpPr>
        </xdr:nvSpPr>
        <xdr:spPr bwMode="auto">
          <a:xfrm>
            <a:off x="9221258" y="2343150"/>
            <a:ext cx="20955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76" name="正方形/長方形 109">
            <a:extLst>
              <a:ext uri="{FF2B5EF4-FFF2-40B4-BE49-F238E27FC236}">
                <a16:creationId xmlns:a16="http://schemas.microsoft.com/office/drawing/2014/main" id="{00000000-0008-0000-0100-0000BCD30200}"/>
              </a:ext>
            </a:extLst>
          </xdr:cNvPr>
          <xdr:cNvSpPr>
            <a:spLocks noChangeArrowheads="1"/>
          </xdr:cNvSpPr>
        </xdr:nvSpPr>
        <xdr:spPr bwMode="auto">
          <a:xfrm>
            <a:off x="9746191" y="2343150"/>
            <a:ext cx="21960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77" name="正方形/長方形 113">
            <a:extLst>
              <a:ext uri="{FF2B5EF4-FFF2-40B4-BE49-F238E27FC236}">
                <a16:creationId xmlns:a16="http://schemas.microsoft.com/office/drawing/2014/main" id="{00000000-0008-0000-0100-0000BDD30200}"/>
              </a:ext>
            </a:extLst>
          </xdr:cNvPr>
          <xdr:cNvSpPr>
            <a:spLocks noChangeArrowheads="1"/>
          </xdr:cNvSpPr>
        </xdr:nvSpPr>
        <xdr:spPr bwMode="auto">
          <a:xfrm>
            <a:off x="10259483" y="2343150"/>
            <a:ext cx="21907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78" name="正方形/長方形 115">
            <a:extLst>
              <a:ext uri="{FF2B5EF4-FFF2-40B4-BE49-F238E27FC236}">
                <a16:creationId xmlns:a16="http://schemas.microsoft.com/office/drawing/2014/main" id="{00000000-0008-0000-0100-0000BED30200}"/>
              </a:ext>
            </a:extLst>
          </xdr:cNvPr>
          <xdr:cNvSpPr>
            <a:spLocks noChangeArrowheads="1"/>
          </xdr:cNvSpPr>
        </xdr:nvSpPr>
        <xdr:spPr bwMode="auto">
          <a:xfrm>
            <a:off x="7355416" y="2714625"/>
            <a:ext cx="2160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79" name="正方形/長方形 117">
            <a:extLst>
              <a:ext uri="{FF2B5EF4-FFF2-40B4-BE49-F238E27FC236}">
                <a16:creationId xmlns:a16="http://schemas.microsoft.com/office/drawing/2014/main" id="{00000000-0008-0000-0100-0000BFD30200}"/>
              </a:ext>
            </a:extLst>
          </xdr:cNvPr>
          <xdr:cNvSpPr>
            <a:spLocks noChangeArrowheads="1"/>
          </xdr:cNvSpPr>
        </xdr:nvSpPr>
        <xdr:spPr bwMode="auto">
          <a:xfrm>
            <a:off x="7612591" y="2714625"/>
            <a:ext cx="2160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80" name="正方形/長方形 118">
            <a:extLst>
              <a:ext uri="{FF2B5EF4-FFF2-40B4-BE49-F238E27FC236}">
                <a16:creationId xmlns:a16="http://schemas.microsoft.com/office/drawing/2014/main" id="{00000000-0008-0000-0100-0000C0D30200}"/>
              </a:ext>
            </a:extLst>
          </xdr:cNvPr>
          <xdr:cNvSpPr>
            <a:spLocks noChangeArrowheads="1"/>
          </xdr:cNvSpPr>
        </xdr:nvSpPr>
        <xdr:spPr bwMode="auto">
          <a:xfrm>
            <a:off x="7897283" y="2714625"/>
            <a:ext cx="2088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81" name="正方形/長方形 119">
            <a:extLst>
              <a:ext uri="{FF2B5EF4-FFF2-40B4-BE49-F238E27FC236}">
                <a16:creationId xmlns:a16="http://schemas.microsoft.com/office/drawing/2014/main" id="{00000000-0008-0000-0100-0000C1D30200}"/>
              </a:ext>
            </a:extLst>
          </xdr:cNvPr>
          <xdr:cNvSpPr>
            <a:spLocks noChangeArrowheads="1"/>
          </xdr:cNvSpPr>
        </xdr:nvSpPr>
        <xdr:spPr bwMode="auto">
          <a:xfrm>
            <a:off x="8153400" y="2714625"/>
            <a:ext cx="238125"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82" name="正方形/長方形 120">
            <a:extLst>
              <a:ext uri="{FF2B5EF4-FFF2-40B4-BE49-F238E27FC236}">
                <a16:creationId xmlns:a16="http://schemas.microsoft.com/office/drawing/2014/main" id="{00000000-0008-0000-0100-0000C2D30200}"/>
              </a:ext>
            </a:extLst>
          </xdr:cNvPr>
          <xdr:cNvSpPr>
            <a:spLocks noChangeArrowheads="1"/>
          </xdr:cNvSpPr>
        </xdr:nvSpPr>
        <xdr:spPr bwMode="auto">
          <a:xfrm>
            <a:off x="8716432" y="2714625"/>
            <a:ext cx="201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83" name="正方形/長方形 121">
            <a:extLst>
              <a:ext uri="{FF2B5EF4-FFF2-40B4-BE49-F238E27FC236}">
                <a16:creationId xmlns:a16="http://schemas.microsoft.com/office/drawing/2014/main" id="{00000000-0008-0000-0100-0000C3D30200}"/>
              </a:ext>
            </a:extLst>
          </xdr:cNvPr>
          <xdr:cNvSpPr>
            <a:spLocks noChangeArrowheads="1"/>
          </xdr:cNvSpPr>
        </xdr:nvSpPr>
        <xdr:spPr bwMode="auto">
          <a:xfrm>
            <a:off x="8946090" y="2714625"/>
            <a:ext cx="201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84" name="正方形/長方形 124">
            <a:extLst>
              <a:ext uri="{FF2B5EF4-FFF2-40B4-BE49-F238E27FC236}">
                <a16:creationId xmlns:a16="http://schemas.microsoft.com/office/drawing/2014/main" id="{00000000-0008-0000-0100-0000C4D30200}"/>
              </a:ext>
            </a:extLst>
          </xdr:cNvPr>
          <xdr:cNvSpPr>
            <a:spLocks noChangeArrowheads="1"/>
          </xdr:cNvSpPr>
        </xdr:nvSpPr>
        <xdr:spPr bwMode="auto">
          <a:xfrm>
            <a:off x="9755716" y="2714625"/>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85" name="正方形/長方形 128">
            <a:extLst>
              <a:ext uri="{FF2B5EF4-FFF2-40B4-BE49-F238E27FC236}">
                <a16:creationId xmlns:a16="http://schemas.microsoft.com/office/drawing/2014/main" id="{00000000-0008-0000-0100-0000C5D30200}"/>
              </a:ext>
            </a:extLst>
          </xdr:cNvPr>
          <xdr:cNvSpPr>
            <a:spLocks noChangeArrowheads="1"/>
          </xdr:cNvSpPr>
        </xdr:nvSpPr>
        <xdr:spPr bwMode="auto">
          <a:xfrm>
            <a:off x="10259483" y="2714625"/>
            <a:ext cx="219075"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94" name="正方形/長方形 84">
            <a:extLst>
              <a:ext uri="{FF2B5EF4-FFF2-40B4-BE49-F238E27FC236}">
                <a16:creationId xmlns:a16="http://schemas.microsoft.com/office/drawing/2014/main" id="{00000000-0008-0000-0100-0000CED30200}"/>
              </a:ext>
            </a:extLst>
          </xdr:cNvPr>
          <xdr:cNvSpPr>
            <a:spLocks noChangeArrowheads="1"/>
          </xdr:cNvSpPr>
        </xdr:nvSpPr>
        <xdr:spPr bwMode="auto">
          <a:xfrm>
            <a:off x="9744075" y="1657350"/>
            <a:ext cx="219600"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95" name="正方形/長方形 107">
            <a:extLst>
              <a:ext uri="{FF2B5EF4-FFF2-40B4-BE49-F238E27FC236}">
                <a16:creationId xmlns:a16="http://schemas.microsoft.com/office/drawing/2014/main" id="{00000000-0008-0000-0100-0000CFD30200}"/>
              </a:ext>
            </a:extLst>
          </xdr:cNvPr>
          <xdr:cNvSpPr>
            <a:spLocks noChangeArrowheads="1"/>
          </xdr:cNvSpPr>
        </xdr:nvSpPr>
        <xdr:spPr bwMode="auto">
          <a:xfrm>
            <a:off x="9221258" y="2714625"/>
            <a:ext cx="20955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96" name="正方形/長方形 60">
            <a:extLst>
              <a:ext uri="{FF2B5EF4-FFF2-40B4-BE49-F238E27FC236}">
                <a16:creationId xmlns:a16="http://schemas.microsoft.com/office/drawing/2014/main" id="{00000000-0008-0000-0100-0000D0D30200}"/>
              </a:ext>
            </a:extLst>
          </xdr:cNvPr>
          <xdr:cNvSpPr>
            <a:spLocks noChangeArrowheads="1"/>
          </xdr:cNvSpPr>
        </xdr:nvSpPr>
        <xdr:spPr bwMode="auto">
          <a:xfrm>
            <a:off x="6562725" y="1666875"/>
            <a:ext cx="219075"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97" name="正方形/長方形 62">
            <a:extLst>
              <a:ext uri="{FF2B5EF4-FFF2-40B4-BE49-F238E27FC236}">
                <a16:creationId xmlns:a16="http://schemas.microsoft.com/office/drawing/2014/main" id="{00000000-0008-0000-0100-0000D1D30200}"/>
              </a:ext>
            </a:extLst>
          </xdr:cNvPr>
          <xdr:cNvSpPr>
            <a:spLocks noChangeArrowheads="1"/>
          </xdr:cNvSpPr>
        </xdr:nvSpPr>
        <xdr:spPr bwMode="auto">
          <a:xfrm>
            <a:off x="6562725" y="1981200"/>
            <a:ext cx="219075"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98" name="正方形/長方形 64">
            <a:extLst>
              <a:ext uri="{FF2B5EF4-FFF2-40B4-BE49-F238E27FC236}">
                <a16:creationId xmlns:a16="http://schemas.microsoft.com/office/drawing/2014/main" id="{00000000-0008-0000-0100-0000D2D30200}"/>
              </a:ext>
            </a:extLst>
          </xdr:cNvPr>
          <xdr:cNvSpPr>
            <a:spLocks noChangeArrowheads="1"/>
          </xdr:cNvSpPr>
        </xdr:nvSpPr>
        <xdr:spPr bwMode="auto">
          <a:xfrm>
            <a:off x="6562725" y="2333625"/>
            <a:ext cx="21907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299" name="正方形/長方形 66">
            <a:extLst>
              <a:ext uri="{FF2B5EF4-FFF2-40B4-BE49-F238E27FC236}">
                <a16:creationId xmlns:a16="http://schemas.microsoft.com/office/drawing/2014/main" id="{00000000-0008-0000-0100-0000D3D30200}"/>
              </a:ext>
            </a:extLst>
          </xdr:cNvPr>
          <xdr:cNvSpPr>
            <a:spLocks noChangeArrowheads="1"/>
          </xdr:cNvSpPr>
        </xdr:nvSpPr>
        <xdr:spPr bwMode="auto">
          <a:xfrm>
            <a:off x="6562725" y="2714625"/>
            <a:ext cx="219075"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00" name="正方形/長方形 60">
            <a:extLst>
              <a:ext uri="{FF2B5EF4-FFF2-40B4-BE49-F238E27FC236}">
                <a16:creationId xmlns:a16="http://schemas.microsoft.com/office/drawing/2014/main" id="{00000000-0008-0000-0100-0000D4D30200}"/>
              </a:ext>
            </a:extLst>
          </xdr:cNvPr>
          <xdr:cNvSpPr>
            <a:spLocks noChangeArrowheads="1"/>
          </xdr:cNvSpPr>
        </xdr:nvSpPr>
        <xdr:spPr bwMode="auto">
          <a:xfrm>
            <a:off x="6849533" y="1657350"/>
            <a:ext cx="204567" cy="270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01" name="正方形/長方形 62">
            <a:extLst>
              <a:ext uri="{FF2B5EF4-FFF2-40B4-BE49-F238E27FC236}">
                <a16:creationId xmlns:a16="http://schemas.microsoft.com/office/drawing/2014/main" id="{00000000-0008-0000-0100-0000D5D30200}"/>
              </a:ext>
            </a:extLst>
          </xdr:cNvPr>
          <xdr:cNvSpPr>
            <a:spLocks noChangeArrowheads="1"/>
          </xdr:cNvSpPr>
        </xdr:nvSpPr>
        <xdr:spPr bwMode="auto">
          <a:xfrm>
            <a:off x="6849533" y="1981200"/>
            <a:ext cx="204567"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02" name="正方形/長方形 64">
            <a:extLst>
              <a:ext uri="{FF2B5EF4-FFF2-40B4-BE49-F238E27FC236}">
                <a16:creationId xmlns:a16="http://schemas.microsoft.com/office/drawing/2014/main" id="{00000000-0008-0000-0100-0000D6D30200}"/>
              </a:ext>
            </a:extLst>
          </xdr:cNvPr>
          <xdr:cNvSpPr>
            <a:spLocks noChangeArrowheads="1"/>
          </xdr:cNvSpPr>
        </xdr:nvSpPr>
        <xdr:spPr bwMode="auto">
          <a:xfrm>
            <a:off x="6849533" y="2333625"/>
            <a:ext cx="204567"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03" name="正方形/長方形 66">
            <a:extLst>
              <a:ext uri="{FF2B5EF4-FFF2-40B4-BE49-F238E27FC236}">
                <a16:creationId xmlns:a16="http://schemas.microsoft.com/office/drawing/2014/main" id="{00000000-0008-0000-0100-0000D7D30200}"/>
              </a:ext>
            </a:extLst>
          </xdr:cNvPr>
          <xdr:cNvSpPr>
            <a:spLocks noChangeArrowheads="1"/>
          </xdr:cNvSpPr>
        </xdr:nvSpPr>
        <xdr:spPr bwMode="auto">
          <a:xfrm>
            <a:off x="6849533" y="2714625"/>
            <a:ext cx="204567"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04" name="正方形/長方形 60">
            <a:extLst>
              <a:ext uri="{FF2B5EF4-FFF2-40B4-BE49-F238E27FC236}">
                <a16:creationId xmlns:a16="http://schemas.microsoft.com/office/drawing/2014/main" id="{00000000-0008-0000-0100-0000D8D30200}"/>
              </a:ext>
            </a:extLst>
          </xdr:cNvPr>
          <xdr:cNvSpPr>
            <a:spLocks noChangeArrowheads="1"/>
          </xdr:cNvSpPr>
        </xdr:nvSpPr>
        <xdr:spPr bwMode="auto">
          <a:xfrm>
            <a:off x="7086600" y="1304925"/>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05" name="正方形/長方形 68">
            <a:extLst>
              <a:ext uri="{FF2B5EF4-FFF2-40B4-BE49-F238E27FC236}">
                <a16:creationId xmlns:a16="http://schemas.microsoft.com/office/drawing/2014/main" id="{00000000-0008-0000-0100-0000D9D30200}"/>
              </a:ext>
            </a:extLst>
          </xdr:cNvPr>
          <xdr:cNvSpPr>
            <a:spLocks noChangeArrowheads="1"/>
          </xdr:cNvSpPr>
        </xdr:nvSpPr>
        <xdr:spPr bwMode="auto">
          <a:xfrm>
            <a:off x="7353300" y="1304925"/>
            <a:ext cx="2304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06" name="正方形/長方形 70">
            <a:extLst>
              <a:ext uri="{FF2B5EF4-FFF2-40B4-BE49-F238E27FC236}">
                <a16:creationId xmlns:a16="http://schemas.microsoft.com/office/drawing/2014/main" id="{00000000-0008-0000-0100-0000DAD30200}"/>
              </a:ext>
            </a:extLst>
          </xdr:cNvPr>
          <xdr:cNvSpPr>
            <a:spLocks noChangeArrowheads="1"/>
          </xdr:cNvSpPr>
        </xdr:nvSpPr>
        <xdr:spPr bwMode="auto">
          <a:xfrm>
            <a:off x="7620000" y="1304925"/>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07" name="正方形/長方形 71">
            <a:extLst>
              <a:ext uri="{FF2B5EF4-FFF2-40B4-BE49-F238E27FC236}">
                <a16:creationId xmlns:a16="http://schemas.microsoft.com/office/drawing/2014/main" id="{00000000-0008-0000-0100-0000DBD30200}"/>
              </a:ext>
            </a:extLst>
          </xdr:cNvPr>
          <xdr:cNvSpPr>
            <a:spLocks noChangeArrowheads="1"/>
          </xdr:cNvSpPr>
        </xdr:nvSpPr>
        <xdr:spPr bwMode="auto">
          <a:xfrm>
            <a:off x="7886700" y="1304925"/>
            <a:ext cx="2304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08" name="正方形/長方形 73">
            <a:extLst>
              <a:ext uri="{FF2B5EF4-FFF2-40B4-BE49-F238E27FC236}">
                <a16:creationId xmlns:a16="http://schemas.microsoft.com/office/drawing/2014/main" id="{00000000-0008-0000-0100-0000DCD30200}"/>
              </a:ext>
            </a:extLst>
          </xdr:cNvPr>
          <xdr:cNvSpPr>
            <a:spLocks noChangeArrowheads="1"/>
          </xdr:cNvSpPr>
        </xdr:nvSpPr>
        <xdr:spPr bwMode="auto">
          <a:xfrm>
            <a:off x="8153400" y="1304925"/>
            <a:ext cx="2304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09" name="正方形/長方形 75">
            <a:extLst>
              <a:ext uri="{FF2B5EF4-FFF2-40B4-BE49-F238E27FC236}">
                <a16:creationId xmlns:a16="http://schemas.microsoft.com/office/drawing/2014/main" id="{00000000-0008-0000-0100-0000DDD30200}"/>
              </a:ext>
            </a:extLst>
          </xdr:cNvPr>
          <xdr:cNvSpPr>
            <a:spLocks noChangeArrowheads="1"/>
          </xdr:cNvSpPr>
        </xdr:nvSpPr>
        <xdr:spPr bwMode="auto">
          <a:xfrm>
            <a:off x="8686800" y="1304925"/>
            <a:ext cx="2160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10" name="正方形/長方形 77">
            <a:extLst>
              <a:ext uri="{FF2B5EF4-FFF2-40B4-BE49-F238E27FC236}">
                <a16:creationId xmlns:a16="http://schemas.microsoft.com/office/drawing/2014/main" id="{00000000-0008-0000-0100-0000DED30200}"/>
              </a:ext>
            </a:extLst>
          </xdr:cNvPr>
          <xdr:cNvSpPr>
            <a:spLocks noChangeArrowheads="1"/>
          </xdr:cNvSpPr>
        </xdr:nvSpPr>
        <xdr:spPr bwMode="auto">
          <a:xfrm>
            <a:off x="8943975" y="1304925"/>
            <a:ext cx="2160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11" name="正方形/長方形 78">
            <a:extLst>
              <a:ext uri="{FF2B5EF4-FFF2-40B4-BE49-F238E27FC236}">
                <a16:creationId xmlns:a16="http://schemas.microsoft.com/office/drawing/2014/main" id="{00000000-0008-0000-0100-0000DFD30200}"/>
              </a:ext>
            </a:extLst>
          </xdr:cNvPr>
          <xdr:cNvSpPr>
            <a:spLocks noChangeArrowheads="1"/>
          </xdr:cNvSpPr>
        </xdr:nvSpPr>
        <xdr:spPr bwMode="auto">
          <a:xfrm>
            <a:off x="9201150" y="1304925"/>
            <a:ext cx="2160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12" name="正方形/長方形 60">
            <a:extLst>
              <a:ext uri="{FF2B5EF4-FFF2-40B4-BE49-F238E27FC236}">
                <a16:creationId xmlns:a16="http://schemas.microsoft.com/office/drawing/2014/main" id="{00000000-0008-0000-0100-0000E0D30200}"/>
              </a:ext>
            </a:extLst>
          </xdr:cNvPr>
          <xdr:cNvSpPr>
            <a:spLocks noChangeArrowheads="1"/>
          </xdr:cNvSpPr>
        </xdr:nvSpPr>
        <xdr:spPr bwMode="auto">
          <a:xfrm>
            <a:off x="6553200" y="1304925"/>
            <a:ext cx="2304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13" name="正方形/長方形 60">
            <a:extLst>
              <a:ext uri="{FF2B5EF4-FFF2-40B4-BE49-F238E27FC236}">
                <a16:creationId xmlns:a16="http://schemas.microsoft.com/office/drawing/2014/main" id="{00000000-0008-0000-0100-0000E1D30200}"/>
              </a:ext>
            </a:extLst>
          </xdr:cNvPr>
          <xdr:cNvSpPr>
            <a:spLocks noChangeArrowheads="1"/>
          </xdr:cNvSpPr>
        </xdr:nvSpPr>
        <xdr:spPr bwMode="auto">
          <a:xfrm>
            <a:off x="6819900" y="1304925"/>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14" name="正方形/長方形 73">
            <a:extLst>
              <a:ext uri="{FF2B5EF4-FFF2-40B4-BE49-F238E27FC236}">
                <a16:creationId xmlns:a16="http://schemas.microsoft.com/office/drawing/2014/main" id="{00000000-0008-0000-0100-0000E2D30200}"/>
              </a:ext>
            </a:extLst>
          </xdr:cNvPr>
          <xdr:cNvSpPr>
            <a:spLocks noChangeArrowheads="1"/>
          </xdr:cNvSpPr>
        </xdr:nvSpPr>
        <xdr:spPr bwMode="auto">
          <a:xfrm>
            <a:off x="8420100" y="1304925"/>
            <a:ext cx="2304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15" name="正方形/長方形 73">
            <a:extLst>
              <a:ext uri="{FF2B5EF4-FFF2-40B4-BE49-F238E27FC236}">
                <a16:creationId xmlns:a16="http://schemas.microsoft.com/office/drawing/2014/main" id="{00000000-0008-0000-0100-0000E3D30200}"/>
              </a:ext>
            </a:extLst>
          </xdr:cNvPr>
          <xdr:cNvSpPr>
            <a:spLocks noChangeArrowheads="1"/>
          </xdr:cNvSpPr>
        </xdr:nvSpPr>
        <xdr:spPr bwMode="auto">
          <a:xfrm>
            <a:off x="9459383" y="1304925"/>
            <a:ext cx="2160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16" name="正方形/長方形 60">
            <a:extLst>
              <a:ext uri="{FF2B5EF4-FFF2-40B4-BE49-F238E27FC236}">
                <a16:creationId xmlns:a16="http://schemas.microsoft.com/office/drawing/2014/main" id="{00000000-0008-0000-0100-0000E4D30200}"/>
              </a:ext>
            </a:extLst>
          </xdr:cNvPr>
          <xdr:cNvSpPr>
            <a:spLocks noChangeArrowheads="1"/>
          </xdr:cNvSpPr>
        </xdr:nvSpPr>
        <xdr:spPr bwMode="auto">
          <a:xfrm>
            <a:off x="7086600" y="952500"/>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17" name="正方形/長方形 68">
            <a:extLst>
              <a:ext uri="{FF2B5EF4-FFF2-40B4-BE49-F238E27FC236}">
                <a16:creationId xmlns:a16="http://schemas.microsoft.com/office/drawing/2014/main" id="{00000000-0008-0000-0100-0000E5D30200}"/>
              </a:ext>
            </a:extLst>
          </xdr:cNvPr>
          <xdr:cNvSpPr>
            <a:spLocks noChangeArrowheads="1"/>
          </xdr:cNvSpPr>
        </xdr:nvSpPr>
        <xdr:spPr bwMode="auto">
          <a:xfrm>
            <a:off x="7353300" y="952500"/>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18" name="正方形/長方形 70">
            <a:extLst>
              <a:ext uri="{FF2B5EF4-FFF2-40B4-BE49-F238E27FC236}">
                <a16:creationId xmlns:a16="http://schemas.microsoft.com/office/drawing/2014/main" id="{00000000-0008-0000-0100-0000E6D30200}"/>
              </a:ext>
            </a:extLst>
          </xdr:cNvPr>
          <xdr:cNvSpPr>
            <a:spLocks noChangeArrowheads="1"/>
          </xdr:cNvSpPr>
        </xdr:nvSpPr>
        <xdr:spPr bwMode="auto">
          <a:xfrm>
            <a:off x="7622198" y="952500"/>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19" name="正方形/長方形 71">
            <a:extLst>
              <a:ext uri="{FF2B5EF4-FFF2-40B4-BE49-F238E27FC236}">
                <a16:creationId xmlns:a16="http://schemas.microsoft.com/office/drawing/2014/main" id="{00000000-0008-0000-0100-0000E7D30200}"/>
              </a:ext>
            </a:extLst>
          </xdr:cNvPr>
          <xdr:cNvSpPr>
            <a:spLocks noChangeArrowheads="1"/>
          </xdr:cNvSpPr>
        </xdr:nvSpPr>
        <xdr:spPr bwMode="auto">
          <a:xfrm>
            <a:off x="7896225" y="952500"/>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20" name="正方形/長方形 73">
            <a:extLst>
              <a:ext uri="{FF2B5EF4-FFF2-40B4-BE49-F238E27FC236}">
                <a16:creationId xmlns:a16="http://schemas.microsoft.com/office/drawing/2014/main" id="{00000000-0008-0000-0100-0000E8D30200}"/>
              </a:ext>
            </a:extLst>
          </xdr:cNvPr>
          <xdr:cNvSpPr>
            <a:spLocks noChangeArrowheads="1"/>
          </xdr:cNvSpPr>
        </xdr:nvSpPr>
        <xdr:spPr bwMode="auto">
          <a:xfrm>
            <a:off x="8162925" y="952500"/>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21" name="正方形/長方形 60">
            <a:extLst>
              <a:ext uri="{FF2B5EF4-FFF2-40B4-BE49-F238E27FC236}">
                <a16:creationId xmlns:a16="http://schemas.microsoft.com/office/drawing/2014/main" id="{00000000-0008-0000-0100-0000E9D30200}"/>
              </a:ext>
            </a:extLst>
          </xdr:cNvPr>
          <xdr:cNvSpPr>
            <a:spLocks noChangeArrowheads="1"/>
          </xdr:cNvSpPr>
        </xdr:nvSpPr>
        <xdr:spPr bwMode="auto">
          <a:xfrm>
            <a:off x="6562725" y="942975"/>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22" name="正方形/長方形 60">
            <a:extLst>
              <a:ext uri="{FF2B5EF4-FFF2-40B4-BE49-F238E27FC236}">
                <a16:creationId xmlns:a16="http://schemas.microsoft.com/office/drawing/2014/main" id="{00000000-0008-0000-0100-0000EAD30200}"/>
              </a:ext>
            </a:extLst>
          </xdr:cNvPr>
          <xdr:cNvSpPr>
            <a:spLocks noChangeArrowheads="1"/>
          </xdr:cNvSpPr>
        </xdr:nvSpPr>
        <xdr:spPr bwMode="auto">
          <a:xfrm>
            <a:off x="6819900" y="942975"/>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23" name="正方形/長方形 73">
            <a:extLst>
              <a:ext uri="{FF2B5EF4-FFF2-40B4-BE49-F238E27FC236}">
                <a16:creationId xmlns:a16="http://schemas.microsoft.com/office/drawing/2014/main" id="{00000000-0008-0000-0100-0000EBD30200}"/>
              </a:ext>
            </a:extLst>
          </xdr:cNvPr>
          <xdr:cNvSpPr>
            <a:spLocks noChangeArrowheads="1"/>
          </xdr:cNvSpPr>
        </xdr:nvSpPr>
        <xdr:spPr bwMode="auto">
          <a:xfrm>
            <a:off x="8429625" y="952500"/>
            <a:ext cx="2196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24" name="正方形/長方形 60">
            <a:extLst>
              <a:ext uri="{FF2B5EF4-FFF2-40B4-BE49-F238E27FC236}">
                <a16:creationId xmlns:a16="http://schemas.microsoft.com/office/drawing/2014/main" id="{00000000-0008-0000-0100-0000ECD30200}"/>
              </a:ext>
            </a:extLst>
          </xdr:cNvPr>
          <xdr:cNvSpPr>
            <a:spLocks noChangeArrowheads="1"/>
          </xdr:cNvSpPr>
        </xdr:nvSpPr>
        <xdr:spPr bwMode="auto">
          <a:xfrm>
            <a:off x="8972550" y="942975"/>
            <a:ext cx="2088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25" name="正方形/長方形 68">
            <a:extLst>
              <a:ext uri="{FF2B5EF4-FFF2-40B4-BE49-F238E27FC236}">
                <a16:creationId xmlns:a16="http://schemas.microsoft.com/office/drawing/2014/main" id="{00000000-0008-0000-0100-0000EDD30200}"/>
              </a:ext>
            </a:extLst>
          </xdr:cNvPr>
          <xdr:cNvSpPr>
            <a:spLocks noChangeArrowheads="1"/>
          </xdr:cNvSpPr>
        </xdr:nvSpPr>
        <xdr:spPr bwMode="auto">
          <a:xfrm>
            <a:off x="9229725" y="942975"/>
            <a:ext cx="2088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26" name="正方形/長方形 70">
            <a:extLst>
              <a:ext uri="{FF2B5EF4-FFF2-40B4-BE49-F238E27FC236}">
                <a16:creationId xmlns:a16="http://schemas.microsoft.com/office/drawing/2014/main" id="{00000000-0008-0000-0100-0000EED30200}"/>
              </a:ext>
            </a:extLst>
          </xdr:cNvPr>
          <xdr:cNvSpPr>
            <a:spLocks noChangeArrowheads="1"/>
          </xdr:cNvSpPr>
        </xdr:nvSpPr>
        <xdr:spPr bwMode="auto">
          <a:xfrm>
            <a:off x="9477375" y="942975"/>
            <a:ext cx="2088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27" name="正方形/長方形 71">
            <a:extLst>
              <a:ext uri="{FF2B5EF4-FFF2-40B4-BE49-F238E27FC236}">
                <a16:creationId xmlns:a16="http://schemas.microsoft.com/office/drawing/2014/main" id="{00000000-0008-0000-0100-0000EFD30200}"/>
              </a:ext>
            </a:extLst>
          </xdr:cNvPr>
          <xdr:cNvSpPr>
            <a:spLocks noChangeArrowheads="1"/>
          </xdr:cNvSpPr>
        </xdr:nvSpPr>
        <xdr:spPr bwMode="auto">
          <a:xfrm>
            <a:off x="9734550" y="942975"/>
            <a:ext cx="2088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28" name="正方形/長方形 73">
            <a:extLst>
              <a:ext uri="{FF2B5EF4-FFF2-40B4-BE49-F238E27FC236}">
                <a16:creationId xmlns:a16="http://schemas.microsoft.com/office/drawing/2014/main" id="{00000000-0008-0000-0100-0000F0D30200}"/>
              </a:ext>
            </a:extLst>
          </xdr:cNvPr>
          <xdr:cNvSpPr>
            <a:spLocks noChangeArrowheads="1"/>
          </xdr:cNvSpPr>
        </xdr:nvSpPr>
        <xdr:spPr bwMode="auto">
          <a:xfrm>
            <a:off x="10002308" y="942975"/>
            <a:ext cx="2088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29" name="正方形/長方形 73">
            <a:extLst>
              <a:ext uri="{FF2B5EF4-FFF2-40B4-BE49-F238E27FC236}">
                <a16:creationId xmlns:a16="http://schemas.microsoft.com/office/drawing/2014/main" id="{00000000-0008-0000-0100-0000F1D30200}"/>
              </a:ext>
            </a:extLst>
          </xdr:cNvPr>
          <xdr:cNvSpPr>
            <a:spLocks noChangeArrowheads="1"/>
          </xdr:cNvSpPr>
        </xdr:nvSpPr>
        <xdr:spPr bwMode="auto">
          <a:xfrm>
            <a:off x="10269007" y="942975"/>
            <a:ext cx="2088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331" name="正方形/長方形 131">
            <a:extLst>
              <a:ext uri="{FF2B5EF4-FFF2-40B4-BE49-F238E27FC236}">
                <a16:creationId xmlns:a16="http://schemas.microsoft.com/office/drawing/2014/main" id="{00000000-0008-0000-0100-0000F3D30200}"/>
              </a:ext>
            </a:extLst>
          </xdr:cNvPr>
          <xdr:cNvSpPr>
            <a:spLocks noChangeArrowheads="1"/>
          </xdr:cNvSpPr>
        </xdr:nvSpPr>
        <xdr:spPr bwMode="auto">
          <a:xfrm flipH="1">
            <a:off x="7576771" y="962025"/>
            <a:ext cx="39600" cy="284400"/>
          </a:xfrm>
          <a:prstGeom prst="rect">
            <a:avLst/>
          </a:prstGeom>
          <a:solidFill>
            <a:srgbClr val="FF6600"/>
          </a:solidFill>
          <a:ln w="6350" algn="ctr">
            <a:noFill/>
            <a:round/>
            <a:headEnd/>
            <a:tailEnd/>
          </a:ln>
        </xdr:spPr>
      </xdr:sp>
      <xdr:sp macro="" textlink="">
        <xdr:nvSpPr>
          <xdr:cNvPr id="186372" name="正方形/長方形 131">
            <a:extLst>
              <a:ext uri="{FF2B5EF4-FFF2-40B4-BE49-F238E27FC236}">
                <a16:creationId xmlns:a16="http://schemas.microsoft.com/office/drawing/2014/main" id="{00000000-0008-0000-0100-000004D80200}"/>
              </a:ext>
            </a:extLst>
          </xdr:cNvPr>
          <xdr:cNvSpPr>
            <a:spLocks noChangeArrowheads="1"/>
          </xdr:cNvSpPr>
        </xdr:nvSpPr>
        <xdr:spPr bwMode="auto">
          <a:xfrm flipH="1">
            <a:off x="7584097" y="1314449"/>
            <a:ext cx="39600" cy="277200"/>
          </a:xfrm>
          <a:prstGeom prst="rect">
            <a:avLst/>
          </a:prstGeom>
          <a:solidFill>
            <a:srgbClr val="FF6600"/>
          </a:solidFill>
          <a:ln w="6350" algn="ctr">
            <a:noFill/>
            <a:round/>
            <a:headEnd/>
            <a:tailEnd/>
          </a:ln>
        </xdr:spPr>
      </xdr:sp>
      <xdr:sp macro="" textlink="">
        <xdr:nvSpPr>
          <xdr:cNvPr id="186373" name="正方形/長方形 131">
            <a:extLst>
              <a:ext uri="{FF2B5EF4-FFF2-40B4-BE49-F238E27FC236}">
                <a16:creationId xmlns:a16="http://schemas.microsoft.com/office/drawing/2014/main" id="{00000000-0008-0000-0100-000005D80200}"/>
              </a:ext>
            </a:extLst>
          </xdr:cNvPr>
          <xdr:cNvSpPr>
            <a:spLocks noChangeArrowheads="1"/>
          </xdr:cNvSpPr>
        </xdr:nvSpPr>
        <xdr:spPr bwMode="auto">
          <a:xfrm flipH="1">
            <a:off x="9441473" y="942975"/>
            <a:ext cx="41066" cy="284400"/>
          </a:xfrm>
          <a:prstGeom prst="rect">
            <a:avLst/>
          </a:prstGeom>
          <a:solidFill>
            <a:srgbClr val="FF6600"/>
          </a:solidFill>
          <a:ln w="6350" algn="ctr">
            <a:noFill/>
            <a:round/>
            <a:headEnd/>
            <a:tailEnd/>
          </a:ln>
        </xdr:spPr>
      </xdr:sp>
      <xdr:sp macro="" textlink="">
        <xdr:nvSpPr>
          <xdr:cNvPr id="292" name="正方形/長方形 73">
            <a:extLst>
              <a:ext uri="{FF2B5EF4-FFF2-40B4-BE49-F238E27FC236}">
                <a16:creationId xmlns:a16="http://schemas.microsoft.com/office/drawing/2014/main" id="{00000000-0008-0000-0100-000024010000}"/>
              </a:ext>
            </a:extLst>
          </xdr:cNvPr>
          <xdr:cNvSpPr>
            <a:spLocks noChangeArrowheads="1"/>
          </xdr:cNvSpPr>
        </xdr:nvSpPr>
        <xdr:spPr bwMode="auto">
          <a:xfrm>
            <a:off x="10004424" y="1305983"/>
            <a:ext cx="212400" cy="2772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4" name="正方形/長方形 131">
            <a:extLst>
              <a:ext uri="{FF2B5EF4-FFF2-40B4-BE49-F238E27FC236}">
                <a16:creationId xmlns:a16="http://schemas.microsoft.com/office/drawing/2014/main" id="{00000000-0008-0000-0100-000030010000}"/>
              </a:ext>
            </a:extLst>
          </xdr:cNvPr>
          <xdr:cNvSpPr>
            <a:spLocks noChangeArrowheads="1"/>
          </xdr:cNvSpPr>
        </xdr:nvSpPr>
        <xdr:spPr bwMode="auto">
          <a:xfrm flipH="1">
            <a:off x="8650896" y="1316647"/>
            <a:ext cx="36669" cy="277200"/>
          </a:xfrm>
          <a:prstGeom prst="rect">
            <a:avLst/>
          </a:prstGeom>
          <a:solidFill>
            <a:srgbClr val="FF6600"/>
          </a:solidFill>
          <a:ln w="6350" algn="ctr">
            <a:noFill/>
            <a:round/>
            <a:headEnd/>
            <a:tailEnd/>
          </a:ln>
        </xdr:spPr>
      </xdr:sp>
    </xdr:grpSp>
    <xdr:clientData/>
  </xdr:twoCellAnchor>
  <xdr:twoCellAnchor editAs="oneCell">
    <xdr:from>
      <xdr:col>1</xdr:col>
      <xdr:colOff>91015</xdr:colOff>
      <xdr:row>11</xdr:row>
      <xdr:rowOff>47623</xdr:rowOff>
    </xdr:from>
    <xdr:to>
      <xdr:col>4</xdr:col>
      <xdr:colOff>115026</xdr:colOff>
      <xdr:row>23</xdr:row>
      <xdr:rowOff>6348</xdr:rowOff>
    </xdr:to>
    <xdr:grpSp>
      <xdr:nvGrpSpPr>
        <xdr:cNvPr id="8" name="グループ化 7">
          <a:extLst>
            <a:ext uri="{FF2B5EF4-FFF2-40B4-BE49-F238E27FC236}">
              <a16:creationId xmlns:a16="http://schemas.microsoft.com/office/drawing/2014/main" id="{00000000-0008-0000-0100-000008000000}"/>
            </a:ext>
          </a:extLst>
        </xdr:cNvPr>
        <xdr:cNvGrpSpPr/>
      </xdr:nvGrpSpPr>
      <xdr:grpSpPr>
        <a:xfrm>
          <a:off x="348190" y="1381123"/>
          <a:ext cx="585986" cy="1616075"/>
          <a:chOff x="52915" y="1598081"/>
          <a:chExt cx="585986" cy="1619250"/>
        </a:xfrm>
      </xdr:grpSpPr>
      <xdr:sp macro="" textlink="">
        <xdr:nvSpPr>
          <xdr:cNvPr id="124" name="正方形/長方形 123">
            <a:extLst>
              <a:ext uri="{FF2B5EF4-FFF2-40B4-BE49-F238E27FC236}">
                <a16:creationId xmlns:a16="http://schemas.microsoft.com/office/drawing/2014/main" id="{00000000-0008-0000-0100-00007C000000}"/>
              </a:ext>
            </a:extLst>
          </xdr:cNvPr>
          <xdr:cNvSpPr/>
        </xdr:nvSpPr>
        <xdr:spPr bwMode="auto">
          <a:xfrm>
            <a:off x="493347" y="1829253"/>
            <a:ext cx="140890" cy="15840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1</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125" name="正方形/長方形 124">
            <a:extLst>
              <a:ext uri="{FF2B5EF4-FFF2-40B4-BE49-F238E27FC236}">
                <a16:creationId xmlns:a16="http://schemas.microsoft.com/office/drawing/2014/main" id="{00000000-0008-0000-0100-00007D000000}"/>
              </a:ext>
            </a:extLst>
          </xdr:cNvPr>
          <xdr:cNvSpPr/>
        </xdr:nvSpPr>
        <xdr:spPr bwMode="auto">
          <a:xfrm>
            <a:off x="498011" y="2085373"/>
            <a:ext cx="140890" cy="15840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2</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126" name="正方形/長方形 125">
            <a:extLst>
              <a:ext uri="{FF2B5EF4-FFF2-40B4-BE49-F238E27FC236}">
                <a16:creationId xmlns:a16="http://schemas.microsoft.com/office/drawing/2014/main" id="{00000000-0008-0000-0100-00007E000000}"/>
              </a:ext>
            </a:extLst>
          </xdr:cNvPr>
          <xdr:cNvSpPr/>
        </xdr:nvSpPr>
        <xdr:spPr bwMode="auto">
          <a:xfrm>
            <a:off x="489886" y="2344660"/>
            <a:ext cx="140890" cy="164098"/>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3</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127" name="正方形/長方形 126">
            <a:extLst>
              <a:ext uri="{FF2B5EF4-FFF2-40B4-BE49-F238E27FC236}">
                <a16:creationId xmlns:a16="http://schemas.microsoft.com/office/drawing/2014/main" id="{00000000-0008-0000-0100-00007F000000}"/>
              </a:ext>
            </a:extLst>
          </xdr:cNvPr>
          <xdr:cNvSpPr/>
        </xdr:nvSpPr>
        <xdr:spPr bwMode="auto">
          <a:xfrm>
            <a:off x="484476" y="2581421"/>
            <a:ext cx="140890" cy="164098"/>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4</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296" name="正方形/長方形 295">
            <a:extLst>
              <a:ext uri="{FF2B5EF4-FFF2-40B4-BE49-F238E27FC236}">
                <a16:creationId xmlns:a16="http://schemas.microsoft.com/office/drawing/2014/main" id="{00000000-0008-0000-0100-000028010000}"/>
              </a:ext>
            </a:extLst>
          </xdr:cNvPr>
          <xdr:cNvSpPr/>
        </xdr:nvSpPr>
        <xdr:spPr bwMode="auto">
          <a:xfrm>
            <a:off x="486836" y="2821407"/>
            <a:ext cx="140890" cy="164098"/>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5</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52915" y="1598081"/>
            <a:ext cx="550333" cy="1619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a:solidFill>
                  <a:srgbClr val="FF00FF"/>
                </a:solidFill>
                <a:latin typeface="ＭＳ Ｐ明朝" pitchFamily="18" charset="-128"/>
                <a:ea typeface="ＭＳ Ｐ明朝" pitchFamily="18" charset="-128"/>
              </a:rPr>
              <a:t>明治</a:t>
            </a:r>
          </a:p>
          <a:p>
            <a:pPr algn="ctr"/>
            <a:endParaRPr kumimoji="1" lang="ja-JP" altLang="en-US" sz="400">
              <a:solidFill>
                <a:srgbClr val="FF00FF"/>
              </a:solidFill>
              <a:latin typeface="ＭＳ Ｐ明朝" pitchFamily="18" charset="-128"/>
              <a:ea typeface="ＭＳ Ｐ明朝" pitchFamily="18" charset="-128"/>
            </a:endParaRPr>
          </a:p>
          <a:p>
            <a:pPr algn="ctr"/>
            <a:r>
              <a:rPr kumimoji="1" lang="ja-JP" altLang="en-US" sz="1000">
                <a:solidFill>
                  <a:srgbClr val="FF00FF"/>
                </a:solidFill>
                <a:latin typeface="ＭＳ Ｐ明朝" pitchFamily="18" charset="-128"/>
                <a:ea typeface="ＭＳ Ｐ明朝" pitchFamily="18" charset="-128"/>
              </a:rPr>
              <a:t>大正</a:t>
            </a:r>
          </a:p>
          <a:p>
            <a:pPr algn="ctr"/>
            <a:endParaRPr kumimoji="1" lang="ja-JP" altLang="en-US" sz="400">
              <a:solidFill>
                <a:srgbClr val="FF00FF"/>
              </a:solidFill>
              <a:latin typeface="ＭＳ Ｐ明朝" pitchFamily="18" charset="-128"/>
              <a:ea typeface="ＭＳ Ｐ明朝" pitchFamily="18" charset="-128"/>
            </a:endParaRPr>
          </a:p>
          <a:p>
            <a:pPr algn="ctr"/>
            <a:r>
              <a:rPr kumimoji="1" lang="ja-JP" altLang="en-US" sz="1000">
                <a:solidFill>
                  <a:srgbClr val="FF00FF"/>
                </a:solidFill>
                <a:latin typeface="ＭＳ Ｐ明朝" pitchFamily="18" charset="-128"/>
                <a:ea typeface="ＭＳ Ｐ明朝" pitchFamily="18" charset="-128"/>
              </a:rPr>
              <a:t>昭和</a:t>
            </a:r>
          </a:p>
          <a:p>
            <a:pPr algn="ctr"/>
            <a:endParaRPr kumimoji="1" lang="ja-JP" altLang="en-US" sz="400">
              <a:solidFill>
                <a:srgbClr val="FF00FF"/>
              </a:solidFill>
              <a:latin typeface="ＭＳ Ｐ明朝" pitchFamily="18" charset="-128"/>
              <a:ea typeface="ＭＳ Ｐ明朝" pitchFamily="18" charset="-128"/>
            </a:endParaRPr>
          </a:p>
          <a:p>
            <a:pPr algn="ctr"/>
            <a:r>
              <a:rPr kumimoji="1" lang="ja-JP" altLang="en-US" sz="1000">
                <a:solidFill>
                  <a:srgbClr val="FF00FF"/>
                </a:solidFill>
                <a:latin typeface="ＭＳ Ｐ明朝" pitchFamily="18" charset="-128"/>
                <a:ea typeface="ＭＳ Ｐ明朝" pitchFamily="18" charset="-128"/>
              </a:rPr>
              <a:t>平成</a:t>
            </a:r>
          </a:p>
          <a:p>
            <a:pPr algn="ctr"/>
            <a:endParaRPr kumimoji="1" lang="ja-JP" altLang="en-US" sz="400">
              <a:solidFill>
                <a:srgbClr val="FF00FF"/>
              </a:solidFill>
              <a:latin typeface="ＭＳ Ｐ明朝" pitchFamily="18" charset="-128"/>
              <a:ea typeface="ＭＳ Ｐ明朝" pitchFamily="18" charset="-128"/>
            </a:endParaRPr>
          </a:p>
          <a:p>
            <a:pPr algn="ctr"/>
            <a:r>
              <a:rPr kumimoji="1" lang="ja-JP" altLang="en-US" sz="1000">
                <a:solidFill>
                  <a:srgbClr val="FF00FF"/>
                </a:solidFill>
                <a:latin typeface="ＭＳ Ｐ明朝" pitchFamily="18" charset="-128"/>
                <a:ea typeface="ＭＳ Ｐ明朝" pitchFamily="18" charset="-128"/>
              </a:rPr>
              <a:t>令和</a:t>
            </a:r>
          </a:p>
        </xdr:txBody>
      </xdr:sp>
    </xdr:grpSp>
    <xdr:clientData/>
  </xdr:twoCellAnchor>
  <xdr:twoCellAnchor editAs="oneCell">
    <xdr:from>
      <xdr:col>46</xdr:col>
      <xdr:colOff>17320</xdr:colOff>
      <xdr:row>62</xdr:row>
      <xdr:rowOff>60613</xdr:rowOff>
    </xdr:from>
    <xdr:to>
      <xdr:col>62</xdr:col>
      <xdr:colOff>17318</xdr:colOff>
      <xdr:row>65</xdr:row>
      <xdr:rowOff>28576</xdr:rowOff>
    </xdr:to>
    <xdr:sp macro="" textlink="">
      <xdr:nvSpPr>
        <xdr:cNvPr id="138" name="テキスト ボックス 137">
          <a:extLst>
            <a:ext uri="{FF2B5EF4-FFF2-40B4-BE49-F238E27FC236}">
              <a16:creationId xmlns:a16="http://schemas.microsoft.com/office/drawing/2014/main" id="{00000000-0008-0000-0100-00008A000000}"/>
            </a:ext>
          </a:extLst>
        </xdr:cNvPr>
        <xdr:cNvSpPr txBox="1"/>
      </xdr:nvSpPr>
      <xdr:spPr>
        <a:xfrm>
          <a:off x="3584865" y="8563840"/>
          <a:ext cx="1091044" cy="6840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600">
              <a:solidFill>
                <a:srgbClr val="FF00FF"/>
              </a:solidFill>
              <a:latin typeface="ＭＳ Ｐ明朝" pitchFamily="18" charset="-128"/>
              <a:ea typeface="ＭＳ Ｐ明朝" pitchFamily="18" charset="-128"/>
            </a:rPr>
            <a:t>父                夫</a:t>
          </a:r>
        </a:p>
        <a:p>
          <a:r>
            <a:rPr kumimoji="1" lang="ja-JP" altLang="en-US" sz="600">
              <a:solidFill>
                <a:srgbClr val="FF00FF"/>
              </a:solidFill>
              <a:latin typeface="ＭＳ Ｐ明朝" pitchFamily="18" charset="-128"/>
              <a:ea typeface="ＭＳ Ｐ明朝" pitchFamily="18" charset="-128"/>
            </a:rPr>
            <a:t>母                妻</a:t>
          </a:r>
        </a:p>
        <a:p>
          <a:pPr algn="l"/>
          <a:r>
            <a:rPr kumimoji="1" lang="ja-JP" altLang="en-US" sz="600">
              <a:solidFill>
                <a:srgbClr val="FF00FF"/>
              </a:solidFill>
              <a:latin typeface="ＭＳ Ｐ明朝" pitchFamily="18" charset="-128"/>
              <a:ea typeface="ＭＳ Ｐ明朝" pitchFamily="18" charset="-128"/>
            </a:rPr>
            <a:t>祖父             </a:t>
          </a:r>
          <a:r>
            <a:rPr kumimoji="1" lang="ja-JP" altLang="en-US" sz="400">
              <a:solidFill>
                <a:srgbClr val="FF00FF"/>
              </a:solidFill>
              <a:latin typeface="ＭＳ Ｐ明朝" pitchFamily="18" charset="-128"/>
              <a:ea typeface="ＭＳ Ｐ明朝" pitchFamily="18" charset="-128"/>
            </a:rPr>
            <a:t>上記以外   </a:t>
          </a:r>
          <a:endParaRPr kumimoji="1" lang="en-US" altLang="ja-JP" sz="400">
            <a:solidFill>
              <a:srgbClr val="FF00FF"/>
            </a:solidFill>
            <a:latin typeface="ＭＳ Ｐ明朝" pitchFamily="18" charset="-128"/>
            <a:ea typeface="ＭＳ Ｐ明朝" pitchFamily="18" charset="-128"/>
          </a:endParaRPr>
        </a:p>
        <a:p>
          <a:r>
            <a:rPr kumimoji="1" lang="ja-JP" altLang="en-US" sz="600">
              <a:solidFill>
                <a:srgbClr val="FF00FF"/>
              </a:solidFill>
              <a:latin typeface="ＭＳ Ｐ明朝" pitchFamily="18" charset="-128"/>
              <a:ea typeface="ＭＳ Ｐ明朝" pitchFamily="18" charset="-128"/>
            </a:rPr>
            <a:t>祖母</a:t>
          </a:r>
          <a:endParaRPr kumimoji="1" lang="en-US" altLang="ja-JP" sz="600">
            <a:solidFill>
              <a:srgbClr val="FF00FF"/>
            </a:solidFill>
            <a:latin typeface="ＭＳ Ｐ明朝" pitchFamily="18" charset="-128"/>
            <a:ea typeface="ＭＳ Ｐ明朝" pitchFamily="18" charset="-128"/>
          </a:endParaRPr>
        </a:p>
        <a:p>
          <a:r>
            <a:rPr kumimoji="1" lang="ja-JP" altLang="en-US" sz="400">
              <a:solidFill>
                <a:srgbClr val="FF00FF"/>
              </a:solidFill>
              <a:latin typeface="ＭＳ Ｐ明朝" pitchFamily="18" charset="-128"/>
              <a:ea typeface="ＭＳ Ｐ明朝" pitchFamily="18" charset="-128"/>
            </a:rPr>
            <a:t>上記以外</a:t>
          </a:r>
          <a:endParaRPr kumimoji="1" lang="en-US" altLang="ja-JP" sz="500">
            <a:solidFill>
              <a:srgbClr val="FF00FF"/>
            </a:solidFill>
            <a:latin typeface="ＭＳ Ｐ明朝" pitchFamily="18" charset="-128"/>
            <a:ea typeface="ＭＳ Ｐ明朝" pitchFamily="18" charset="-128"/>
          </a:endParaRPr>
        </a:p>
      </xdr:txBody>
    </xdr:sp>
    <xdr:clientData/>
  </xdr:twoCellAnchor>
  <xdr:twoCellAnchor editAs="oneCell">
    <xdr:from>
      <xdr:col>46</xdr:col>
      <xdr:colOff>25976</xdr:colOff>
      <xdr:row>64</xdr:row>
      <xdr:rowOff>242457</xdr:rowOff>
    </xdr:from>
    <xdr:to>
      <xdr:col>60</xdr:col>
      <xdr:colOff>43295</xdr:colOff>
      <xdr:row>65</xdr:row>
      <xdr:rowOff>8659</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3593521" y="9169980"/>
          <a:ext cx="917865" cy="865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45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※5</a:t>
          </a:r>
          <a:r>
            <a:rPr kumimoji="1" lang="ja-JP" altLang="en-US" sz="45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又は</a:t>
          </a:r>
          <a:r>
            <a:rPr kumimoji="1" lang="en-US" altLang="ja-JP" sz="45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8</a:t>
          </a:r>
          <a:r>
            <a:rPr kumimoji="1" lang="ja-JP" altLang="en-US" sz="45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の場合に記入します。</a:t>
          </a:r>
          <a:endParaRPr kumimoji="1" lang="ja-JP" altLang="en-US" sz="450"/>
        </a:p>
      </xdr:txBody>
    </xdr:sp>
    <xdr:clientData/>
  </xdr:twoCellAnchor>
  <xdr:twoCellAnchor editAs="oneCell">
    <xdr:from>
      <xdr:col>46</xdr:col>
      <xdr:colOff>34638</xdr:colOff>
      <xdr:row>75</xdr:row>
      <xdr:rowOff>251111</xdr:rowOff>
    </xdr:from>
    <xdr:to>
      <xdr:col>60</xdr:col>
      <xdr:colOff>51957</xdr:colOff>
      <xdr:row>76</xdr:row>
      <xdr:rowOff>17313</xdr:rowOff>
    </xdr:to>
    <xdr:sp macro="" textlink="">
      <xdr:nvSpPr>
        <xdr:cNvPr id="322" name="テキスト ボックス 321">
          <a:extLst>
            <a:ext uri="{FF2B5EF4-FFF2-40B4-BE49-F238E27FC236}">
              <a16:creationId xmlns:a16="http://schemas.microsoft.com/office/drawing/2014/main" id="{00000000-0008-0000-0100-000042010000}"/>
            </a:ext>
          </a:extLst>
        </xdr:cNvPr>
        <xdr:cNvSpPr txBox="1"/>
      </xdr:nvSpPr>
      <xdr:spPr>
        <a:xfrm>
          <a:off x="3602183" y="10737270"/>
          <a:ext cx="917865" cy="86588"/>
        </a:xfrm>
        <a:prstGeom prst="rect">
          <a:avLst/>
        </a:prstGeom>
        <a:solidFill>
          <a:sysClr val="window" lastClr="FFFFFF"/>
        </a:solidFill>
        <a:ln w="9525" cmpd="sng">
          <a:noFill/>
        </a:ln>
        <a:effectLst/>
      </xdr:spPr>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45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※5</a:t>
          </a:r>
          <a:r>
            <a:rPr kumimoji="1" lang="ja-JP" altLang="en-US" sz="45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又は</a:t>
          </a:r>
          <a:r>
            <a:rPr kumimoji="1" lang="en-US" altLang="ja-JP" sz="45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8</a:t>
          </a:r>
          <a:r>
            <a:rPr kumimoji="1" lang="ja-JP" altLang="en-US" sz="45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の場合に記入します。</a:t>
          </a:r>
          <a:endParaRPr kumimoji="1" lang="ja-JP" altLang="en-US" sz="45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editAs="oneCell">
    <xdr:from>
      <xdr:col>46</xdr:col>
      <xdr:colOff>17329</xdr:colOff>
      <xdr:row>73</xdr:row>
      <xdr:rowOff>51954</xdr:rowOff>
    </xdr:from>
    <xdr:to>
      <xdr:col>62</xdr:col>
      <xdr:colOff>17327</xdr:colOff>
      <xdr:row>76</xdr:row>
      <xdr:rowOff>16454</xdr:rowOff>
    </xdr:to>
    <xdr:sp macro="" textlink="">
      <xdr:nvSpPr>
        <xdr:cNvPr id="327" name="テキスト ボックス 326">
          <a:extLst>
            <a:ext uri="{FF2B5EF4-FFF2-40B4-BE49-F238E27FC236}">
              <a16:creationId xmlns:a16="http://schemas.microsoft.com/office/drawing/2014/main" id="{00000000-0008-0000-0100-000047010000}"/>
            </a:ext>
          </a:extLst>
        </xdr:cNvPr>
        <xdr:cNvSpPr txBox="1"/>
      </xdr:nvSpPr>
      <xdr:spPr>
        <a:xfrm>
          <a:off x="3584874" y="10113818"/>
          <a:ext cx="1091044" cy="684070"/>
        </a:xfrm>
        <a:prstGeom prst="rect">
          <a:avLst/>
        </a:prstGeom>
        <a:no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父                夫</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母                妻</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祖父             </a:t>
          </a:r>
          <a:r>
            <a:rPr kumimoji="1" lang="ja-JP" altLang="en-US" sz="4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上記以外   </a:t>
          </a:r>
          <a:endParaRPr kumimoji="1" lang="en-US" altLang="ja-JP" sz="4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祖母</a:t>
          </a:r>
          <a:endParaRPr kumimoji="1" lang="en-US" altLang="ja-JP"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4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上記以外</a:t>
          </a:r>
          <a:endParaRPr kumimoji="1" lang="en-US" altLang="ja-JP" sz="5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endParaRPr>
        </a:p>
      </xdr:txBody>
    </xdr:sp>
    <xdr:clientData/>
  </xdr:twoCellAnchor>
  <xdr:twoCellAnchor editAs="oneCell">
    <xdr:from>
      <xdr:col>0</xdr:col>
      <xdr:colOff>136924</xdr:colOff>
      <xdr:row>98</xdr:row>
      <xdr:rowOff>11909</xdr:rowOff>
    </xdr:from>
    <xdr:to>
      <xdr:col>0</xdr:col>
      <xdr:colOff>172639</xdr:colOff>
      <xdr:row>98</xdr:row>
      <xdr:rowOff>160735</xdr:rowOff>
    </xdr:to>
    <xdr:cxnSp macro="">
      <xdr:nvCxnSpPr>
        <xdr:cNvPr id="28" name="カギ線コネクタ 27">
          <a:extLst>
            <a:ext uri="{FF2B5EF4-FFF2-40B4-BE49-F238E27FC236}">
              <a16:creationId xmlns:a16="http://schemas.microsoft.com/office/drawing/2014/main" id="{00000000-0008-0000-0100-00001C000000}"/>
            </a:ext>
          </a:extLst>
        </xdr:cNvPr>
        <xdr:cNvCxnSpPr/>
      </xdr:nvCxnSpPr>
      <xdr:spPr bwMode="auto">
        <a:xfrm rot="16200000" flipH="1">
          <a:off x="80369" y="13189152"/>
          <a:ext cx="148826" cy="35715"/>
        </a:xfrm>
        <a:prstGeom prst="bentConnector3">
          <a:avLst>
            <a:gd name="adj1" fmla="val 106001"/>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48</xdr:col>
      <xdr:colOff>5970</xdr:colOff>
      <xdr:row>36</xdr:row>
      <xdr:rowOff>53578</xdr:rowOff>
    </xdr:from>
    <xdr:to>
      <xdr:col>56</xdr:col>
      <xdr:colOff>65502</xdr:colOff>
      <xdr:row>38</xdr:row>
      <xdr:rowOff>314435</xdr:rowOff>
    </xdr:to>
    <xdr:sp macro="" textlink="">
      <xdr:nvSpPr>
        <xdr:cNvPr id="328" name="テキスト ボックス 327">
          <a:extLst>
            <a:ext uri="{FF2B5EF4-FFF2-40B4-BE49-F238E27FC236}">
              <a16:creationId xmlns:a16="http://schemas.microsoft.com/office/drawing/2014/main" id="{00000000-0008-0000-0100-000048010000}"/>
            </a:ext>
          </a:extLst>
        </xdr:cNvPr>
        <xdr:cNvSpPr txBox="1"/>
      </xdr:nvSpPr>
      <xdr:spPr>
        <a:xfrm>
          <a:off x="3649283" y="4964906"/>
          <a:ext cx="631032" cy="689482"/>
        </a:xfrm>
        <a:prstGeom prst="rect">
          <a:avLst/>
        </a:prstGeom>
        <a:no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父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母</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祖父    </a:t>
          </a:r>
          <a:endParaRPr kumimoji="1" lang="en-US" altLang="ja-JP"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祖母</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上記以外</a:t>
          </a:r>
          <a:endParaRPr kumimoji="1" lang="en-US" altLang="ja-JP"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endParaRPr>
        </a:p>
      </xdr:txBody>
    </xdr:sp>
    <xdr:clientData/>
  </xdr:twoCellAnchor>
  <xdr:twoCellAnchor editAs="oneCell">
    <xdr:from>
      <xdr:col>53</xdr:col>
      <xdr:colOff>86778</xdr:colOff>
      <xdr:row>49</xdr:row>
      <xdr:rowOff>125414</xdr:rowOff>
    </xdr:from>
    <xdr:to>
      <xdr:col>56</xdr:col>
      <xdr:colOff>28628</xdr:colOff>
      <xdr:row>49</xdr:row>
      <xdr:rowOff>219014</xdr:rowOff>
    </xdr:to>
    <xdr:sp macro="" textlink="">
      <xdr:nvSpPr>
        <xdr:cNvPr id="334" name="正方形/長方形 333">
          <a:extLst>
            <a:ext uri="{FF2B5EF4-FFF2-40B4-BE49-F238E27FC236}">
              <a16:creationId xmlns:a16="http://schemas.microsoft.com/office/drawing/2014/main" id="{00000000-0008-0000-0100-00004E010000}"/>
            </a:ext>
          </a:extLst>
        </xdr:cNvPr>
        <xdr:cNvSpPr/>
      </xdr:nvSpPr>
      <xdr:spPr bwMode="auto">
        <a:xfrm>
          <a:off x="4122997" y="5465367"/>
          <a:ext cx="120444"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en-US" altLang="ja-JP" sz="700">
              <a:solidFill>
                <a:srgbClr val="FF00FF"/>
              </a:solidFill>
            </a:rPr>
            <a:t>5</a:t>
          </a:r>
          <a:endParaRPr kumimoji="1" lang="ja-JP" altLang="en-US" sz="700">
            <a:solidFill>
              <a:srgbClr val="FF00FF"/>
            </a:solidFill>
          </a:endParaRPr>
        </a:p>
      </xdr:txBody>
    </xdr:sp>
    <xdr:clientData/>
  </xdr:twoCellAnchor>
  <xdr:twoCellAnchor editAs="oneCell">
    <xdr:from>
      <xdr:col>53</xdr:col>
      <xdr:colOff>85983</xdr:colOff>
      <xdr:row>47</xdr:row>
      <xdr:rowOff>124091</xdr:rowOff>
    </xdr:from>
    <xdr:to>
      <xdr:col>56</xdr:col>
      <xdr:colOff>27833</xdr:colOff>
      <xdr:row>47</xdr:row>
      <xdr:rowOff>217691</xdr:rowOff>
    </xdr:to>
    <xdr:sp macro="" textlink="">
      <xdr:nvSpPr>
        <xdr:cNvPr id="339" name="正方形/長方形 338">
          <a:extLst>
            <a:ext uri="{FF2B5EF4-FFF2-40B4-BE49-F238E27FC236}">
              <a16:creationId xmlns:a16="http://schemas.microsoft.com/office/drawing/2014/main" id="{00000000-0008-0000-0100-000053010000}"/>
            </a:ext>
          </a:extLst>
        </xdr:cNvPr>
        <xdr:cNvSpPr/>
      </xdr:nvSpPr>
      <xdr:spPr bwMode="auto">
        <a:xfrm>
          <a:off x="4122202" y="5035419"/>
          <a:ext cx="120444"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FF00FF"/>
              </a:solidFill>
              <a:effectLst/>
              <a:uLnTx/>
              <a:uFillTx/>
            </a:rPr>
            <a:t>1</a:t>
          </a:r>
          <a:endParaRPr kumimoji="1" lang="ja-JP" altLang="en-US" sz="700" b="0" i="0" u="none" strike="noStrike" kern="0" cap="none" spc="0" normalizeH="0" baseline="0" noProof="0">
            <a:ln>
              <a:noFill/>
            </a:ln>
            <a:solidFill>
              <a:srgbClr val="FF00FF"/>
            </a:solidFill>
            <a:effectLst/>
            <a:uLnTx/>
            <a:uFillTx/>
          </a:endParaRPr>
        </a:p>
      </xdr:txBody>
    </xdr:sp>
    <xdr:clientData/>
  </xdr:twoCellAnchor>
  <xdr:twoCellAnchor editAs="oneCell">
    <xdr:from>
      <xdr:col>53</xdr:col>
      <xdr:colOff>88100</xdr:colOff>
      <xdr:row>47</xdr:row>
      <xdr:rowOff>234157</xdr:rowOff>
    </xdr:from>
    <xdr:to>
      <xdr:col>56</xdr:col>
      <xdr:colOff>29950</xdr:colOff>
      <xdr:row>47</xdr:row>
      <xdr:rowOff>327757</xdr:rowOff>
    </xdr:to>
    <xdr:sp macro="" textlink="">
      <xdr:nvSpPr>
        <xdr:cNvPr id="340" name="正方形/長方形 339">
          <a:extLst>
            <a:ext uri="{FF2B5EF4-FFF2-40B4-BE49-F238E27FC236}">
              <a16:creationId xmlns:a16="http://schemas.microsoft.com/office/drawing/2014/main" id="{00000000-0008-0000-0100-000054010000}"/>
            </a:ext>
          </a:extLst>
        </xdr:cNvPr>
        <xdr:cNvSpPr/>
      </xdr:nvSpPr>
      <xdr:spPr bwMode="auto">
        <a:xfrm>
          <a:off x="4124319" y="5145485"/>
          <a:ext cx="120444" cy="93600"/>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FF00FF"/>
              </a:solidFill>
              <a:effectLst/>
              <a:uLnTx/>
              <a:uFillTx/>
            </a:rPr>
            <a:t>2</a:t>
          </a:r>
          <a:endParaRPr kumimoji="1" lang="ja-JP" altLang="en-US" sz="700" b="0" i="0" u="none" strike="noStrike" kern="0" cap="none" spc="0" normalizeH="0" baseline="0" noProof="0">
            <a:ln>
              <a:noFill/>
            </a:ln>
            <a:solidFill>
              <a:srgbClr val="FF00FF"/>
            </a:solidFill>
            <a:effectLst/>
            <a:uLnTx/>
            <a:uFillTx/>
          </a:endParaRPr>
        </a:p>
      </xdr:txBody>
    </xdr:sp>
    <xdr:clientData/>
  </xdr:twoCellAnchor>
  <xdr:twoCellAnchor editAs="oneCell">
    <xdr:from>
      <xdr:col>53</xdr:col>
      <xdr:colOff>88100</xdr:colOff>
      <xdr:row>47</xdr:row>
      <xdr:rowOff>337344</xdr:rowOff>
    </xdr:from>
    <xdr:to>
      <xdr:col>56</xdr:col>
      <xdr:colOff>29950</xdr:colOff>
      <xdr:row>49</xdr:row>
      <xdr:rowOff>6853</xdr:rowOff>
    </xdr:to>
    <xdr:sp macro="" textlink="">
      <xdr:nvSpPr>
        <xdr:cNvPr id="341" name="正方形/長方形 340">
          <a:extLst>
            <a:ext uri="{FF2B5EF4-FFF2-40B4-BE49-F238E27FC236}">
              <a16:creationId xmlns:a16="http://schemas.microsoft.com/office/drawing/2014/main" id="{00000000-0008-0000-0100-000055010000}"/>
            </a:ext>
          </a:extLst>
        </xdr:cNvPr>
        <xdr:cNvSpPr/>
      </xdr:nvSpPr>
      <xdr:spPr bwMode="auto">
        <a:xfrm>
          <a:off x="4124319" y="5248672"/>
          <a:ext cx="120444" cy="98134"/>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FF00FF"/>
              </a:solidFill>
              <a:effectLst/>
              <a:uLnTx/>
              <a:uFillTx/>
            </a:rPr>
            <a:t>3</a:t>
          </a:r>
          <a:endParaRPr kumimoji="1" lang="ja-JP" altLang="en-US" sz="700" b="0" i="0" u="none" strike="noStrike" kern="0" cap="none" spc="0" normalizeH="0" baseline="0" noProof="0">
            <a:ln>
              <a:noFill/>
            </a:ln>
            <a:solidFill>
              <a:srgbClr val="FF00FF"/>
            </a:solidFill>
            <a:effectLst/>
            <a:uLnTx/>
            <a:uFillTx/>
          </a:endParaRPr>
        </a:p>
      </xdr:txBody>
    </xdr:sp>
    <xdr:clientData/>
  </xdr:twoCellAnchor>
  <xdr:twoCellAnchor editAs="oneCell">
    <xdr:from>
      <xdr:col>53</xdr:col>
      <xdr:colOff>88894</xdr:colOff>
      <xdr:row>49</xdr:row>
      <xdr:rowOff>20241</xdr:rowOff>
    </xdr:from>
    <xdr:to>
      <xdr:col>56</xdr:col>
      <xdr:colOff>30744</xdr:colOff>
      <xdr:row>49</xdr:row>
      <xdr:rowOff>111458</xdr:rowOff>
    </xdr:to>
    <xdr:sp macro="" textlink="">
      <xdr:nvSpPr>
        <xdr:cNvPr id="342" name="正方形/長方形 341">
          <a:extLst>
            <a:ext uri="{FF2B5EF4-FFF2-40B4-BE49-F238E27FC236}">
              <a16:creationId xmlns:a16="http://schemas.microsoft.com/office/drawing/2014/main" id="{00000000-0008-0000-0100-000056010000}"/>
            </a:ext>
          </a:extLst>
        </xdr:cNvPr>
        <xdr:cNvSpPr/>
      </xdr:nvSpPr>
      <xdr:spPr bwMode="auto">
        <a:xfrm>
          <a:off x="4125113" y="5360194"/>
          <a:ext cx="120444" cy="91217"/>
        </a:xfrm>
        <a:prstGeom prst="rect">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700" b="0" i="0" u="none" strike="noStrike" kern="0" cap="none" spc="0" normalizeH="0" baseline="0" noProof="0">
              <a:ln>
                <a:noFill/>
              </a:ln>
              <a:solidFill>
                <a:srgbClr val="FF00FF"/>
              </a:solidFill>
              <a:effectLst/>
              <a:uLnTx/>
              <a:uFillTx/>
            </a:rPr>
            <a:t>4</a:t>
          </a:r>
          <a:endParaRPr kumimoji="1" lang="ja-JP" altLang="en-US" sz="700" b="0" i="0" u="none" strike="noStrike" kern="0" cap="none" spc="0" normalizeH="0" baseline="0" noProof="0">
            <a:ln>
              <a:noFill/>
            </a:ln>
            <a:solidFill>
              <a:srgbClr val="FF00FF"/>
            </a:solidFill>
            <a:effectLst/>
            <a:uLnTx/>
            <a:uFillTx/>
          </a:endParaRPr>
        </a:p>
      </xdr:txBody>
    </xdr:sp>
    <xdr:clientData/>
  </xdr:twoCellAnchor>
  <xdr:twoCellAnchor editAs="oneCell">
    <xdr:from>
      <xdr:col>48</xdr:col>
      <xdr:colOff>11924</xdr:colOff>
      <xdr:row>47</xdr:row>
      <xdr:rowOff>47624</xdr:rowOff>
    </xdr:from>
    <xdr:to>
      <xdr:col>56</xdr:col>
      <xdr:colOff>71456</xdr:colOff>
      <xdr:row>49</xdr:row>
      <xdr:rowOff>308481</xdr:rowOff>
    </xdr:to>
    <xdr:sp macro="" textlink="">
      <xdr:nvSpPr>
        <xdr:cNvPr id="346" name="テキスト ボックス 345">
          <a:extLst>
            <a:ext uri="{FF2B5EF4-FFF2-40B4-BE49-F238E27FC236}">
              <a16:creationId xmlns:a16="http://schemas.microsoft.com/office/drawing/2014/main" id="{00000000-0008-0000-0100-00005A010000}"/>
            </a:ext>
          </a:extLst>
        </xdr:cNvPr>
        <xdr:cNvSpPr txBox="1"/>
      </xdr:nvSpPr>
      <xdr:spPr>
        <a:xfrm>
          <a:off x="3655237" y="6530577"/>
          <a:ext cx="631032" cy="689482"/>
        </a:xfrm>
        <a:prstGeom prst="rect">
          <a:avLst/>
        </a:prstGeom>
        <a:no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父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母</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祖父    </a:t>
          </a:r>
          <a:endParaRPr kumimoji="1" lang="en-US" altLang="ja-JP"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祖母</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上記以外</a:t>
          </a:r>
          <a:endParaRPr kumimoji="1" lang="en-US" altLang="ja-JP"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endParaRPr>
        </a:p>
      </xdr:txBody>
    </xdr:sp>
    <xdr:clientData/>
  </xdr:twoCellAnchor>
  <xdr:twoCellAnchor editAs="oneCell">
    <xdr:from>
      <xdr:col>68</xdr:col>
      <xdr:colOff>95250</xdr:colOff>
      <xdr:row>36</xdr:row>
      <xdr:rowOff>352425</xdr:rowOff>
    </xdr:from>
    <xdr:to>
      <xdr:col>75</xdr:col>
      <xdr:colOff>76200</xdr:colOff>
      <xdr:row>41</xdr:row>
      <xdr:rowOff>28575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5172075" y="5286375"/>
          <a:ext cx="6762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t>平成</a:t>
          </a:r>
        </a:p>
        <a:p>
          <a:pPr algn="ctr"/>
          <a:endParaRPr kumimoji="1" lang="ja-JP" altLang="en-US" sz="300"/>
        </a:p>
        <a:p>
          <a:pPr algn="ctr"/>
          <a:r>
            <a:rPr kumimoji="1" lang="ja-JP" altLang="en-US" sz="800"/>
            <a:t>令和</a:t>
          </a:r>
        </a:p>
      </xdr:txBody>
    </xdr:sp>
    <xdr:clientData/>
  </xdr:twoCellAnchor>
  <xdr:twoCellAnchor editAs="oneCell">
    <xdr:from>
      <xdr:col>68</xdr:col>
      <xdr:colOff>104775</xdr:colOff>
      <xdr:row>47</xdr:row>
      <xdr:rowOff>342900</xdr:rowOff>
    </xdr:from>
    <xdr:to>
      <xdr:col>75</xdr:col>
      <xdr:colOff>85725</xdr:colOff>
      <xdr:row>52</xdr:row>
      <xdr:rowOff>19050</xdr:rowOff>
    </xdr:to>
    <xdr:sp macro="" textlink="">
      <xdr:nvSpPr>
        <xdr:cNvPr id="329" name="テキスト ボックス 328">
          <a:extLst>
            <a:ext uri="{FF2B5EF4-FFF2-40B4-BE49-F238E27FC236}">
              <a16:creationId xmlns:a16="http://schemas.microsoft.com/office/drawing/2014/main" id="{00000000-0008-0000-0100-000049010000}"/>
            </a:ext>
          </a:extLst>
        </xdr:cNvPr>
        <xdr:cNvSpPr txBox="1"/>
      </xdr:nvSpPr>
      <xdr:spPr>
        <a:xfrm>
          <a:off x="5181600" y="6867525"/>
          <a:ext cx="676275" cy="504825"/>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平成</a:t>
          </a:r>
        </a:p>
        <a:p>
          <a:pPr marL="0" marR="0" lvl="0" indent="0" algn="ctr" defTabSz="914400" eaLnBrk="1" fontAlgn="auto" latinLnBrk="0" hangingPunct="1">
            <a:lnSpc>
              <a:spcPct val="100000"/>
            </a:lnSpc>
            <a:spcBef>
              <a:spcPts val="0"/>
            </a:spcBef>
            <a:spcAft>
              <a:spcPts val="0"/>
            </a:spcAft>
            <a:buClrTx/>
            <a:buSzTx/>
            <a:buFontTx/>
            <a:buNone/>
            <a:tabLst/>
            <a:defRPr/>
          </a:pPr>
          <a:endParaRPr kumimoji="1" lang="ja-JP" altLang="en-US" sz="3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Calibri"/>
              <a:ea typeface="ＭＳ Ｐゴシック"/>
              <a:cs typeface="+mn-cs"/>
            </a:rPr>
            <a:t>令和</a:t>
          </a:r>
        </a:p>
      </xdr:txBody>
    </xdr:sp>
    <xdr:clientData/>
  </xdr:twoCellAnchor>
  <xdr:twoCellAnchor editAs="oneCell">
    <xdr:from>
      <xdr:col>67</xdr:col>
      <xdr:colOff>28575</xdr:colOff>
      <xdr:row>85</xdr:row>
      <xdr:rowOff>38100</xdr:rowOff>
    </xdr:from>
    <xdr:to>
      <xdr:col>92</xdr:col>
      <xdr:colOff>10050</xdr:colOff>
      <xdr:row>85</xdr:row>
      <xdr:rowOff>308100</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5000625" y="10582275"/>
          <a:ext cx="3191400" cy="270000"/>
          <a:chOff x="5162550" y="10629900"/>
          <a:chExt cx="3191400" cy="270000"/>
        </a:xfrm>
      </xdr:grpSpPr>
      <xdr:sp macro="" textlink="第1表入力!EA119">
        <xdr:nvSpPr>
          <xdr:cNvPr id="332" name="正方形/長方形 331">
            <a:extLst>
              <a:ext uri="{FF2B5EF4-FFF2-40B4-BE49-F238E27FC236}">
                <a16:creationId xmlns:a16="http://schemas.microsoft.com/office/drawing/2014/main" id="{00000000-0008-0000-0100-00004C010000}"/>
              </a:ext>
            </a:extLst>
          </xdr:cNvPr>
          <xdr:cNvSpPr>
            <a:spLocks/>
          </xdr:cNvSpPr>
        </xdr:nvSpPr>
        <xdr:spPr bwMode="auto">
          <a:xfrm>
            <a:off x="516255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28DA678-E37E-470D-98AF-CB4C29950662}"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B119">
        <xdr:nvSpPr>
          <xdr:cNvPr id="344" name="正方形/長方形 343">
            <a:extLst>
              <a:ext uri="{FF2B5EF4-FFF2-40B4-BE49-F238E27FC236}">
                <a16:creationId xmlns:a16="http://schemas.microsoft.com/office/drawing/2014/main" id="{00000000-0008-0000-0100-000058010000}"/>
              </a:ext>
            </a:extLst>
          </xdr:cNvPr>
          <xdr:cNvSpPr>
            <a:spLocks/>
          </xdr:cNvSpPr>
        </xdr:nvSpPr>
        <xdr:spPr bwMode="auto">
          <a:xfrm>
            <a:off x="541020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9676015-39D9-4C90-9666-61617630C6F2}"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C119">
        <xdr:nvSpPr>
          <xdr:cNvPr id="348" name="正方形/長方形 347">
            <a:extLst>
              <a:ext uri="{FF2B5EF4-FFF2-40B4-BE49-F238E27FC236}">
                <a16:creationId xmlns:a16="http://schemas.microsoft.com/office/drawing/2014/main" id="{00000000-0008-0000-0100-00005C010000}"/>
              </a:ext>
            </a:extLst>
          </xdr:cNvPr>
          <xdr:cNvSpPr>
            <a:spLocks/>
          </xdr:cNvSpPr>
        </xdr:nvSpPr>
        <xdr:spPr bwMode="auto">
          <a:xfrm>
            <a:off x="565785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23FBB46-84C7-4A82-AE93-96B1FC60DA72}"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D119">
        <xdr:nvSpPr>
          <xdr:cNvPr id="350" name="正方形/長方形 349">
            <a:extLst>
              <a:ext uri="{FF2B5EF4-FFF2-40B4-BE49-F238E27FC236}">
                <a16:creationId xmlns:a16="http://schemas.microsoft.com/office/drawing/2014/main" id="{00000000-0008-0000-0100-00005E010000}"/>
              </a:ext>
            </a:extLst>
          </xdr:cNvPr>
          <xdr:cNvSpPr>
            <a:spLocks/>
          </xdr:cNvSpPr>
        </xdr:nvSpPr>
        <xdr:spPr bwMode="auto">
          <a:xfrm>
            <a:off x="590550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7DE1AE86-41E7-496F-8D7C-02A532A9E4BF}"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E119">
        <xdr:nvSpPr>
          <xdr:cNvPr id="352" name="正方形/長方形 351">
            <a:extLst>
              <a:ext uri="{FF2B5EF4-FFF2-40B4-BE49-F238E27FC236}">
                <a16:creationId xmlns:a16="http://schemas.microsoft.com/office/drawing/2014/main" id="{00000000-0008-0000-0100-000060010000}"/>
              </a:ext>
            </a:extLst>
          </xdr:cNvPr>
          <xdr:cNvSpPr>
            <a:spLocks/>
          </xdr:cNvSpPr>
        </xdr:nvSpPr>
        <xdr:spPr bwMode="auto">
          <a:xfrm>
            <a:off x="615315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4883B8A-A693-4853-B143-177889C23058}"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G119">
        <xdr:nvSpPr>
          <xdr:cNvPr id="355" name="正方形/長方形 354">
            <a:extLst>
              <a:ext uri="{FF2B5EF4-FFF2-40B4-BE49-F238E27FC236}">
                <a16:creationId xmlns:a16="http://schemas.microsoft.com/office/drawing/2014/main" id="{00000000-0008-0000-0100-000063010000}"/>
              </a:ext>
            </a:extLst>
          </xdr:cNvPr>
          <xdr:cNvSpPr>
            <a:spLocks/>
          </xdr:cNvSpPr>
        </xdr:nvSpPr>
        <xdr:spPr bwMode="auto">
          <a:xfrm>
            <a:off x="664845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E81234A-077D-4156-89E4-B0ECF9DED731}"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H119">
        <xdr:nvSpPr>
          <xdr:cNvPr id="357" name="正方形/長方形 356">
            <a:extLst>
              <a:ext uri="{FF2B5EF4-FFF2-40B4-BE49-F238E27FC236}">
                <a16:creationId xmlns:a16="http://schemas.microsoft.com/office/drawing/2014/main" id="{00000000-0008-0000-0100-000065010000}"/>
              </a:ext>
            </a:extLst>
          </xdr:cNvPr>
          <xdr:cNvSpPr>
            <a:spLocks/>
          </xdr:cNvSpPr>
        </xdr:nvSpPr>
        <xdr:spPr bwMode="auto">
          <a:xfrm>
            <a:off x="689610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17761A5B-441E-4861-8E9A-EEA622C6FF6C}"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I119">
        <xdr:nvSpPr>
          <xdr:cNvPr id="359" name="正方形/長方形 358">
            <a:extLst>
              <a:ext uri="{FF2B5EF4-FFF2-40B4-BE49-F238E27FC236}">
                <a16:creationId xmlns:a16="http://schemas.microsoft.com/office/drawing/2014/main" id="{00000000-0008-0000-0100-000067010000}"/>
              </a:ext>
            </a:extLst>
          </xdr:cNvPr>
          <xdr:cNvSpPr>
            <a:spLocks/>
          </xdr:cNvSpPr>
        </xdr:nvSpPr>
        <xdr:spPr bwMode="auto">
          <a:xfrm>
            <a:off x="714375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A484E64-2226-476A-9F81-5C3955A9DF1C}"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J119">
        <xdr:nvSpPr>
          <xdr:cNvPr id="361" name="正方形/長方形 360">
            <a:extLst>
              <a:ext uri="{FF2B5EF4-FFF2-40B4-BE49-F238E27FC236}">
                <a16:creationId xmlns:a16="http://schemas.microsoft.com/office/drawing/2014/main" id="{00000000-0008-0000-0100-000069010000}"/>
              </a:ext>
            </a:extLst>
          </xdr:cNvPr>
          <xdr:cNvSpPr>
            <a:spLocks/>
          </xdr:cNvSpPr>
        </xdr:nvSpPr>
        <xdr:spPr bwMode="auto">
          <a:xfrm>
            <a:off x="739140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363DED1-8624-47C7-9F80-ECD79931382A}"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M119">
        <xdr:nvSpPr>
          <xdr:cNvPr id="364" name="正方形/長方形 363">
            <a:extLst>
              <a:ext uri="{FF2B5EF4-FFF2-40B4-BE49-F238E27FC236}">
                <a16:creationId xmlns:a16="http://schemas.microsoft.com/office/drawing/2014/main" id="{00000000-0008-0000-0100-00006C010000}"/>
              </a:ext>
            </a:extLst>
          </xdr:cNvPr>
          <xdr:cNvSpPr>
            <a:spLocks/>
          </xdr:cNvSpPr>
        </xdr:nvSpPr>
        <xdr:spPr bwMode="auto">
          <a:xfrm>
            <a:off x="813435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A91AF2C1-1824-4821-977A-9B2ED9F1D95A}"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L119">
        <xdr:nvSpPr>
          <xdr:cNvPr id="365" name="正方形/長方形 364">
            <a:extLst>
              <a:ext uri="{FF2B5EF4-FFF2-40B4-BE49-F238E27FC236}">
                <a16:creationId xmlns:a16="http://schemas.microsoft.com/office/drawing/2014/main" id="{00000000-0008-0000-0100-00006D010000}"/>
              </a:ext>
            </a:extLst>
          </xdr:cNvPr>
          <xdr:cNvSpPr>
            <a:spLocks/>
          </xdr:cNvSpPr>
        </xdr:nvSpPr>
        <xdr:spPr bwMode="auto">
          <a:xfrm>
            <a:off x="788670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148976A-E749-4FC8-9EF0-7412FAB49034}"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K119">
        <xdr:nvSpPr>
          <xdr:cNvPr id="369" name="正方形/長方形 368">
            <a:extLst>
              <a:ext uri="{FF2B5EF4-FFF2-40B4-BE49-F238E27FC236}">
                <a16:creationId xmlns:a16="http://schemas.microsoft.com/office/drawing/2014/main" id="{00000000-0008-0000-0100-000071010000}"/>
              </a:ext>
            </a:extLst>
          </xdr:cNvPr>
          <xdr:cNvSpPr>
            <a:spLocks/>
          </xdr:cNvSpPr>
        </xdr:nvSpPr>
        <xdr:spPr bwMode="auto">
          <a:xfrm>
            <a:off x="763905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EAD9A49-E69B-4B6B-887C-42297C810046}"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F119">
        <xdr:nvSpPr>
          <xdr:cNvPr id="374" name="正方形/長方形 373">
            <a:extLst>
              <a:ext uri="{FF2B5EF4-FFF2-40B4-BE49-F238E27FC236}">
                <a16:creationId xmlns:a16="http://schemas.microsoft.com/office/drawing/2014/main" id="{00000000-0008-0000-0100-000076010000}"/>
              </a:ext>
            </a:extLst>
          </xdr:cNvPr>
          <xdr:cNvSpPr>
            <a:spLocks/>
          </xdr:cNvSpPr>
        </xdr:nvSpPr>
        <xdr:spPr bwMode="auto">
          <a:xfrm>
            <a:off x="6400800" y="10629900"/>
            <a:ext cx="2196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92585B1-6FE7-4CCB-B30F-DB4772DBBCEA}"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grpSp>
    <xdr:clientData/>
  </xdr:twoCellAnchor>
  <xdr:twoCellAnchor editAs="oneCell">
    <xdr:from>
      <xdr:col>104</xdr:col>
      <xdr:colOff>20781</xdr:colOff>
      <xdr:row>62</xdr:row>
      <xdr:rowOff>3463</xdr:rowOff>
    </xdr:from>
    <xdr:to>
      <xdr:col>106</xdr:col>
      <xdr:colOff>575</xdr:colOff>
      <xdr:row>62</xdr:row>
      <xdr:rowOff>213013</xdr:rowOff>
    </xdr:to>
    <xdr:sp macro="" textlink="">
      <xdr:nvSpPr>
        <xdr:cNvPr id="347" name="テキスト ボックス 346">
          <a:extLst>
            <a:ext uri="{FF2B5EF4-FFF2-40B4-BE49-F238E27FC236}">
              <a16:creationId xmlns:a16="http://schemas.microsoft.com/office/drawing/2014/main" id="{00000000-0008-0000-0100-00005B010000}"/>
            </a:ext>
          </a:extLst>
        </xdr:cNvPr>
        <xdr:cNvSpPr txBox="1"/>
      </xdr:nvSpPr>
      <xdr:spPr>
        <a:xfrm>
          <a:off x="9688656" y="8595013"/>
          <a:ext cx="224269" cy="2095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円</a:t>
          </a:r>
        </a:p>
      </xdr:txBody>
    </xdr:sp>
    <xdr:clientData/>
  </xdr:twoCellAnchor>
  <xdr:twoCellAnchor editAs="oneCell">
    <xdr:from>
      <xdr:col>98</xdr:col>
      <xdr:colOff>19050</xdr:colOff>
      <xdr:row>62</xdr:row>
      <xdr:rowOff>0</xdr:rowOff>
    </xdr:from>
    <xdr:to>
      <xdr:col>100</xdr:col>
      <xdr:colOff>1443</xdr:colOff>
      <xdr:row>62</xdr:row>
      <xdr:rowOff>213014</xdr:rowOff>
    </xdr:to>
    <xdr:sp macro="" textlink="">
      <xdr:nvSpPr>
        <xdr:cNvPr id="349" name="テキスト ボックス 348">
          <a:extLst>
            <a:ext uri="{FF2B5EF4-FFF2-40B4-BE49-F238E27FC236}">
              <a16:creationId xmlns:a16="http://schemas.microsoft.com/office/drawing/2014/main" id="{00000000-0008-0000-0100-00005D010000}"/>
            </a:ext>
          </a:extLst>
        </xdr:cNvPr>
        <xdr:cNvSpPr txBox="1"/>
      </xdr:nvSpPr>
      <xdr:spPr>
        <a:xfrm>
          <a:off x="8943975" y="8591550"/>
          <a:ext cx="226868" cy="213014"/>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円</a:t>
          </a:r>
        </a:p>
      </xdr:txBody>
    </xdr:sp>
    <xdr:clientData/>
  </xdr:twoCellAnchor>
  <xdr:twoCellAnchor editAs="oneCell">
    <xdr:from>
      <xdr:col>110</xdr:col>
      <xdr:colOff>58881</xdr:colOff>
      <xdr:row>62</xdr:row>
      <xdr:rowOff>0</xdr:rowOff>
    </xdr:from>
    <xdr:to>
      <xdr:col>111</xdr:col>
      <xdr:colOff>73600</xdr:colOff>
      <xdr:row>62</xdr:row>
      <xdr:rowOff>213014</xdr:rowOff>
    </xdr:to>
    <xdr:sp macro="" textlink="">
      <xdr:nvSpPr>
        <xdr:cNvPr id="351" name="テキスト ボックス 350">
          <a:extLst>
            <a:ext uri="{FF2B5EF4-FFF2-40B4-BE49-F238E27FC236}">
              <a16:creationId xmlns:a16="http://schemas.microsoft.com/office/drawing/2014/main" id="{00000000-0008-0000-0100-00005F010000}"/>
            </a:ext>
          </a:extLst>
        </xdr:cNvPr>
        <xdr:cNvSpPr txBox="1"/>
      </xdr:nvSpPr>
      <xdr:spPr>
        <a:xfrm>
          <a:off x="10279206" y="8591550"/>
          <a:ext cx="224269" cy="213014"/>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倍</a:t>
          </a:r>
        </a:p>
      </xdr:txBody>
    </xdr:sp>
    <xdr:clientData/>
  </xdr:twoCellAnchor>
  <xdr:twoCellAnchor editAs="oneCell">
    <xdr:from>
      <xdr:col>12</xdr:col>
      <xdr:colOff>28575</xdr:colOff>
      <xdr:row>85</xdr:row>
      <xdr:rowOff>38100</xdr:rowOff>
    </xdr:from>
    <xdr:to>
      <xdr:col>61</xdr:col>
      <xdr:colOff>111225</xdr:colOff>
      <xdr:row>85</xdr:row>
      <xdr:rowOff>308100</xdr:rowOff>
    </xdr:to>
    <xdr:grpSp>
      <xdr:nvGrpSpPr>
        <xdr:cNvPr id="14" name="グループ化 13">
          <a:extLst>
            <a:ext uri="{FF2B5EF4-FFF2-40B4-BE49-F238E27FC236}">
              <a16:creationId xmlns:a16="http://schemas.microsoft.com/office/drawing/2014/main" id="{00000000-0008-0000-0100-00000E000000}"/>
            </a:ext>
          </a:extLst>
        </xdr:cNvPr>
        <xdr:cNvGrpSpPr/>
      </xdr:nvGrpSpPr>
      <xdr:grpSpPr>
        <a:xfrm>
          <a:off x="1457325" y="10582275"/>
          <a:ext cx="3187800" cy="270000"/>
          <a:chOff x="4953000" y="9039225"/>
          <a:chExt cx="3187800" cy="270000"/>
        </a:xfrm>
      </xdr:grpSpPr>
      <xdr:sp macro="" textlink="第1表入力!EA118">
        <xdr:nvSpPr>
          <xdr:cNvPr id="353" name="正方形/長方形 352">
            <a:extLst>
              <a:ext uri="{FF2B5EF4-FFF2-40B4-BE49-F238E27FC236}">
                <a16:creationId xmlns:a16="http://schemas.microsoft.com/office/drawing/2014/main" id="{00000000-0008-0000-0100-000061010000}"/>
              </a:ext>
            </a:extLst>
          </xdr:cNvPr>
          <xdr:cNvSpPr>
            <a:spLocks/>
          </xdr:cNvSpPr>
        </xdr:nvSpPr>
        <xdr:spPr bwMode="auto">
          <a:xfrm>
            <a:off x="495300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F69C811-596C-4251-8BF3-268090E1A426}"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B118">
        <xdr:nvSpPr>
          <xdr:cNvPr id="354" name="正方形/長方形 353">
            <a:extLst>
              <a:ext uri="{FF2B5EF4-FFF2-40B4-BE49-F238E27FC236}">
                <a16:creationId xmlns:a16="http://schemas.microsoft.com/office/drawing/2014/main" id="{00000000-0008-0000-0100-000062010000}"/>
              </a:ext>
            </a:extLst>
          </xdr:cNvPr>
          <xdr:cNvSpPr>
            <a:spLocks/>
          </xdr:cNvSpPr>
        </xdr:nvSpPr>
        <xdr:spPr bwMode="auto">
          <a:xfrm>
            <a:off x="520065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A598F27D-0643-4231-926C-6EFBC33AB696}"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C118">
        <xdr:nvSpPr>
          <xdr:cNvPr id="356" name="正方形/長方形 355">
            <a:extLst>
              <a:ext uri="{FF2B5EF4-FFF2-40B4-BE49-F238E27FC236}">
                <a16:creationId xmlns:a16="http://schemas.microsoft.com/office/drawing/2014/main" id="{00000000-0008-0000-0100-000064010000}"/>
              </a:ext>
            </a:extLst>
          </xdr:cNvPr>
          <xdr:cNvSpPr>
            <a:spLocks/>
          </xdr:cNvSpPr>
        </xdr:nvSpPr>
        <xdr:spPr bwMode="auto">
          <a:xfrm>
            <a:off x="544830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F916DC1-7074-417B-84D6-C7FDCE45F3B3}"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D118">
        <xdr:nvSpPr>
          <xdr:cNvPr id="358" name="正方形/長方形 357">
            <a:extLst>
              <a:ext uri="{FF2B5EF4-FFF2-40B4-BE49-F238E27FC236}">
                <a16:creationId xmlns:a16="http://schemas.microsoft.com/office/drawing/2014/main" id="{00000000-0008-0000-0100-000066010000}"/>
              </a:ext>
            </a:extLst>
          </xdr:cNvPr>
          <xdr:cNvSpPr>
            <a:spLocks/>
          </xdr:cNvSpPr>
        </xdr:nvSpPr>
        <xdr:spPr bwMode="auto">
          <a:xfrm>
            <a:off x="569595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9DCE527-FC06-4A2C-8901-FB7B2A84D68D}"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E118">
        <xdr:nvSpPr>
          <xdr:cNvPr id="360" name="正方形/長方形 359">
            <a:extLst>
              <a:ext uri="{FF2B5EF4-FFF2-40B4-BE49-F238E27FC236}">
                <a16:creationId xmlns:a16="http://schemas.microsoft.com/office/drawing/2014/main" id="{00000000-0008-0000-0100-000068010000}"/>
              </a:ext>
            </a:extLst>
          </xdr:cNvPr>
          <xdr:cNvSpPr>
            <a:spLocks/>
          </xdr:cNvSpPr>
        </xdr:nvSpPr>
        <xdr:spPr bwMode="auto">
          <a:xfrm>
            <a:off x="594360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AE1192E4-EA5C-4E42-9B92-2382BEB7504B}"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G118">
        <xdr:nvSpPr>
          <xdr:cNvPr id="363" name="正方形/長方形 362">
            <a:extLst>
              <a:ext uri="{FF2B5EF4-FFF2-40B4-BE49-F238E27FC236}">
                <a16:creationId xmlns:a16="http://schemas.microsoft.com/office/drawing/2014/main" id="{00000000-0008-0000-0100-00006B010000}"/>
              </a:ext>
            </a:extLst>
          </xdr:cNvPr>
          <xdr:cNvSpPr>
            <a:spLocks/>
          </xdr:cNvSpPr>
        </xdr:nvSpPr>
        <xdr:spPr bwMode="auto">
          <a:xfrm>
            <a:off x="643890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DBE069E-B74A-467F-84C9-C30CFEA00E44}"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H118">
        <xdr:nvSpPr>
          <xdr:cNvPr id="366" name="正方形/長方形 365">
            <a:extLst>
              <a:ext uri="{FF2B5EF4-FFF2-40B4-BE49-F238E27FC236}">
                <a16:creationId xmlns:a16="http://schemas.microsoft.com/office/drawing/2014/main" id="{00000000-0008-0000-0100-00006E010000}"/>
              </a:ext>
            </a:extLst>
          </xdr:cNvPr>
          <xdr:cNvSpPr>
            <a:spLocks/>
          </xdr:cNvSpPr>
        </xdr:nvSpPr>
        <xdr:spPr bwMode="auto">
          <a:xfrm>
            <a:off x="668655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DC8B27E-4300-4ACA-B609-4C6DEAB88A3F}"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I118">
        <xdr:nvSpPr>
          <xdr:cNvPr id="367" name="正方形/長方形 366">
            <a:extLst>
              <a:ext uri="{FF2B5EF4-FFF2-40B4-BE49-F238E27FC236}">
                <a16:creationId xmlns:a16="http://schemas.microsoft.com/office/drawing/2014/main" id="{00000000-0008-0000-0100-00006F010000}"/>
              </a:ext>
            </a:extLst>
          </xdr:cNvPr>
          <xdr:cNvSpPr>
            <a:spLocks/>
          </xdr:cNvSpPr>
        </xdr:nvSpPr>
        <xdr:spPr bwMode="auto">
          <a:xfrm>
            <a:off x="693420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ABA97F6-D04E-47B4-8DC1-A153841921AB}"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J118">
        <xdr:nvSpPr>
          <xdr:cNvPr id="368" name="正方形/長方形 367">
            <a:extLst>
              <a:ext uri="{FF2B5EF4-FFF2-40B4-BE49-F238E27FC236}">
                <a16:creationId xmlns:a16="http://schemas.microsoft.com/office/drawing/2014/main" id="{00000000-0008-0000-0100-000070010000}"/>
              </a:ext>
            </a:extLst>
          </xdr:cNvPr>
          <xdr:cNvSpPr>
            <a:spLocks/>
          </xdr:cNvSpPr>
        </xdr:nvSpPr>
        <xdr:spPr bwMode="auto">
          <a:xfrm>
            <a:off x="718185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655E992-D293-4ADC-AB2E-863A23F8E113}"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M118">
        <xdr:nvSpPr>
          <xdr:cNvPr id="370" name="正方形/長方形 369">
            <a:extLst>
              <a:ext uri="{FF2B5EF4-FFF2-40B4-BE49-F238E27FC236}">
                <a16:creationId xmlns:a16="http://schemas.microsoft.com/office/drawing/2014/main" id="{00000000-0008-0000-0100-000072010000}"/>
              </a:ext>
            </a:extLst>
          </xdr:cNvPr>
          <xdr:cNvSpPr>
            <a:spLocks/>
          </xdr:cNvSpPr>
        </xdr:nvSpPr>
        <xdr:spPr bwMode="auto">
          <a:xfrm>
            <a:off x="792480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9BDC7B31-CFAF-4A37-A9B6-F1C6C49B598F}"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L118">
        <xdr:nvSpPr>
          <xdr:cNvPr id="375" name="正方形/長方形 374">
            <a:extLst>
              <a:ext uri="{FF2B5EF4-FFF2-40B4-BE49-F238E27FC236}">
                <a16:creationId xmlns:a16="http://schemas.microsoft.com/office/drawing/2014/main" id="{00000000-0008-0000-0100-000077010000}"/>
              </a:ext>
            </a:extLst>
          </xdr:cNvPr>
          <xdr:cNvSpPr>
            <a:spLocks/>
          </xdr:cNvSpPr>
        </xdr:nvSpPr>
        <xdr:spPr bwMode="auto">
          <a:xfrm>
            <a:off x="767715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50DE57C0-3295-4B19-9C29-974FD41BC4D1}"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K118">
        <xdr:nvSpPr>
          <xdr:cNvPr id="376" name="正方形/長方形 375">
            <a:extLst>
              <a:ext uri="{FF2B5EF4-FFF2-40B4-BE49-F238E27FC236}">
                <a16:creationId xmlns:a16="http://schemas.microsoft.com/office/drawing/2014/main" id="{00000000-0008-0000-0100-000078010000}"/>
              </a:ext>
            </a:extLst>
          </xdr:cNvPr>
          <xdr:cNvSpPr>
            <a:spLocks/>
          </xdr:cNvSpPr>
        </xdr:nvSpPr>
        <xdr:spPr bwMode="auto">
          <a:xfrm>
            <a:off x="742950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8163D16-8657-488F-9FEE-D3C78D1FA272}"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F118">
        <xdr:nvSpPr>
          <xdr:cNvPr id="377" name="正方形/長方形 376">
            <a:extLst>
              <a:ext uri="{FF2B5EF4-FFF2-40B4-BE49-F238E27FC236}">
                <a16:creationId xmlns:a16="http://schemas.microsoft.com/office/drawing/2014/main" id="{00000000-0008-0000-0100-000079010000}"/>
              </a:ext>
            </a:extLst>
          </xdr:cNvPr>
          <xdr:cNvSpPr>
            <a:spLocks/>
          </xdr:cNvSpPr>
        </xdr:nvSpPr>
        <xdr:spPr bwMode="auto">
          <a:xfrm>
            <a:off x="6191250" y="9039225"/>
            <a:ext cx="216000" cy="270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DC372E7A-C08C-4C8E-B1CA-B2C66D417201}"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grpSp>
    <xdr:clientData/>
  </xdr:twoCellAnchor>
  <xdr:twoCellAnchor editAs="oneCell">
    <xdr:from>
      <xdr:col>75</xdr:col>
      <xdr:colOff>0</xdr:colOff>
      <xdr:row>49</xdr:row>
      <xdr:rowOff>0</xdr:rowOff>
    </xdr:from>
    <xdr:to>
      <xdr:col>77</xdr:col>
      <xdr:colOff>248175</xdr:colOff>
      <xdr:row>50</xdr:row>
      <xdr:rowOff>9675</xdr:rowOff>
    </xdr:to>
    <xdr:grpSp>
      <xdr:nvGrpSpPr>
        <xdr:cNvPr id="15" name="グループ化 14">
          <a:extLst>
            <a:ext uri="{FF2B5EF4-FFF2-40B4-BE49-F238E27FC236}">
              <a16:creationId xmlns:a16="http://schemas.microsoft.com/office/drawing/2014/main" id="{00000000-0008-0000-0100-00000F000000}"/>
            </a:ext>
          </a:extLst>
        </xdr:cNvPr>
        <xdr:cNvGrpSpPr/>
      </xdr:nvGrpSpPr>
      <xdr:grpSpPr>
        <a:xfrm>
          <a:off x="5772150" y="6134100"/>
          <a:ext cx="505350" cy="333525"/>
          <a:chOff x="5772150" y="6943725"/>
          <a:chExt cx="505350" cy="333525"/>
        </a:xfrm>
      </xdr:grpSpPr>
      <xdr:sp macro="" textlink="第1表入力!EA117">
        <xdr:nvSpPr>
          <xdr:cNvPr id="379" name="正方形/長方形 378">
            <a:extLst>
              <a:ext uri="{FF2B5EF4-FFF2-40B4-BE49-F238E27FC236}">
                <a16:creationId xmlns:a16="http://schemas.microsoft.com/office/drawing/2014/main" id="{00000000-0008-0000-0100-00007B010000}"/>
              </a:ext>
            </a:extLst>
          </xdr:cNvPr>
          <xdr:cNvSpPr>
            <a:spLocks/>
          </xdr:cNvSpPr>
        </xdr:nvSpPr>
        <xdr:spPr bwMode="auto">
          <a:xfrm>
            <a:off x="5772150" y="6953250"/>
            <a:ext cx="219600" cy="324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D0357AA-997E-44AD-BE74-26D45C8EC98C}"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B117">
        <xdr:nvSpPr>
          <xdr:cNvPr id="380" name="正方形/長方形 379">
            <a:extLst>
              <a:ext uri="{FF2B5EF4-FFF2-40B4-BE49-F238E27FC236}">
                <a16:creationId xmlns:a16="http://schemas.microsoft.com/office/drawing/2014/main" id="{00000000-0008-0000-0100-00007C010000}"/>
              </a:ext>
            </a:extLst>
          </xdr:cNvPr>
          <xdr:cNvSpPr>
            <a:spLocks/>
          </xdr:cNvSpPr>
        </xdr:nvSpPr>
        <xdr:spPr bwMode="auto">
          <a:xfrm>
            <a:off x="6057900" y="6943725"/>
            <a:ext cx="219600" cy="324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F963C4C-727C-4918-BCB3-3E67A1ECD7D2}"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grpSp>
    <xdr:clientData/>
  </xdr:twoCellAnchor>
  <xdr:twoCellAnchor editAs="oneCell">
    <xdr:from>
      <xdr:col>104</xdr:col>
      <xdr:colOff>20781</xdr:colOff>
      <xdr:row>47</xdr:row>
      <xdr:rowOff>3463</xdr:rowOff>
    </xdr:from>
    <xdr:to>
      <xdr:col>106</xdr:col>
      <xdr:colOff>575</xdr:colOff>
      <xdr:row>47</xdr:row>
      <xdr:rowOff>213013</xdr:rowOff>
    </xdr:to>
    <xdr:sp macro="" textlink="">
      <xdr:nvSpPr>
        <xdr:cNvPr id="384" name="テキスト ボックス 383">
          <a:extLst>
            <a:ext uri="{FF2B5EF4-FFF2-40B4-BE49-F238E27FC236}">
              <a16:creationId xmlns:a16="http://schemas.microsoft.com/office/drawing/2014/main" id="{00000000-0008-0000-0100-000080010000}"/>
            </a:ext>
          </a:extLst>
        </xdr:cNvPr>
        <xdr:cNvSpPr txBox="1"/>
      </xdr:nvSpPr>
      <xdr:spPr>
        <a:xfrm>
          <a:off x="9688656" y="6528088"/>
          <a:ext cx="224269" cy="2095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円</a:t>
          </a:r>
        </a:p>
      </xdr:txBody>
    </xdr:sp>
    <xdr:clientData/>
  </xdr:twoCellAnchor>
  <xdr:twoCellAnchor editAs="oneCell">
    <xdr:from>
      <xdr:col>98</xdr:col>
      <xdr:colOff>19050</xdr:colOff>
      <xdr:row>47</xdr:row>
      <xdr:rowOff>0</xdr:rowOff>
    </xdr:from>
    <xdr:to>
      <xdr:col>100</xdr:col>
      <xdr:colOff>1443</xdr:colOff>
      <xdr:row>47</xdr:row>
      <xdr:rowOff>213014</xdr:rowOff>
    </xdr:to>
    <xdr:sp macro="" textlink="">
      <xdr:nvSpPr>
        <xdr:cNvPr id="385" name="テキスト ボックス 384">
          <a:extLst>
            <a:ext uri="{FF2B5EF4-FFF2-40B4-BE49-F238E27FC236}">
              <a16:creationId xmlns:a16="http://schemas.microsoft.com/office/drawing/2014/main" id="{00000000-0008-0000-0100-000081010000}"/>
            </a:ext>
          </a:extLst>
        </xdr:cNvPr>
        <xdr:cNvSpPr txBox="1"/>
      </xdr:nvSpPr>
      <xdr:spPr>
        <a:xfrm>
          <a:off x="8943975" y="6524625"/>
          <a:ext cx="226868" cy="213014"/>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円</a:t>
          </a:r>
        </a:p>
      </xdr:txBody>
    </xdr:sp>
    <xdr:clientData/>
  </xdr:twoCellAnchor>
  <xdr:twoCellAnchor editAs="oneCell">
    <xdr:from>
      <xdr:col>110</xdr:col>
      <xdr:colOff>58881</xdr:colOff>
      <xdr:row>47</xdr:row>
      <xdr:rowOff>0</xdr:rowOff>
    </xdr:from>
    <xdr:to>
      <xdr:col>111</xdr:col>
      <xdr:colOff>73600</xdr:colOff>
      <xdr:row>47</xdr:row>
      <xdr:rowOff>213014</xdr:rowOff>
    </xdr:to>
    <xdr:sp macro="" textlink="">
      <xdr:nvSpPr>
        <xdr:cNvPr id="386" name="テキスト ボックス 385">
          <a:extLst>
            <a:ext uri="{FF2B5EF4-FFF2-40B4-BE49-F238E27FC236}">
              <a16:creationId xmlns:a16="http://schemas.microsoft.com/office/drawing/2014/main" id="{00000000-0008-0000-0100-000082010000}"/>
            </a:ext>
          </a:extLst>
        </xdr:cNvPr>
        <xdr:cNvSpPr txBox="1"/>
      </xdr:nvSpPr>
      <xdr:spPr>
        <a:xfrm>
          <a:off x="10279206" y="6524625"/>
          <a:ext cx="224269" cy="213014"/>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倍</a:t>
          </a:r>
        </a:p>
      </xdr:txBody>
    </xdr:sp>
    <xdr:clientData/>
  </xdr:twoCellAnchor>
  <xdr:twoCellAnchor editAs="oneCell">
    <xdr:from>
      <xdr:col>75</xdr:col>
      <xdr:colOff>0</xdr:colOff>
      <xdr:row>38</xdr:row>
      <xdr:rowOff>0</xdr:rowOff>
    </xdr:from>
    <xdr:to>
      <xdr:col>77</xdr:col>
      <xdr:colOff>248175</xdr:colOff>
      <xdr:row>39</xdr:row>
      <xdr:rowOff>9675</xdr:rowOff>
    </xdr:to>
    <xdr:grpSp>
      <xdr:nvGrpSpPr>
        <xdr:cNvPr id="16" name="グループ化 15">
          <a:extLst>
            <a:ext uri="{FF2B5EF4-FFF2-40B4-BE49-F238E27FC236}">
              <a16:creationId xmlns:a16="http://schemas.microsoft.com/office/drawing/2014/main" id="{00000000-0008-0000-0100-000010000000}"/>
            </a:ext>
          </a:extLst>
        </xdr:cNvPr>
        <xdr:cNvGrpSpPr/>
      </xdr:nvGrpSpPr>
      <xdr:grpSpPr>
        <a:xfrm>
          <a:off x="5772150" y="4667250"/>
          <a:ext cx="505350" cy="333525"/>
          <a:chOff x="5772150" y="5353050"/>
          <a:chExt cx="505350" cy="333525"/>
        </a:xfrm>
      </xdr:grpSpPr>
      <xdr:sp macro="" textlink="第1表入力!EA116">
        <xdr:nvSpPr>
          <xdr:cNvPr id="333" name="正方形/長方形 332">
            <a:extLst>
              <a:ext uri="{FF2B5EF4-FFF2-40B4-BE49-F238E27FC236}">
                <a16:creationId xmlns:a16="http://schemas.microsoft.com/office/drawing/2014/main" id="{00000000-0008-0000-0100-00004D010000}"/>
              </a:ext>
            </a:extLst>
          </xdr:cNvPr>
          <xdr:cNvSpPr>
            <a:spLocks/>
          </xdr:cNvSpPr>
        </xdr:nvSpPr>
        <xdr:spPr bwMode="auto">
          <a:xfrm>
            <a:off x="5772150" y="5362575"/>
            <a:ext cx="219600" cy="324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C81DD75-70E9-4761-8931-0CBEED448646}"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入力!EB116">
        <xdr:nvSpPr>
          <xdr:cNvPr id="343" name="正方形/長方形 342">
            <a:extLst>
              <a:ext uri="{FF2B5EF4-FFF2-40B4-BE49-F238E27FC236}">
                <a16:creationId xmlns:a16="http://schemas.microsoft.com/office/drawing/2014/main" id="{00000000-0008-0000-0100-000057010000}"/>
              </a:ext>
            </a:extLst>
          </xdr:cNvPr>
          <xdr:cNvSpPr>
            <a:spLocks/>
          </xdr:cNvSpPr>
        </xdr:nvSpPr>
        <xdr:spPr bwMode="auto">
          <a:xfrm>
            <a:off x="6057900" y="5353050"/>
            <a:ext cx="219600" cy="324000"/>
          </a:xfrm>
          <a:prstGeom prst="rect">
            <a:avLst/>
          </a:prstGeom>
          <a:noFill/>
          <a:ln w="9525" cap="flat" cmpd="sng" algn="ctr">
            <a:solidFill>
              <a:srgbClr val="FF66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0449587-2B4B-48C4-A465-F67ACDEC0C82}"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grpSp>
    <xdr:clientData/>
  </xdr:twoCellAnchor>
  <xdr:oneCellAnchor>
    <xdr:from>
      <xdr:col>104</xdr:col>
      <xdr:colOff>20781</xdr:colOff>
      <xdr:row>36</xdr:row>
      <xdr:rowOff>3463</xdr:rowOff>
    </xdr:from>
    <xdr:ext cx="224269" cy="209550"/>
    <xdr:sp macro="" textlink="">
      <xdr:nvSpPr>
        <xdr:cNvPr id="383" name="テキスト ボックス 382">
          <a:extLst>
            <a:ext uri="{FF2B5EF4-FFF2-40B4-BE49-F238E27FC236}">
              <a16:creationId xmlns:a16="http://schemas.microsoft.com/office/drawing/2014/main" id="{00000000-0008-0000-0100-00007F010000}"/>
            </a:ext>
          </a:extLst>
        </xdr:cNvPr>
        <xdr:cNvSpPr txBox="1"/>
      </xdr:nvSpPr>
      <xdr:spPr>
        <a:xfrm>
          <a:off x="9688656" y="6528088"/>
          <a:ext cx="224269" cy="2095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円</a:t>
          </a:r>
        </a:p>
      </xdr:txBody>
    </xdr:sp>
    <xdr:clientData/>
  </xdr:oneCellAnchor>
  <xdr:oneCellAnchor>
    <xdr:from>
      <xdr:col>98</xdr:col>
      <xdr:colOff>19050</xdr:colOff>
      <xdr:row>36</xdr:row>
      <xdr:rowOff>0</xdr:rowOff>
    </xdr:from>
    <xdr:ext cx="226868" cy="213014"/>
    <xdr:sp macro="" textlink="">
      <xdr:nvSpPr>
        <xdr:cNvPr id="387" name="テキスト ボックス 386">
          <a:extLst>
            <a:ext uri="{FF2B5EF4-FFF2-40B4-BE49-F238E27FC236}">
              <a16:creationId xmlns:a16="http://schemas.microsoft.com/office/drawing/2014/main" id="{00000000-0008-0000-0100-000083010000}"/>
            </a:ext>
          </a:extLst>
        </xdr:cNvPr>
        <xdr:cNvSpPr txBox="1"/>
      </xdr:nvSpPr>
      <xdr:spPr>
        <a:xfrm>
          <a:off x="8943975" y="6524625"/>
          <a:ext cx="226868" cy="213014"/>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円</a:t>
          </a:r>
        </a:p>
      </xdr:txBody>
    </xdr:sp>
    <xdr:clientData/>
  </xdr:oneCellAnchor>
  <xdr:oneCellAnchor>
    <xdr:from>
      <xdr:col>110</xdr:col>
      <xdr:colOff>58881</xdr:colOff>
      <xdr:row>36</xdr:row>
      <xdr:rowOff>0</xdr:rowOff>
    </xdr:from>
    <xdr:ext cx="224269" cy="213014"/>
    <xdr:sp macro="" textlink="">
      <xdr:nvSpPr>
        <xdr:cNvPr id="388" name="テキスト ボックス 387">
          <a:extLst>
            <a:ext uri="{FF2B5EF4-FFF2-40B4-BE49-F238E27FC236}">
              <a16:creationId xmlns:a16="http://schemas.microsoft.com/office/drawing/2014/main" id="{00000000-0008-0000-0100-000084010000}"/>
            </a:ext>
          </a:extLst>
        </xdr:cNvPr>
        <xdr:cNvSpPr txBox="1"/>
      </xdr:nvSpPr>
      <xdr:spPr>
        <a:xfrm>
          <a:off x="10279206" y="6524625"/>
          <a:ext cx="224269" cy="213014"/>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倍</a:t>
          </a:r>
        </a:p>
      </xdr:txBody>
    </xdr:sp>
    <xdr:clientData/>
  </xdr:oneCellAnchor>
  <xdr:twoCellAnchor editAs="oneCell">
    <xdr:from>
      <xdr:col>89</xdr:col>
      <xdr:colOff>85726</xdr:colOff>
      <xdr:row>0</xdr:row>
      <xdr:rowOff>76200</xdr:rowOff>
    </xdr:from>
    <xdr:to>
      <xdr:col>93</xdr:col>
      <xdr:colOff>66675</xdr:colOff>
      <xdr:row>6</xdr:row>
      <xdr:rowOff>9525</xdr:rowOff>
    </xdr:to>
    <xdr:grpSp>
      <xdr:nvGrpSpPr>
        <xdr:cNvPr id="24" name="グループ化 23">
          <a:extLst>
            <a:ext uri="{FF2B5EF4-FFF2-40B4-BE49-F238E27FC236}">
              <a16:creationId xmlns:a16="http://schemas.microsoft.com/office/drawing/2014/main" id="{00000000-0008-0000-0100-000018000000}"/>
            </a:ext>
          </a:extLst>
        </xdr:cNvPr>
        <xdr:cNvGrpSpPr/>
      </xdr:nvGrpSpPr>
      <xdr:grpSpPr>
        <a:xfrm>
          <a:off x="7724776" y="76200"/>
          <a:ext cx="561974" cy="561975"/>
          <a:chOff x="7724776" y="76200"/>
          <a:chExt cx="561974" cy="561975"/>
        </a:xfrm>
      </xdr:grpSpPr>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724776" y="76200"/>
            <a:ext cx="561974" cy="561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6600"/>
                </a:solidFill>
                <a:latin typeface="ＭＳ Ｐゴシック" panose="020B0600070205080204" pitchFamily="50" charset="-128"/>
                <a:ea typeface="ＭＳ Ｐゴシック" panose="020B0600070205080204" pitchFamily="50" charset="-128"/>
              </a:rPr>
              <a:t>修 正</a:t>
            </a:r>
          </a:p>
        </xdr:txBody>
      </xdr:sp>
      <xdr:sp macro="" textlink="">
        <xdr:nvSpPr>
          <xdr:cNvPr id="20" name="楕円 19">
            <a:extLst>
              <a:ext uri="{FF2B5EF4-FFF2-40B4-BE49-F238E27FC236}">
                <a16:creationId xmlns:a16="http://schemas.microsoft.com/office/drawing/2014/main" id="{00000000-0008-0000-0100-000014000000}"/>
              </a:ext>
            </a:extLst>
          </xdr:cNvPr>
          <xdr:cNvSpPr/>
        </xdr:nvSpPr>
        <xdr:spPr bwMode="auto">
          <a:xfrm>
            <a:off x="7906021" y="238126"/>
            <a:ext cx="216000" cy="216000"/>
          </a:xfrm>
          <a:prstGeom prst="ellipse">
            <a:avLst/>
          </a:prstGeom>
          <a:noFill/>
          <a:ln w="9525" cap="flat" cmpd="sng" algn="ctr">
            <a:solidFill>
              <a:srgbClr val="FF6600"/>
            </a:solidFill>
            <a:prstDash val="sysDot"/>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grpSp>
    <xdr:clientData/>
  </xdr:twoCellAnchor>
  <xdr:twoCellAnchor>
    <xdr:from>
      <xdr:col>19</xdr:col>
      <xdr:colOff>19050</xdr:colOff>
      <xdr:row>21</xdr:row>
      <xdr:rowOff>19049</xdr:rowOff>
    </xdr:from>
    <xdr:to>
      <xdr:col>53</xdr:col>
      <xdr:colOff>95250</xdr:colOff>
      <xdr:row>22</xdr:row>
      <xdr:rowOff>2249</xdr:rowOff>
    </xdr:to>
    <xdr:grpSp>
      <xdr:nvGrpSpPr>
        <xdr:cNvPr id="40" name="グループ化 39">
          <a:extLst>
            <a:ext uri="{FF2B5EF4-FFF2-40B4-BE49-F238E27FC236}">
              <a16:creationId xmlns:a16="http://schemas.microsoft.com/office/drawing/2014/main" id="{00000000-0008-0000-0100-000028000000}"/>
            </a:ext>
          </a:extLst>
        </xdr:cNvPr>
        <xdr:cNvGrpSpPr/>
      </xdr:nvGrpSpPr>
      <xdr:grpSpPr>
        <a:xfrm>
          <a:off x="1895475" y="2666999"/>
          <a:ext cx="2228850" cy="288000"/>
          <a:chOff x="1876425" y="2676524"/>
          <a:chExt cx="2228850" cy="288000"/>
        </a:xfrm>
      </xdr:grpSpPr>
      <xdr:sp macro="" textlink="">
        <xdr:nvSpPr>
          <xdr:cNvPr id="186412" name="円/楕円 154">
            <a:extLst>
              <a:ext uri="{FF2B5EF4-FFF2-40B4-BE49-F238E27FC236}">
                <a16:creationId xmlns:a16="http://schemas.microsoft.com/office/drawing/2014/main" id="{00000000-0008-0000-0100-00002CD80200}"/>
              </a:ext>
            </a:extLst>
          </xdr:cNvPr>
          <xdr:cNvSpPr>
            <a:spLocks noChangeArrowheads="1"/>
          </xdr:cNvSpPr>
        </xdr:nvSpPr>
        <xdr:spPr bwMode="auto">
          <a:xfrm>
            <a:off x="2847975" y="2905125"/>
            <a:ext cx="38100"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grpSp>
        <xdr:nvGrpSpPr>
          <xdr:cNvPr id="26" name="グループ化 25">
            <a:extLst>
              <a:ext uri="{FF2B5EF4-FFF2-40B4-BE49-F238E27FC236}">
                <a16:creationId xmlns:a16="http://schemas.microsoft.com/office/drawing/2014/main" id="{00000000-0008-0000-0100-00001A000000}"/>
              </a:ext>
            </a:extLst>
          </xdr:cNvPr>
          <xdr:cNvGrpSpPr/>
        </xdr:nvGrpSpPr>
        <xdr:grpSpPr>
          <a:xfrm>
            <a:off x="1876425" y="2676524"/>
            <a:ext cx="2228850" cy="288000"/>
            <a:chOff x="1876425" y="2962274"/>
            <a:chExt cx="2228850" cy="288000"/>
          </a:xfrm>
        </xdr:grpSpPr>
        <xdr:sp macro="" textlink="">
          <xdr:nvSpPr>
            <xdr:cNvPr id="186406" name="正方形/長方形 66">
              <a:extLst>
                <a:ext uri="{FF2B5EF4-FFF2-40B4-BE49-F238E27FC236}">
                  <a16:creationId xmlns:a16="http://schemas.microsoft.com/office/drawing/2014/main" id="{00000000-0008-0000-0100-000026D80200}"/>
                </a:ext>
              </a:extLst>
            </xdr:cNvPr>
            <xdr:cNvSpPr>
              <a:spLocks noChangeArrowheads="1"/>
            </xdr:cNvSpPr>
          </xdr:nvSpPr>
          <xdr:spPr bwMode="auto">
            <a:xfrm>
              <a:off x="1876425" y="2962274"/>
              <a:ext cx="26670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07" name="正方形/長方形 66">
              <a:extLst>
                <a:ext uri="{FF2B5EF4-FFF2-40B4-BE49-F238E27FC236}">
                  <a16:creationId xmlns:a16="http://schemas.microsoft.com/office/drawing/2014/main" id="{00000000-0008-0000-0100-000027D80200}"/>
                </a:ext>
              </a:extLst>
            </xdr:cNvPr>
            <xdr:cNvSpPr>
              <a:spLocks noChangeArrowheads="1"/>
            </xdr:cNvSpPr>
          </xdr:nvSpPr>
          <xdr:spPr bwMode="auto">
            <a:xfrm>
              <a:off x="2257425" y="2962274"/>
              <a:ext cx="25717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08" name="正方形/長方形 66">
              <a:extLst>
                <a:ext uri="{FF2B5EF4-FFF2-40B4-BE49-F238E27FC236}">
                  <a16:creationId xmlns:a16="http://schemas.microsoft.com/office/drawing/2014/main" id="{00000000-0008-0000-0100-000028D80200}"/>
                </a:ext>
              </a:extLst>
            </xdr:cNvPr>
            <xdr:cNvSpPr>
              <a:spLocks noChangeArrowheads="1"/>
            </xdr:cNvSpPr>
          </xdr:nvSpPr>
          <xdr:spPr bwMode="auto">
            <a:xfrm>
              <a:off x="2552700" y="2962274"/>
              <a:ext cx="27622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09" name="正方形/長方形 66">
              <a:extLst>
                <a:ext uri="{FF2B5EF4-FFF2-40B4-BE49-F238E27FC236}">
                  <a16:creationId xmlns:a16="http://schemas.microsoft.com/office/drawing/2014/main" id="{00000000-0008-0000-0100-000029D80200}"/>
                </a:ext>
              </a:extLst>
            </xdr:cNvPr>
            <xdr:cNvSpPr>
              <a:spLocks noChangeArrowheads="1"/>
            </xdr:cNvSpPr>
          </xdr:nvSpPr>
          <xdr:spPr bwMode="auto">
            <a:xfrm>
              <a:off x="2895600" y="2962274"/>
              <a:ext cx="25717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10" name="正方形/長方形 66">
              <a:extLst>
                <a:ext uri="{FF2B5EF4-FFF2-40B4-BE49-F238E27FC236}">
                  <a16:creationId xmlns:a16="http://schemas.microsoft.com/office/drawing/2014/main" id="{00000000-0008-0000-0100-00002AD80200}"/>
                </a:ext>
              </a:extLst>
            </xdr:cNvPr>
            <xdr:cNvSpPr>
              <a:spLocks noChangeArrowheads="1"/>
            </xdr:cNvSpPr>
          </xdr:nvSpPr>
          <xdr:spPr bwMode="auto">
            <a:xfrm>
              <a:off x="3190875" y="2962274"/>
              <a:ext cx="26670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9" name="正方形/長方形 66">
              <a:extLst>
                <a:ext uri="{FF2B5EF4-FFF2-40B4-BE49-F238E27FC236}">
                  <a16:creationId xmlns:a16="http://schemas.microsoft.com/office/drawing/2014/main" id="{00000000-0008-0000-0100-00001D000000}"/>
                </a:ext>
              </a:extLst>
            </xdr:cNvPr>
            <xdr:cNvSpPr>
              <a:spLocks noChangeArrowheads="1"/>
            </xdr:cNvSpPr>
          </xdr:nvSpPr>
          <xdr:spPr bwMode="auto">
            <a:xfrm>
              <a:off x="3543300" y="2962274"/>
              <a:ext cx="257175"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0" name="正方形/長方形 66">
              <a:extLst>
                <a:ext uri="{FF2B5EF4-FFF2-40B4-BE49-F238E27FC236}">
                  <a16:creationId xmlns:a16="http://schemas.microsoft.com/office/drawing/2014/main" id="{00000000-0008-0000-0100-00001E000000}"/>
                </a:ext>
              </a:extLst>
            </xdr:cNvPr>
            <xdr:cNvSpPr>
              <a:spLocks noChangeArrowheads="1"/>
            </xdr:cNvSpPr>
          </xdr:nvSpPr>
          <xdr:spPr bwMode="auto">
            <a:xfrm>
              <a:off x="3838575" y="2962274"/>
              <a:ext cx="266700" cy="288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grpSp>
      <xdr:sp macro="" textlink="">
        <xdr:nvSpPr>
          <xdr:cNvPr id="34" name="円/楕円 150">
            <a:extLst>
              <a:ext uri="{FF2B5EF4-FFF2-40B4-BE49-F238E27FC236}">
                <a16:creationId xmlns:a16="http://schemas.microsoft.com/office/drawing/2014/main" id="{00000000-0008-0000-0100-000022000000}"/>
              </a:ext>
            </a:extLst>
          </xdr:cNvPr>
          <xdr:cNvSpPr>
            <a:spLocks noChangeArrowheads="1"/>
          </xdr:cNvSpPr>
        </xdr:nvSpPr>
        <xdr:spPr bwMode="auto">
          <a:xfrm>
            <a:off x="3495675" y="2905125"/>
            <a:ext cx="38100"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twoCellAnchor editAs="oneCell">
    <xdr:from>
      <xdr:col>3</xdr:col>
      <xdr:colOff>47625</xdr:colOff>
      <xdr:row>21</xdr:row>
      <xdr:rowOff>85725</xdr:rowOff>
    </xdr:from>
    <xdr:to>
      <xdr:col>17</xdr:col>
      <xdr:colOff>58725</xdr:colOff>
      <xdr:row>21</xdr:row>
      <xdr:rowOff>265725</xdr:rowOff>
    </xdr:to>
    <xdr:cxnSp macro="">
      <xdr:nvCxnSpPr>
        <xdr:cNvPr id="25" name="コネクタ: カギ線 24">
          <a:extLst>
            <a:ext uri="{FF2B5EF4-FFF2-40B4-BE49-F238E27FC236}">
              <a16:creationId xmlns:a16="http://schemas.microsoft.com/office/drawing/2014/main" id="{00000000-0008-0000-0100-000019000000}"/>
            </a:ext>
          </a:extLst>
        </xdr:cNvPr>
        <xdr:cNvCxnSpPr/>
      </xdr:nvCxnSpPr>
      <xdr:spPr bwMode="auto">
        <a:xfrm>
          <a:off x="714375" y="2762250"/>
          <a:ext cx="1116000" cy="180000"/>
        </a:xfrm>
        <a:prstGeom prst="bentConnector3">
          <a:avLst>
            <a:gd name="adj1" fmla="val -262"/>
          </a:avLst>
        </a:prstGeom>
        <a:solidFill>
          <a:srgbClr xmlns:mc="http://schemas.openxmlformats.org/markup-compatibility/2006" xmlns:a14="http://schemas.microsoft.com/office/drawing/2010/main" val="FFFFFF" mc:Ignorable="a14" a14:legacySpreadsheetColorIndex="9"/>
        </a:solidFill>
        <a:ln w="6350" cap="flat" cmpd="sng" algn="ctr">
          <a:solidFill>
            <a:srgbClr val="FF00FF"/>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1</xdr:col>
      <xdr:colOff>159665</xdr:colOff>
      <xdr:row>6</xdr:row>
      <xdr:rowOff>28574</xdr:rowOff>
    </xdr:from>
    <xdr:to>
      <xdr:col>4</xdr:col>
      <xdr:colOff>87555</xdr:colOff>
      <xdr:row>11</xdr:row>
      <xdr:rowOff>3174</xdr:rowOff>
    </xdr:to>
    <xdr:pic>
      <xdr:nvPicPr>
        <xdr:cNvPr id="33" name="図 32">
          <a:extLst>
            <a:ext uri="{FF2B5EF4-FFF2-40B4-BE49-F238E27FC236}">
              <a16:creationId xmlns:a16="http://schemas.microsoft.com/office/drawing/2014/main" id="{00000000-0008-0000-0100-000021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16840" y="695324"/>
          <a:ext cx="489865" cy="676275"/>
        </a:xfrm>
        <a:prstGeom prst="rect">
          <a:avLst/>
        </a:prstGeom>
      </xdr:spPr>
    </xdr:pic>
    <xdr:clientData/>
  </xdr:twoCellAnchor>
  <xdr:twoCellAnchor editAs="oneCell">
    <xdr:from>
      <xdr:col>95</xdr:col>
      <xdr:colOff>104775</xdr:colOff>
      <xdr:row>133</xdr:row>
      <xdr:rowOff>9524</xdr:rowOff>
    </xdr:from>
    <xdr:to>
      <xdr:col>110</xdr:col>
      <xdr:colOff>104850</xdr:colOff>
      <xdr:row>135</xdr:row>
      <xdr:rowOff>14925</xdr:rowOff>
    </xdr:to>
    <xdr:grpSp>
      <xdr:nvGrpSpPr>
        <xdr:cNvPr id="23" name="グループ化 22">
          <a:extLst>
            <a:ext uri="{FF2B5EF4-FFF2-40B4-BE49-F238E27FC236}">
              <a16:creationId xmlns:a16="http://schemas.microsoft.com/office/drawing/2014/main" id="{00000000-0008-0000-0100-000017000000}"/>
            </a:ext>
          </a:extLst>
        </xdr:cNvPr>
        <xdr:cNvGrpSpPr/>
      </xdr:nvGrpSpPr>
      <xdr:grpSpPr>
        <a:xfrm>
          <a:off x="8572500" y="15859124"/>
          <a:ext cx="1752675" cy="234001"/>
          <a:chOff x="8572500" y="16402049"/>
          <a:chExt cx="1752675" cy="234001"/>
        </a:xfrm>
      </xdr:grpSpPr>
      <xdr:cxnSp macro="">
        <xdr:nvCxnSpPr>
          <xdr:cNvPr id="27" name="直線コネクタ 26">
            <a:extLst>
              <a:ext uri="{FF2B5EF4-FFF2-40B4-BE49-F238E27FC236}">
                <a16:creationId xmlns:a16="http://schemas.microsoft.com/office/drawing/2014/main" id="{00000000-0008-0000-0100-00001B000000}"/>
              </a:ext>
            </a:extLst>
          </xdr:cNvPr>
          <xdr:cNvCxnSpPr/>
        </xdr:nvCxnSpPr>
        <xdr:spPr bwMode="auto">
          <a:xfrm>
            <a:off x="9886950" y="16402049"/>
            <a:ext cx="0" cy="2340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nvGrpSpPr>
          <xdr:cNvPr id="48" name="グループ化 47">
            <a:extLst>
              <a:ext uri="{FF2B5EF4-FFF2-40B4-BE49-F238E27FC236}">
                <a16:creationId xmlns:a16="http://schemas.microsoft.com/office/drawing/2014/main" id="{00000000-0008-0000-0100-000030000000}"/>
              </a:ext>
            </a:extLst>
          </xdr:cNvPr>
          <xdr:cNvGrpSpPr/>
        </xdr:nvGrpSpPr>
        <xdr:grpSpPr>
          <a:xfrm>
            <a:off x="8629650" y="16430625"/>
            <a:ext cx="1695525" cy="162000"/>
            <a:chOff x="8629650" y="16335375"/>
            <a:chExt cx="1695525" cy="162000"/>
          </a:xfrm>
        </xdr:grpSpPr>
        <xdr:sp macro="" textlink="">
          <xdr:nvSpPr>
            <xdr:cNvPr id="31" name="正方形/長方形 30">
              <a:extLst>
                <a:ext uri="{FF2B5EF4-FFF2-40B4-BE49-F238E27FC236}">
                  <a16:creationId xmlns:a16="http://schemas.microsoft.com/office/drawing/2014/main" id="{00000000-0008-0000-0100-00001F000000}"/>
                </a:ext>
              </a:extLst>
            </xdr:cNvPr>
            <xdr:cNvSpPr/>
          </xdr:nvSpPr>
          <xdr:spPr bwMode="auto">
            <a:xfrm>
              <a:off x="8629650" y="16335375"/>
              <a:ext cx="162000" cy="1620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36" name="正方形/長方形 35">
              <a:extLst>
                <a:ext uri="{FF2B5EF4-FFF2-40B4-BE49-F238E27FC236}">
                  <a16:creationId xmlns:a16="http://schemas.microsoft.com/office/drawing/2014/main" id="{00000000-0008-0000-0100-000024000000}"/>
                </a:ext>
              </a:extLst>
            </xdr:cNvPr>
            <xdr:cNvSpPr/>
          </xdr:nvSpPr>
          <xdr:spPr bwMode="auto">
            <a:xfrm>
              <a:off x="8848725" y="16335375"/>
              <a:ext cx="162000" cy="1620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sp macro="" textlink="">
          <xdr:nvSpPr>
            <xdr:cNvPr id="39" name="正方形/長方形 38">
              <a:extLst>
                <a:ext uri="{FF2B5EF4-FFF2-40B4-BE49-F238E27FC236}">
                  <a16:creationId xmlns:a16="http://schemas.microsoft.com/office/drawing/2014/main" id="{00000000-0008-0000-0100-000027000000}"/>
                </a:ext>
              </a:extLst>
            </xdr:cNvPr>
            <xdr:cNvSpPr/>
          </xdr:nvSpPr>
          <xdr:spPr bwMode="auto">
            <a:xfrm>
              <a:off x="9296400" y="16335375"/>
              <a:ext cx="162000" cy="1620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43" name="正方形/長方形 42">
              <a:extLst>
                <a:ext uri="{FF2B5EF4-FFF2-40B4-BE49-F238E27FC236}">
                  <a16:creationId xmlns:a16="http://schemas.microsoft.com/office/drawing/2014/main" id="{00000000-0008-0000-0100-00002B000000}"/>
                </a:ext>
              </a:extLst>
            </xdr:cNvPr>
            <xdr:cNvSpPr/>
          </xdr:nvSpPr>
          <xdr:spPr bwMode="auto">
            <a:xfrm>
              <a:off x="9505950" y="16335375"/>
              <a:ext cx="162000" cy="1620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sp macro="" textlink="">
          <xdr:nvSpPr>
            <xdr:cNvPr id="45" name="正方形/長方形 44">
              <a:extLst>
                <a:ext uri="{FF2B5EF4-FFF2-40B4-BE49-F238E27FC236}">
                  <a16:creationId xmlns:a16="http://schemas.microsoft.com/office/drawing/2014/main" id="{00000000-0008-0000-0100-00002D000000}"/>
                </a:ext>
              </a:extLst>
            </xdr:cNvPr>
            <xdr:cNvSpPr/>
          </xdr:nvSpPr>
          <xdr:spPr bwMode="auto">
            <a:xfrm>
              <a:off x="9953625" y="16335375"/>
              <a:ext cx="162000" cy="1620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47" name="正方形/長方形 46">
              <a:extLst>
                <a:ext uri="{FF2B5EF4-FFF2-40B4-BE49-F238E27FC236}">
                  <a16:creationId xmlns:a16="http://schemas.microsoft.com/office/drawing/2014/main" id="{00000000-0008-0000-0100-00002F000000}"/>
                </a:ext>
              </a:extLst>
            </xdr:cNvPr>
            <xdr:cNvSpPr/>
          </xdr:nvSpPr>
          <xdr:spPr bwMode="auto">
            <a:xfrm>
              <a:off x="10163175" y="16335375"/>
              <a:ext cx="162000" cy="16200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grpSp>
      <xdr:cxnSp macro="">
        <xdr:nvCxnSpPr>
          <xdr:cNvPr id="51" name="直線コネクタ 50">
            <a:extLst>
              <a:ext uri="{FF2B5EF4-FFF2-40B4-BE49-F238E27FC236}">
                <a16:creationId xmlns:a16="http://schemas.microsoft.com/office/drawing/2014/main" id="{00000000-0008-0000-0100-000033000000}"/>
              </a:ext>
            </a:extLst>
          </xdr:cNvPr>
          <xdr:cNvCxnSpPr/>
        </xdr:nvCxnSpPr>
        <xdr:spPr bwMode="auto">
          <a:xfrm>
            <a:off x="8572500" y="16402050"/>
            <a:ext cx="0" cy="2340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7</xdr:col>
      <xdr:colOff>0</xdr:colOff>
      <xdr:row>33</xdr:row>
      <xdr:rowOff>11114</xdr:rowOff>
    </xdr:from>
    <xdr:to>
      <xdr:col>58</xdr:col>
      <xdr:colOff>19050</xdr:colOff>
      <xdr:row>34</xdr:row>
      <xdr:rowOff>129764</xdr:rowOff>
    </xdr:to>
    <xdr:grpSp>
      <xdr:nvGrpSpPr>
        <xdr:cNvPr id="186529" name="グループ化 186528">
          <a:extLst>
            <a:ext uri="{FF2B5EF4-FFF2-40B4-BE49-F238E27FC236}">
              <a16:creationId xmlns:a16="http://schemas.microsoft.com/office/drawing/2014/main" id="{00000000-0008-0000-0100-0000A1D80200}"/>
            </a:ext>
          </a:extLst>
        </xdr:cNvPr>
        <xdr:cNvGrpSpPr/>
      </xdr:nvGrpSpPr>
      <xdr:grpSpPr>
        <a:xfrm>
          <a:off x="1076325" y="3944939"/>
          <a:ext cx="3352800" cy="252000"/>
          <a:chOff x="1076325" y="3944939"/>
          <a:chExt cx="3352800" cy="252000"/>
        </a:xfrm>
      </xdr:grpSpPr>
      <xdr:sp macro="" textlink="">
        <xdr:nvSpPr>
          <xdr:cNvPr id="186421" name="正方形/長方形 66">
            <a:extLst>
              <a:ext uri="{FF2B5EF4-FFF2-40B4-BE49-F238E27FC236}">
                <a16:creationId xmlns:a16="http://schemas.microsoft.com/office/drawing/2014/main" id="{00000000-0008-0000-0100-000035D80200}"/>
              </a:ext>
            </a:extLst>
          </xdr:cNvPr>
          <xdr:cNvSpPr>
            <a:spLocks noChangeArrowheads="1"/>
          </xdr:cNvSpPr>
        </xdr:nvSpPr>
        <xdr:spPr bwMode="auto">
          <a:xfrm>
            <a:off x="1743075"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22" name="正方形/長方形 66">
            <a:extLst>
              <a:ext uri="{FF2B5EF4-FFF2-40B4-BE49-F238E27FC236}">
                <a16:creationId xmlns:a16="http://schemas.microsoft.com/office/drawing/2014/main" id="{00000000-0008-0000-0100-000036D80200}"/>
              </a:ext>
            </a:extLst>
          </xdr:cNvPr>
          <xdr:cNvSpPr>
            <a:spLocks noChangeArrowheads="1"/>
          </xdr:cNvSpPr>
        </xdr:nvSpPr>
        <xdr:spPr bwMode="auto">
          <a:xfrm>
            <a:off x="1971675"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23" name="正方形/長方形 66">
            <a:extLst>
              <a:ext uri="{FF2B5EF4-FFF2-40B4-BE49-F238E27FC236}">
                <a16:creationId xmlns:a16="http://schemas.microsoft.com/office/drawing/2014/main" id="{00000000-0008-0000-0100-000037D80200}"/>
              </a:ext>
            </a:extLst>
          </xdr:cNvPr>
          <xdr:cNvSpPr>
            <a:spLocks noChangeArrowheads="1"/>
          </xdr:cNvSpPr>
        </xdr:nvSpPr>
        <xdr:spPr bwMode="auto">
          <a:xfrm>
            <a:off x="2200275"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24" name="正方形/長方形 66">
            <a:extLst>
              <a:ext uri="{FF2B5EF4-FFF2-40B4-BE49-F238E27FC236}">
                <a16:creationId xmlns:a16="http://schemas.microsoft.com/office/drawing/2014/main" id="{00000000-0008-0000-0100-000038D80200}"/>
              </a:ext>
            </a:extLst>
          </xdr:cNvPr>
          <xdr:cNvSpPr>
            <a:spLocks noChangeArrowheads="1"/>
          </xdr:cNvSpPr>
        </xdr:nvSpPr>
        <xdr:spPr bwMode="auto">
          <a:xfrm>
            <a:off x="2419350"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25" name="正方形/長方形 66">
            <a:extLst>
              <a:ext uri="{FF2B5EF4-FFF2-40B4-BE49-F238E27FC236}">
                <a16:creationId xmlns:a16="http://schemas.microsoft.com/office/drawing/2014/main" id="{00000000-0008-0000-0100-000039D80200}"/>
              </a:ext>
            </a:extLst>
          </xdr:cNvPr>
          <xdr:cNvSpPr>
            <a:spLocks noChangeArrowheads="1"/>
          </xdr:cNvSpPr>
        </xdr:nvSpPr>
        <xdr:spPr bwMode="auto">
          <a:xfrm>
            <a:off x="2647950"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26" name="正方形/長方形 66">
            <a:extLst>
              <a:ext uri="{FF2B5EF4-FFF2-40B4-BE49-F238E27FC236}">
                <a16:creationId xmlns:a16="http://schemas.microsoft.com/office/drawing/2014/main" id="{00000000-0008-0000-0100-00003AD80200}"/>
              </a:ext>
            </a:extLst>
          </xdr:cNvPr>
          <xdr:cNvSpPr>
            <a:spLocks noChangeArrowheads="1"/>
          </xdr:cNvSpPr>
        </xdr:nvSpPr>
        <xdr:spPr bwMode="auto">
          <a:xfrm>
            <a:off x="2876550"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27" name="正方形/長方形 66">
            <a:extLst>
              <a:ext uri="{FF2B5EF4-FFF2-40B4-BE49-F238E27FC236}">
                <a16:creationId xmlns:a16="http://schemas.microsoft.com/office/drawing/2014/main" id="{00000000-0008-0000-0100-00003BD80200}"/>
              </a:ext>
            </a:extLst>
          </xdr:cNvPr>
          <xdr:cNvSpPr>
            <a:spLocks noChangeArrowheads="1"/>
          </xdr:cNvSpPr>
        </xdr:nvSpPr>
        <xdr:spPr bwMode="auto">
          <a:xfrm>
            <a:off x="3105150"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28" name="正方形/長方形 66">
            <a:extLst>
              <a:ext uri="{FF2B5EF4-FFF2-40B4-BE49-F238E27FC236}">
                <a16:creationId xmlns:a16="http://schemas.microsoft.com/office/drawing/2014/main" id="{00000000-0008-0000-0100-00003CD80200}"/>
              </a:ext>
            </a:extLst>
          </xdr:cNvPr>
          <xdr:cNvSpPr>
            <a:spLocks noChangeArrowheads="1"/>
          </xdr:cNvSpPr>
        </xdr:nvSpPr>
        <xdr:spPr bwMode="auto">
          <a:xfrm>
            <a:off x="3333750"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29" name="正方形/長方形 66">
            <a:extLst>
              <a:ext uri="{FF2B5EF4-FFF2-40B4-BE49-F238E27FC236}">
                <a16:creationId xmlns:a16="http://schemas.microsoft.com/office/drawing/2014/main" id="{00000000-0008-0000-0100-00003DD80200}"/>
              </a:ext>
            </a:extLst>
          </xdr:cNvPr>
          <xdr:cNvSpPr>
            <a:spLocks noChangeArrowheads="1"/>
          </xdr:cNvSpPr>
        </xdr:nvSpPr>
        <xdr:spPr bwMode="auto">
          <a:xfrm>
            <a:off x="3552825"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30" name="正方形/長方形 66">
            <a:extLst>
              <a:ext uri="{FF2B5EF4-FFF2-40B4-BE49-F238E27FC236}">
                <a16:creationId xmlns:a16="http://schemas.microsoft.com/office/drawing/2014/main" id="{00000000-0008-0000-0100-00003ED80200}"/>
              </a:ext>
            </a:extLst>
          </xdr:cNvPr>
          <xdr:cNvSpPr>
            <a:spLocks noChangeArrowheads="1"/>
          </xdr:cNvSpPr>
        </xdr:nvSpPr>
        <xdr:spPr bwMode="auto">
          <a:xfrm>
            <a:off x="3781425"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31" name="正方形/長方形 66">
            <a:extLst>
              <a:ext uri="{FF2B5EF4-FFF2-40B4-BE49-F238E27FC236}">
                <a16:creationId xmlns:a16="http://schemas.microsoft.com/office/drawing/2014/main" id="{00000000-0008-0000-0100-00003FD80200}"/>
              </a:ext>
            </a:extLst>
          </xdr:cNvPr>
          <xdr:cNvSpPr>
            <a:spLocks noChangeArrowheads="1"/>
          </xdr:cNvSpPr>
        </xdr:nvSpPr>
        <xdr:spPr bwMode="auto">
          <a:xfrm>
            <a:off x="4010025"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432" name="正方形/長方形 66">
            <a:extLst>
              <a:ext uri="{FF2B5EF4-FFF2-40B4-BE49-F238E27FC236}">
                <a16:creationId xmlns:a16="http://schemas.microsoft.com/office/drawing/2014/main" id="{00000000-0008-0000-0100-000040D80200}"/>
              </a:ext>
            </a:extLst>
          </xdr:cNvPr>
          <xdr:cNvSpPr>
            <a:spLocks noChangeArrowheads="1"/>
          </xdr:cNvSpPr>
        </xdr:nvSpPr>
        <xdr:spPr bwMode="auto">
          <a:xfrm>
            <a:off x="4238625"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2" name="正方形/長方形 66">
            <a:extLst>
              <a:ext uri="{FF2B5EF4-FFF2-40B4-BE49-F238E27FC236}">
                <a16:creationId xmlns:a16="http://schemas.microsoft.com/office/drawing/2014/main" id="{00000000-0008-0000-0100-000020000000}"/>
              </a:ext>
            </a:extLst>
          </xdr:cNvPr>
          <xdr:cNvSpPr>
            <a:spLocks noChangeArrowheads="1"/>
          </xdr:cNvSpPr>
        </xdr:nvSpPr>
        <xdr:spPr bwMode="auto">
          <a:xfrm>
            <a:off x="1076325"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5" name="正方形/長方形 66">
            <a:extLst>
              <a:ext uri="{FF2B5EF4-FFF2-40B4-BE49-F238E27FC236}">
                <a16:creationId xmlns:a16="http://schemas.microsoft.com/office/drawing/2014/main" id="{00000000-0008-0000-0100-000023000000}"/>
              </a:ext>
            </a:extLst>
          </xdr:cNvPr>
          <xdr:cNvSpPr>
            <a:spLocks noChangeArrowheads="1"/>
          </xdr:cNvSpPr>
        </xdr:nvSpPr>
        <xdr:spPr bwMode="auto">
          <a:xfrm>
            <a:off x="1304925" y="3944939"/>
            <a:ext cx="19050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7" name="正方形/長方形 66">
            <a:extLst>
              <a:ext uri="{FF2B5EF4-FFF2-40B4-BE49-F238E27FC236}">
                <a16:creationId xmlns:a16="http://schemas.microsoft.com/office/drawing/2014/main" id="{00000000-0008-0000-0100-000025000000}"/>
              </a:ext>
            </a:extLst>
          </xdr:cNvPr>
          <xdr:cNvSpPr>
            <a:spLocks noChangeArrowheads="1"/>
          </xdr:cNvSpPr>
        </xdr:nvSpPr>
        <xdr:spPr bwMode="auto">
          <a:xfrm>
            <a:off x="1533525" y="3944939"/>
            <a:ext cx="182880" cy="252000"/>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26</xdr:col>
      <xdr:colOff>104775</xdr:colOff>
      <xdr:row>7</xdr:row>
      <xdr:rowOff>28575</xdr:rowOff>
    </xdr:from>
    <xdr:to>
      <xdr:col>42</xdr:col>
      <xdr:colOff>66675</xdr:colOff>
      <xdr:row>9</xdr:row>
      <xdr:rowOff>152400</xdr:rowOff>
    </xdr:to>
    <xdr:sp macro="" textlink="">
      <xdr:nvSpPr>
        <xdr:cNvPr id="2" name="大かっこ 2">
          <a:extLst>
            <a:ext uri="{FF2B5EF4-FFF2-40B4-BE49-F238E27FC236}">
              <a16:creationId xmlns:a16="http://schemas.microsoft.com/office/drawing/2014/main" id="{00000000-0008-0000-0200-000002000000}"/>
            </a:ext>
          </a:extLst>
        </xdr:cNvPr>
        <xdr:cNvSpPr>
          <a:spLocks noChangeArrowheads="1"/>
        </xdr:cNvSpPr>
      </xdr:nvSpPr>
      <xdr:spPr bwMode="auto">
        <a:xfrm>
          <a:off x="5305425" y="1400175"/>
          <a:ext cx="3162300" cy="504825"/>
        </a:xfrm>
        <a:prstGeom prst="bracketPair">
          <a:avLst>
            <a:gd name="adj" fmla="val 2602"/>
          </a:avLst>
        </a:prstGeom>
        <a:noFill/>
        <a:ln w="6350"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26</xdr:col>
      <xdr:colOff>95249</xdr:colOff>
      <xdr:row>30</xdr:row>
      <xdr:rowOff>28575</xdr:rowOff>
    </xdr:from>
    <xdr:to>
      <xdr:col>42</xdr:col>
      <xdr:colOff>95250</xdr:colOff>
      <xdr:row>31</xdr:row>
      <xdr:rowOff>198966</xdr:rowOff>
    </xdr:to>
    <xdr:sp macro="" textlink="">
      <xdr:nvSpPr>
        <xdr:cNvPr id="3" name="大かっこ 4">
          <a:extLst>
            <a:ext uri="{FF2B5EF4-FFF2-40B4-BE49-F238E27FC236}">
              <a16:creationId xmlns:a16="http://schemas.microsoft.com/office/drawing/2014/main" id="{00000000-0008-0000-0200-000003000000}"/>
            </a:ext>
          </a:extLst>
        </xdr:cNvPr>
        <xdr:cNvSpPr>
          <a:spLocks noChangeArrowheads="1"/>
        </xdr:cNvSpPr>
      </xdr:nvSpPr>
      <xdr:spPr bwMode="auto">
        <a:xfrm>
          <a:off x="5295899" y="6048375"/>
          <a:ext cx="3200401" cy="513291"/>
        </a:xfrm>
        <a:prstGeom prst="bracketPair">
          <a:avLst>
            <a:gd name="adj" fmla="val 2602"/>
          </a:avLst>
        </a:prstGeom>
        <a:noFill/>
        <a:ln w="6350"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10</xdr:col>
          <xdr:colOff>161925</xdr:colOff>
          <xdr:row>29</xdr:row>
          <xdr:rowOff>209550</xdr:rowOff>
        </xdr:from>
        <xdr:to>
          <xdr:col>13</xdr:col>
          <xdr:colOff>114300</xdr:colOff>
          <xdr:row>31</xdr:row>
          <xdr:rowOff>85725</xdr:rowOff>
        </xdr:to>
        <xdr:sp macro="" textlink="">
          <xdr:nvSpPr>
            <xdr:cNvPr id="143362" name="Check Box 2" descr="適用" hidden="1">
              <a:extLst>
                <a:ext uri="{63B3BB69-23CF-44E3-9099-C40C66FF867C}">
                  <a14:compatExt spid="_x0000_s143362"/>
                </a:ext>
                <a:ext uri="{FF2B5EF4-FFF2-40B4-BE49-F238E27FC236}">
                  <a16:creationId xmlns:a16="http://schemas.microsoft.com/office/drawing/2014/main" id="{00000000-0008-0000-0200-0000023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有無</a:t>
              </a:r>
            </a:p>
          </xdr:txBody>
        </xdr:sp>
        <xdr:clientData fLocksWithSheet="0" fPrintsWithSheet="0"/>
      </xdr:twoCellAnchor>
    </mc:Choice>
    <mc:Fallback/>
  </mc:AlternateContent>
  <xdr:twoCellAnchor editAs="oneCell">
    <xdr:from>
      <xdr:col>14</xdr:col>
      <xdr:colOff>116416</xdr:colOff>
      <xdr:row>28</xdr:row>
      <xdr:rowOff>159809</xdr:rowOff>
    </xdr:from>
    <xdr:to>
      <xdr:col>15</xdr:col>
      <xdr:colOff>60391</xdr:colOff>
      <xdr:row>34</xdr:row>
      <xdr:rowOff>419204</xdr:rowOff>
    </xdr:to>
    <xdr:grpSp>
      <xdr:nvGrpSpPr>
        <xdr:cNvPr id="7" name="グループ化 6">
          <a:extLst>
            <a:ext uri="{FF2B5EF4-FFF2-40B4-BE49-F238E27FC236}">
              <a16:creationId xmlns:a16="http://schemas.microsoft.com/office/drawing/2014/main" id="{00000000-0008-0000-0200-000007000000}"/>
            </a:ext>
          </a:extLst>
        </xdr:cNvPr>
        <xdr:cNvGrpSpPr/>
      </xdr:nvGrpSpPr>
      <xdr:grpSpPr>
        <a:xfrm>
          <a:off x="2916766" y="5741459"/>
          <a:ext cx="144000" cy="1669095"/>
          <a:chOff x="2828925" y="7839075"/>
          <a:chExt cx="144000" cy="1660055"/>
        </a:xfrm>
      </xdr:grpSpPr>
      <xdr:sp macro="" textlink="">
        <xdr:nvSpPr>
          <xdr:cNvPr id="21" name="テキスト ボックス 20">
            <a:extLst>
              <a:ext uri="{FF2B5EF4-FFF2-40B4-BE49-F238E27FC236}">
                <a16:creationId xmlns:a16="http://schemas.microsoft.com/office/drawing/2014/main" id="{00000000-0008-0000-0200-000015000000}"/>
              </a:ext>
            </a:extLst>
          </xdr:cNvPr>
          <xdr:cNvSpPr txBox="1"/>
        </xdr:nvSpPr>
        <xdr:spPr>
          <a:xfrm>
            <a:off x="2828925" y="7839075"/>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A</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22" name="テキスト ボックス 21">
            <a:extLst>
              <a:ext uri="{FF2B5EF4-FFF2-40B4-BE49-F238E27FC236}">
                <a16:creationId xmlns:a16="http://schemas.microsoft.com/office/drawing/2014/main" id="{00000000-0008-0000-0200-000016000000}"/>
              </a:ext>
            </a:extLst>
          </xdr:cNvPr>
          <xdr:cNvSpPr txBox="1"/>
        </xdr:nvSpPr>
        <xdr:spPr>
          <a:xfrm>
            <a:off x="2828925" y="8226551"/>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B</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23" name="テキスト ボックス 22">
            <a:extLst>
              <a:ext uri="{FF2B5EF4-FFF2-40B4-BE49-F238E27FC236}">
                <a16:creationId xmlns:a16="http://schemas.microsoft.com/office/drawing/2014/main" id="{00000000-0008-0000-0200-000017000000}"/>
              </a:ext>
            </a:extLst>
          </xdr:cNvPr>
          <xdr:cNvSpPr txBox="1"/>
        </xdr:nvSpPr>
        <xdr:spPr>
          <a:xfrm>
            <a:off x="2828925" y="8512211"/>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C</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24" name="テキスト ボックス 23">
            <a:extLst>
              <a:ext uri="{FF2B5EF4-FFF2-40B4-BE49-F238E27FC236}">
                <a16:creationId xmlns:a16="http://schemas.microsoft.com/office/drawing/2014/main" id="{00000000-0008-0000-0200-000018000000}"/>
              </a:ext>
            </a:extLst>
          </xdr:cNvPr>
          <xdr:cNvSpPr txBox="1"/>
        </xdr:nvSpPr>
        <xdr:spPr>
          <a:xfrm>
            <a:off x="2828925" y="8823583"/>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D</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25" name="テキスト ボックス 24">
            <a:extLst>
              <a:ext uri="{FF2B5EF4-FFF2-40B4-BE49-F238E27FC236}">
                <a16:creationId xmlns:a16="http://schemas.microsoft.com/office/drawing/2014/main" id="{00000000-0008-0000-0200-000019000000}"/>
              </a:ext>
            </a:extLst>
          </xdr:cNvPr>
          <xdr:cNvSpPr txBox="1"/>
        </xdr:nvSpPr>
        <xdr:spPr>
          <a:xfrm>
            <a:off x="2828925" y="9355130"/>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E</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grpSp>
    <xdr:clientData/>
  </xdr:twoCellAnchor>
  <xdr:twoCellAnchor editAs="oneCell">
    <xdr:from>
      <xdr:col>14</xdr:col>
      <xdr:colOff>117476</xdr:colOff>
      <xdr:row>6</xdr:row>
      <xdr:rowOff>114300</xdr:rowOff>
    </xdr:from>
    <xdr:to>
      <xdr:col>15</xdr:col>
      <xdr:colOff>61451</xdr:colOff>
      <xdr:row>10</xdr:row>
      <xdr:rowOff>419205</xdr:rowOff>
    </xdr:to>
    <xdr:grpSp>
      <xdr:nvGrpSpPr>
        <xdr:cNvPr id="6" name="グループ化 5">
          <a:extLst>
            <a:ext uri="{FF2B5EF4-FFF2-40B4-BE49-F238E27FC236}">
              <a16:creationId xmlns:a16="http://schemas.microsoft.com/office/drawing/2014/main" id="{00000000-0008-0000-0200-000006000000}"/>
            </a:ext>
          </a:extLst>
        </xdr:cNvPr>
        <xdr:cNvGrpSpPr/>
      </xdr:nvGrpSpPr>
      <xdr:grpSpPr>
        <a:xfrm>
          <a:off x="2917826" y="1295400"/>
          <a:ext cx="144000" cy="1066905"/>
          <a:chOff x="2822576" y="1828800"/>
          <a:chExt cx="144000" cy="1066904"/>
        </a:xfrm>
      </xdr:grpSpPr>
      <xdr:sp macro="" textlink="">
        <xdr:nvSpPr>
          <xdr:cNvPr id="26" name="テキスト ボックス 25">
            <a:extLst>
              <a:ext uri="{FF2B5EF4-FFF2-40B4-BE49-F238E27FC236}">
                <a16:creationId xmlns:a16="http://schemas.microsoft.com/office/drawing/2014/main" id="{00000000-0008-0000-0200-00001A000000}"/>
              </a:ext>
            </a:extLst>
          </xdr:cNvPr>
          <xdr:cNvSpPr txBox="1"/>
        </xdr:nvSpPr>
        <xdr:spPr>
          <a:xfrm>
            <a:off x="2822576" y="1828800"/>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A</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27" name="テキスト ボックス 26">
            <a:extLst>
              <a:ext uri="{FF2B5EF4-FFF2-40B4-BE49-F238E27FC236}">
                <a16:creationId xmlns:a16="http://schemas.microsoft.com/office/drawing/2014/main" id="{00000000-0008-0000-0200-00001B000000}"/>
              </a:ext>
            </a:extLst>
          </xdr:cNvPr>
          <xdr:cNvSpPr txBox="1"/>
        </xdr:nvSpPr>
        <xdr:spPr>
          <a:xfrm>
            <a:off x="2822576" y="2125050"/>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B</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28" name="テキスト ボックス 27">
            <a:extLst>
              <a:ext uri="{FF2B5EF4-FFF2-40B4-BE49-F238E27FC236}">
                <a16:creationId xmlns:a16="http://schemas.microsoft.com/office/drawing/2014/main" id="{00000000-0008-0000-0200-00001C000000}"/>
              </a:ext>
            </a:extLst>
          </xdr:cNvPr>
          <xdr:cNvSpPr txBox="1"/>
        </xdr:nvSpPr>
        <xdr:spPr>
          <a:xfrm>
            <a:off x="2822576" y="2311436"/>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C</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2822576" y="2751704"/>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D</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grpSp>
    <xdr:clientData/>
  </xdr:twoCellAnchor>
  <xdr:twoCellAnchor editAs="oneCell">
    <xdr:from>
      <xdr:col>25</xdr:col>
      <xdr:colOff>119063</xdr:colOff>
      <xdr:row>45</xdr:row>
      <xdr:rowOff>47625</xdr:rowOff>
    </xdr:from>
    <xdr:to>
      <xdr:col>41</xdr:col>
      <xdr:colOff>152401</xdr:colOff>
      <xdr:row>47</xdr:row>
      <xdr:rowOff>60325</xdr:rowOff>
    </xdr:to>
    <xdr:sp macro="" textlink="">
      <xdr:nvSpPr>
        <xdr:cNvPr id="20" name="大かっこ 19">
          <a:extLst>
            <a:ext uri="{FF2B5EF4-FFF2-40B4-BE49-F238E27FC236}">
              <a16:creationId xmlns:a16="http://schemas.microsoft.com/office/drawing/2014/main" id="{00000000-0008-0000-0200-000014000000}"/>
            </a:ext>
          </a:extLst>
        </xdr:cNvPr>
        <xdr:cNvSpPr/>
      </xdr:nvSpPr>
      <xdr:spPr>
        <a:xfrm>
          <a:off x="4500563" y="2971800"/>
          <a:ext cx="3233738" cy="609600"/>
        </a:xfrm>
        <a:prstGeom prst="bracketPair">
          <a:avLst>
            <a:gd name="adj" fmla="val 2604"/>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xdr:from>
          <xdr:col>11</xdr:col>
          <xdr:colOff>142875</xdr:colOff>
          <xdr:row>45</xdr:row>
          <xdr:rowOff>247650</xdr:rowOff>
        </xdr:from>
        <xdr:to>
          <xdr:col>15</xdr:col>
          <xdr:colOff>114300</xdr:colOff>
          <xdr:row>47</xdr:row>
          <xdr:rowOff>47625</xdr:rowOff>
        </xdr:to>
        <xdr:sp macro="" textlink="">
          <xdr:nvSpPr>
            <xdr:cNvPr id="143364" name="Check Box 4" descr="適用" hidden="1">
              <a:extLst>
                <a:ext uri="{63B3BB69-23CF-44E3-9099-C40C66FF867C}">
                  <a14:compatExt spid="_x0000_s143364"/>
                </a:ext>
                <a:ext uri="{FF2B5EF4-FFF2-40B4-BE49-F238E27FC236}">
                  <a16:creationId xmlns:a16="http://schemas.microsoft.com/office/drawing/2014/main" id="{00000000-0008-0000-0200-0000043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有無</a:t>
              </a:r>
            </a:p>
          </xdr:txBody>
        </xdr:sp>
        <xdr:clientData fLocksWithSheet="0" fPrintsWithSheet="0"/>
      </xdr:twoCellAnchor>
    </mc:Choice>
    <mc:Fallback/>
  </mc:AlternateContent>
  <xdr:twoCellAnchor editAs="oneCell">
    <xdr:from>
      <xdr:col>15</xdr:col>
      <xdr:colOff>117474</xdr:colOff>
      <xdr:row>43</xdr:row>
      <xdr:rowOff>78316</xdr:rowOff>
    </xdr:from>
    <xdr:to>
      <xdr:col>16</xdr:col>
      <xdr:colOff>61449</xdr:colOff>
      <xdr:row>57</xdr:row>
      <xdr:rowOff>231874</xdr:rowOff>
    </xdr:to>
    <xdr:grpSp>
      <xdr:nvGrpSpPr>
        <xdr:cNvPr id="42" name="グループ化 41">
          <a:extLst>
            <a:ext uri="{FF2B5EF4-FFF2-40B4-BE49-F238E27FC236}">
              <a16:creationId xmlns:a16="http://schemas.microsoft.com/office/drawing/2014/main" id="{00000000-0008-0000-0200-00002A000000}"/>
            </a:ext>
          </a:extLst>
        </xdr:cNvPr>
        <xdr:cNvGrpSpPr/>
      </xdr:nvGrpSpPr>
      <xdr:grpSpPr>
        <a:xfrm>
          <a:off x="3117849" y="9384241"/>
          <a:ext cx="144000" cy="3430158"/>
          <a:chOff x="2846910" y="2622044"/>
          <a:chExt cx="144000" cy="3429688"/>
        </a:xfrm>
      </xdr:grpSpPr>
      <xdr:sp macro="" textlink="">
        <xdr:nvSpPr>
          <xdr:cNvPr id="43" name="テキスト ボックス 42">
            <a:extLst>
              <a:ext uri="{FF2B5EF4-FFF2-40B4-BE49-F238E27FC236}">
                <a16:creationId xmlns:a16="http://schemas.microsoft.com/office/drawing/2014/main" id="{00000000-0008-0000-0200-00002B000000}"/>
              </a:ext>
            </a:extLst>
          </xdr:cNvPr>
          <xdr:cNvSpPr txBox="1"/>
        </xdr:nvSpPr>
        <xdr:spPr>
          <a:xfrm>
            <a:off x="2846910" y="2622044"/>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A</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44" name="テキスト ボックス 43">
            <a:extLst>
              <a:ext uri="{FF2B5EF4-FFF2-40B4-BE49-F238E27FC236}">
                <a16:creationId xmlns:a16="http://schemas.microsoft.com/office/drawing/2014/main" id="{00000000-0008-0000-0200-00002C000000}"/>
              </a:ext>
            </a:extLst>
          </xdr:cNvPr>
          <xdr:cNvSpPr txBox="1"/>
        </xdr:nvSpPr>
        <xdr:spPr>
          <a:xfrm>
            <a:off x="2846910" y="2917309"/>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B</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45" name="テキスト ボックス 44">
            <a:extLst>
              <a:ext uri="{FF2B5EF4-FFF2-40B4-BE49-F238E27FC236}">
                <a16:creationId xmlns:a16="http://schemas.microsoft.com/office/drawing/2014/main" id="{00000000-0008-0000-0200-00002D000000}"/>
              </a:ext>
            </a:extLst>
          </xdr:cNvPr>
          <xdr:cNvSpPr txBox="1"/>
        </xdr:nvSpPr>
        <xdr:spPr>
          <a:xfrm>
            <a:off x="2846910" y="3213499"/>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C</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46" name="テキスト ボックス 45">
            <a:extLst>
              <a:ext uri="{FF2B5EF4-FFF2-40B4-BE49-F238E27FC236}">
                <a16:creationId xmlns:a16="http://schemas.microsoft.com/office/drawing/2014/main" id="{00000000-0008-0000-0200-00002E000000}"/>
              </a:ext>
            </a:extLst>
          </xdr:cNvPr>
          <xdr:cNvSpPr txBox="1"/>
        </xdr:nvSpPr>
        <xdr:spPr>
          <a:xfrm>
            <a:off x="2846910" y="3520417"/>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D</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47" name="テキスト ボックス 46">
            <a:extLst>
              <a:ext uri="{FF2B5EF4-FFF2-40B4-BE49-F238E27FC236}">
                <a16:creationId xmlns:a16="http://schemas.microsoft.com/office/drawing/2014/main" id="{00000000-0008-0000-0200-00002F000000}"/>
              </a:ext>
            </a:extLst>
          </xdr:cNvPr>
          <xdr:cNvSpPr txBox="1"/>
        </xdr:nvSpPr>
        <xdr:spPr>
          <a:xfrm>
            <a:off x="2846910" y="3820933"/>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E</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48" name="テキスト ボックス 47">
            <a:extLst>
              <a:ext uri="{FF2B5EF4-FFF2-40B4-BE49-F238E27FC236}">
                <a16:creationId xmlns:a16="http://schemas.microsoft.com/office/drawing/2014/main" id="{00000000-0008-0000-0200-000030000000}"/>
              </a:ext>
            </a:extLst>
          </xdr:cNvPr>
          <xdr:cNvSpPr txBox="1"/>
        </xdr:nvSpPr>
        <xdr:spPr>
          <a:xfrm>
            <a:off x="2846910" y="4092492"/>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F</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49" name="テキスト ボックス 48">
            <a:extLst>
              <a:ext uri="{FF2B5EF4-FFF2-40B4-BE49-F238E27FC236}">
                <a16:creationId xmlns:a16="http://schemas.microsoft.com/office/drawing/2014/main" id="{00000000-0008-0000-0200-000031000000}"/>
              </a:ext>
            </a:extLst>
          </xdr:cNvPr>
          <xdr:cNvSpPr txBox="1"/>
        </xdr:nvSpPr>
        <xdr:spPr>
          <a:xfrm>
            <a:off x="2846910" y="4476002"/>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G</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50" name="テキスト ボックス 49">
            <a:extLst>
              <a:ext uri="{FF2B5EF4-FFF2-40B4-BE49-F238E27FC236}">
                <a16:creationId xmlns:a16="http://schemas.microsoft.com/office/drawing/2014/main" id="{00000000-0008-0000-0200-000032000000}"/>
              </a:ext>
            </a:extLst>
          </xdr:cNvPr>
          <xdr:cNvSpPr txBox="1"/>
        </xdr:nvSpPr>
        <xdr:spPr>
          <a:xfrm>
            <a:off x="2846910" y="4854304"/>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H</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51" name="テキスト ボックス 50">
            <a:extLst>
              <a:ext uri="{FF2B5EF4-FFF2-40B4-BE49-F238E27FC236}">
                <a16:creationId xmlns:a16="http://schemas.microsoft.com/office/drawing/2014/main" id="{00000000-0008-0000-0200-000033000000}"/>
              </a:ext>
            </a:extLst>
          </xdr:cNvPr>
          <xdr:cNvSpPr txBox="1"/>
        </xdr:nvSpPr>
        <xdr:spPr>
          <a:xfrm>
            <a:off x="2846910" y="5234731"/>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I</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52" name="テキスト ボックス 51">
            <a:extLst>
              <a:ext uri="{FF2B5EF4-FFF2-40B4-BE49-F238E27FC236}">
                <a16:creationId xmlns:a16="http://schemas.microsoft.com/office/drawing/2014/main" id="{00000000-0008-0000-0200-000034000000}"/>
              </a:ext>
            </a:extLst>
          </xdr:cNvPr>
          <xdr:cNvSpPr txBox="1"/>
        </xdr:nvSpPr>
        <xdr:spPr>
          <a:xfrm>
            <a:off x="2846910" y="5606155"/>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J</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sp macro="" textlink="">
        <xdr:nvSpPr>
          <xdr:cNvPr id="53" name="テキスト ボックス 52">
            <a:extLst>
              <a:ext uri="{FF2B5EF4-FFF2-40B4-BE49-F238E27FC236}">
                <a16:creationId xmlns:a16="http://schemas.microsoft.com/office/drawing/2014/main" id="{00000000-0008-0000-0200-000035000000}"/>
              </a:ext>
            </a:extLst>
          </xdr:cNvPr>
          <xdr:cNvSpPr txBox="1"/>
        </xdr:nvSpPr>
        <xdr:spPr>
          <a:xfrm>
            <a:off x="2846910" y="5907732"/>
            <a:ext cx="144000" cy="144000"/>
          </a:xfrm>
          <a:prstGeom prst="rect">
            <a:avLst/>
          </a:prstGeom>
          <a:noFill/>
          <a:ln w="6350">
            <a:solidFill>
              <a:sysClr val="windowText" lastClr="000000"/>
            </a:solidFill>
          </a:ln>
          <a:effectLst/>
        </xdr:spPr>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K</a:t>
            </a:r>
            <a:endPar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M169"/>
  <sheetViews>
    <sheetView showZeros="0" tabSelected="1" zoomScale="90" zoomScaleNormal="90" workbookViewId="0">
      <selection activeCell="DK129" sqref="DK129"/>
    </sheetView>
  </sheetViews>
  <sheetFormatPr defaultRowHeight="13.5" x14ac:dyDescent="0.15"/>
  <cols>
    <col min="1" max="1" width="3.375" customWidth="1"/>
    <col min="2" max="2" width="3.75" customWidth="1"/>
    <col min="3" max="3" width="1.625" customWidth="1"/>
    <col min="4" max="4" width="2" customWidth="1"/>
    <col min="5" max="5" width="2.5" customWidth="1"/>
    <col min="6" max="6" width="0.375" customWidth="1"/>
    <col min="7" max="7" width="0.5" customWidth="1"/>
    <col min="8" max="8" width="1.125" customWidth="1"/>
    <col min="9" max="9" width="1" customWidth="1"/>
    <col min="10" max="10" width="0.625" customWidth="1"/>
    <col min="11" max="11" width="0.5" customWidth="1"/>
    <col min="12" max="12" width="1.25" customWidth="1"/>
    <col min="13" max="13" width="0.875" customWidth="1"/>
    <col min="14" max="14" width="1" customWidth="1"/>
    <col min="15" max="15" width="0.625" customWidth="1"/>
    <col min="16" max="16" width="1.375" customWidth="1"/>
    <col min="17" max="17" width="0.625" customWidth="1"/>
    <col min="18" max="18" width="0.875" customWidth="1"/>
    <col min="19" max="19" width="0.5" customWidth="1"/>
    <col min="20" max="20" width="1.25" customWidth="1"/>
    <col min="21" max="21" width="1.375" customWidth="1"/>
    <col min="22" max="22" width="0.625" customWidth="1"/>
    <col min="23" max="23" width="0.875" customWidth="1"/>
    <col min="24" max="24" width="1" customWidth="1"/>
    <col min="25" max="25" width="0.625" customWidth="1"/>
    <col min="26" max="26" width="0.5" customWidth="1"/>
    <col min="27" max="28" width="0.375" customWidth="1"/>
    <col min="29" max="31" width="0.875" customWidth="1"/>
    <col min="32" max="32" width="0.75" customWidth="1"/>
    <col min="33" max="33" width="0.625" customWidth="1"/>
    <col min="34" max="34" width="0.875" customWidth="1"/>
    <col min="35" max="36" width="0.625" customWidth="1"/>
    <col min="37" max="37" width="0.5" customWidth="1"/>
    <col min="38" max="38" width="0.375" customWidth="1"/>
    <col min="39" max="39" width="1.375" customWidth="1"/>
    <col min="40" max="40" width="0.5" customWidth="1"/>
    <col min="41" max="41" width="1.375" customWidth="1"/>
    <col min="42" max="42" width="0.375" customWidth="1"/>
    <col min="43" max="43" width="1.375" customWidth="1"/>
    <col min="44" max="44" width="0.5" customWidth="1"/>
    <col min="45" max="45" width="1.625" customWidth="1"/>
    <col min="46" max="46" width="0.75" customWidth="1"/>
    <col min="47" max="48" width="0.625" customWidth="1"/>
    <col min="49" max="49" width="1.625" customWidth="1"/>
    <col min="50" max="50" width="1.375" customWidth="1"/>
    <col min="51" max="51" width="0.5" customWidth="1"/>
    <col min="52" max="52" width="1.25" customWidth="1"/>
    <col min="53" max="53" width="0.375" customWidth="1"/>
    <col min="54" max="54" width="1.375" customWidth="1"/>
    <col min="55" max="56" width="0.5" customWidth="1"/>
    <col min="57" max="57" width="1.125" customWidth="1"/>
    <col min="58" max="58" width="1.5" customWidth="1"/>
    <col min="59" max="59" width="0.375" customWidth="1"/>
    <col min="60" max="60" width="0.25" customWidth="1"/>
    <col min="61" max="61" width="1" customWidth="1"/>
    <col min="62" max="62" width="1.5" customWidth="1"/>
    <col min="63" max="63" width="0.5" customWidth="1"/>
    <col min="64" max="64" width="1.5" customWidth="1"/>
    <col min="65" max="65" width="0.5" customWidth="1"/>
    <col min="66" max="66" width="1.25" customWidth="1"/>
    <col min="67" max="67" width="0.5" customWidth="1"/>
    <col min="68" max="68" width="1.375" customWidth="1"/>
    <col min="69" max="69" width="1.5" customWidth="1"/>
    <col min="70" max="70" width="0.625" customWidth="1"/>
    <col min="71" max="71" width="1.375" customWidth="1"/>
    <col min="72" max="72" width="1.25" customWidth="1"/>
    <col min="73" max="73" width="2.25" customWidth="1"/>
    <col min="74" max="74" width="0.875" customWidth="1"/>
    <col min="75" max="75" width="1.25" customWidth="1"/>
    <col min="76" max="76" width="1.5" customWidth="1"/>
    <col min="77" max="77" width="1.875" customWidth="1"/>
    <col min="78" max="78" width="4.375" customWidth="1"/>
    <col min="79" max="79" width="2" customWidth="1"/>
    <col min="80" max="80" width="0.75" customWidth="1"/>
    <col min="81" max="81" width="2.5" customWidth="1"/>
    <col min="82" max="82" width="0.625" customWidth="1"/>
    <col min="83" max="83" width="2.375" customWidth="1"/>
    <col min="84" max="85" width="0.625" customWidth="1"/>
    <col min="86" max="86" width="2.375" customWidth="1"/>
    <col min="87" max="87" width="0.625" customWidth="1"/>
    <col min="88" max="88" width="2.5" customWidth="1"/>
    <col min="89" max="89" width="1.75" customWidth="1"/>
    <col min="90" max="90" width="1.375" customWidth="1"/>
    <col min="91" max="91" width="1.75" customWidth="1"/>
    <col min="92" max="92" width="4.25" customWidth="1"/>
    <col min="93" max="93" width="0.5" customWidth="1"/>
    <col min="94" max="94" width="2.75" customWidth="1"/>
    <col min="95" max="95" width="0.5" customWidth="1"/>
    <col min="96" max="96" width="2.75" customWidth="1"/>
    <col min="97" max="97" width="0.5" customWidth="1"/>
    <col min="98" max="98" width="2.75" customWidth="1"/>
    <col min="99" max="99" width="0.5" customWidth="1"/>
    <col min="100" max="100" width="2.75" customWidth="1"/>
    <col min="101" max="101" width="0.5" customWidth="1"/>
    <col min="102" max="102" width="2.75" customWidth="1"/>
    <col min="103" max="103" width="2" customWidth="1"/>
    <col min="104" max="104" width="1.25" customWidth="1"/>
    <col min="105" max="105" width="0.5" customWidth="1"/>
    <col min="106" max="106" width="2.75" customWidth="1"/>
    <col min="107" max="107" width="0.5" customWidth="1"/>
    <col min="108" max="108" width="0.75" customWidth="1"/>
    <col min="109" max="109" width="2.25" customWidth="1"/>
    <col min="110" max="110" width="0.5" customWidth="1"/>
    <col min="111" max="111" width="1.125" customWidth="1"/>
    <col min="112" max="112" width="2.75" customWidth="1"/>
    <col min="113" max="113" width="4.75" customWidth="1"/>
    <col min="114" max="114" width="1" customWidth="1"/>
    <col min="115" max="115" width="1.375" customWidth="1"/>
    <col min="116" max="116" width="3.875" customWidth="1"/>
  </cols>
  <sheetData>
    <row r="1" spans="1:119" ht="9.75" customHeight="1" x14ac:dyDescent="0.15">
      <c r="A1" s="282"/>
      <c r="B1" s="282"/>
      <c r="C1" s="282"/>
      <c r="D1" s="282"/>
      <c r="E1" s="282"/>
      <c r="F1" s="282"/>
      <c r="G1" s="282"/>
      <c r="H1" s="282"/>
      <c r="I1" s="282"/>
      <c r="J1" s="282"/>
      <c r="K1" s="282"/>
      <c r="L1" s="282"/>
      <c r="M1" s="282"/>
      <c r="N1" s="282"/>
      <c r="O1" s="282"/>
      <c r="P1" s="282"/>
      <c r="Q1" s="282"/>
      <c r="R1" s="282"/>
      <c r="S1" s="282"/>
      <c r="T1" s="282"/>
      <c r="U1" s="282"/>
      <c r="V1" s="282"/>
      <c r="W1" s="282"/>
      <c r="X1" s="282"/>
      <c r="Y1" s="282"/>
      <c r="Z1" s="282"/>
      <c r="AA1" s="282"/>
      <c r="AB1" s="282"/>
      <c r="AC1" s="282"/>
      <c r="AD1" s="282"/>
      <c r="AE1" s="282"/>
      <c r="AF1" s="282"/>
      <c r="AG1" s="282"/>
      <c r="AH1" s="282"/>
      <c r="AI1" s="282"/>
      <c r="AJ1" s="282"/>
      <c r="AK1" s="282"/>
      <c r="AL1" s="282"/>
      <c r="AM1" s="282"/>
      <c r="AN1" s="282"/>
      <c r="AO1" s="282"/>
      <c r="AP1" s="282"/>
      <c r="AQ1" s="282"/>
      <c r="AR1" s="282"/>
      <c r="AS1" s="282"/>
      <c r="AT1" s="282"/>
      <c r="AU1" s="282"/>
      <c r="AV1" s="282"/>
      <c r="AW1" s="282"/>
      <c r="AX1" s="282"/>
      <c r="AY1" s="282"/>
      <c r="AZ1" s="282"/>
      <c r="BA1" s="282"/>
      <c r="BB1" s="282"/>
      <c r="BC1" s="282"/>
      <c r="BD1" s="282"/>
      <c r="BE1" s="282"/>
      <c r="BF1" s="282"/>
      <c r="BG1" s="282"/>
      <c r="BH1" s="282"/>
      <c r="BI1" s="282"/>
      <c r="BJ1" s="282"/>
      <c r="BK1" s="282"/>
      <c r="BL1" s="282"/>
      <c r="BM1" s="282"/>
      <c r="BN1" s="282"/>
      <c r="BO1" s="282"/>
      <c r="BP1" s="282"/>
      <c r="BQ1" s="282"/>
      <c r="BR1" s="282"/>
      <c r="BS1" s="282"/>
      <c r="BT1" s="282"/>
      <c r="BU1" s="282"/>
      <c r="BV1" s="282"/>
      <c r="BW1" s="282"/>
      <c r="BX1" s="282"/>
      <c r="BY1" s="282"/>
      <c r="BZ1" s="282"/>
      <c r="CA1" s="282"/>
      <c r="CB1" s="282"/>
      <c r="CC1" s="282"/>
      <c r="CD1" s="282"/>
      <c r="CE1" s="282"/>
      <c r="CF1" s="282"/>
      <c r="CG1" s="282"/>
      <c r="CH1" s="282"/>
      <c r="CI1" s="282"/>
      <c r="CJ1" s="282"/>
      <c r="CK1" s="282"/>
      <c r="CL1" s="282"/>
      <c r="CM1" s="282"/>
      <c r="CN1" s="282"/>
      <c r="CO1" s="282"/>
      <c r="CP1" s="282"/>
      <c r="CQ1" s="282"/>
      <c r="CR1" s="282"/>
      <c r="CS1" s="282"/>
      <c r="CT1" s="282"/>
      <c r="CU1" s="282"/>
      <c r="CV1" s="282"/>
      <c r="CW1" s="282"/>
      <c r="CX1" s="282"/>
      <c r="CY1" s="282"/>
      <c r="CZ1" s="282"/>
      <c r="DA1" s="282"/>
      <c r="DB1" s="282"/>
      <c r="DC1" s="282"/>
      <c r="DD1" s="282"/>
      <c r="DE1" s="282"/>
      <c r="DF1" s="282"/>
      <c r="DG1" s="282"/>
      <c r="DH1" s="282"/>
      <c r="DI1" s="282"/>
      <c r="DJ1" s="282"/>
      <c r="DK1" s="282"/>
      <c r="DL1" s="282"/>
      <c r="DM1" s="7"/>
      <c r="DN1" s="7"/>
      <c r="DO1" s="7"/>
    </row>
    <row r="2" spans="1:119" ht="3.2" customHeight="1" x14ac:dyDescent="0.15">
      <c r="A2" s="282"/>
      <c r="B2" s="282"/>
      <c r="C2" s="283"/>
      <c r="D2" s="1056" t="s">
        <v>236</v>
      </c>
      <c r="E2" s="1056"/>
      <c r="F2" s="1056"/>
      <c r="G2" s="1056"/>
      <c r="H2" s="1056"/>
      <c r="I2" s="1056"/>
      <c r="J2" s="1056"/>
      <c r="K2" s="1056"/>
      <c r="L2" s="1056"/>
      <c r="M2" s="1056"/>
      <c r="N2" s="1056"/>
      <c r="O2" s="1056"/>
      <c r="P2" s="1056"/>
      <c r="Q2" s="284"/>
      <c r="R2" s="284"/>
      <c r="S2" s="285"/>
      <c r="T2" s="285"/>
      <c r="U2" s="285"/>
      <c r="V2" s="285"/>
      <c r="W2" s="285"/>
      <c r="X2" s="285"/>
      <c r="Y2" s="285"/>
      <c r="Z2" s="285"/>
      <c r="AA2" s="286"/>
      <c r="AB2" s="286"/>
      <c r="AC2" s="1059" t="s">
        <v>162</v>
      </c>
      <c r="AD2" s="1059"/>
      <c r="AE2" s="1059"/>
      <c r="AF2" s="1059"/>
      <c r="AG2" s="1059"/>
      <c r="AH2" s="1059"/>
      <c r="AI2" s="1059"/>
      <c r="AJ2" s="1059"/>
      <c r="AK2" s="1059"/>
      <c r="AL2" s="1059"/>
      <c r="AM2" s="1059"/>
      <c r="AN2" s="287"/>
      <c r="AO2" s="287"/>
      <c r="AP2" s="287"/>
      <c r="AQ2" s="287"/>
      <c r="AR2" s="287"/>
      <c r="AS2" s="287"/>
      <c r="AT2" s="287"/>
      <c r="AU2" s="287"/>
      <c r="AV2" s="287"/>
      <c r="AW2" s="1058" t="s">
        <v>75</v>
      </c>
      <c r="AX2" s="1058"/>
      <c r="AY2" s="1058"/>
      <c r="AZ2" s="1058"/>
      <c r="BA2" s="1058"/>
      <c r="BB2" s="1058"/>
      <c r="BC2" s="1058"/>
      <c r="BD2" s="1058"/>
      <c r="BE2" s="1058"/>
      <c r="BF2" s="1058"/>
      <c r="BG2" s="1058"/>
      <c r="BH2" s="1058"/>
      <c r="BI2" s="1058"/>
      <c r="BJ2" s="1058"/>
      <c r="BK2" s="1058"/>
      <c r="BL2" s="1058"/>
      <c r="BM2" s="1058"/>
      <c r="BN2" s="1058"/>
      <c r="BO2" s="1058"/>
      <c r="BP2" s="1058"/>
      <c r="BQ2" s="1058"/>
      <c r="BR2" s="1058"/>
      <c r="BS2" s="1058"/>
      <c r="BT2" s="1058"/>
      <c r="BU2" s="1058"/>
      <c r="BV2" s="1058"/>
      <c r="BW2" s="1058"/>
      <c r="BX2" s="1058"/>
      <c r="BY2" s="1058"/>
      <c r="BZ2" s="1058"/>
      <c r="CA2" s="287"/>
      <c r="CB2" s="282"/>
      <c r="CC2" s="282"/>
      <c r="CD2" s="282"/>
      <c r="CE2" s="282"/>
      <c r="CF2" s="282"/>
      <c r="CG2" s="282"/>
      <c r="CH2" s="282"/>
      <c r="CI2" s="282"/>
      <c r="CJ2" s="282"/>
      <c r="CK2" s="282"/>
      <c r="CL2" s="282"/>
      <c r="CM2" s="282"/>
      <c r="CN2" s="282"/>
      <c r="CO2" s="282"/>
      <c r="CP2" s="282"/>
      <c r="CQ2" s="282"/>
      <c r="CR2" s="282"/>
      <c r="CS2" s="282"/>
      <c r="CT2" s="282"/>
      <c r="CU2" s="282"/>
      <c r="CV2" s="282"/>
      <c r="CW2" s="282"/>
      <c r="CX2" s="282"/>
      <c r="CY2" s="282"/>
      <c r="CZ2" s="282"/>
      <c r="DA2" s="282"/>
      <c r="DB2" s="282"/>
      <c r="DC2" s="282"/>
      <c r="DD2" s="282"/>
      <c r="DE2" s="282"/>
      <c r="DF2" s="282"/>
      <c r="DG2" s="282"/>
      <c r="DH2" s="282"/>
      <c r="DI2" s="282"/>
      <c r="DJ2" s="282"/>
      <c r="DK2" s="282"/>
      <c r="DL2" s="282"/>
      <c r="DM2" s="7"/>
      <c r="DN2" s="7"/>
      <c r="DO2" s="7"/>
    </row>
    <row r="3" spans="1:119" ht="12.75" customHeight="1" x14ac:dyDescent="0.15">
      <c r="A3" s="282"/>
      <c r="B3" s="282"/>
      <c r="C3" s="283"/>
      <c r="D3" s="1057"/>
      <c r="E3" s="1057"/>
      <c r="F3" s="1057"/>
      <c r="G3" s="1057"/>
      <c r="H3" s="1057"/>
      <c r="I3" s="1057"/>
      <c r="J3" s="1057"/>
      <c r="K3" s="1057"/>
      <c r="L3" s="1057"/>
      <c r="M3" s="1057"/>
      <c r="N3" s="1057"/>
      <c r="O3" s="1057"/>
      <c r="P3" s="1057"/>
      <c r="Q3" s="288"/>
      <c r="R3" s="289" t="s">
        <v>72</v>
      </c>
      <c r="S3" s="289"/>
      <c r="T3" s="289"/>
      <c r="U3" s="289"/>
      <c r="V3" s="289"/>
      <c r="W3" s="289"/>
      <c r="X3" s="289"/>
      <c r="Y3" s="289"/>
      <c r="Z3" s="289"/>
      <c r="AA3" s="285"/>
      <c r="AB3" s="285"/>
      <c r="AC3" s="1059"/>
      <c r="AD3" s="1059"/>
      <c r="AE3" s="1059"/>
      <c r="AF3" s="1059"/>
      <c r="AG3" s="1059"/>
      <c r="AH3" s="1059"/>
      <c r="AI3" s="1059"/>
      <c r="AJ3" s="1059"/>
      <c r="AK3" s="1059"/>
      <c r="AL3" s="1059"/>
      <c r="AM3" s="1059"/>
      <c r="AN3" s="287"/>
      <c r="AO3" s="1104">
        <v>6</v>
      </c>
      <c r="AP3" s="1105"/>
      <c r="AQ3" s="1105"/>
      <c r="AR3" s="1105"/>
      <c r="AS3" s="1105"/>
      <c r="AT3" s="1105"/>
      <c r="AU3" s="1105"/>
      <c r="AV3" s="287"/>
      <c r="AW3" s="1058"/>
      <c r="AX3" s="1058"/>
      <c r="AY3" s="1058"/>
      <c r="AZ3" s="1058"/>
      <c r="BA3" s="1058"/>
      <c r="BB3" s="1058"/>
      <c r="BC3" s="1058"/>
      <c r="BD3" s="1058"/>
      <c r="BE3" s="1058"/>
      <c r="BF3" s="1058"/>
      <c r="BG3" s="1058"/>
      <c r="BH3" s="1058"/>
      <c r="BI3" s="1058"/>
      <c r="BJ3" s="1058"/>
      <c r="BK3" s="1058"/>
      <c r="BL3" s="1058"/>
      <c r="BM3" s="1058"/>
      <c r="BN3" s="1058"/>
      <c r="BO3" s="1058"/>
      <c r="BP3" s="1058"/>
      <c r="BQ3" s="1058"/>
      <c r="BR3" s="1058"/>
      <c r="BS3" s="1058"/>
      <c r="BT3" s="1058"/>
      <c r="BU3" s="1058"/>
      <c r="BV3" s="1058"/>
      <c r="BW3" s="1058"/>
      <c r="BX3" s="1058"/>
      <c r="BY3" s="1058"/>
      <c r="BZ3" s="1058"/>
      <c r="CA3" s="1106" t="s">
        <v>73</v>
      </c>
      <c r="CB3" s="1106"/>
      <c r="CC3" s="1106"/>
      <c r="CD3" s="1106"/>
      <c r="CE3" s="1106"/>
      <c r="CF3" s="1106"/>
      <c r="CG3" s="1106"/>
      <c r="CH3" s="1106"/>
      <c r="CI3" s="1106"/>
      <c r="CJ3" s="1106"/>
      <c r="CK3" s="1111" t="s">
        <v>74</v>
      </c>
      <c r="CL3" s="1111"/>
      <c r="CM3" s="1011" t="s">
        <v>338</v>
      </c>
      <c r="CN3" s="1012"/>
      <c r="CO3" s="282"/>
      <c r="CP3" s="282"/>
      <c r="CQ3" s="282"/>
      <c r="CR3" s="282"/>
      <c r="CS3" s="282"/>
      <c r="CT3" s="282"/>
      <c r="CU3" s="282"/>
      <c r="CV3" s="282"/>
      <c r="CW3" s="282"/>
      <c r="CX3" s="282"/>
      <c r="CY3" s="282"/>
      <c r="CZ3" s="282"/>
      <c r="DA3" s="282"/>
      <c r="DB3" s="282"/>
      <c r="DC3" s="282"/>
      <c r="DD3" s="282"/>
      <c r="DE3" s="282"/>
      <c r="DF3" s="282"/>
      <c r="DG3" s="282"/>
      <c r="DH3" s="282"/>
      <c r="DI3" s="282"/>
      <c r="DJ3" s="282"/>
      <c r="DK3" s="282"/>
      <c r="DL3" s="282"/>
      <c r="DM3" s="7"/>
      <c r="DN3" s="7"/>
      <c r="DO3" s="7"/>
    </row>
    <row r="4" spans="1:119" ht="13.5" customHeight="1" x14ac:dyDescent="0.15">
      <c r="A4" s="282"/>
      <c r="B4" s="282"/>
      <c r="C4" s="290"/>
      <c r="D4" s="1062" t="s">
        <v>162</v>
      </c>
      <c r="E4" s="1062"/>
      <c r="F4" s="1064" t="s">
        <v>403</v>
      </c>
      <c r="G4" s="1064"/>
      <c r="H4" s="1064"/>
      <c r="I4" s="1064"/>
      <c r="J4" s="1060" t="s">
        <v>6</v>
      </c>
      <c r="K4" s="1060"/>
      <c r="L4" s="1060"/>
      <c r="M4" s="1079" t="s">
        <v>237</v>
      </c>
      <c r="N4" s="1079"/>
      <c r="O4" s="1079"/>
      <c r="P4" s="1093" t="s">
        <v>23</v>
      </c>
      <c r="Q4" s="1093"/>
      <c r="R4" s="1079" t="s">
        <v>81</v>
      </c>
      <c r="S4" s="1079"/>
      <c r="T4" s="1079"/>
      <c r="U4" s="1093" t="s">
        <v>71</v>
      </c>
      <c r="V4" s="1093"/>
      <c r="W4" s="1093"/>
      <c r="X4" s="1093"/>
      <c r="Y4" s="1093"/>
      <c r="Z4" s="1093"/>
      <c r="AA4" s="286"/>
      <c r="AB4" s="286"/>
      <c r="AC4" s="1059"/>
      <c r="AD4" s="1059"/>
      <c r="AE4" s="1059"/>
      <c r="AF4" s="1059"/>
      <c r="AG4" s="1059"/>
      <c r="AH4" s="1059"/>
      <c r="AI4" s="1059"/>
      <c r="AJ4" s="1059"/>
      <c r="AK4" s="1059"/>
      <c r="AL4" s="1059"/>
      <c r="AM4" s="1059"/>
      <c r="AN4" s="287"/>
      <c r="AO4" s="1105"/>
      <c r="AP4" s="1105"/>
      <c r="AQ4" s="1105"/>
      <c r="AR4" s="1105"/>
      <c r="AS4" s="1105"/>
      <c r="AT4" s="1105"/>
      <c r="AU4" s="1105"/>
      <c r="AV4" s="287"/>
      <c r="AW4" s="1058"/>
      <c r="AX4" s="1058"/>
      <c r="AY4" s="1058"/>
      <c r="AZ4" s="1058"/>
      <c r="BA4" s="1058"/>
      <c r="BB4" s="1058"/>
      <c r="BC4" s="1058"/>
      <c r="BD4" s="1058"/>
      <c r="BE4" s="1058"/>
      <c r="BF4" s="1058"/>
      <c r="BG4" s="1058"/>
      <c r="BH4" s="1058"/>
      <c r="BI4" s="1058"/>
      <c r="BJ4" s="1058"/>
      <c r="BK4" s="1058"/>
      <c r="BL4" s="1058"/>
      <c r="BM4" s="1058"/>
      <c r="BN4" s="1058"/>
      <c r="BO4" s="1058"/>
      <c r="BP4" s="1058"/>
      <c r="BQ4" s="1058"/>
      <c r="BR4" s="1058"/>
      <c r="BS4" s="1058"/>
      <c r="BT4" s="1058"/>
      <c r="BU4" s="1058"/>
      <c r="BV4" s="1058"/>
      <c r="BW4" s="1058"/>
      <c r="BX4" s="1058"/>
      <c r="BY4" s="1058"/>
      <c r="BZ4" s="1058"/>
      <c r="CA4" s="1106"/>
      <c r="CB4" s="1106"/>
      <c r="CC4" s="1106"/>
      <c r="CD4" s="1106"/>
      <c r="CE4" s="1106"/>
      <c r="CF4" s="1106"/>
      <c r="CG4" s="1106"/>
      <c r="CH4" s="1106"/>
      <c r="CI4" s="1106"/>
      <c r="CJ4" s="1106"/>
      <c r="CK4" s="1111"/>
      <c r="CL4" s="1111"/>
      <c r="CM4" s="463"/>
      <c r="CN4" s="464"/>
      <c r="CO4" s="282"/>
      <c r="CP4" s="282"/>
      <c r="CQ4" s="282"/>
      <c r="CR4" s="282"/>
      <c r="CS4" s="282"/>
      <c r="CT4" s="282"/>
      <c r="CU4" s="282"/>
      <c r="CV4" s="282"/>
      <c r="CW4" s="282"/>
      <c r="CX4" s="282"/>
      <c r="CY4" s="282"/>
      <c r="CZ4" s="282"/>
      <c r="DA4" s="282"/>
      <c r="DB4" s="282"/>
      <c r="DC4" s="282"/>
      <c r="DD4" s="282"/>
      <c r="DE4" s="282"/>
      <c r="DF4" s="282"/>
      <c r="DG4" s="282"/>
      <c r="DH4" s="282"/>
      <c r="DI4" s="282"/>
      <c r="DJ4" s="282"/>
      <c r="DK4" s="282"/>
      <c r="DL4" s="282"/>
      <c r="DM4" s="7"/>
      <c r="DN4" s="7"/>
      <c r="DO4" s="7"/>
    </row>
    <row r="5" spans="1:119" ht="3.75" customHeight="1" x14ac:dyDescent="0.15">
      <c r="A5" s="282"/>
      <c r="B5" s="282"/>
      <c r="C5" s="290"/>
      <c r="D5" s="1063"/>
      <c r="E5" s="1063"/>
      <c r="F5" s="1065"/>
      <c r="G5" s="1065"/>
      <c r="H5" s="1065"/>
      <c r="I5" s="1065"/>
      <c r="J5" s="1061"/>
      <c r="K5" s="1061"/>
      <c r="L5" s="1061"/>
      <c r="M5" s="1080"/>
      <c r="N5" s="1080"/>
      <c r="O5" s="1080"/>
      <c r="P5" s="1094"/>
      <c r="Q5" s="1094"/>
      <c r="R5" s="1080"/>
      <c r="S5" s="1080"/>
      <c r="T5" s="1080"/>
      <c r="U5" s="1094"/>
      <c r="V5" s="1094"/>
      <c r="W5" s="1094"/>
      <c r="X5" s="1094"/>
      <c r="Y5" s="1094"/>
      <c r="Z5" s="1094"/>
      <c r="AA5" s="286"/>
      <c r="AB5" s="286"/>
      <c r="AC5" s="1059"/>
      <c r="AD5" s="1059"/>
      <c r="AE5" s="1059"/>
      <c r="AF5" s="1059"/>
      <c r="AG5" s="1059"/>
      <c r="AH5" s="1059"/>
      <c r="AI5" s="1059"/>
      <c r="AJ5" s="1059"/>
      <c r="AK5" s="1059"/>
      <c r="AL5" s="1059"/>
      <c r="AM5" s="1059"/>
      <c r="AN5" s="287"/>
      <c r="AO5" s="287"/>
      <c r="AP5" s="291"/>
      <c r="AQ5" s="291"/>
      <c r="AR5" s="287"/>
      <c r="AS5" s="291"/>
      <c r="AT5" s="291"/>
      <c r="AU5" s="287"/>
      <c r="AV5" s="287"/>
      <c r="AW5" s="1058"/>
      <c r="AX5" s="1058"/>
      <c r="AY5" s="1058"/>
      <c r="AZ5" s="1058"/>
      <c r="BA5" s="1058"/>
      <c r="BB5" s="1058"/>
      <c r="BC5" s="1058"/>
      <c r="BD5" s="1058"/>
      <c r="BE5" s="1058"/>
      <c r="BF5" s="1058"/>
      <c r="BG5" s="1058"/>
      <c r="BH5" s="1058"/>
      <c r="BI5" s="1058"/>
      <c r="BJ5" s="1058"/>
      <c r="BK5" s="1058"/>
      <c r="BL5" s="1058"/>
      <c r="BM5" s="1058"/>
      <c r="BN5" s="1058"/>
      <c r="BO5" s="1058"/>
      <c r="BP5" s="1058"/>
      <c r="BQ5" s="1058"/>
      <c r="BR5" s="1058"/>
      <c r="BS5" s="1058"/>
      <c r="BT5" s="1058"/>
      <c r="BU5" s="1058"/>
      <c r="BV5" s="1058"/>
      <c r="BW5" s="1058"/>
      <c r="BX5" s="1058"/>
      <c r="BY5" s="1058"/>
      <c r="BZ5" s="1058"/>
      <c r="CA5" s="1106"/>
      <c r="CB5" s="1106"/>
      <c r="CC5" s="1106"/>
      <c r="CD5" s="1106"/>
      <c r="CE5" s="1106"/>
      <c r="CF5" s="1106"/>
      <c r="CG5" s="1106"/>
      <c r="CH5" s="1106"/>
      <c r="CI5" s="1106"/>
      <c r="CJ5" s="1106"/>
      <c r="CK5" s="1111"/>
      <c r="CL5" s="1111"/>
      <c r="CM5" s="282"/>
      <c r="CN5" s="282"/>
      <c r="CO5" s="282"/>
      <c r="CP5" s="282"/>
      <c r="CQ5" s="282"/>
      <c r="CR5" s="282"/>
      <c r="CS5" s="282"/>
      <c r="CT5" s="282"/>
      <c r="CU5" s="282"/>
      <c r="CV5" s="282"/>
      <c r="CW5" s="282"/>
      <c r="CX5" s="282"/>
      <c r="CY5" s="282"/>
      <c r="CZ5" s="282"/>
      <c r="DA5" s="282"/>
      <c r="DB5" s="282"/>
      <c r="DC5" s="282"/>
      <c r="DD5" s="282"/>
      <c r="DE5" s="282"/>
      <c r="DF5" s="282"/>
      <c r="DG5" s="282"/>
      <c r="DH5" s="282"/>
      <c r="DI5" s="282"/>
      <c r="DJ5" s="282"/>
      <c r="DK5" s="282"/>
      <c r="DL5" s="282"/>
      <c r="DM5" s="7"/>
      <c r="DN5" s="7"/>
      <c r="DO5" s="7"/>
    </row>
    <row r="6" spans="1:119" ht="9.75" customHeight="1" thickBot="1" x14ac:dyDescent="0.2">
      <c r="A6" s="282"/>
      <c r="B6" s="282"/>
      <c r="C6" s="290"/>
      <c r="D6" s="290"/>
      <c r="E6" s="290"/>
      <c r="F6" s="292"/>
      <c r="G6" s="292"/>
      <c r="H6" s="292"/>
      <c r="I6" s="292"/>
      <c r="J6" s="293"/>
      <c r="K6" s="293"/>
      <c r="L6" s="293"/>
      <c r="M6" s="294"/>
      <c r="N6" s="294"/>
      <c r="O6" s="294"/>
      <c r="P6" s="294"/>
      <c r="Q6" s="294"/>
      <c r="R6" s="294"/>
      <c r="S6" s="294"/>
      <c r="T6" s="294"/>
      <c r="U6" s="294"/>
      <c r="V6" s="294"/>
      <c r="W6" s="294"/>
      <c r="X6" s="294"/>
      <c r="Y6" s="294"/>
      <c r="Z6" s="294"/>
      <c r="AA6" s="282"/>
      <c r="AB6" s="282"/>
      <c r="AC6" s="282"/>
      <c r="AD6" s="282"/>
      <c r="AE6" s="282"/>
      <c r="AF6" s="282"/>
      <c r="AG6" s="282"/>
      <c r="AH6" s="282"/>
      <c r="AI6" s="282"/>
      <c r="AJ6" s="282"/>
      <c r="AK6" s="282"/>
      <c r="AL6" s="282"/>
      <c r="AM6" s="282"/>
      <c r="AN6" s="282"/>
      <c r="AO6" s="282"/>
      <c r="AP6" s="295"/>
      <c r="AQ6" s="295"/>
      <c r="AR6" s="282"/>
      <c r="AS6" s="295"/>
      <c r="AT6" s="295"/>
      <c r="AU6" s="282"/>
      <c r="AV6" s="282"/>
      <c r="AW6" s="282"/>
      <c r="AX6" s="282"/>
      <c r="AY6" s="282"/>
      <c r="AZ6" s="282"/>
      <c r="BA6" s="282"/>
      <c r="BB6" s="282"/>
      <c r="BC6" s="282"/>
      <c r="BD6" s="282"/>
      <c r="BE6" s="282"/>
      <c r="BF6" s="282"/>
      <c r="BG6" s="282"/>
      <c r="BH6" s="282"/>
      <c r="BI6" s="282"/>
      <c r="BJ6" s="282"/>
      <c r="BK6" s="282"/>
      <c r="BL6" s="282"/>
      <c r="BM6" s="282"/>
      <c r="BN6" s="282"/>
      <c r="BO6" s="282"/>
      <c r="BP6" s="282"/>
      <c r="BQ6" s="282"/>
      <c r="BR6" s="282"/>
      <c r="BS6" s="282"/>
      <c r="BT6" s="282"/>
      <c r="BU6" s="282"/>
      <c r="BV6" s="282"/>
      <c r="BW6" s="282"/>
      <c r="BX6" s="282"/>
      <c r="BY6" s="282"/>
      <c r="BZ6" s="282"/>
      <c r="CA6" s="282"/>
      <c r="CB6" s="282"/>
      <c r="CC6" s="282"/>
      <c r="CD6" s="282"/>
      <c r="CE6" s="282"/>
      <c r="CF6" s="282"/>
      <c r="CG6" s="282"/>
      <c r="CH6" s="282"/>
      <c r="CI6" s="282"/>
      <c r="CJ6" s="282"/>
      <c r="CK6" s="282"/>
      <c r="CL6" s="282"/>
      <c r="CM6" s="282"/>
      <c r="CN6" s="282"/>
      <c r="CO6" s="282"/>
      <c r="CP6" s="282"/>
      <c r="CQ6" s="282"/>
      <c r="CR6" s="282"/>
      <c r="CS6" s="282"/>
      <c r="CT6" s="282"/>
      <c r="CU6" s="282"/>
      <c r="CV6" s="282"/>
      <c r="CW6" s="282"/>
      <c r="CX6" s="282"/>
      <c r="CY6" s="282"/>
      <c r="CZ6" s="282"/>
      <c r="DA6" s="282"/>
      <c r="DB6" s="282"/>
      <c r="DC6" s="282"/>
      <c r="DD6" s="282"/>
      <c r="DE6" s="282"/>
      <c r="DF6" s="282"/>
      <c r="DG6" s="282"/>
      <c r="DH6" s="282"/>
      <c r="DI6" s="282"/>
      <c r="DJ6" s="282"/>
      <c r="DK6" s="282"/>
      <c r="DL6" s="282"/>
      <c r="DM6" s="7"/>
      <c r="DN6" s="7"/>
      <c r="DO6" s="7"/>
    </row>
    <row r="7" spans="1:119" ht="13.5" customHeight="1" x14ac:dyDescent="0.15">
      <c r="A7" s="282"/>
      <c r="B7" s="282"/>
      <c r="C7" s="282"/>
      <c r="D7" s="1066" t="s">
        <v>124</v>
      </c>
      <c r="E7" s="1067"/>
      <c r="F7" s="1067"/>
      <c r="G7" s="1067"/>
      <c r="H7" s="1067"/>
      <c r="I7" s="1068"/>
      <c r="J7" s="1107" t="s">
        <v>34</v>
      </c>
      <c r="K7" s="1108"/>
      <c r="L7" s="1108"/>
      <c r="M7" s="1108"/>
      <c r="N7" s="1102" t="s">
        <v>238</v>
      </c>
      <c r="O7" s="1102"/>
      <c r="P7" s="1102"/>
      <c r="Q7" s="1102"/>
      <c r="R7" s="1102"/>
      <c r="S7" s="1102"/>
      <c r="T7" s="1102"/>
      <c r="U7" s="1102"/>
      <c r="V7" s="1102"/>
      <c r="W7" s="1102"/>
      <c r="X7" s="1102"/>
      <c r="Y7" s="1102"/>
      <c r="Z7" s="1102"/>
      <c r="AA7" s="1102"/>
      <c r="AB7" s="1102"/>
      <c r="AC7" s="1102"/>
      <c r="AD7" s="1102"/>
      <c r="AE7" s="1102"/>
      <c r="AF7" s="1102"/>
      <c r="AG7" s="1102"/>
      <c r="AH7" s="1075" t="s">
        <v>10</v>
      </c>
      <c r="AI7" s="1075"/>
      <c r="AJ7" s="1075"/>
      <c r="AK7" s="1075"/>
      <c r="AL7" s="1075"/>
      <c r="AM7" s="1075"/>
      <c r="AN7" s="1075"/>
      <c r="AO7" s="1075"/>
      <c r="AP7" s="1075"/>
      <c r="AQ7" s="1077" t="s">
        <v>239</v>
      </c>
      <c r="AR7" s="1077"/>
      <c r="AS7" s="1077"/>
      <c r="AT7" s="1077"/>
      <c r="AU7" s="1077"/>
      <c r="AV7" s="1077"/>
      <c r="AW7" s="1077"/>
      <c r="AX7" s="1077"/>
      <c r="AY7" s="1077"/>
      <c r="AZ7" s="1077"/>
      <c r="BA7" s="1077"/>
      <c r="BB7" s="1077"/>
      <c r="BC7" s="1077"/>
      <c r="BD7" s="1077"/>
      <c r="BE7" s="1077"/>
      <c r="BF7" s="1077"/>
      <c r="BG7" s="1077"/>
      <c r="BH7" s="1077"/>
      <c r="BI7" s="1077"/>
      <c r="BJ7" s="1077"/>
      <c r="BK7" s="1077"/>
      <c r="BL7" s="1077"/>
      <c r="BM7" s="1077"/>
      <c r="BN7" s="1077"/>
      <c r="BO7" s="1077"/>
      <c r="BP7" s="1100" t="s">
        <v>11</v>
      </c>
      <c r="BQ7" s="1100"/>
      <c r="BR7" s="296"/>
      <c r="BS7" s="296"/>
      <c r="BT7" s="296"/>
      <c r="BU7" s="296"/>
      <c r="BV7" s="297"/>
      <c r="BW7" s="285"/>
      <c r="BX7" s="285"/>
      <c r="BY7" s="298"/>
      <c r="BZ7" s="298"/>
      <c r="CA7" s="298"/>
      <c r="CB7" s="298"/>
      <c r="CC7" s="298"/>
      <c r="CD7" s="298"/>
      <c r="CE7" s="298"/>
      <c r="CF7" s="298"/>
      <c r="CG7" s="298"/>
      <c r="CH7" s="298"/>
      <c r="CI7" s="298"/>
      <c r="CJ7" s="298"/>
      <c r="CK7" s="298"/>
      <c r="CL7" s="298"/>
      <c r="CM7" s="298"/>
      <c r="CN7" s="298"/>
      <c r="CO7" s="298"/>
      <c r="CP7" s="298"/>
      <c r="CQ7" s="298"/>
      <c r="CR7" s="298"/>
      <c r="CS7" s="298"/>
      <c r="CT7" s="298"/>
      <c r="CU7" s="298"/>
      <c r="CV7" s="298"/>
      <c r="CW7" s="298"/>
      <c r="CX7" s="298"/>
      <c r="CY7" s="298"/>
      <c r="CZ7" s="298"/>
      <c r="DA7" s="298"/>
      <c r="DB7" s="298"/>
      <c r="DC7" s="298"/>
      <c r="DD7" s="298"/>
      <c r="DE7" s="298"/>
      <c r="DF7" s="298"/>
      <c r="DG7" s="298"/>
      <c r="DH7" s="298"/>
      <c r="DI7" s="1055" t="s">
        <v>164</v>
      </c>
      <c r="DJ7" s="282"/>
      <c r="DK7" s="282"/>
      <c r="DL7" s="282"/>
      <c r="DM7" s="7"/>
      <c r="DN7" s="7"/>
      <c r="DO7" s="7"/>
    </row>
    <row r="8" spans="1:119" ht="4.5" customHeight="1" x14ac:dyDescent="0.15">
      <c r="A8" s="282"/>
      <c r="B8" s="282"/>
      <c r="C8" s="282"/>
      <c r="D8" s="1069"/>
      <c r="E8" s="1070"/>
      <c r="F8" s="1070"/>
      <c r="G8" s="1070"/>
      <c r="H8" s="1070"/>
      <c r="I8" s="1071"/>
      <c r="J8" s="1109"/>
      <c r="K8" s="1110"/>
      <c r="L8" s="1110"/>
      <c r="M8" s="1110"/>
      <c r="N8" s="1103"/>
      <c r="O8" s="1103"/>
      <c r="P8" s="1103"/>
      <c r="Q8" s="1103"/>
      <c r="R8" s="1103"/>
      <c r="S8" s="1103"/>
      <c r="T8" s="1103"/>
      <c r="U8" s="1103"/>
      <c r="V8" s="1103"/>
      <c r="W8" s="1103"/>
      <c r="X8" s="1103"/>
      <c r="Y8" s="1103"/>
      <c r="Z8" s="1103"/>
      <c r="AA8" s="1103"/>
      <c r="AB8" s="1103"/>
      <c r="AC8" s="1103"/>
      <c r="AD8" s="1103"/>
      <c r="AE8" s="1103"/>
      <c r="AF8" s="1103"/>
      <c r="AG8" s="1103"/>
      <c r="AH8" s="1076"/>
      <c r="AI8" s="1076"/>
      <c r="AJ8" s="1076"/>
      <c r="AK8" s="1076"/>
      <c r="AL8" s="1076"/>
      <c r="AM8" s="1076"/>
      <c r="AN8" s="1076"/>
      <c r="AO8" s="1076"/>
      <c r="AP8" s="1076"/>
      <c r="AQ8" s="1078"/>
      <c r="AR8" s="1078"/>
      <c r="AS8" s="1078"/>
      <c r="AT8" s="1078"/>
      <c r="AU8" s="1078"/>
      <c r="AV8" s="1078"/>
      <c r="AW8" s="1078"/>
      <c r="AX8" s="1078"/>
      <c r="AY8" s="1078"/>
      <c r="AZ8" s="1078"/>
      <c r="BA8" s="1078"/>
      <c r="BB8" s="1078"/>
      <c r="BC8" s="1078"/>
      <c r="BD8" s="1078"/>
      <c r="BE8" s="1078"/>
      <c r="BF8" s="1078"/>
      <c r="BG8" s="1078"/>
      <c r="BH8" s="1078"/>
      <c r="BI8" s="1078"/>
      <c r="BJ8" s="1078"/>
      <c r="BK8" s="1078"/>
      <c r="BL8" s="1078"/>
      <c r="BM8" s="1078"/>
      <c r="BN8" s="1078"/>
      <c r="BO8" s="1078"/>
      <c r="BP8" s="1101"/>
      <c r="BQ8" s="1101"/>
      <c r="BR8" s="574"/>
      <c r="BS8" s="574"/>
      <c r="BT8" s="574"/>
      <c r="BU8" s="574"/>
      <c r="BV8" s="299"/>
      <c r="BW8" s="285"/>
      <c r="BX8" s="285"/>
      <c r="BY8" s="298"/>
      <c r="BZ8" s="298"/>
      <c r="CA8" s="298"/>
      <c r="CB8" s="298"/>
      <c r="CC8" s="298"/>
      <c r="CD8" s="298"/>
      <c r="CE8" s="298"/>
      <c r="CF8" s="298"/>
      <c r="CG8" s="298"/>
      <c r="CH8" s="298"/>
      <c r="CI8" s="298"/>
      <c r="CJ8" s="298"/>
      <c r="CK8" s="298"/>
      <c r="CL8" s="298"/>
      <c r="CM8" s="298"/>
      <c r="CN8" s="298"/>
      <c r="CO8" s="298"/>
      <c r="CP8" s="298"/>
      <c r="CQ8" s="298"/>
      <c r="CR8" s="298"/>
      <c r="CS8" s="298"/>
      <c r="CT8" s="298"/>
      <c r="CU8" s="298"/>
      <c r="CV8" s="298"/>
      <c r="CW8" s="298"/>
      <c r="CX8" s="298"/>
      <c r="CY8" s="298"/>
      <c r="CZ8" s="298"/>
      <c r="DA8" s="298"/>
      <c r="DB8" s="298"/>
      <c r="DC8" s="298"/>
      <c r="DD8" s="298"/>
      <c r="DE8" s="298"/>
      <c r="DF8" s="298"/>
      <c r="DG8" s="298"/>
      <c r="DH8" s="298"/>
      <c r="DI8" s="1055"/>
      <c r="DJ8" s="282"/>
      <c r="DK8" s="282"/>
      <c r="DL8" s="282"/>
      <c r="DM8" s="7"/>
      <c r="DN8" s="7"/>
      <c r="DO8" s="7"/>
    </row>
    <row r="9" spans="1:119" ht="30.75" customHeight="1" x14ac:dyDescent="0.15">
      <c r="A9" s="282"/>
      <c r="B9" s="282"/>
      <c r="C9" s="282"/>
      <c r="D9" s="1069"/>
      <c r="E9" s="1070"/>
      <c r="F9" s="1070"/>
      <c r="G9" s="1070"/>
      <c r="H9" s="1070"/>
      <c r="I9" s="1071"/>
      <c r="J9" s="1095" t="s">
        <v>243</v>
      </c>
      <c r="K9" s="1096"/>
      <c r="L9" s="1096"/>
      <c r="M9" s="1096"/>
      <c r="N9" s="1096"/>
      <c r="O9" s="1096"/>
      <c r="P9" s="1096"/>
      <c r="Q9" s="1096"/>
      <c r="R9" s="1096"/>
      <c r="S9" s="1096"/>
      <c r="T9" s="1096"/>
      <c r="U9" s="1096"/>
      <c r="V9" s="1096"/>
      <c r="W9" s="1096"/>
      <c r="X9" s="1096"/>
      <c r="Y9" s="1096"/>
      <c r="Z9" s="1096"/>
      <c r="AA9" s="1096"/>
      <c r="AB9" s="1096"/>
      <c r="AC9" s="1096"/>
      <c r="AD9" s="1096"/>
      <c r="AE9" s="1096"/>
      <c r="AF9" s="1096"/>
      <c r="AG9" s="1096"/>
      <c r="AH9" s="1096"/>
      <c r="AI9" s="1096"/>
      <c r="AJ9" s="1096"/>
      <c r="AK9" s="1096"/>
      <c r="AL9" s="1096"/>
      <c r="AM9" s="1096"/>
      <c r="AN9" s="1096"/>
      <c r="AO9" s="1096"/>
      <c r="AP9" s="1096"/>
      <c r="AQ9" s="1096"/>
      <c r="AR9" s="1096"/>
      <c r="AS9" s="1096"/>
      <c r="AT9" s="1096"/>
      <c r="AU9" s="1096"/>
      <c r="AV9" s="1096"/>
      <c r="AW9" s="1096"/>
      <c r="AX9" s="1096"/>
      <c r="AY9" s="1096"/>
      <c r="AZ9" s="1096"/>
      <c r="BA9" s="1096"/>
      <c r="BB9" s="1096"/>
      <c r="BC9" s="1096"/>
      <c r="BD9" s="1096"/>
      <c r="BE9" s="1096"/>
      <c r="BF9" s="1096"/>
      <c r="BG9" s="1096"/>
      <c r="BH9" s="1096"/>
      <c r="BI9" s="1096"/>
      <c r="BJ9" s="1096"/>
      <c r="BK9" s="1096"/>
      <c r="BL9" s="1096"/>
      <c r="BM9" s="1096"/>
      <c r="BN9" s="1096"/>
      <c r="BO9" s="1096"/>
      <c r="BP9" s="1096"/>
      <c r="BQ9" s="1096"/>
      <c r="BR9" s="1096"/>
      <c r="BS9" s="1096"/>
      <c r="BT9" s="1096"/>
      <c r="BU9" s="1096"/>
      <c r="BV9" s="1097"/>
      <c r="BW9" s="300"/>
      <c r="BX9" s="285"/>
      <c r="BY9" s="298"/>
      <c r="BZ9" s="298"/>
      <c r="CA9" s="298"/>
      <c r="CB9" s="298"/>
      <c r="CC9" s="1025" t="s">
        <v>400</v>
      </c>
      <c r="CD9" s="1026"/>
      <c r="CE9" s="1026"/>
      <c r="CF9" s="1026"/>
      <c r="CG9" s="1026"/>
      <c r="CH9" s="1026"/>
      <c r="CI9" s="1026"/>
      <c r="CJ9" s="1027"/>
      <c r="CK9" s="298"/>
      <c r="CL9" s="298"/>
      <c r="CM9" s="298"/>
      <c r="CN9" s="298"/>
      <c r="CO9" s="298"/>
      <c r="CP9" s="298"/>
      <c r="CQ9" s="298"/>
      <c r="CR9" s="298"/>
      <c r="CS9" s="298"/>
      <c r="CT9" s="298"/>
      <c r="CU9" s="298"/>
      <c r="CV9" s="298"/>
      <c r="CW9" s="298"/>
      <c r="CX9" s="298"/>
      <c r="CY9" s="298"/>
      <c r="CZ9" s="298"/>
      <c r="DA9" s="298"/>
      <c r="DB9" s="298"/>
      <c r="DC9" s="298"/>
      <c r="DD9" s="298"/>
      <c r="DE9" s="298"/>
      <c r="DF9" s="298"/>
      <c r="DG9" s="298"/>
      <c r="DH9" s="298"/>
      <c r="DI9" s="1055"/>
      <c r="DJ9" s="282"/>
      <c r="DK9" s="282"/>
      <c r="DL9" s="282"/>
      <c r="DM9" s="7"/>
      <c r="DN9" s="7"/>
      <c r="DO9" s="7"/>
    </row>
    <row r="10" spans="1:119" ht="4.5" customHeight="1" x14ac:dyDescent="0.15">
      <c r="A10" s="282"/>
      <c r="B10" s="282"/>
      <c r="C10" s="282"/>
      <c r="D10" s="1072"/>
      <c r="E10" s="1073"/>
      <c r="F10" s="1073"/>
      <c r="G10" s="1073"/>
      <c r="H10" s="1073"/>
      <c r="I10" s="1074"/>
      <c r="J10" s="1098"/>
      <c r="K10" s="668"/>
      <c r="L10" s="668"/>
      <c r="M10" s="668"/>
      <c r="N10" s="668"/>
      <c r="O10" s="668"/>
      <c r="P10" s="668"/>
      <c r="Q10" s="668"/>
      <c r="R10" s="668"/>
      <c r="S10" s="668"/>
      <c r="T10" s="668"/>
      <c r="U10" s="668"/>
      <c r="V10" s="668"/>
      <c r="W10" s="668"/>
      <c r="X10" s="668"/>
      <c r="Y10" s="668"/>
      <c r="Z10" s="668"/>
      <c r="AA10" s="668"/>
      <c r="AB10" s="668"/>
      <c r="AC10" s="668"/>
      <c r="AD10" s="668"/>
      <c r="AE10" s="668"/>
      <c r="AF10" s="668"/>
      <c r="AG10" s="668"/>
      <c r="AH10" s="668"/>
      <c r="AI10" s="668"/>
      <c r="AJ10" s="668"/>
      <c r="AK10" s="668"/>
      <c r="AL10" s="668"/>
      <c r="AM10" s="668"/>
      <c r="AN10" s="668"/>
      <c r="AO10" s="668"/>
      <c r="AP10" s="668"/>
      <c r="AQ10" s="668"/>
      <c r="AR10" s="668"/>
      <c r="AS10" s="668"/>
      <c r="AT10" s="668"/>
      <c r="AU10" s="668"/>
      <c r="AV10" s="668"/>
      <c r="AW10" s="668"/>
      <c r="AX10" s="668"/>
      <c r="AY10" s="668"/>
      <c r="AZ10" s="668"/>
      <c r="BA10" s="668"/>
      <c r="BB10" s="668"/>
      <c r="BC10" s="668"/>
      <c r="BD10" s="668"/>
      <c r="BE10" s="668"/>
      <c r="BF10" s="668"/>
      <c r="BG10" s="668"/>
      <c r="BH10" s="668"/>
      <c r="BI10" s="668"/>
      <c r="BJ10" s="668"/>
      <c r="BK10" s="668"/>
      <c r="BL10" s="668"/>
      <c r="BM10" s="668"/>
      <c r="BN10" s="668"/>
      <c r="BO10" s="668"/>
      <c r="BP10" s="668"/>
      <c r="BQ10" s="668"/>
      <c r="BR10" s="668"/>
      <c r="BS10" s="668"/>
      <c r="BT10" s="668"/>
      <c r="BU10" s="668"/>
      <c r="BV10" s="1099"/>
      <c r="BW10" s="300"/>
      <c r="BX10" s="285"/>
      <c r="BY10" s="298"/>
      <c r="BZ10" s="298"/>
      <c r="CA10" s="298"/>
      <c r="CB10" s="298"/>
      <c r="CC10" s="298"/>
      <c r="CD10" s="298"/>
      <c r="CE10" s="298"/>
      <c r="CF10" s="298"/>
      <c r="CG10" s="298"/>
      <c r="CH10" s="298"/>
      <c r="CI10" s="298"/>
      <c r="CJ10" s="298"/>
      <c r="CK10" s="298"/>
      <c r="CL10" s="298"/>
      <c r="CM10" s="298"/>
      <c r="CN10" s="298"/>
      <c r="CO10" s="298"/>
      <c r="CP10" s="298"/>
      <c r="CQ10" s="298"/>
      <c r="CR10" s="298"/>
      <c r="CS10" s="298"/>
      <c r="CT10" s="298"/>
      <c r="CU10" s="298"/>
      <c r="CV10" s="298"/>
      <c r="CW10" s="298"/>
      <c r="CX10" s="298"/>
      <c r="CY10" s="298"/>
      <c r="CZ10" s="298"/>
      <c r="DA10" s="298"/>
      <c r="DB10" s="298"/>
      <c r="DC10" s="298"/>
      <c r="DD10" s="298"/>
      <c r="DE10" s="298"/>
      <c r="DF10" s="298"/>
      <c r="DG10" s="298"/>
      <c r="DH10" s="298"/>
      <c r="DI10" s="1055"/>
      <c r="DJ10" s="282"/>
      <c r="DK10" s="282"/>
      <c r="DL10" s="282"/>
      <c r="DM10" s="7"/>
      <c r="DN10" s="7"/>
      <c r="DO10" s="7"/>
    </row>
    <row r="11" spans="1:119" ht="5.25" customHeight="1" x14ac:dyDescent="0.15">
      <c r="A11" s="282"/>
      <c r="B11" s="282"/>
      <c r="C11" s="282"/>
      <c r="D11" s="1087" t="s">
        <v>42</v>
      </c>
      <c r="E11" s="1088"/>
      <c r="F11" s="1088"/>
      <c r="G11" s="1088"/>
      <c r="H11" s="1088"/>
      <c r="I11" s="1089"/>
      <c r="J11" s="575"/>
      <c r="K11" s="666" t="str">
        <f>PHONETIC(J13)</f>
        <v>コクゼイ　ソウタロウ</v>
      </c>
      <c r="L11" s="666"/>
      <c r="M11" s="666"/>
      <c r="N11" s="666"/>
      <c r="O11" s="666"/>
      <c r="P11" s="666"/>
      <c r="Q11" s="666"/>
      <c r="R11" s="666"/>
      <c r="S11" s="666"/>
      <c r="T11" s="666"/>
      <c r="U11" s="666"/>
      <c r="V11" s="666"/>
      <c r="W11" s="666"/>
      <c r="X11" s="666"/>
      <c r="Y11" s="666"/>
      <c r="Z11" s="666"/>
      <c r="AA11" s="666"/>
      <c r="AB11" s="666"/>
      <c r="AC11" s="666"/>
      <c r="AD11" s="666"/>
      <c r="AE11" s="666"/>
      <c r="AF11" s="666"/>
      <c r="AG11" s="666"/>
      <c r="AH11" s="666"/>
      <c r="AI11" s="666"/>
      <c r="AJ11" s="666"/>
      <c r="AK11" s="666"/>
      <c r="AL11" s="666"/>
      <c r="AM11" s="666"/>
      <c r="AN11" s="666"/>
      <c r="AO11" s="666"/>
      <c r="AP11" s="666"/>
      <c r="AQ11" s="666"/>
      <c r="AR11" s="666"/>
      <c r="AS11" s="666"/>
      <c r="AT11" s="666"/>
      <c r="AU11" s="666"/>
      <c r="AV11" s="666"/>
      <c r="AW11" s="666"/>
      <c r="AX11" s="666"/>
      <c r="AY11" s="666"/>
      <c r="AZ11" s="666"/>
      <c r="BA11" s="666"/>
      <c r="BB11" s="666"/>
      <c r="BC11" s="666"/>
      <c r="BD11" s="666"/>
      <c r="BE11" s="666"/>
      <c r="BF11" s="666"/>
      <c r="BG11" s="666"/>
      <c r="BH11" s="666"/>
      <c r="BI11" s="666"/>
      <c r="BJ11" s="666"/>
      <c r="BK11" s="666"/>
      <c r="BL11" s="666"/>
      <c r="BM11" s="666"/>
      <c r="BN11" s="666"/>
      <c r="BO11" s="666"/>
      <c r="BP11" s="666"/>
      <c r="BQ11" s="666"/>
      <c r="BR11" s="666"/>
      <c r="BS11" s="666"/>
      <c r="BT11" s="666"/>
      <c r="BU11" s="666"/>
      <c r="BV11" s="576"/>
      <c r="BW11" s="301"/>
      <c r="BX11" s="285"/>
      <c r="BY11" s="298"/>
      <c r="BZ11" s="298"/>
      <c r="CA11" s="298"/>
      <c r="CB11" s="298"/>
      <c r="CC11" s="298"/>
      <c r="CD11" s="298"/>
      <c r="CE11" s="298"/>
      <c r="CF11" s="298"/>
      <c r="CG11" s="298"/>
      <c r="CH11" s="298"/>
      <c r="CI11" s="298"/>
      <c r="CJ11" s="298"/>
      <c r="CK11" s="298"/>
      <c r="CL11" s="298"/>
      <c r="CM11" s="298"/>
      <c r="CN11" s="298"/>
      <c r="CO11" s="298"/>
      <c r="CP11" s="298"/>
      <c r="CQ11" s="298"/>
      <c r="CR11" s="298"/>
      <c r="CS11" s="298"/>
      <c r="CT11" s="298"/>
      <c r="CU11" s="298"/>
      <c r="CV11" s="298"/>
      <c r="CW11" s="298"/>
      <c r="CX11" s="298"/>
      <c r="CY11" s="298"/>
      <c r="CZ11" s="298"/>
      <c r="DA11" s="298"/>
      <c r="DB11" s="298"/>
      <c r="DC11" s="298"/>
      <c r="DD11" s="298"/>
      <c r="DE11" s="298"/>
      <c r="DF11" s="298"/>
      <c r="DG11" s="298"/>
      <c r="DH11" s="298"/>
      <c r="DI11" s="1055"/>
      <c r="DJ11" s="282"/>
      <c r="DK11" s="282"/>
      <c r="DL11" s="282"/>
      <c r="DM11" s="7"/>
      <c r="DN11" s="7"/>
      <c r="DO11" s="7"/>
    </row>
    <row r="12" spans="1:119" ht="21.75" customHeight="1" x14ac:dyDescent="0.15">
      <c r="A12" s="282"/>
      <c r="B12" s="282"/>
      <c r="C12" s="282"/>
      <c r="D12" s="1090"/>
      <c r="E12" s="1091"/>
      <c r="F12" s="1091"/>
      <c r="G12" s="1091"/>
      <c r="H12" s="1091"/>
      <c r="I12" s="1092"/>
      <c r="J12" s="577"/>
      <c r="K12" s="668"/>
      <c r="L12" s="668"/>
      <c r="M12" s="668"/>
      <c r="N12" s="668"/>
      <c r="O12" s="668"/>
      <c r="P12" s="668"/>
      <c r="Q12" s="668"/>
      <c r="R12" s="668"/>
      <c r="S12" s="668"/>
      <c r="T12" s="668"/>
      <c r="U12" s="668"/>
      <c r="V12" s="668"/>
      <c r="W12" s="668"/>
      <c r="X12" s="668"/>
      <c r="Y12" s="668"/>
      <c r="Z12" s="668"/>
      <c r="AA12" s="668"/>
      <c r="AB12" s="668"/>
      <c r="AC12" s="668"/>
      <c r="AD12" s="668"/>
      <c r="AE12" s="668"/>
      <c r="AF12" s="668"/>
      <c r="AG12" s="668"/>
      <c r="AH12" s="668"/>
      <c r="AI12" s="668"/>
      <c r="AJ12" s="668"/>
      <c r="AK12" s="668"/>
      <c r="AL12" s="668"/>
      <c r="AM12" s="668"/>
      <c r="AN12" s="668"/>
      <c r="AO12" s="668"/>
      <c r="AP12" s="668"/>
      <c r="AQ12" s="668"/>
      <c r="AR12" s="668"/>
      <c r="AS12" s="668"/>
      <c r="AT12" s="668"/>
      <c r="AU12" s="668"/>
      <c r="AV12" s="668"/>
      <c r="AW12" s="668"/>
      <c r="AX12" s="668"/>
      <c r="AY12" s="668"/>
      <c r="AZ12" s="668"/>
      <c r="BA12" s="668"/>
      <c r="BB12" s="668"/>
      <c r="BC12" s="668"/>
      <c r="BD12" s="668"/>
      <c r="BE12" s="668"/>
      <c r="BF12" s="668"/>
      <c r="BG12" s="668"/>
      <c r="BH12" s="668"/>
      <c r="BI12" s="668"/>
      <c r="BJ12" s="668"/>
      <c r="BK12" s="668"/>
      <c r="BL12" s="668"/>
      <c r="BM12" s="668"/>
      <c r="BN12" s="668"/>
      <c r="BO12" s="668"/>
      <c r="BP12" s="668"/>
      <c r="BQ12" s="668"/>
      <c r="BR12" s="668"/>
      <c r="BS12" s="668"/>
      <c r="BT12" s="668"/>
      <c r="BU12" s="668"/>
      <c r="BV12" s="302"/>
      <c r="BW12" s="301"/>
      <c r="BX12" s="285"/>
      <c r="BY12" s="298"/>
      <c r="BZ12" s="298"/>
      <c r="CA12" s="298"/>
      <c r="CB12" s="298"/>
      <c r="CC12" s="298"/>
      <c r="CD12" s="298"/>
      <c r="CE12" s="298"/>
      <c r="CF12" s="298"/>
      <c r="CG12" s="298"/>
      <c r="CH12" s="298"/>
      <c r="CI12" s="298"/>
      <c r="CJ12" s="298"/>
      <c r="CK12" s="298"/>
      <c r="CL12" s="298"/>
      <c r="CM12" s="298"/>
      <c r="CN12" s="298"/>
      <c r="CO12" s="298"/>
      <c r="CP12" s="298"/>
      <c r="CQ12" s="298"/>
      <c r="CR12" s="298"/>
      <c r="CS12" s="298"/>
      <c r="CT12" s="298"/>
      <c r="CU12" s="298"/>
      <c r="CV12" s="298"/>
      <c r="CW12" s="298"/>
      <c r="CX12" s="298"/>
      <c r="CY12" s="298"/>
      <c r="CZ12" s="298"/>
      <c r="DA12" s="298"/>
      <c r="DB12" s="298"/>
      <c r="DC12" s="298"/>
      <c r="DD12" s="298"/>
      <c r="DE12" s="298"/>
      <c r="DF12" s="298"/>
      <c r="DG12" s="298"/>
      <c r="DH12" s="298"/>
      <c r="DI12" s="1055"/>
      <c r="DJ12" s="282"/>
      <c r="DK12" s="282"/>
      <c r="DL12" s="282"/>
      <c r="DM12" s="387"/>
      <c r="DN12" s="8"/>
      <c r="DO12" s="8"/>
    </row>
    <row r="13" spans="1:119" ht="15.75" customHeight="1" x14ac:dyDescent="0.15">
      <c r="A13" s="282"/>
      <c r="B13" s="282"/>
      <c r="C13" s="282"/>
      <c r="D13" s="1112" t="s">
        <v>82</v>
      </c>
      <c r="E13" s="1113"/>
      <c r="F13" s="1113"/>
      <c r="G13" s="1113"/>
      <c r="H13" s="1113"/>
      <c r="I13" s="1114"/>
      <c r="J13" s="1081" t="s">
        <v>240</v>
      </c>
      <c r="K13" s="1082"/>
      <c r="L13" s="1082"/>
      <c r="M13" s="1082"/>
      <c r="N13" s="1082"/>
      <c r="O13" s="1082"/>
      <c r="P13" s="1082"/>
      <c r="Q13" s="1082"/>
      <c r="R13" s="1082"/>
      <c r="S13" s="1082"/>
      <c r="T13" s="1082"/>
      <c r="U13" s="1082"/>
      <c r="V13" s="1082"/>
      <c r="W13" s="1082"/>
      <c r="X13" s="1082"/>
      <c r="Y13" s="1082"/>
      <c r="Z13" s="1082"/>
      <c r="AA13" s="1082"/>
      <c r="AB13" s="1082"/>
      <c r="AC13" s="1082"/>
      <c r="AD13" s="1082"/>
      <c r="AE13" s="1082"/>
      <c r="AF13" s="1082"/>
      <c r="AG13" s="1082"/>
      <c r="AH13" s="1082"/>
      <c r="AI13" s="1082"/>
      <c r="AJ13" s="1082"/>
      <c r="AK13" s="1082"/>
      <c r="AL13" s="1082"/>
      <c r="AM13" s="1082"/>
      <c r="AN13" s="1082"/>
      <c r="AO13" s="1082"/>
      <c r="AP13" s="1082"/>
      <c r="AQ13" s="1082"/>
      <c r="AR13" s="1082"/>
      <c r="AS13" s="1082"/>
      <c r="AT13" s="1082"/>
      <c r="AU13" s="1082"/>
      <c r="AV13" s="1082"/>
      <c r="AW13" s="1082"/>
      <c r="AX13" s="1082"/>
      <c r="AY13" s="1082"/>
      <c r="AZ13" s="1082"/>
      <c r="BA13" s="1082"/>
      <c r="BB13" s="1082"/>
      <c r="BC13" s="1082"/>
      <c r="BD13" s="1082"/>
      <c r="BE13" s="1082"/>
      <c r="BF13" s="1082"/>
      <c r="BG13" s="1082"/>
      <c r="BH13" s="1082"/>
      <c r="BI13" s="1082"/>
      <c r="BJ13" s="1082"/>
      <c r="BK13" s="1082"/>
      <c r="BL13" s="1082"/>
      <c r="BM13" s="1083"/>
      <c r="BN13" s="578"/>
      <c r="BO13" s="579"/>
      <c r="BP13" s="579"/>
      <c r="BQ13" s="579"/>
      <c r="BR13" s="579"/>
      <c r="BS13" s="579"/>
      <c r="BT13" s="579"/>
      <c r="BU13" s="579"/>
      <c r="BV13" s="580"/>
      <c r="BW13" s="303"/>
      <c r="BX13" s="285"/>
      <c r="BY13" s="298"/>
      <c r="BZ13" s="298"/>
      <c r="CA13" s="298"/>
      <c r="CB13" s="298"/>
      <c r="CC13" s="298"/>
      <c r="CD13" s="298"/>
      <c r="CE13" s="298"/>
      <c r="CF13" s="298"/>
      <c r="CG13" s="298"/>
      <c r="CH13" s="298"/>
      <c r="CI13" s="298"/>
      <c r="CJ13" s="298"/>
      <c r="CK13" s="298"/>
      <c r="CL13" s="298"/>
      <c r="CM13" s="298"/>
      <c r="CN13" s="298"/>
      <c r="CO13" s="298"/>
      <c r="CP13" s="298"/>
      <c r="CQ13" s="298"/>
      <c r="CR13" s="298"/>
      <c r="CS13" s="298"/>
      <c r="CT13" s="298"/>
      <c r="CU13" s="298"/>
      <c r="CV13" s="298"/>
      <c r="CW13" s="298"/>
      <c r="CX13" s="298"/>
      <c r="CY13" s="298"/>
      <c r="CZ13" s="298"/>
      <c r="DA13" s="298"/>
      <c r="DB13" s="298"/>
      <c r="DC13" s="298"/>
      <c r="DD13" s="298"/>
      <c r="DE13" s="298"/>
      <c r="DF13" s="298"/>
      <c r="DG13" s="298"/>
      <c r="DH13" s="298"/>
      <c r="DI13" s="1055"/>
      <c r="DJ13" s="304"/>
      <c r="DK13" s="304"/>
      <c r="DL13" s="282"/>
      <c r="DM13" s="8"/>
      <c r="DN13" s="8"/>
      <c r="DO13" s="8"/>
    </row>
    <row r="14" spans="1:119" ht="15.75" customHeight="1" x14ac:dyDescent="0.15">
      <c r="A14" s="282"/>
      <c r="B14" s="282"/>
      <c r="C14" s="282"/>
      <c r="D14" s="1115"/>
      <c r="E14" s="1116"/>
      <c r="F14" s="1116"/>
      <c r="G14" s="1116"/>
      <c r="H14" s="1116"/>
      <c r="I14" s="1117"/>
      <c r="J14" s="1084"/>
      <c r="K14" s="1085"/>
      <c r="L14" s="1085"/>
      <c r="M14" s="1085"/>
      <c r="N14" s="1085"/>
      <c r="O14" s="1085"/>
      <c r="P14" s="1085"/>
      <c r="Q14" s="1085"/>
      <c r="R14" s="1085"/>
      <c r="S14" s="1085"/>
      <c r="T14" s="1085"/>
      <c r="U14" s="1085"/>
      <c r="V14" s="1085"/>
      <c r="W14" s="1085"/>
      <c r="X14" s="1085"/>
      <c r="Y14" s="1085"/>
      <c r="Z14" s="1085"/>
      <c r="AA14" s="1085"/>
      <c r="AB14" s="1085"/>
      <c r="AC14" s="1085"/>
      <c r="AD14" s="1085"/>
      <c r="AE14" s="1085"/>
      <c r="AF14" s="1085"/>
      <c r="AG14" s="1085"/>
      <c r="AH14" s="1085"/>
      <c r="AI14" s="1085"/>
      <c r="AJ14" s="1085"/>
      <c r="AK14" s="1085"/>
      <c r="AL14" s="1085"/>
      <c r="AM14" s="1085"/>
      <c r="AN14" s="1085"/>
      <c r="AO14" s="1085"/>
      <c r="AP14" s="1085"/>
      <c r="AQ14" s="1085"/>
      <c r="AR14" s="1085"/>
      <c r="AS14" s="1085"/>
      <c r="AT14" s="1085"/>
      <c r="AU14" s="1085"/>
      <c r="AV14" s="1085"/>
      <c r="AW14" s="1085"/>
      <c r="AX14" s="1085"/>
      <c r="AY14" s="1085"/>
      <c r="AZ14" s="1085"/>
      <c r="BA14" s="1085"/>
      <c r="BB14" s="1085"/>
      <c r="BC14" s="1085"/>
      <c r="BD14" s="1085"/>
      <c r="BE14" s="1085"/>
      <c r="BF14" s="1085"/>
      <c r="BG14" s="1085"/>
      <c r="BH14" s="1085"/>
      <c r="BI14" s="1085"/>
      <c r="BJ14" s="1085"/>
      <c r="BK14" s="1085"/>
      <c r="BL14" s="1085"/>
      <c r="BM14" s="1086"/>
      <c r="BN14" s="581"/>
      <c r="BO14" s="582"/>
      <c r="BP14" s="582"/>
      <c r="BQ14" s="582"/>
      <c r="BR14" s="582"/>
      <c r="BS14" s="582"/>
      <c r="BT14" s="582"/>
      <c r="BU14" s="582"/>
      <c r="BV14" s="305"/>
      <c r="BW14" s="303"/>
      <c r="BX14" s="285"/>
      <c r="BY14" s="298"/>
      <c r="BZ14" s="298"/>
      <c r="CA14" s="298"/>
      <c r="CB14" s="298"/>
      <c r="CC14" s="298"/>
      <c r="CD14" s="298"/>
      <c r="CE14" s="298"/>
      <c r="CF14" s="298"/>
      <c r="CG14" s="298"/>
      <c r="CH14" s="298"/>
      <c r="CI14" s="298"/>
      <c r="CJ14" s="298"/>
      <c r="CK14" s="298"/>
      <c r="CL14" s="298"/>
      <c r="CM14" s="298"/>
      <c r="CN14" s="298"/>
      <c r="CO14" s="298"/>
      <c r="CP14" s="298"/>
      <c r="CQ14" s="298"/>
      <c r="CR14" s="298"/>
      <c r="CS14" s="298"/>
      <c r="CT14" s="298"/>
      <c r="CU14" s="298"/>
      <c r="CV14" s="298"/>
      <c r="CW14" s="298"/>
      <c r="CX14" s="298"/>
      <c r="CY14" s="298"/>
      <c r="CZ14" s="298"/>
      <c r="DA14" s="298"/>
      <c r="DB14" s="298"/>
      <c r="DC14" s="298"/>
      <c r="DD14" s="298"/>
      <c r="DE14" s="298"/>
      <c r="DF14" s="298"/>
      <c r="DG14" s="298"/>
      <c r="DH14" s="298"/>
      <c r="DI14" s="306"/>
      <c r="DJ14" s="304"/>
      <c r="DK14" s="304"/>
      <c r="DL14" s="282"/>
      <c r="DM14" s="9"/>
      <c r="DN14" s="8"/>
      <c r="DO14" s="8"/>
    </row>
    <row r="15" spans="1:119" ht="13.5" customHeight="1" x14ac:dyDescent="0.15">
      <c r="A15" s="282"/>
      <c r="B15" s="282"/>
      <c r="C15" s="282"/>
      <c r="D15" s="1028" t="s">
        <v>266</v>
      </c>
      <c r="E15" s="1029"/>
      <c r="F15" s="1029"/>
      <c r="G15" s="1029"/>
      <c r="H15" s="1029"/>
      <c r="I15" s="1030"/>
      <c r="J15" s="1034" t="s">
        <v>52</v>
      </c>
      <c r="K15" s="1035"/>
      <c r="L15" s="1035"/>
      <c r="M15" s="1035"/>
      <c r="N15" s="1035"/>
      <c r="O15" s="1035"/>
      <c r="P15" s="1035"/>
      <c r="Q15" s="1035"/>
      <c r="R15" s="1035"/>
      <c r="S15" s="1035"/>
      <c r="T15" s="1035"/>
      <c r="U15" s="1035"/>
      <c r="V15" s="1035"/>
      <c r="W15" s="1035"/>
      <c r="X15" s="1035"/>
      <c r="Y15" s="1035"/>
      <c r="Z15" s="1035"/>
      <c r="AA15" s="1035"/>
      <c r="AB15" s="1035"/>
      <c r="AC15" s="1035"/>
      <c r="AD15" s="1035"/>
      <c r="AE15" s="1035"/>
      <c r="AF15" s="1035"/>
      <c r="AG15" s="1035"/>
      <c r="AH15" s="1035"/>
      <c r="AI15" s="1035"/>
      <c r="AJ15" s="1035"/>
      <c r="AK15" s="1035"/>
      <c r="AL15" s="1035"/>
      <c r="AM15" s="1035"/>
      <c r="AN15" s="1035"/>
      <c r="AO15" s="1035"/>
      <c r="AP15" s="1035"/>
      <c r="AQ15" s="1035"/>
      <c r="AR15" s="1035"/>
      <c r="AS15" s="1035"/>
      <c r="AT15" s="1035"/>
      <c r="AU15" s="1035"/>
      <c r="AV15" s="1035"/>
      <c r="AW15" s="1035"/>
      <c r="AX15" s="1035"/>
      <c r="AY15" s="1035"/>
      <c r="AZ15" s="1035"/>
      <c r="BA15" s="1035"/>
      <c r="BB15" s="1035"/>
      <c r="BC15" s="1035"/>
      <c r="BD15" s="1035"/>
      <c r="BE15" s="1035"/>
      <c r="BF15" s="1035"/>
      <c r="BG15" s="1035"/>
      <c r="BH15" s="1035"/>
      <c r="BI15" s="1035"/>
      <c r="BJ15" s="1035"/>
      <c r="BK15" s="1035"/>
      <c r="BL15" s="1035"/>
      <c r="BM15" s="1036"/>
      <c r="BN15" s="581"/>
      <c r="BO15" s="582"/>
      <c r="BP15" s="582"/>
      <c r="BQ15" s="583"/>
      <c r="BR15" s="583"/>
      <c r="BS15" s="583"/>
      <c r="BT15" s="583"/>
      <c r="BU15" s="582"/>
      <c r="BV15" s="305"/>
      <c r="BW15" s="303"/>
      <c r="BX15" s="285"/>
      <c r="BY15" s="298"/>
      <c r="BZ15" s="298"/>
      <c r="CA15" s="298"/>
      <c r="CB15" s="298"/>
      <c r="CC15" s="298"/>
      <c r="CD15" s="298"/>
      <c r="CE15" s="298"/>
      <c r="CF15" s="298"/>
      <c r="CG15" s="298"/>
      <c r="CH15" s="298"/>
      <c r="CI15" s="298"/>
      <c r="CJ15" s="298"/>
      <c r="CK15" s="298"/>
      <c r="CL15" s="298"/>
      <c r="CM15" s="298"/>
      <c r="CN15" s="298"/>
      <c r="CO15" s="298"/>
      <c r="CP15" s="298"/>
      <c r="CQ15" s="298"/>
      <c r="CR15" s="298"/>
      <c r="CS15" s="298"/>
      <c r="CT15" s="298"/>
      <c r="CU15" s="298"/>
      <c r="CV15" s="298"/>
      <c r="CW15" s="298"/>
      <c r="CX15" s="298"/>
      <c r="CY15" s="298"/>
      <c r="CZ15" s="298"/>
      <c r="DA15" s="298"/>
      <c r="DB15" s="298"/>
      <c r="DC15" s="298"/>
      <c r="DD15" s="298"/>
      <c r="DE15" s="298"/>
      <c r="DF15" s="298"/>
      <c r="DG15" s="298"/>
      <c r="DH15" s="298"/>
      <c r="DI15" s="306"/>
      <c r="DJ15" s="282"/>
      <c r="DK15" s="282"/>
      <c r="DL15" s="282"/>
      <c r="DM15" s="8"/>
      <c r="DN15" s="8"/>
      <c r="DO15" s="8"/>
    </row>
    <row r="16" spans="1:119" ht="3.75" customHeight="1" x14ac:dyDescent="0.15">
      <c r="A16" s="282"/>
      <c r="B16" s="282"/>
      <c r="C16" s="282"/>
      <c r="D16" s="1031"/>
      <c r="E16" s="1032"/>
      <c r="F16" s="1032"/>
      <c r="G16" s="1032"/>
      <c r="H16" s="1032"/>
      <c r="I16" s="1033"/>
      <c r="J16" s="584"/>
      <c r="K16" s="1037" t="s">
        <v>402</v>
      </c>
      <c r="L16" s="1037"/>
      <c r="M16" s="1037"/>
      <c r="N16" s="1037"/>
      <c r="O16" s="1037"/>
      <c r="P16" s="1037"/>
      <c r="Q16" s="1037"/>
      <c r="R16" s="1037"/>
      <c r="S16" s="1037"/>
      <c r="T16" s="1037"/>
      <c r="U16" s="1037"/>
      <c r="V16" s="1037"/>
      <c r="W16" s="1037"/>
      <c r="X16" s="1037"/>
      <c r="Y16" s="1037"/>
      <c r="Z16" s="1037"/>
      <c r="AA16" s="1037"/>
      <c r="AB16" s="1037"/>
      <c r="AC16" s="1037"/>
      <c r="AD16" s="1037"/>
      <c r="AE16" s="1037"/>
      <c r="AF16" s="1037"/>
      <c r="AG16" s="1037"/>
      <c r="AH16" s="1037"/>
      <c r="AI16" s="1037"/>
      <c r="AJ16" s="1037"/>
      <c r="AK16" s="1037"/>
      <c r="AL16" s="1037"/>
      <c r="AM16" s="1037"/>
      <c r="AN16" s="1037"/>
      <c r="AO16" s="1037"/>
      <c r="AP16" s="1037"/>
      <c r="AQ16" s="1037"/>
      <c r="AR16" s="1037"/>
      <c r="AS16" s="1037"/>
      <c r="AT16" s="1037"/>
      <c r="AU16" s="1037"/>
      <c r="AV16" s="1037"/>
      <c r="AW16" s="1037"/>
      <c r="AX16" s="1037"/>
      <c r="AY16" s="1037"/>
      <c r="AZ16" s="1037"/>
      <c r="BA16" s="1037"/>
      <c r="BB16" s="1037"/>
      <c r="BC16" s="1037"/>
      <c r="BD16" s="1037"/>
      <c r="BE16" s="1037"/>
      <c r="BF16" s="1037"/>
      <c r="BG16" s="1037"/>
      <c r="BH16" s="1037"/>
      <c r="BI16" s="1037"/>
      <c r="BJ16" s="1037"/>
      <c r="BK16" s="1037"/>
      <c r="BL16" s="1037"/>
      <c r="BM16" s="585"/>
      <c r="BN16" s="581"/>
      <c r="BO16" s="582"/>
      <c r="BP16" s="582"/>
      <c r="BQ16" s="582"/>
      <c r="BR16" s="582"/>
      <c r="BS16" s="582"/>
      <c r="BT16" s="582"/>
      <c r="BU16" s="582"/>
      <c r="BV16" s="305"/>
      <c r="BW16" s="303"/>
      <c r="BX16" s="285"/>
      <c r="BY16" s="298"/>
      <c r="BZ16" s="298"/>
      <c r="CA16" s="298"/>
      <c r="CB16" s="298"/>
      <c r="CC16" s="298"/>
      <c r="CD16" s="298"/>
      <c r="CE16" s="298"/>
      <c r="CF16" s="298"/>
      <c r="CG16" s="298"/>
      <c r="CH16" s="298"/>
      <c r="CI16" s="298"/>
      <c r="CJ16" s="298"/>
      <c r="CK16" s="298"/>
      <c r="CL16" s="298"/>
      <c r="CM16" s="298"/>
      <c r="CN16" s="298"/>
      <c r="CO16" s="298"/>
      <c r="CP16" s="298"/>
      <c r="CQ16" s="298"/>
      <c r="CR16" s="298"/>
      <c r="CS16" s="298"/>
      <c r="CT16" s="298"/>
      <c r="CU16" s="298"/>
      <c r="CV16" s="298"/>
      <c r="CW16" s="298"/>
      <c r="CX16" s="298"/>
      <c r="CY16" s="298"/>
      <c r="CZ16" s="298"/>
      <c r="DA16" s="298"/>
      <c r="DB16" s="298"/>
      <c r="DC16" s="298"/>
      <c r="DD16" s="298"/>
      <c r="DE16" s="298"/>
      <c r="DF16" s="298"/>
      <c r="DG16" s="298"/>
      <c r="DH16" s="298"/>
      <c r="DI16" s="306"/>
      <c r="DJ16" s="282"/>
      <c r="DK16" s="282"/>
      <c r="DL16" s="282"/>
      <c r="DM16" s="8"/>
      <c r="DN16" s="8"/>
      <c r="DO16" s="8"/>
    </row>
    <row r="17" spans="1:119" ht="22.5" customHeight="1" x14ac:dyDescent="0.15">
      <c r="A17" s="282"/>
      <c r="B17" s="282"/>
      <c r="C17" s="282"/>
      <c r="D17" s="1031"/>
      <c r="E17" s="1032"/>
      <c r="F17" s="1032"/>
      <c r="G17" s="1032"/>
      <c r="H17" s="1032"/>
      <c r="I17" s="1033"/>
      <c r="J17" s="586"/>
      <c r="K17" s="1038"/>
      <c r="L17" s="1038"/>
      <c r="M17" s="1038"/>
      <c r="N17" s="1038"/>
      <c r="O17" s="1038"/>
      <c r="P17" s="1038"/>
      <c r="Q17" s="1038"/>
      <c r="R17" s="1038"/>
      <c r="S17" s="1038"/>
      <c r="T17" s="1038"/>
      <c r="U17" s="1038"/>
      <c r="V17" s="1038"/>
      <c r="W17" s="1038"/>
      <c r="X17" s="1038"/>
      <c r="Y17" s="1038"/>
      <c r="Z17" s="1038"/>
      <c r="AA17" s="1038"/>
      <c r="AB17" s="1038"/>
      <c r="AC17" s="1038"/>
      <c r="AD17" s="1038"/>
      <c r="AE17" s="1038"/>
      <c r="AF17" s="1038"/>
      <c r="AG17" s="1038"/>
      <c r="AH17" s="1038"/>
      <c r="AI17" s="1038"/>
      <c r="AJ17" s="1038"/>
      <c r="AK17" s="1038"/>
      <c r="AL17" s="1038"/>
      <c r="AM17" s="1038"/>
      <c r="AN17" s="1038"/>
      <c r="AO17" s="1038"/>
      <c r="AP17" s="1038"/>
      <c r="AQ17" s="1038"/>
      <c r="AR17" s="1038"/>
      <c r="AS17" s="1038"/>
      <c r="AT17" s="1038"/>
      <c r="AU17" s="1038"/>
      <c r="AV17" s="1038"/>
      <c r="AW17" s="1038"/>
      <c r="AX17" s="1038"/>
      <c r="AY17" s="1038"/>
      <c r="AZ17" s="1038"/>
      <c r="BA17" s="1038"/>
      <c r="BB17" s="1038"/>
      <c r="BC17" s="1038"/>
      <c r="BD17" s="1038"/>
      <c r="BE17" s="1038"/>
      <c r="BF17" s="1038"/>
      <c r="BG17" s="1038"/>
      <c r="BH17" s="1038"/>
      <c r="BI17" s="1038"/>
      <c r="BJ17" s="1038"/>
      <c r="BK17" s="1038"/>
      <c r="BL17" s="1038"/>
      <c r="BM17" s="587"/>
      <c r="BN17" s="581"/>
      <c r="BO17" s="582"/>
      <c r="BP17" s="582"/>
      <c r="BQ17" s="582"/>
      <c r="BR17" s="582"/>
      <c r="BS17" s="582"/>
      <c r="BT17" s="582"/>
      <c r="BU17" s="582"/>
      <c r="BV17" s="305"/>
      <c r="BW17" s="303"/>
      <c r="BX17" s="285"/>
      <c r="BY17" s="298"/>
      <c r="BZ17" s="298"/>
      <c r="CA17" s="298"/>
      <c r="CB17" s="298"/>
      <c r="CC17" s="298"/>
      <c r="CD17" s="298"/>
      <c r="CE17" s="298"/>
      <c r="CF17" s="298"/>
      <c r="CG17" s="298"/>
      <c r="CH17" s="298"/>
      <c r="CI17" s="298"/>
      <c r="CJ17" s="298"/>
      <c r="CK17" s="298"/>
      <c r="CL17" s="298"/>
      <c r="CM17" s="298"/>
      <c r="CN17" s="298"/>
      <c r="CO17" s="298"/>
      <c r="CP17" s="298"/>
      <c r="CQ17" s="298"/>
      <c r="CR17" s="298"/>
      <c r="CS17" s="298"/>
      <c r="CT17" s="298"/>
      <c r="CU17" s="298"/>
      <c r="CV17" s="298"/>
      <c r="CW17" s="298"/>
      <c r="CX17" s="298"/>
      <c r="CY17" s="298"/>
      <c r="CZ17" s="298"/>
      <c r="DA17" s="298"/>
      <c r="DB17" s="298"/>
      <c r="DC17" s="298"/>
      <c r="DD17" s="298"/>
      <c r="DE17" s="298"/>
      <c r="DF17" s="298"/>
      <c r="DG17" s="298"/>
      <c r="DH17" s="298"/>
      <c r="DI17" s="306"/>
      <c r="DJ17" s="282"/>
      <c r="DK17" s="282"/>
      <c r="DL17" s="282"/>
      <c r="DM17" s="8"/>
      <c r="DN17" s="8"/>
      <c r="DO17" s="8"/>
    </row>
    <row r="18" spans="1:119" ht="27.75" customHeight="1" thickBot="1" x14ac:dyDescent="0.2">
      <c r="A18" s="282"/>
      <c r="B18" s="282"/>
      <c r="C18" s="282"/>
      <c r="D18" s="1041" t="s">
        <v>3</v>
      </c>
      <c r="E18" s="1042"/>
      <c r="F18" s="1042"/>
      <c r="G18" s="1042"/>
      <c r="H18" s="1042"/>
      <c r="I18" s="1043"/>
      <c r="J18" s="1051">
        <f>IF(O18="明治",1,IF(O18="大正",2,IF(O18="昭和",3,IF(O18="平成",4,IF(O18="令和",5,"")))))</f>
        <v>3</v>
      </c>
      <c r="K18" s="1052"/>
      <c r="L18" s="1052"/>
      <c r="M18" s="1052"/>
      <c r="N18" s="1053"/>
      <c r="O18" s="1050" t="s">
        <v>20</v>
      </c>
      <c r="P18" s="1050"/>
      <c r="Q18" s="1050"/>
      <c r="R18" s="1050"/>
      <c r="S18" s="1050"/>
      <c r="T18" s="1050"/>
      <c r="U18" s="1050"/>
      <c r="V18" s="1050"/>
      <c r="W18" s="1050"/>
      <c r="X18" s="1039" t="s">
        <v>407</v>
      </c>
      <c r="Y18" s="1039"/>
      <c r="Z18" s="1039"/>
      <c r="AA18" s="1039"/>
      <c r="AB18" s="1039"/>
      <c r="AC18" s="1039"/>
      <c r="AD18" s="1039"/>
      <c r="AE18" s="1054"/>
      <c r="AF18" s="1054"/>
      <c r="AG18" s="1054"/>
      <c r="AH18" s="1039" t="s">
        <v>241</v>
      </c>
      <c r="AI18" s="1039"/>
      <c r="AJ18" s="1039"/>
      <c r="AK18" s="1039"/>
      <c r="AL18" s="1039"/>
      <c r="AM18" s="1039"/>
      <c r="AN18" s="1054"/>
      <c r="AO18" s="1054"/>
      <c r="AP18" s="1039">
        <v>25</v>
      </c>
      <c r="AQ18" s="1039"/>
      <c r="AR18" s="1039"/>
      <c r="AS18" s="1040"/>
      <c r="AT18" s="1044" t="s">
        <v>77</v>
      </c>
      <c r="AU18" s="1045"/>
      <c r="AV18" s="1045"/>
      <c r="AW18" s="1045"/>
      <c r="AX18" s="1046"/>
      <c r="AY18" s="1047" t="s">
        <v>247</v>
      </c>
      <c r="AZ18" s="1048"/>
      <c r="BA18" s="1048"/>
      <c r="BB18" s="1048"/>
      <c r="BC18" s="1048"/>
      <c r="BD18" s="1048"/>
      <c r="BE18" s="1048"/>
      <c r="BF18" s="1048"/>
      <c r="BG18" s="1048"/>
      <c r="BH18" s="1048"/>
      <c r="BI18" s="1048"/>
      <c r="BJ18" s="1048"/>
      <c r="BK18" s="1048"/>
      <c r="BL18" s="1048"/>
      <c r="BM18" s="1048"/>
      <c r="BN18" s="1048"/>
      <c r="BO18" s="1048"/>
      <c r="BP18" s="1048"/>
      <c r="BQ18" s="1048"/>
      <c r="BR18" s="1048"/>
      <c r="BS18" s="1048"/>
      <c r="BT18" s="1048"/>
      <c r="BU18" s="1048"/>
      <c r="BV18" s="1049"/>
      <c r="BW18" s="307"/>
      <c r="BX18" s="285"/>
      <c r="BY18" s="298"/>
      <c r="BZ18" s="298"/>
      <c r="CA18" s="298"/>
      <c r="CB18" s="298"/>
      <c r="CC18" s="298"/>
      <c r="CD18" s="298"/>
      <c r="CE18" s="298"/>
      <c r="CF18" s="298"/>
      <c r="CG18" s="298"/>
      <c r="CH18" s="298"/>
      <c r="CI18" s="298"/>
      <c r="CJ18" s="298"/>
      <c r="CK18" s="298"/>
      <c r="CL18" s="298"/>
      <c r="CM18" s="298"/>
      <c r="CN18" s="298"/>
      <c r="CO18" s="298"/>
      <c r="CP18" s="298"/>
      <c r="CQ18" s="298"/>
      <c r="CR18" s="298"/>
      <c r="CS18" s="298"/>
      <c r="CT18" s="298"/>
      <c r="CU18" s="298"/>
      <c r="CV18" s="298"/>
      <c r="CW18" s="298"/>
      <c r="CX18" s="298"/>
      <c r="CY18" s="298"/>
      <c r="CZ18" s="298"/>
      <c r="DA18" s="298"/>
      <c r="DB18" s="298"/>
      <c r="DC18" s="298"/>
      <c r="DD18" s="298"/>
      <c r="DE18" s="298"/>
      <c r="DF18" s="298"/>
      <c r="DG18" s="298"/>
      <c r="DH18" s="298"/>
      <c r="DI18" s="306"/>
      <c r="DJ18" s="282"/>
      <c r="DK18" s="282"/>
      <c r="DL18" s="282"/>
      <c r="DM18" s="9"/>
      <c r="DN18" s="8"/>
      <c r="DO18" s="8"/>
    </row>
    <row r="19" spans="1:119" ht="6.95" customHeight="1" thickBot="1" x14ac:dyDescent="0.2">
      <c r="A19" s="282"/>
      <c r="B19" s="282"/>
      <c r="C19" s="310"/>
      <c r="D19" s="310"/>
      <c r="E19" s="282"/>
      <c r="F19" s="282"/>
      <c r="G19" s="282"/>
      <c r="H19" s="282"/>
      <c r="I19" s="282"/>
      <c r="J19" s="282"/>
      <c r="K19" s="282"/>
      <c r="L19" s="282"/>
      <c r="M19" s="282"/>
      <c r="N19" s="309"/>
      <c r="O19" s="309"/>
      <c r="P19" s="309"/>
      <c r="Q19" s="309"/>
      <c r="R19" s="309"/>
      <c r="S19" s="309"/>
      <c r="T19" s="309"/>
      <c r="U19" s="309"/>
      <c r="V19" s="309"/>
      <c r="W19" s="309"/>
      <c r="X19" s="309"/>
      <c r="Y19" s="309"/>
      <c r="Z19" s="309"/>
      <c r="AA19" s="282"/>
      <c r="AB19" s="309"/>
      <c r="AC19" s="309"/>
      <c r="AD19" s="309"/>
      <c r="AE19" s="309"/>
      <c r="AF19" s="309"/>
      <c r="AG19" s="309"/>
      <c r="AH19" s="282"/>
      <c r="AI19" s="282"/>
      <c r="AJ19" s="282"/>
      <c r="AK19" s="282"/>
      <c r="AL19" s="309"/>
      <c r="AM19" s="309"/>
      <c r="AN19" s="309"/>
      <c r="AO19" s="309"/>
      <c r="AP19" s="309"/>
      <c r="AQ19" s="309"/>
      <c r="AR19" s="282"/>
      <c r="AS19" s="282"/>
      <c r="AT19" s="282"/>
      <c r="AU19" s="309"/>
      <c r="AV19" s="309"/>
      <c r="AW19" s="309"/>
      <c r="AX19" s="309"/>
      <c r="AY19" s="309"/>
      <c r="AZ19" s="309"/>
      <c r="BA19" s="282"/>
      <c r="BB19" s="282"/>
      <c r="BC19" s="282"/>
      <c r="BD19" s="282"/>
      <c r="BE19" s="282"/>
      <c r="BF19" s="282"/>
      <c r="BG19" s="282"/>
      <c r="BH19" s="282"/>
      <c r="BI19" s="282"/>
      <c r="BJ19" s="282"/>
      <c r="BK19" s="282"/>
      <c r="BL19" s="282"/>
      <c r="BM19" s="282"/>
      <c r="BN19" s="282"/>
      <c r="BO19" s="282"/>
      <c r="BP19" s="282"/>
      <c r="BQ19" s="282"/>
      <c r="BR19" s="282"/>
      <c r="BS19" s="282"/>
      <c r="BT19" s="282"/>
      <c r="BU19" s="282"/>
      <c r="BV19" s="282"/>
      <c r="BW19" s="282"/>
      <c r="BX19" s="282"/>
      <c r="BY19" s="282"/>
      <c r="BZ19" s="282"/>
      <c r="CA19" s="282"/>
      <c r="CB19" s="282"/>
      <c r="CC19" s="282"/>
      <c r="CD19" s="282"/>
      <c r="CE19" s="282"/>
      <c r="CF19" s="282"/>
      <c r="CG19" s="282"/>
      <c r="CH19" s="282"/>
      <c r="CI19" s="282"/>
      <c r="CJ19" s="282"/>
      <c r="CK19" s="282"/>
      <c r="CL19" s="282"/>
      <c r="CM19" s="282"/>
      <c r="CN19" s="282"/>
      <c r="CO19" s="282"/>
      <c r="CP19" s="282"/>
      <c r="CQ19" s="282"/>
      <c r="CR19" s="282"/>
      <c r="CS19" s="282"/>
      <c r="CT19" s="282"/>
      <c r="CU19" s="282"/>
      <c r="CV19" s="282"/>
      <c r="CW19" s="282"/>
      <c r="CX19" s="282"/>
      <c r="CY19" s="282"/>
      <c r="CZ19" s="282"/>
      <c r="DA19" s="282"/>
      <c r="DB19" s="282"/>
      <c r="DC19" s="282"/>
      <c r="DD19" s="282"/>
      <c r="DE19" s="282"/>
      <c r="DF19" s="282"/>
      <c r="DG19" s="282"/>
      <c r="DH19" s="282"/>
      <c r="DI19" s="306"/>
      <c r="DJ19" s="282"/>
      <c r="DK19" s="282"/>
      <c r="DL19" s="282"/>
      <c r="DM19" s="7"/>
      <c r="DN19" s="7"/>
      <c r="DO19" s="7"/>
    </row>
    <row r="20" spans="1:119" ht="17.25" customHeight="1" thickBot="1" x14ac:dyDescent="0.2">
      <c r="A20" s="282"/>
      <c r="B20" s="1144" t="s">
        <v>383</v>
      </c>
      <c r="C20" s="964" t="s">
        <v>43</v>
      </c>
      <c r="D20" s="965"/>
      <c r="E20" s="311"/>
      <c r="F20" s="312" t="s">
        <v>47</v>
      </c>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313"/>
      <c r="AP20" s="313"/>
      <c r="AQ20" s="313"/>
      <c r="AR20" s="313"/>
      <c r="AS20" s="314"/>
      <c r="AT20" s="315"/>
      <c r="AU20" s="316"/>
      <c r="AV20" s="316"/>
      <c r="AW20" s="316"/>
      <c r="AX20" s="316"/>
      <c r="AY20" s="316"/>
      <c r="AZ20" s="316"/>
      <c r="BA20" s="316"/>
      <c r="BB20" s="316"/>
      <c r="BC20" s="316"/>
      <c r="BD20" s="316"/>
      <c r="BE20" s="316"/>
      <c r="BF20" s="316"/>
      <c r="BG20" s="316"/>
      <c r="BH20" s="316"/>
      <c r="BI20" s="316"/>
      <c r="BJ20" s="316"/>
      <c r="BK20" s="316"/>
      <c r="BL20" s="316"/>
      <c r="BM20" s="316"/>
      <c r="BN20" s="316"/>
      <c r="BO20" s="316"/>
      <c r="BP20" s="316"/>
      <c r="BQ20" s="316"/>
      <c r="BR20" s="316"/>
      <c r="BS20" s="316"/>
      <c r="BT20" s="316"/>
      <c r="BU20" s="316"/>
      <c r="BV20" s="316"/>
      <c r="BW20" s="316"/>
      <c r="BX20" s="316"/>
      <c r="BY20" s="316"/>
      <c r="BZ20" s="316"/>
      <c r="CA20" s="316"/>
      <c r="CB20" s="316"/>
      <c r="CC20" s="316"/>
      <c r="CD20" s="316"/>
      <c r="CE20" s="316"/>
      <c r="CF20" s="316"/>
      <c r="CG20" s="316"/>
      <c r="CH20" s="316"/>
      <c r="CI20" s="316"/>
      <c r="CJ20" s="316"/>
      <c r="CK20" s="317"/>
      <c r="CL20" s="313"/>
      <c r="CM20" s="313"/>
      <c r="CN20" s="313"/>
      <c r="CO20" s="313"/>
      <c r="CP20" s="313"/>
      <c r="CQ20" s="313"/>
      <c r="CR20" s="313"/>
      <c r="CS20" s="313"/>
      <c r="CT20" s="313"/>
      <c r="CU20" s="313"/>
      <c r="CV20" s="313"/>
      <c r="CW20" s="313"/>
      <c r="CX20" s="313"/>
      <c r="CY20" s="313"/>
      <c r="CZ20" s="313"/>
      <c r="DA20" s="313"/>
      <c r="DB20" s="313"/>
      <c r="DC20" s="313"/>
      <c r="DD20" s="313"/>
      <c r="DE20" s="313"/>
      <c r="DF20" s="313"/>
      <c r="DG20" s="313"/>
      <c r="DH20" s="318"/>
      <c r="DI20" s="306"/>
      <c r="DJ20" s="282"/>
      <c r="DK20" s="282"/>
      <c r="DL20" s="282"/>
      <c r="DM20" s="7"/>
      <c r="DN20" s="7"/>
      <c r="DO20" s="7"/>
    </row>
    <row r="21" spans="1:119" ht="9.75" customHeight="1" x14ac:dyDescent="0.15">
      <c r="A21" s="282"/>
      <c r="B21" s="1145"/>
      <c r="C21" s="966"/>
      <c r="D21" s="967"/>
      <c r="E21" s="673" t="s">
        <v>249</v>
      </c>
      <c r="F21" s="674"/>
      <c r="G21" s="674"/>
      <c r="H21" s="674"/>
      <c r="I21" s="674"/>
      <c r="J21" s="674"/>
      <c r="K21" s="674"/>
      <c r="L21" s="674"/>
      <c r="M21" s="674"/>
      <c r="N21" s="674"/>
      <c r="O21" s="674"/>
      <c r="P21" s="674"/>
      <c r="Q21" s="674"/>
      <c r="R21" s="674"/>
      <c r="S21" s="674"/>
      <c r="T21" s="674"/>
      <c r="U21" s="674"/>
      <c r="V21" s="674"/>
      <c r="W21" s="674"/>
      <c r="X21" s="674"/>
      <c r="Y21" s="674"/>
      <c r="Z21" s="674"/>
      <c r="AA21" s="674"/>
      <c r="AB21" s="674"/>
      <c r="AC21" s="674"/>
      <c r="AD21" s="674"/>
      <c r="AE21" s="674"/>
      <c r="AF21" s="674"/>
      <c r="AG21" s="674"/>
      <c r="AH21" s="674"/>
      <c r="AI21" s="674"/>
      <c r="AJ21" s="674"/>
      <c r="AK21" s="674"/>
      <c r="AL21" s="674"/>
      <c r="AM21" s="674"/>
      <c r="AN21" s="674"/>
      <c r="AO21" s="674"/>
      <c r="AP21" s="674"/>
      <c r="AQ21" s="674"/>
      <c r="AR21" s="674"/>
      <c r="AS21" s="674"/>
      <c r="AT21" s="674"/>
      <c r="AU21" s="674"/>
      <c r="AV21" s="674"/>
      <c r="AW21" s="674"/>
      <c r="AX21" s="674"/>
      <c r="AY21" s="674"/>
      <c r="AZ21" s="674"/>
      <c r="BA21" s="674"/>
      <c r="BB21" s="674"/>
      <c r="BC21" s="674"/>
      <c r="BD21" s="674"/>
      <c r="BE21" s="674"/>
      <c r="BF21" s="674"/>
      <c r="BG21" s="674"/>
      <c r="BH21" s="674"/>
      <c r="BI21" s="675"/>
      <c r="BJ21" s="660" t="s">
        <v>46</v>
      </c>
      <c r="BK21" s="661"/>
      <c r="BL21" s="1013" t="s">
        <v>377</v>
      </c>
      <c r="BM21" s="1014"/>
      <c r="BN21" s="1014"/>
      <c r="BO21" s="1014"/>
      <c r="BP21" s="1014"/>
      <c r="BQ21" s="1014"/>
      <c r="BR21" s="1014"/>
      <c r="BS21" s="1014"/>
      <c r="BT21" s="1014"/>
      <c r="BU21" s="1014"/>
      <c r="BV21" s="1015"/>
      <c r="BW21" s="1013" t="s">
        <v>376</v>
      </c>
      <c r="BX21" s="1014"/>
      <c r="BY21" s="1014"/>
      <c r="BZ21" s="1014"/>
      <c r="CA21" s="1014"/>
      <c r="CB21" s="1014"/>
      <c r="CC21" s="1019" t="s">
        <v>371</v>
      </c>
      <c r="CD21" s="1020"/>
      <c r="CE21" s="1020"/>
      <c r="CF21" s="1020"/>
      <c r="CG21" s="1020"/>
      <c r="CH21" s="1020"/>
      <c r="CI21" s="1020"/>
      <c r="CJ21" s="1020"/>
      <c r="CK21" s="1021"/>
      <c r="CL21" s="1164" t="s">
        <v>373</v>
      </c>
      <c r="CM21" s="1165"/>
      <c r="CN21" s="1165"/>
      <c r="CO21" s="1165"/>
      <c r="CP21" s="1165"/>
      <c r="CQ21" s="1165"/>
      <c r="CR21" s="1165"/>
      <c r="CS21" s="1165"/>
      <c r="CT21" s="1165"/>
      <c r="CU21" s="1165"/>
      <c r="CV21" s="1165"/>
      <c r="CW21" s="1165"/>
      <c r="CX21" s="1165"/>
      <c r="CY21" s="1165"/>
      <c r="CZ21" s="1165"/>
      <c r="DA21" s="1165"/>
      <c r="DB21" s="1165"/>
      <c r="DC21" s="1165"/>
      <c r="DD21" s="1165"/>
      <c r="DE21" s="1165"/>
      <c r="DF21" s="1165"/>
      <c r="DG21" s="1165"/>
      <c r="DH21" s="1166"/>
      <c r="DI21" s="306"/>
      <c r="DJ21" s="282"/>
      <c r="DK21" s="282"/>
      <c r="DL21" s="282"/>
      <c r="DM21" s="7"/>
      <c r="DN21" s="7"/>
      <c r="DO21" s="7"/>
    </row>
    <row r="22" spans="1:119" ht="6.75" customHeight="1" x14ac:dyDescent="0.15">
      <c r="A22" s="282"/>
      <c r="B22" s="1145"/>
      <c r="C22" s="966"/>
      <c r="D22" s="967"/>
      <c r="E22" s="676"/>
      <c r="F22" s="677"/>
      <c r="G22" s="677"/>
      <c r="H22" s="677"/>
      <c r="I22" s="677"/>
      <c r="J22" s="677"/>
      <c r="K22" s="677"/>
      <c r="L22" s="677"/>
      <c r="M22" s="677"/>
      <c r="N22" s="677"/>
      <c r="O22" s="677"/>
      <c r="P22" s="677"/>
      <c r="Q22" s="677"/>
      <c r="R22" s="677"/>
      <c r="S22" s="677"/>
      <c r="T22" s="677"/>
      <c r="U22" s="677"/>
      <c r="V22" s="677"/>
      <c r="W22" s="677"/>
      <c r="X22" s="677"/>
      <c r="Y22" s="677"/>
      <c r="Z22" s="677"/>
      <c r="AA22" s="677"/>
      <c r="AB22" s="677"/>
      <c r="AC22" s="677"/>
      <c r="AD22" s="677"/>
      <c r="AE22" s="677"/>
      <c r="AF22" s="677"/>
      <c r="AG22" s="677"/>
      <c r="AH22" s="677"/>
      <c r="AI22" s="677"/>
      <c r="AJ22" s="677"/>
      <c r="AK22" s="677"/>
      <c r="AL22" s="677"/>
      <c r="AM22" s="677"/>
      <c r="AN22" s="677"/>
      <c r="AO22" s="677"/>
      <c r="AP22" s="677"/>
      <c r="AQ22" s="677"/>
      <c r="AR22" s="677"/>
      <c r="AS22" s="677"/>
      <c r="AT22" s="677"/>
      <c r="AU22" s="677"/>
      <c r="AV22" s="677"/>
      <c r="AW22" s="677"/>
      <c r="AX22" s="677"/>
      <c r="AY22" s="677"/>
      <c r="AZ22" s="677"/>
      <c r="BA22" s="677"/>
      <c r="BB22" s="677"/>
      <c r="BC22" s="677"/>
      <c r="BD22" s="677"/>
      <c r="BE22" s="677"/>
      <c r="BF22" s="677"/>
      <c r="BG22" s="677"/>
      <c r="BH22" s="677"/>
      <c r="BI22" s="678"/>
      <c r="BJ22" s="662"/>
      <c r="BK22" s="663"/>
      <c r="BL22" s="1016"/>
      <c r="BM22" s="1017"/>
      <c r="BN22" s="1017"/>
      <c r="BO22" s="1017"/>
      <c r="BP22" s="1017"/>
      <c r="BQ22" s="1017"/>
      <c r="BR22" s="1017"/>
      <c r="BS22" s="1017"/>
      <c r="BT22" s="1017"/>
      <c r="BU22" s="1017"/>
      <c r="BV22" s="1018"/>
      <c r="BW22" s="1016"/>
      <c r="BX22" s="1017"/>
      <c r="BY22" s="1017"/>
      <c r="BZ22" s="1017"/>
      <c r="CA22" s="1017"/>
      <c r="CB22" s="1017"/>
      <c r="CC22" s="1022"/>
      <c r="CD22" s="1023"/>
      <c r="CE22" s="1023"/>
      <c r="CF22" s="1023"/>
      <c r="CG22" s="1023"/>
      <c r="CH22" s="1023"/>
      <c r="CI22" s="1023"/>
      <c r="CJ22" s="1023"/>
      <c r="CK22" s="1024"/>
      <c r="CL22" s="992" t="s">
        <v>374</v>
      </c>
      <c r="CM22" s="993"/>
      <c r="CN22" s="993"/>
      <c r="CO22" s="993"/>
      <c r="CP22" s="993"/>
      <c r="CQ22" s="993"/>
      <c r="CR22" s="993"/>
      <c r="CS22" s="993"/>
      <c r="CT22" s="993"/>
      <c r="CU22" s="993"/>
      <c r="CV22" s="993"/>
      <c r="CW22" s="993"/>
      <c r="CX22" s="993"/>
      <c r="CY22" s="993"/>
      <c r="CZ22" s="993"/>
      <c r="DA22" s="993"/>
      <c r="DB22" s="993"/>
      <c r="DC22" s="993"/>
      <c r="DD22" s="993"/>
      <c r="DE22" s="993"/>
      <c r="DF22" s="993"/>
      <c r="DG22" s="993"/>
      <c r="DH22" s="994"/>
      <c r="DI22" s="306"/>
      <c r="DJ22" s="282"/>
      <c r="DK22" s="282"/>
      <c r="DL22" s="282"/>
      <c r="DM22" s="7"/>
      <c r="DN22" s="7"/>
      <c r="DO22" s="7"/>
    </row>
    <row r="23" spans="1:119" ht="6.75" customHeight="1" x14ac:dyDescent="0.15">
      <c r="A23" s="282"/>
      <c r="B23" s="1145"/>
      <c r="C23" s="966"/>
      <c r="D23" s="967"/>
      <c r="E23" s="679" t="s">
        <v>257</v>
      </c>
      <c r="F23" s="680"/>
      <c r="G23" s="680"/>
      <c r="H23" s="680"/>
      <c r="I23" s="680"/>
      <c r="J23" s="680"/>
      <c r="K23" s="680"/>
      <c r="L23" s="680"/>
      <c r="M23" s="680"/>
      <c r="N23" s="680"/>
      <c r="O23" s="680"/>
      <c r="P23" s="680"/>
      <c r="Q23" s="680"/>
      <c r="R23" s="680"/>
      <c r="S23" s="680"/>
      <c r="T23" s="680"/>
      <c r="U23" s="680"/>
      <c r="V23" s="680"/>
      <c r="W23" s="680"/>
      <c r="X23" s="680"/>
      <c r="Y23" s="680"/>
      <c r="Z23" s="680"/>
      <c r="AA23" s="680"/>
      <c r="AB23" s="680"/>
      <c r="AC23" s="680"/>
      <c r="AD23" s="680"/>
      <c r="AE23" s="680"/>
      <c r="AF23" s="680"/>
      <c r="AG23" s="680"/>
      <c r="AH23" s="680"/>
      <c r="AI23" s="680"/>
      <c r="AJ23" s="680"/>
      <c r="AK23" s="680"/>
      <c r="AL23" s="680"/>
      <c r="AM23" s="680"/>
      <c r="AN23" s="680"/>
      <c r="AO23" s="680"/>
      <c r="AP23" s="680"/>
      <c r="AQ23" s="680"/>
      <c r="AR23" s="680"/>
      <c r="AS23" s="680"/>
      <c r="AT23" s="680"/>
      <c r="AU23" s="680"/>
      <c r="AV23" s="680"/>
      <c r="AW23" s="680"/>
      <c r="AX23" s="680"/>
      <c r="AY23" s="680"/>
      <c r="AZ23" s="680"/>
      <c r="BA23" s="680"/>
      <c r="BB23" s="680"/>
      <c r="BC23" s="680"/>
      <c r="BD23" s="680"/>
      <c r="BE23" s="680"/>
      <c r="BF23" s="680"/>
      <c r="BG23" s="680"/>
      <c r="BH23" s="680"/>
      <c r="BI23" s="681"/>
      <c r="BJ23" s="662"/>
      <c r="BK23" s="663"/>
      <c r="BL23" s="1005" t="s">
        <v>375</v>
      </c>
      <c r="BM23" s="1006"/>
      <c r="BN23" s="1006"/>
      <c r="BO23" s="1006"/>
      <c r="BP23" s="1006"/>
      <c r="BQ23" s="1006"/>
      <c r="BR23" s="1006"/>
      <c r="BS23" s="1006"/>
      <c r="BT23" s="1006"/>
      <c r="BU23" s="1006"/>
      <c r="BV23" s="1006"/>
      <c r="BW23" s="1006"/>
      <c r="BX23" s="1006"/>
      <c r="BY23" s="1006"/>
      <c r="BZ23" s="1006"/>
      <c r="CA23" s="1006"/>
      <c r="CB23" s="1006"/>
      <c r="CC23" s="1006"/>
      <c r="CD23" s="1006"/>
      <c r="CE23" s="1006"/>
      <c r="CF23" s="1006"/>
      <c r="CG23" s="1006"/>
      <c r="CH23" s="1006"/>
      <c r="CI23" s="1006"/>
      <c r="CJ23" s="1006"/>
      <c r="CK23" s="1007"/>
      <c r="CL23" s="995"/>
      <c r="CM23" s="996"/>
      <c r="CN23" s="996"/>
      <c r="CO23" s="996"/>
      <c r="CP23" s="996"/>
      <c r="CQ23" s="996"/>
      <c r="CR23" s="996"/>
      <c r="CS23" s="996"/>
      <c r="CT23" s="996"/>
      <c r="CU23" s="996"/>
      <c r="CV23" s="996"/>
      <c r="CW23" s="996"/>
      <c r="CX23" s="996"/>
      <c r="CY23" s="996"/>
      <c r="CZ23" s="996"/>
      <c r="DA23" s="996"/>
      <c r="DB23" s="996"/>
      <c r="DC23" s="996"/>
      <c r="DD23" s="996"/>
      <c r="DE23" s="996"/>
      <c r="DF23" s="996"/>
      <c r="DG23" s="996"/>
      <c r="DH23" s="997"/>
      <c r="DI23" s="306"/>
      <c r="DJ23" s="282"/>
      <c r="DK23" s="282"/>
      <c r="DL23" s="282"/>
      <c r="DM23" s="7"/>
      <c r="DN23" s="7"/>
      <c r="DO23" s="7"/>
    </row>
    <row r="24" spans="1:119" ht="9.75" customHeight="1" thickBot="1" x14ac:dyDescent="0.2">
      <c r="A24" s="282"/>
      <c r="B24" s="1145"/>
      <c r="C24" s="966"/>
      <c r="D24" s="967"/>
      <c r="E24" s="682"/>
      <c r="F24" s="683"/>
      <c r="G24" s="683"/>
      <c r="H24" s="683"/>
      <c r="I24" s="683"/>
      <c r="J24" s="683"/>
      <c r="K24" s="683"/>
      <c r="L24" s="683"/>
      <c r="M24" s="683"/>
      <c r="N24" s="683"/>
      <c r="O24" s="683"/>
      <c r="P24" s="683"/>
      <c r="Q24" s="683"/>
      <c r="R24" s="683"/>
      <c r="S24" s="683"/>
      <c r="T24" s="683"/>
      <c r="U24" s="683"/>
      <c r="V24" s="683"/>
      <c r="W24" s="683"/>
      <c r="X24" s="683"/>
      <c r="Y24" s="683"/>
      <c r="Z24" s="683"/>
      <c r="AA24" s="683"/>
      <c r="AB24" s="683"/>
      <c r="AC24" s="683"/>
      <c r="AD24" s="683"/>
      <c r="AE24" s="683"/>
      <c r="AF24" s="683"/>
      <c r="AG24" s="683"/>
      <c r="AH24" s="683"/>
      <c r="AI24" s="683"/>
      <c r="AJ24" s="683"/>
      <c r="AK24" s="683"/>
      <c r="AL24" s="683"/>
      <c r="AM24" s="683"/>
      <c r="AN24" s="683"/>
      <c r="AO24" s="683"/>
      <c r="AP24" s="683"/>
      <c r="AQ24" s="683"/>
      <c r="AR24" s="683"/>
      <c r="AS24" s="683"/>
      <c r="AT24" s="683"/>
      <c r="AU24" s="683"/>
      <c r="AV24" s="683"/>
      <c r="AW24" s="683"/>
      <c r="AX24" s="683"/>
      <c r="AY24" s="683"/>
      <c r="AZ24" s="683"/>
      <c r="BA24" s="683"/>
      <c r="BB24" s="683"/>
      <c r="BC24" s="683"/>
      <c r="BD24" s="683"/>
      <c r="BE24" s="683"/>
      <c r="BF24" s="683"/>
      <c r="BG24" s="683"/>
      <c r="BH24" s="683"/>
      <c r="BI24" s="684"/>
      <c r="BJ24" s="662"/>
      <c r="BK24" s="663"/>
      <c r="BL24" s="1008"/>
      <c r="BM24" s="1009"/>
      <c r="BN24" s="1009"/>
      <c r="BO24" s="1009"/>
      <c r="BP24" s="1009"/>
      <c r="BQ24" s="1009"/>
      <c r="BR24" s="1009"/>
      <c r="BS24" s="1009"/>
      <c r="BT24" s="1009"/>
      <c r="BU24" s="1009"/>
      <c r="BV24" s="1009"/>
      <c r="BW24" s="1009"/>
      <c r="BX24" s="1009"/>
      <c r="BY24" s="1009"/>
      <c r="BZ24" s="1009"/>
      <c r="CA24" s="1009"/>
      <c r="CB24" s="1009"/>
      <c r="CC24" s="1009"/>
      <c r="CD24" s="1009"/>
      <c r="CE24" s="1009"/>
      <c r="CF24" s="1009"/>
      <c r="CG24" s="1009"/>
      <c r="CH24" s="1009"/>
      <c r="CI24" s="1009"/>
      <c r="CJ24" s="1009"/>
      <c r="CK24" s="1010"/>
      <c r="CL24" s="1001" t="s">
        <v>378</v>
      </c>
      <c r="CM24" s="1002"/>
      <c r="CN24" s="1002"/>
      <c r="CO24" s="1004"/>
      <c r="CP24" s="1001" t="s">
        <v>379</v>
      </c>
      <c r="CQ24" s="1002"/>
      <c r="CR24" s="1002"/>
      <c r="CS24" s="1002"/>
      <c r="CT24" s="1002"/>
      <c r="CU24" s="1004"/>
      <c r="CV24" s="998" t="s">
        <v>372</v>
      </c>
      <c r="CW24" s="999"/>
      <c r="CX24" s="999"/>
      <c r="CY24" s="999"/>
      <c r="CZ24" s="999"/>
      <c r="DA24" s="1000"/>
      <c r="DB24" s="1001" t="s">
        <v>380</v>
      </c>
      <c r="DC24" s="1002"/>
      <c r="DD24" s="1002"/>
      <c r="DE24" s="1002"/>
      <c r="DF24" s="1002"/>
      <c r="DG24" s="1002"/>
      <c r="DH24" s="1003"/>
      <c r="DI24" s="306"/>
      <c r="DJ24" s="282"/>
      <c r="DK24" s="282"/>
      <c r="DL24" s="282"/>
      <c r="DM24" s="7"/>
      <c r="DN24" s="7"/>
      <c r="DO24" s="7"/>
    </row>
    <row r="25" spans="1:119" ht="30.95" customHeight="1" x14ac:dyDescent="0.15">
      <c r="A25" s="282"/>
      <c r="B25" s="1145"/>
      <c r="C25" s="966"/>
      <c r="D25" s="967"/>
      <c r="E25" s="1162" t="s">
        <v>7</v>
      </c>
      <c r="F25" s="1163"/>
      <c r="G25" s="1163"/>
      <c r="H25" s="1163"/>
      <c r="I25" s="923" t="s">
        <v>242</v>
      </c>
      <c r="J25" s="923"/>
      <c r="K25" s="923"/>
      <c r="L25" s="923"/>
      <c r="M25" s="923"/>
      <c r="N25" s="923"/>
      <c r="O25" s="923"/>
      <c r="P25" s="923"/>
      <c r="Q25" s="923"/>
      <c r="R25" s="923"/>
      <c r="S25" s="923"/>
      <c r="T25" s="923"/>
      <c r="U25" s="923"/>
      <c r="V25" s="923"/>
      <c r="W25" s="923"/>
      <c r="X25" s="923"/>
      <c r="Y25" s="923"/>
      <c r="Z25" s="923"/>
      <c r="AA25" s="923"/>
      <c r="AB25" s="923"/>
      <c r="AC25" s="923"/>
      <c r="AD25" s="923"/>
      <c r="AE25" s="923"/>
      <c r="AF25" s="923"/>
      <c r="AG25" s="923"/>
      <c r="AH25" s="923"/>
      <c r="AI25" s="923"/>
      <c r="AJ25" s="923"/>
      <c r="AK25" s="923"/>
      <c r="AL25" s="923"/>
      <c r="AM25" s="923"/>
      <c r="AN25" s="923"/>
      <c r="AO25" s="923"/>
      <c r="AP25" s="923"/>
      <c r="AQ25" s="923"/>
      <c r="AR25" s="923"/>
      <c r="AS25" s="923"/>
      <c r="AT25" s="923"/>
      <c r="AU25" s="923"/>
      <c r="AV25" s="923"/>
      <c r="AW25" s="923"/>
      <c r="AX25" s="923"/>
      <c r="AY25" s="923"/>
      <c r="AZ25" s="923"/>
      <c r="BA25" s="923"/>
      <c r="BB25" s="923"/>
      <c r="BC25" s="923"/>
      <c r="BD25" s="923"/>
      <c r="BE25" s="923"/>
      <c r="BF25" s="923"/>
      <c r="BG25" s="923"/>
      <c r="BH25" s="923"/>
      <c r="BI25" s="924"/>
      <c r="BJ25" s="662"/>
      <c r="BK25" s="663"/>
      <c r="BL25" s="646" t="s">
        <v>245</v>
      </c>
      <c r="BM25" s="646"/>
      <c r="BN25" s="646"/>
      <c r="BO25" s="646"/>
      <c r="BP25" s="646"/>
      <c r="BQ25" s="646"/>
      <c r="BR25" s="646"/>
      <c r="BS25" s="646"/>
      <c r="BT25" s="646"/>
      <c r="BU25" s="646"/>
      <c r="BV25" s="647"/>
      <c r="BW25" s="650" t="s">
        <v>245</v>
      </c>
      <c r="BX25" s="650"/>
      <c r="BY25" s="650"/>
      <c r="BZ25" s="650"/>
      <c r="CA25" s="650"/>
      <c r="CB25" s="650"/>
      <c r="CC25" s="650" t="s">
        <v>295</v>
      </c>
      <c r="CD25" s="650"/>
      <c r="CE25" s="650"/>
      <c r="CF25" s="650"/>
      <c r="CG25" s="650"/>
      <c r="CH25" s="650"/>
      <c r="CI25" s="650"/>
      <c r="CJ25" s="650"/>
      <c r="CK25" s="650"/>
      <c r="CL25" s="629" t="s">
        <v>252</v>
      </c>
      <c r="CM25" s="630"/>
      <c r="CN25" s="630"/>
      <c r="CO25" s="630"/>
      <c r="CP25" s="630"/>
      <c r="CQ25" s="630"/>
      <c r="CR25" s="652" t="s">
        <v>404</v>
      </c>
      <c r="CS25" s="652"/>
      <c r="CT25" s="652"/>
      <c r="CU25" s="1167" t="s">
        <v>254</v>
      </c>
      <c r="CV25" s="1167"/>
      <c r="CW25" s="1167"/>
      <c r="CX25" s="652" t="s">
        <v>241</v>
      </c>
      <c r="CY25" s="652"/>
      <c r="CZ25" s="652"/>
      <c r="DA25" s="652"/>
      <c r="DB25" s="282" t="s">
        <v>253</v>
      </c>
      <c r="DC25" s="652" t="s">
        <v>248</v>
      </c>
      <c r="DD25" s="652"/>
      <c r="DE25" s="652"/>
      <c r="DF25" s="652"/>
      <c r="DG25" s="652"/>
      <c r="DH25" s="561" t="s">
        <v>255</v>
      </c>
      <c r="DI25" s="306"/>
      <c r="DJ25" s="282"/>
      <c r="DK25" s="282"/>
      <c r="DL25" s="308"/>
      <c r="DM25" s="7"/>
      <c r="DN25" s="7"/>
      <c r="DO25" s="7"/>
    </row>
    <row r="26" spans="1:119" ht="13.5" customHeight="1" x14ac:dyDescent="0.15">
      <c r="A26" s="282"/>
      <c r="B26" s="1145"/>
      <c r="C26" s="966"/>
      <c r="D26" s="967"/>
      <c r="E26" s="957" t="s">
        <v>268</v>
      </c>
      <c r="F26" s="816"/>
      <c r="G26" s="816"/>
      <c r="H26" s="816"/>
      <c r="I26" s="666" t="str">
        <f>PHONETIC(I28)</f>
        <v>コクゼイ　イチロウ</v>
      </c>
      <c r="J26" s="666"/>
      <c r="K26" s="666"/>
      <c r="L26" s="666"/>
      <c r="M26" s="666"/>
      <c r="N26" s="666"/>
      <c r="O26" s="666"/>
      <c r="P26" s="666"/>
      <c r="Q26" s="666"/>
      <c r="R26" s="666"/>
      <c r="S26" s="666"/>
      <c r="T26" s="666"/>
      <c r="U26" s="666"/>
      <c r="V26" s="666"/>
      <c r="W26" s="666"/>
      <c r="X26" s="666"/>
      <c r="Y26" s="666"/>
      <c r="Z26" s="666"/>
      <c r="AA26" s="666"/>
      <c r="AB26" s="666"/>
      <c r="AC26" s="666"/>
      <c r="AD26" s="666"/>
      <c r="AE26" s="666"/>
      <c r="AF26" s="666"/>
      <c r="AG26" s="666"/>
      <c r="AH26" s="666"/>
      <c r="AI26" s="666"/>
      <c r="AJ26" s="666"/>
      <c r="AK26" s="666"/>
      <c r="AL26" s="666"/>
      <c r="AM26" s="666"/>
      <c r="AN26" s="666"/>
      <c r="AO26" s="666"/>
      <c r="AP26" s="666"/>
      <c r="AQ26" s="666"/>
      <c r="AR26" s="666"/>
      <c r="AS26" s="666"/>
      <c r="AT26" s="666"/>
      <c r="AU26" s="666"/>
      <c r="AV26" s="666"/>
      <c r="AW26" s="666"/>
      <c r="AX26" s="666"/>
      <c r="AY26" s="666"/>
      <c r="AZ26" s="666"/>
      <c r="BA26" s="666"/>
      <c r="BB26" s="666"/>
      <c r="BC26" s="666"/>
      <c r="BD26" s="666"/>
      <c r="BE26" s="666"/>
      <c r="BF26" s="666"/>
      <c r="BG26" s="666"/>
      <c r="BH26" s="666"/>
      <c r="BI26" s="667"/>
      <c r="BJ26" s="662"/>
      <c r="BK26" s="663"/>
      <c r="BL26" s="648"/>
      <c r="BM26" s="648"/>
      <c r="BN26" s="648"/>
      <c r="BO26" s="648"/>
      <c r="BP26" s="648"/>
      <c r="BQ26" s="648"/>
      <c r="BR26" s="648"/>
      <c r="BS26" s="648"/>
      <c r="BT26" s="648"/>
      <c r="BU26" s="648"/>
      <c r="BV26" s="649"/>
      <c r="BW26" s="651"/>
      <c r="BX26" s="651"/>
      <c r="BY26" s="651"/>
      <c r="BZ26" s="651"/>
      <c r="CA26" s="651"/>
      <c r="CB26" s="651"/>
      <c r="CC26" s="651"/>
      <c r="CD26" s="651"/>
      <c r="CE26" s="651"/>
      <c r="CF26" s="651"/>
      <c r="CG26" s="651"/>
      <c r="CH26" s="651"/>
      <c r="CI26" s="651"/>
      <c r="CJ26" s="651"/>
      <c r="CK26" s="651"/>
      <c r="CL26" s="380"/>
      <c r="CM26" s="644">
        <v>5000000</v>
      </c>
      <c r="CN26" s="644"/>
      <c r="CO26" s="644"/>
      <c r="CP26" s="644"/>
      <c r="CQ26" s="644"/>
      <c r="CR26" s="644"/>
      <c r="CS26" s="644"/>
      <c r="CT26" s="644"/>
      <c r="CU26" s="644"/>
      <c r="CV26" s="644"/>
      <c r="CW26" s="644"/>
      <c r="CX26" s="644"/>
      <c r="CY26" s="644"/>
      <c r="CZ26" s="644"/>
      <c r="DA26" s="644"/>
      <c r="DB26" s="644"/>
      <c r="DC26" s="644"/>
      <c r="DD26" s="644"/>
      <c r="DE26" s="644"/>
      <c r="DF26" s="644"/>
      <c r="DG26" s="644"/>
      <c r="DH26" s="381"/>
      <c r="DI26" s="306"/>
      <c r="DJ26" s="282"/>
      <c r="DK26" s="282"/>
      <c r="DL26" s="282"/>
      <c r="DM26" s="7"/>
      <c r="DN26" s="7"/>
      <c r="DO26" s="7"/>
    </row>
    <row r="27" spans="1:119" ht="13.5" customHeight="1" x14ac:dyDescent="0.15">
      <c r="A27" s="282"/>
      <c r="B27" s="1145"/>
      <c r="C27" s="966"/>
      <c r="D27" s="967"/>
      <c r="E27" s="958"/>
      <c r="F27" s="817"/>
      <c r="G27" s="817"/>
      <c r="H27" s="817"/>
      <c r="I27" s="668"/>
      <c r="J27" s="668"/>
      <c r="K27" s="668"/>
      <c r="L27" s="668"/>
      <c r="M27" s="668"/>
      <c r="N27" s="668"/>
      <c r="O27" s="668"/>
      <c r="P27" s="668"/>
      <c r="Q27" s="668"/>
      <c r="R27" s="668"/>
      <c r="S27" s="668"/>
      <c r="T27" s="668"/>
      <c r="U27" s="668"/>
      <c r="V27" s="668"/>
      <c r="W27" s="668"/>
      <c r="X27" s="668"/>
      <c r="Y27" s="668"/>
      <c r="Z27" s="668"/>
      <c r="AA27" s="668"/>
      <c r="AB27" s="668"/>
      <c r="AC27" s="668"/>
      <c r="AD27" s="668"/>
      <c r="AE27" s="668"/>
      <c r="AF27" s="668"/>
      <c r="AG27" s="668"/>
      <c r="AH27" s="668"/>
      <c r="AI27" s="668"/>
      <c r="AJ27" s="668"/>
      <c r="AK27" s="668"/>
      <c r="AL27" s="668"/>
      <c r="AM27" s="668"/>
      <c r="AN27" s="668"/>
      <c r="AO27" s="668"/>
      <c r="AP27" s="668"/>
      <c r="AQ27" s="668"/>
      <c r="AR27" s="668"/>
      <c r="AS27" s="668"/>
      <c r="AT27" s="668"/>
      <c r="AU27" s="668"/>
      <c r="AV27" s="668"/>
      <c r="AW27" s="668"/>
      <c r="AX27" s="668"/>
      <c r="AY27" s="668"/>
      <c r="AZ27" s="668"/>
      <c r="BA27" s="668"/>
      <c r="BB27" s="668"/>
      <c r="BC27" s="668"/>
      <c r="BD27" s="668"/>
      <c r="BE27" s="668"/>
      <c r="BF27" s="668"/>
      <c r="BG27" s="668"/>
      <c r="BH27" s="668"/>
      <c r="BI27" s="669"/>
      <c r="BJ27" s="662"/>
      <c r="BK27" s="663"/>
      <c r="BL27" s="653" t="s">
        <v>246</v>
      </c>
      <c r="BM27" s="653"/>
      <c r="BN27" s="653"/>
      <c r="BO27" s="653"/>
      <c r="BP27" s="653"/>
      <c r="BQ27" s="653"/>
      <c r="BR27" s="653"/>
      <c r="BS27" s="653"/>
      <c r="BT27" s="653"/>
      <c r="BU27" s="653"/>
      <c r="BV27" s="653"/>
      <c r="BW27" s="653"/>
      <c r="BX27" s="653"/>
      <c r="BY27" s="653"/>
      <c r="BZ27" s="653"/>
      <c r="CA27" s="653"/>
      <c r="CB27" s="653"/>
      <c r="CC27" s="653"/>
      <c r="CD27" s="653"/>
      <c r="CE27" s="653"/>
      <c r="CF27" s="653"/>
      <c r="CG27" s="653"/>
      <c r="CH27" s="653"/>
      <c r="CI27" s="653"/>
      <c r="CJ27" s="653"/>
      <c r="CK27" s="654"/>
      <c r="CL27" s="563"/>
      <c r="CM27" s="645"/>
      <c r="CN27" s="645"/>
      <c r="CO27" s="645"/>
      <c r="CP27" s="645"/>
      <c r="CQ27" s="645"/>
      <c r="CR27" s="645"/>
      <c r="CS27" s="645"/>
      <c r="CT27" s="645"/>
      <c r="CU27" s="645"/>
      <c r="CV27" s="645"/>
      <c r="CW27" s="645"/>
      <c r="CX27" s="645"/>
      <c r="CY27" s="645"/>
      <c r="CZ27" s="645"/>
      <c r="DA27" s="645"/>
      <c r="DB27" s="645"/>
      <c r="DC27" s="645"/>
      <c r="DD27" s="645"/>
      <c r="DE27" s="645"/>
      <c r="DF27" s="645"/>
      <c r="DG27" s="645"/>
      <c r="DH27" s="382"/>
      <c r="DI27" s="306"/>
      <c r="DJ27" s="282"/>
      <c r="DK27" s="282"/>
      <c r="DL27" s="282"/>
      <c r="DM27" s="7"/>
      <c r="DN27" s="7"/>
      <c r="DO27" s="7"/>
    </row>
    <row r="28" spans="1:119" ht="27.75" customHeight="1" x14ac:dyDescent="0.15">
      <c r="A28" s="282"/>
      <c r="B28" s="1145"/>
      <c r="C28" s="966"/>
      <c r="D28" s="967"/>
      <c r="E28" s="968" t="s">
        <v>8</v>
      </c>
      <c r="F28" s="820"/>
      <c r="G28" s="820"/>
      <c r="H28" s="820"/>
      <c r="I28" s="818" t="s">
        <v>244</v>
      </c>
      <c r="J28" s="818"/>
      <c r="K28" s="818"/>
      <c r="L28" s="818"/>
      <c r="M28" s="818"/>
      <c r="N28" s="818"/>
      <c r="O28" s="818"/>
      <c r="P28" s="818"/>
      <c r="Q28" s="818"/>
      <c r="R28" s="818"/>
      <c r="S28" s="818"/>
      <c r="T28" s="818"/>
      <c r="U28" s="818"/>
      <c r="V28" s="818"/>
      <c r="W28" s="818"/>
      <c r="X28" s="818"/>
      <c r="Y28" s="818"/>
      <c r="Z28" s="818"/>
      <c r="AA28" s="818"/>
      <c r="AB28" s="818"/>
      <c r="AC28" s="818"/>
      <c r="AD28" s="818"/>
      <c r="AE28" s="818"/>
      <c r="AF28" s="818"/>
      <c r="AG28" s="818"/>
      <c r="AH28" s="818"/>
      <c r="AI28" s="818"/>
      <c r="AJ28" s="818"/>
      <c r="AK28" s="819"/>
      <c r="AL28" s="823" t="s">
        <v>48</v>
      </c>
      <c r="AM28" s="824"/>
      <c r="AN28" s="670" t="s">
        <v>401</v>
      </c>
      <c r="AO28" s="671"/>
      <c r="AP28" s="671"/>
      <c r="AQ28" s="671"/>
      <c r="AR28" s="671"/>
      <c r="AS28" s="671"/>
      <c r="AT28" s="672"/>
      <c r="AU28" s="988" t="s">
        <v>274</v>
      </c>
      <c r="AV28" s="742"/>
      <c r="AW28" s="742"/>
      <c r="AX28" s="742"/>
      <c r="AY28" s="742"/>
      <c r="AZ28" s="742"/>
      <c r="BA28" s="742"/>
      <c r="BB28" s="742"/>
      <c r="BC28" s="742"/>
      <c r="BD28" s="742"/>
      <c r="BE28" s="742"/>
      <c r="BF28" s="742"/>
      <c r="BG28" s="742"/>
      <c r="BH28" s="742"/>
      <c r="BI28" s="743"/>
      <c r="BJ28" s="664"/>
      <c r="BK28" s="665"/>
      <c r="BL28" s="655"/>
      <c r="BM28" s="655"/>
      <c r="BN28" s="655"/>
      <c r="BO28" s="655"/>
      <c r="BP28" s="655"/>
      <c r="BQ28" s="655"/>
      <c r="BR28" s="655"/>
      <c r="BS28" s="655"/>
      <c r="BT28" s="655"/>
      <c r="BU28" s="655"/>
      <c r="BV28" s="655"/>
      <c r="BW28" s="655"/>
      <c r="BX28" s="655"/>
      <c r="BY28" s="655"/>
      <c r="BZ28" s="655"/>
      <c r="CA28" s="655"/>
      <c r="CB28" s="655"/>
      <c r="CC28" s="655"/>
      <c r="CD28" s="655"/>
      <c r="CE28" s="655"/>
      <c r="CF28" s="655"/>
      <c r="CG28" s="655"/>
      <c r="CH28" s="655"/>
      <c r="CI28" s="655"/>
      <c r="CJ28" s="655"/>
      <c r="CK28" s="656"/>
      <c r="CL28" s="776"/>
      <c r="CM28" s="776"/>
      <c r="CN28" s="776"/>
      <c r="CO28" s="777"/>
      <c r="CP28" s="1168"/>
      <c r="CQ28" s="658"/>
      <c r="CR28" s="658"/>
      <c r="CS28" s="658"/>
      <c r="CT28" s="658"/>
      <c r="CU28" s="1169"/>
      <c r="CV28" s="657"/>
      <c r="CW28" s="658"/>
      <c r="CX28" s="658"/>
      <c r="CY28" s="658"/>
      <c r="CZ28" s="658"/>
      <c r="DA28" s="659"/>
      <c r="DB28" s="1168"/>
      <c r="DC28" s="658"/>
      <c r="DD28" s="658"/>
      <c r="DE28" s="658"/>
      <c r="DF28" s="658"/>
      <c r="DG28" s="658"/>
      <c r="DH28" s="1170"/>
      <c r="DI28" s="306"/>
      <c r="DJ28" s="282"/>
      <c r="DK28" s="282"/>
      <c r="DL28" s="282"/>
      <c r="DM28" s="7"/>
      <c r="DN28" s="7"/>
      <c r="DO28" s="7"/>
    </row>
    <row r="29" spans="1:119" ht="25.5" customHeight="1" thickBot="1" x14ac:dyDescent="0.2">
      <c r="A29" s="282"/>
      <c r="B29" s="1145"/>
      <c r="C29" s="966"/>
      <c r="D29" s="967"/>
      <c r="E29" s="981" t="s">
        <v>166</v>
      </c>
      <c r="F29" s="982"/>
      <c r="G29" s="720">
        <f>IF(K29="明治",1,IF(K29="大正",2,IF(K29="昭和",3,IF(K29="平成",4,IF(K29="令和",5,"")))))</f>
        <v>3</v>
      </c>
      <c r="H29" s="721"/>
      <c r="I29" s="721"/>
      <c r="J29" s="722"/>
      <c r="K29" s="642" t="s">
        <v>20</v>
      </c>
      <c r="L29" s="643"/>
      <c r="M29" s="643"/>
      <c r="N29" s="643"/>
      <c r="O29" s="643"/>
      <c r="P29" s="643"/>
      <c r="Q29" s="643"/>
      <c r="R29" s="643"/>
      <c r="S29" s="643"/>
      <c r="T29" s="969">
        <v>9</v>
      </c>
      <c r="U29" s="969"/>
      <c r="V29" s="969"/>
      <c r="W29" s="969"/>
      <c r="X29" s="969"/>
      <c r="Y29" s="969">
        <v>11</v>
      </c>
      <c r="Z29" s="969"/>
      <c r="AA29" s="969"/>
      <c r="AB29" s="969"/>
      <c r="AC29" s="969"/>
      <c r="AD29" s="969"/>
      <c r="AE29" s="969"/>
      <c r="AF29" s="969">
        <v>3</v>
      </c>
      <c r="AG29" s="969"/>
      <c r="AH29" s="969"/>
      <c r="AI29" s="969"/>
      <c r="AJ29" s="969"/>
      <c r="AK29" s="970"/>
      <c r="AL29" s="825"/>
      <c r="AM29" s="826"/>
      <c r="AN29" s="983"/>
      <c r="AO29" s="984"/>
      <c r="AP29" s="984"/>
      <c r="AQ29" s="984"/>
      <c r="AR29" s="984"/>
      <c r="AS29" s="984"/>
      <c r="AT29" s="985"/>
      <c r="AU29" s="744"/>
      <c r="AV29" s="744"/>
      <c r="AW29" s="744"/>
      <c r="AX29" s="744"/>
      <c r="AY29" s="744"/>
      <c r="AZ29" s="744"/>
      <c r="BA29" s="744"/>
      <c r="BB29" s="744"/>
      <c r="BC29" s="744"/>
      <c r="BD29" s="744"/>
      <c r="BE29" s="744"/>
      <c r="BF29" s="744"/>
      <c r="BG29" s="744"/>
      <c r="BH29" s="744"/>
      <c r="BI29" s="745"/>
      <c r="BJ29" s="687" t="s">
        <v>294</v>
      </c>
      <c r="BK29" s="688"/>
      <c r="BL29" s="688"/>
      <c r="BM29" s="688"/>
      <c r="BN29" s="688"/>
      <c r="BO29" s="688"/>
      <c r="BP29" s="688"/>
      <c r="BQ29" s="688"/>
      <c r="BR29" s="688"/>
      <c r="BS29" s="689"/>
      <c r="BT29" s="690" t="s">
        <v>389</v>
      </c>
      <c r="BU29" s="691"/>
      <c r="BV29" s="691"/>
      <c r="BW29" s="691"/>
      <c r="BX29" s="692"/>
      <c r="BY29" s="699">
        <v>3</v>
      </c>
      <c r="BZ29" s="700"/>
      <c r="CA29" s="780" t="s">
        <v>126</v>
      </c>
      <c r="CB29" s="781"/>
      <c r="CC29" s="778" t="s">
        <v>297</v>
      </c>
      <c r="CD29" s="779"/>
      <c r="CE29" s="779"/>
      <c r="CF29" s="779"/>
      <c r="CG29" s="779"/>
      <c r="CH29" s="779"/>
      <c r="CI29" s="779"/>
      <c r="CJ29" s="685" t="s">
        <v>118</v>
      </c>
      <c r="CK29" s="686"/>
      <c r="CL29" s="782" t="s">
        <v>296</v>
      </c>
      <c r="CM29" s="783"/>
      <c r="CN29" s="783"/>
      <c r="CO29" s="783"/>
      <c r="CP29" s="783"/>
      <c r="CQ29" s="783"/>
      <c r="CR29" s="783"/>
      <c r="CS29" s="783"/>
      <c r="CT29" s="783"/>
      <c r="CU29" s="783"/>
      <c r="CV29" s="783"/>
      <c r="CW29" s="783"/>
      <c r="CX29" s="783"/>
      <c r="CY29" s="783"/>
      <c r="CZ29" s="783"/>
      <c r="DA29" s="783"/>
      <c r="DB29" s="783"/>
      <c r="DC29" s="783"/>
      <c r="DD29" s="783"/>
      <c r="DE29" s="783"/>
      <c r="DF29" s="783"/>
      <c r="DG29" s="783"/>
      <c r="DH29" s="784"/>
      <c r="DI29" s="306"/>
      <c r="DJ29" s="282"/>
      <c r="DK29" s="282"/>
      <c r="DL29" s="282"/>
      <c r="DM29" s="7"/>
      <c r="DN29" s="7"/>
      <c r="DO29" s="7"/>
    </row>
    <row r="30" spans="1:119" ht="30.95" customHeight="1" x14ac:dyDescent="0.15">
      <c r="A30" s="282"/>
      <c r="B30" s="1145"/>
      <c r="C30" s="966"/>
      <c r="D30" s="967"/>
      <c r="E30" s="950" t="s">
        <v>7</v>
      </c>
      <c r="F30" s="951"/>
      <c r="G30" s="951"/>
      <c r="H30" s="951"/>
      <c r="I30" s="955"/>
      <c r="J30" s="955"/>
      <c r="K30" s="955"/>
      <c r="L30" s="955"/>
      <c r="M30" s="955"/>
      <c r="N30" s="955"/>
      <c r="O30" s="955"/>
      <c r="P30" s="955"/>
      <c r="Q30" s="955"/>
      <c r="R30" s="955"/>
      <c r="S30" s="955"/>
      <c r="T30" s="955"/>
      <c r="U30" s="955"/>
      <c r="V30" s="955"/>
      <c r="W30" s="955"/>
      <c r="X30" s="955"/>
      <c r="Y30" s="955"/>
      <c r="Z30" s="955"/>
      <c r="AA30" s="955"/>
      <c r="AB30" s="955"/>
      <c r="AC30" s="955"/>
      <c r="AD30" s="955"/>
      <c r="AE30" s="955"/>
      <c r="AF30" s="955"/>
      <c r="AG30" s="955"/>
      <c r="AH30" s="955"/>
      <c r="AI30" s="955"/>
      <c r="AJ30" s="955"/>
      <c r="AK30" s="955"/>
      <c r="AL30" s="955"/>
      <c r="AM30" s="955"/>
      <c r="AN30" s="955"/>
      <c r="AO30" s="955"/>
      <c r="AP30" s="955"/>
      <c r="AQ30" s="955"/>
      <c r="AR30" s="955"/>
      <c r="AS30" s="955"/>
      <c r="AT30" s="955"/>
      <c r="AU30" s="955"/>
      <c r="AV30" s="955"/>
      <c r="AW30" s="955"/>
      <c r="AX30" s="955"/>
      <c r="AY30" s="955"/>
      <c r="AZ30" s="955"/>
      <c r="BA30" s="955"/>
      <c r="BB30" s="955"/>
      <c r="BC30" s="955"/>
      <c r="BD30" s="955"/>
      <c r="BE30" s="955"/>
      <c r="BF30" s="955"/>
      <c r="BG30" s="955"/>
      <c r="BH30" s="955"/>
      <c r="BI30" s="956"/>
      <c r="BJ30" s="660" t="s">
        <v>46</v>
      </c>
      <c r="BK30" s="766"/>
      <c r="BL30" s="767"/>
      <c r="BM30" s="761"/>
      <c r="BN30" s="646"/>
      <c r="BO30" s="646"/>
      <c r="BP30" s="646"/>
      <c r="BQ30" s="646"/>
      <c r="BR30" s="646"/>
      <c r="BS30" s="646"/>
      <c r="BT30" s="646"/>
      <c r="BU30" s="646"/>
      <c r="BV30" s="762"/>
      <c r="BW30" s="761"/>
      <c r="BX30" s="646"/>
      <c r="BY30" s="646"/>
      <c r="BZ30" s="646"/>
      <c r="CA30" s="646"/>
      <c r="CB30" s="762"/>
      <c r="CC30" s="650"/>
      <c r="CD30" s="650"/>
      <c r="CE30" s="650"/>
      <c r="CF30" s="650"/>
      <c r="CG30" s="650"/>
      <c r="CH30" s="650"/>
      <c r="CI30" s="650"/>
      <c r="CJ30" s="650"/>
      <c r="CK30" s="650"/>
      <c r="CL30" s="631" t="s">
        <v>279</v>
      </c>
      <c r="CM30" s="632"/>
      <c r="CN30" s="632"/>
      <c r="CO30" s="632"/>
      <c r="CP30" s="632"/>
      <c r="CQ30" s="632"/>
      <c r="CR30" s="652"/>
      <c r="CS30" s="652"/>
      <c r="CT30" s="652"/>
      <c r="CU30" s="1167" t="s">
        <v>254</v>
      </c>
      <c r="CV30" s="1167"/>
      <c r="CW30" s="1167"/>
      <c r="CX30" s="652"/>
      <c r="CY30" s="652"/>
      <c r="CZ30" s="652"/>
      <c r="DA30" s="652"/>
      <c r="DB30" s="282" t="s">
        <v>253</v>
      </c>
      <c r="DC30" s="652"/>
      <c r="DD30" s="652"/>
      <c r="DE30" s="652"/>
      <c r="DF30" s="652"/>
      <c r="DG30" s="652"/>
      <c r="DH30" s="561" t="s">
        <v>255</v>
      </c>
      <c r="DI30" s="306"/>
      <c r="DJ30" s="282"/>
      <c r="DK30" s="282"/>
      <c r="DL30" s="282"/>
      <c r="DM30" s="7"/>
      <c r="DN30" s="7"/>
      <c r="DO30" s="7"/>
    </row>
    <row r="31" spans="1:119" ht="13.5" customHeight="1" x14ac:dyDescent="0.15">
      <c r="A31" s="282"/>
      <c r="B31" s="1145"/>
      <c r="C31" s="966"/>
      <c r="D31" s="967"/>
      <c r="E31" s="957" t="s">
        <v>268</v>
      </c>
      <c r="F31" s="816"/>
      <c r="G31" s="816"/>
      <c r="H31" s="816"/>
      <c r="I31" s="666"/>
      <c r="J31" s="666"/>
      <c r="K31" s="666"/>
      <c r="L31" s="666"/>
      <c r="M31" s="666"/>
      <c r="N31" s="666"/>
      <c r="O31" s="666"/>
      <c r="P31" s="666"/>
      <c r="Q31" s="666"/>
      <c r="R31" s="666"/>
      <c r="S31" s="666"/>
      <c r="T31" s="666"/>
      <c r="U31" s="666"/>
      <c r="V31" s="666"/>
      <c r="W31" s="666"/>
      <c r="X31" s="666"/>
      <c r="Y31" s="666"/>
      <c r="Z31" s="666"/>
      <c r="AA31" s="666"/>
      <c r="AB31" s="666"/>
      <c r="AC31" s="666"/>
      <c r="AD31" s="666"/>
      <c r="AE31" s="666"/>
      <c r="AF31" s="666"/>
      <c r="AG31" s="666"/>
      <c r="AH31" s="666"/>
      <c r="AI31" s="666"/>
      <c r="AJ31" s="666"/>
      <c r="AK31" s="666"/>
      <c r="AL31" s="666"/>
      <c r="AM31" s="666"/>
      <c r="AN31" s="666"/>
      <c r="AO31" s="666"/>
      <c r="AP31" s="666"/>
      <c r="AQ31" s="666"/>
      <c r="AR31" s="666"/>
      <c r="AS31" s="666"/>
      <c r="AT31" s="666"/>
      <c r="AU31" s="666"/>
      <c r="AV31" s="666"/>
      <c r="AW31" s="666"/>
      <c r="AX31" s="666"/>
      <c r="AY31" s="666"/>
      <c r="AZ31" s="666"/>
      <c r="BA31" s="666"/>
      <c r="BB31" s="666"/>
      <c r="BC31" s="666"/>
      <c r="BD31" s="666"/>
      <c r="BE31" s="666"/>
      <c r="BF31" s="666"/>
      <c r="BG31" s="666"/>
      <c r="BH31" s="666"/>
      <c r="BI31" s="667"/>
      <c r="BJ31" s="768"/>
      <c r="BK31" s="769"/>
      <c r="BL31" s="770"/>
      <c r="BM31" s="763"/>
      <c r="BN31" s="655"/>
      <c r="BO31" s="655"/>
      <c r="BP31" s="655"/>
      <c r="BQ31" s="655"/>
      <c r="BR31" s="655"/>
      <c r="BS31" s="655"/>
      <c r="BT31" s="655"/>
      <c r="BU31" s="655"/>
      <c r="BV31" s="656"/>
      <c r="BW31" s="763"/>
      <c r="BX31" s="655"/>
      <c r="BY31" s="655"/>
      <c r="BZ31" s="655"/>
      <c r="CA31" s="655"/>
      <c r="CB31" s="656"/>
      <c r="CC31" s="765"/>
      <c r="CD31" s="765"/>
      <c r="CE31" s="765"/>
      <c r="CF31" s="765"/>
      <c r="CG31" s="765"/>
      <c r="CH31" s="765"/>
      <c r="CI31" s="765"/>
      <c r="CJ31" s="765"/>
      <c r="CK31" s="765"/>
      <c r="CL31" s="379"/>
      <c r="CM31" s="713"/>
      <c r="CN31" s="713"/>
      <c r="CO31" s="713"/>
      <c r="CP31" s="713"/>
      <c r="CQ31" s="713"/>
      <c r="CR31" s="713"/>
      <c r="CS31" s="713"/>
      <c r="CT31" s="713"/>
      <c r="CU31" s="713"/>
      <c r="CV31" s="713"/>
      <c r="CW31" s="713"/>
      <c r="CX31" s="713"/>
      <c r="CY31" s="713"/>
      <c r="CZ31" s="713"/>
      <c r="DA31" s="713"/>
      <c r="DB31" s="713"/>
      <c r="DC31" s="713"/>
      <c r="DD31" s="713"/>
      <c r="DE31" s="713"/>
      <c r="DF31" s="713"/>
      <c r="DG31" s="713"/>
      <c r="DH31" s="319"/>
      <c r="DI31" s="306"/>
      <c r="DJ31" s="282"/>
      <c r="DK31" s="282"/>
      <c r="DL31" s="282"/>
      <c r="DM31" s="7"/>
      <c r="DN31" s="7"/>
      <c r="DO31" s="7"/>
    </row>
    <row r="32" spans="1:119" ht="13.5" customHeight="1" x14ac:dyDescent="0.15">
      <c r="A32" s="282"/>
      <c r="B32" s="1145"/>
      <c r="C32" s="966"/>
      <c r="D32" s="967"/>
      <c r="E32" s="958"/>
      <c r="F32" s="817"/>
      <c r="G32" s="817"/>
      <c r="H32" s="817"/>
      <c r="I32" s="668"/>
      <c r="J32" s="668"/>
      <c r="K32" s="668"/>
      <c r="L32" s="668"/>
      <c r="M32" s="668"/>
      <c r="N32" s="668"/>
      <c r="O32" s="668"/>
      <c r="P32" s="668"/>
      <c r="Q32" s="668"/>
      <c r="R32" s="668"/>
      <c r="S32" s="668"/>
      <c r="T32" s="668"/>
      <c r="U32" s="668"/>
      <c r="V32" s="668"/>
      <c r="W32" s="668"/>
      <c r="X32" s="668"/>
      <c r="Y32" s="668"/>
      <c r="Z32" s="668"/>
      <c r="AA32" s="668"/>
      <c r="AB32" s="668"/>
      <c r="AC32" s="668"/>
      <c r="AD32" s="668"/>
      <c r="AE32" s="668"/>
      <c r="AF32" s="668"/>
      <c r="AG32" s="668"/>
      <c r="AH32" s="668"/>
      <c r="AI32" s="668"/>
      <c r="AJ32" s="668"/>
      <c r="AK32" s="668"/>
      <c r="AL32" s="668"/>
      <c r="AM32" s="668"/>
      <c r="AN32" s="668"/>
      <c r="AO32" s="668"/>
      <c r="AP32" s="668"/>
      <c r="AQ32" s="668"/>
      <c r="AR32" s="668"/>
      <c r="AS32" s="668"/>
      <c r="AT32" s="668"/>
      <c r="AU32" s="668"/>
      <c r="AV32" s="668"/>
      <c r="AW32" s="668"/>
      <c r="AX32" s="668"/>
      <c r="AY32" s="668"/>
      <c r="AZ32" s="668"/>
      <c r="BA32" s="668"/>
      <c r="BB32" s="668"/>
      <c r="BC32" s="668"/>
      <c r="BD32" s="668"/>
      <c r="BE32" s="668"/>
      <c r="BF32" s="668"/>
      <c r="BG32" s="668"/>
      <c r="BH32" s="668"/>
      <c r="BI32" s="669"/>
      <c r="BJ32" s="768"/>
      <c r="BK32" s="769"/>
      <c r="BL32" s="770"/>
      <c r="BM32" s="765"/>
      <c r="BN32" s="765"/>
      <c r="BO32" s="765"/>
      <c r="BP32" s="765"/>
      <c r="BQ32" s="765"/>
      <c r="BR32" s="765"/>
      <c r="BS32" s="765"/>
      <c r="BT32" s="765"/>
      <c r="BU32" s="765"/>
      <c r="BV32" s="765"/>
      <c r="BW32" s="765"/>
      <c r="BX32" s="765"/>
      <c r="BY32" s="765"/>
      <c r="BZ32" s="765"/>
      <c r="CA32" s="765"/>
      <c r="CB32" s="765"/>
      <c r="CC32" s="765"/>
      <c r="CD32" s="765"/>
      <c r="CE32" s="765"/>
      <c r="CF32" s="765"/>
      <c r="CG32" s="765"/>
      <c r="CH32" s="765"/>
      <c r="CI32" s="765"/>
      <c r="CJ32" s="765"/>
      <c r="CK32" s="765"/>
      <c r="CL32" s="377"/>
      <c r="CM32" s="795"/>
      <c r="CN32" s="795"/>
      <c r="CO32" s="795"/>
      <c r="CP32" s="795"/>
      <c r="CQ32" s="795"/>
      <c r="CR32" s="795"/>
      <c r="CS32" s="795"/>
      <c r="CT32" s="795"/>
      <c r="CU32" s="795"/>
      <c r="CV32" s="795"/>
      <c r="CW32" s="795"/>
      <c r="CX32" s="795"/>
      <c r="CY32" s="795"/>
      <c r="CZ32" s="795"/>
      <c r="DA32" s="795"/>
      <c r="DB32" s="795"/>
      <c r="DC32" s="795"/>
      <c r="DD32" s="795"/>
      <c r="DE32" s="795"/>
      <c r="DF32" s="795"/>
      <c r="DG32" s="795"/>
      <c r="DH32" s="378"/>
      <c r="DI32" s="306"/>
      <c r="DJ32" s="282"/>
      <c r="DK32" s="282"/>
      <c r="DL32" s="282"/>
      <c r="DM32" s="7"/>
      <c r="DN32" s="7"/>
      <c r="DO32" s="7"/>
    </row>
    <row r="33" spans="1:119" ht="27.75" customHeight="1" x14ac:dyDescent="0.15">
      <c r="A33" s="282"/>
      <c r="B33" s="1145"/>
      <c r="C33" s="966"/>
      <c r="D33" s="967"/>
      <c r="E33" s="968" t="s">
        <v>8</v>
      </c>
      <c r="F33" s="820"/>
      <c r="G33" s="820"/>
      <c r="H33" s="820"/>
      <c r="I33" s="818"/>
      <c r="J33" s="818"/>
      <c r="K33" s="818"/>
      <c r="L33" s="818"/>
      <c r="M33" s="818"/>
      <c r="N33" s="818"/>
      <c r="O33" s="818"/>
      <c r="P33" s="818"/>
      <c r="Q33" s="818"/>
      <c r="R33" s="818"/>
      <c r="S33" s="818"/>
      <c r="T33" s="818"/>
      <c r="U33" s="818"/>
      <c r="V33" s="818"/>
      <c r="W33" s="818"/>
      <c r="X33" s="818"/>
      <c r="Y33" s="818"/>
      <c r="Z33" s="818"/>
      <c r="AA33" s="818"/>
      <c r="AB33" s="818"/>
      <c r="AC33" s="818"/>
      <c r="AD33" s="818"/>
      <c r="AE33" s="818"/>
      <c r="AF33" s="818"/>
      <c r="AG33" s="818"/>
      <c r="AH33" s="818"/>
      <c r="AI33" s="818"/>
      <c r="AJ33" s="818"/>
      <c r="AK33" s="819"/>
      <c r="AL33" s="823" t="s">
        <v>48</v>
      </c>
      <c r="AM33" s="824"/>
      <c r="AN33" s="670"/>
      <c r="AO33" s="671"/>
      <c r="AP33" s="671"/>
      <c r="AQ33" s="671"/>
      <c r="AR33" s="671"/>
      <c r="AS33" s="671"/>
      <c r="AT33" s="672"/>
      <c r="AU33" s="988" t="s">
        <v>275</v>
      </c>
      <c r="AV33" s="988"/>
      <c r="AW33" s="988"/>
      <c r="AX33" s="988"/>
      <c r="AY33" s="988"/>
      <c r="AZ33" s="988"/>
      <c r="BA33" s="988"/>
      <c r="BB33" s="988"/>
      <c r="BC33" s="988"/>
      <c r="BD33" s="988"/>
      <c r="BE33" s="988"/>
      <c r="BF33" s="988"/>
      <c r="BG33" s="988"/>
      <c r="BH33" s="988"/>
      <c r="BI33" s="989"/>
      <c r="BJ33" s="771"/>
      <c r="BK33" s="772"/>
      <c r="BL33" s="665"/>
      <c r="BM33" s="765"/>
      <c r="BN33" s="765"/>
      <c r="BO33" s="765"/>
      <c r="BP33" s="765"/>
      <c r="BQ33" s="765"/>
      <c r="BR33" s="765"/>
      <c r="BS33" s="765"/>
      <c r="BT33" s="765"/>
      <c r="BU33" s="765"/>
      <c r="BV33" s="765"/>
      <c r="BW33" s="765"/>
      <c r="BX33" s="765"/>
      <c r="BY33" s="765"/>
      <c r="BZ33" s="765"/>
      <c r="CA33" s="765"/>
      <c r="CB33" s="765"/>
      <c r="CC33" s="765"/>
      <c r="CD33" s="765"/>
      <c r="CE33" s="765"/>
      <c r="CF33" s="765"/>
      <c r="CG33" s="765"/>
      <c r="CH33" s="765"/>
      <c r="CI33" s="765"/>
      <c r="CJ33" s="765"/>
      <c r="CK33" s="765"/>
      <c r="CL33" s="775"/>
      <c r="CM33" s="776"/>
      <c r="CN33" s="776"/>
      <c r="CO33" s="777"/>
      <c r="CP33" s="1168"/>
      <c r="CQ33" s="658"/>
      <c r="CR33" s="658"/>
      <c r="CS33" s="658"/>
      <c r="CT33" s="658"/>
      <c r="CU33" s="1169"/>
      <c r="CV33" s="657"/>
      <c r="CW33" s="658"/>
      <c r="CX33" s="658"/>
      <c r="CY33" s="658"/>
      <c r="CZ33" s="658"/>
      <c r="DA33" s="659"/>
      <c r="DB33" s="1168"/>
      <c r="DC33" s="658"/>
      <c r="DD33" s="658"/>
      <c r="DE33" s="658"/>
      <c r="DF33" s="658"/>
      <c r="DG33" s="658"/>
      <c r="DH33" s="1170"/>
      <c r="DI33" s="306"/>
      <c r="DJ33" s="282"/>
      <c r="DK33" s="282"/>
      <c r="DL33" s="282"/>
      <c r="DM33" s="7"/>
      <c r="DN33" s="7"/>
      <c r="DO33" s="7"/>
    </row>
    <row r="34" spans="1:119" ht="25.5" customHeight="1" thickBot="1" x14ac:dyDescent="0.2">
      <c r="A34" s="282"/>
      <c r="B34" s="1145"/>
      <c r="C34" s="966"/>
      <c r="D34" s="967"/>
      <c r="E34" s="960" t="s">
        <v>165</v>
      </c>
      <c r="F34" s="961"/>
      <c r="G34" s="978" t="str">
        <f>IF(K34="明治",1,IF(K34="大正",2,IF(K34="昭和",3,IF(K34="平成",4,IF(K34="令和",5,"")))))</f>
        <v/>
      </c>
      <c r="H34" s="979"/>
      <c r="I34" s="979"/>
      <c r="J34" s="980"/>
      <c r="K34" s="642"/>
      <c r="L34" s="643"/>
      <c r="M34" s="643"/>
      <c r="N34" s="643"/>
      <c r="O34" s="643"/>
      <c r="P34" s="643"/>
      <c r="Q34" s="643"/>
      <c r="R34" s="643"/>
      <c r="S34" s="643"/>
      <c r="T34" s="962"/>
      <c r="U34" s="962"/>
      <c r="V34" s="962"/>
      <c r="W34" s="962"/>
      <c r="X34" s="962"/>
      <c r="Y34" s="962"/>
      <c r="Z34" s="962"/>
      <c r="AA34" s="962"/>
      <c r="AB34" s="962"/>
      <c r="AC34" s="962"/>
      <c r="AD34" s="962"/>
      <c r="AE34" s="962"/>
      <c r="AF34" s="962"/>
      <c r="AG34" s="962"/>
      <c r="AH34" s="962"/>
      <c r="AI34" s="962"/>
      <c r="AJ34" s="962"/>
      <c r="AK34" s="963"/>
      <c r="AL34" s="986"/>
      <c r="AM34" s="987"/>
      <c r="AN34" s="952"/>
      <c r="AO34" s="953"/>
      <c r="AP34" s="953"/>
      <c r="AQ34" s="953"/>
      <c r="AR34" s="953"/>
      <c r="AS34" s="953"/>
      <c r="AT34" s="954"/>
      <c r="AU34" s="990"/>
      <c r="AV34" s="990"/>
      <c r="AW34" s="990"/>
      <c r="AX34" s="990"/>
      <c r="AY34" s="990"/>
      <c r="AZ34" s="990"/>
      <c r="BA34" s="990"/>
      <c r="BB34" s="990"/>
      <c r="BC34" s="990"/>
      <c r="BD34" s="990"/>
      <c r="BE34" s="990"/>
      <c r="BF34" s="990"/>
      <c r="BG34" s="990"/>
      <c r="BH34" s="990"/>
      <c r="BI34" s="991"/>
      <c r="BJ34" s="687" t="s">
        <v>294</v>
      </c>
      <c r="BK34" s="688"/>
      <c r="BL34" s="688"/>
      <c r="BM34" s="688"/>
      <c r="BN34" s="688"/>
      <c r="BO34" s="688"/>
      <c r="BP34" s="688"/>
      <c r="BQ34" s="688"/>
      <c r="BR34" s="688"/>
      <c r="BS34" s="689"/>
      <c r="BT34" s="690"/>
      <c r="BU34" s="691"/>
      <c r="BV34" s="691"/>
      <c r="BW34" s="691"/>
      <c r="BX34" s="692"/>
      <c r="BY34" s="699"/>
      <c r="BZ34" s="700"/>
      <c r="CA34" s="780" t="s">
        <v>126</v>
      </c>
      <c r="CB34" s="781"/>
      <c r="CC34" s="778"/>
      <c r="CD34" s="779"/>
      <c r="CE34" s="779"/>
      <c r="CF34" s="779"/>
      <c r="CG34" s="779"/>
      <c r="CH34" s="779"/>
      <c r="CI34" s="779"/>
      <c r="CJ34" s="685" t="s">
        <v>118</v>
      </c>
      <c r="CK34" s="686"/>
      <c r="CL34" s="782" t="s">
        <v>296</v>
      </c>
      <c r="CM34" s="783"/>
      <c r="CN34" s="783"/>
      <c r="CO34" s="783"/>
      <c r="CP34" s="783"/>
      <c r="CQ34" s="783"/>
      <c r="CR34" s="783"/>
      <c r="CS34" s="783"/>
      <c r="CT34" s="783"/>
      <c r="CU34" s="783"/>
      <c r="CV34" s="783"/>
      <c r="CW34" s="783"/>
      <c r="CX34" s="783"/>
      <c r="CY34" s="783"/>
      <c r="CZ34" s="783"/>
      <c r="DA34" s="783"/>
      <c r="DB34" s="783"/>
      <c r="DC34" s="783"/>
      <c r="DD34" s="783"/>
      <c r="DE34" s="783"/>
      <c r="DF34" s="783"/>
      <c r="DG34" s="783"/>
      <c r="DH34" s="784"/>
      <c r="DI34" s="306"/>
      <c r="DJ34" s="282"/>
      <c r="DK34" s="282"/>
      <c r="DL34" s="282"/>
      <c r="DM34" s="7"/>
      <c r="DN34" s="7"/>
      <c r="DO34" s="7"/>
    </row>
    <row r="35" spans="1:119" ht="25.5" customHeight="1" thickBot="1" x14ac:dyDescent="0.2">
      <c r="A35" s="282"/>
      <c r="B35" s="1145"/>
      <c r="C35" s="320"/>
      <c r="D35" s="321"/>
      <c r="E35" s="973" t="s">
        <v>91</v>
      </c>
      <c r="F35" s="974"/>
      <c r="G35" s="974"/>
      <c r="H35" s="974"/>
      <c r="I35" s="974"/>
      <c r="J35" s="974"/>
      <c r="K35" s="974"/>
      <c r="L35" s="974"/>
      <c r="M35" s="974"/>
      <c r="N35" s="974"/>
      <c r="O35" s="974"/>
      <c r="P35" s="974"/>
      <c r="Q35" s="974"/>
      <c r="R35" s="974"/>
      <c r="S35" s="974"/>
      <c r="T35" s="974"/>
      <c r="U35" s="974"/>
      <c r="V35" s="974"/>
      <c r="W35" s="974"/>
      <c r="X35" s="974"/>
      <c r="Y35" s="974"/>
      <c r="Z35" s="974"/>
      <c r="AA35" s="974"/>
      <c r="AB35" s="974"/>
      <c r="AC35" s="974"/>
      <c r="AD35" s="974"/>
      <c r="AE35" s="974"/>
      <c r="AF35" s="974"/>
      <c r="AG35" s="974"/>
      <c r="AH35" s="974"/>
      <c r="AI35" s="974"/>
      <c r="AJ35" s="974"/>
      <c r="AK35" s="974"/>
      <c r="AL35" s="974"/>
      <c r="AM35" s="974"/>
      <c r="AN35" s="974"/>
      <c r="AO35" s="974"/>
      <c r="AP35" s="974"/>
      <c r="AQ35" s="974"/>
      <c r="AR35" s="974"/>
      <c r="AS35" s="974"/>
      <c r="AT35" s="974"/>
      <c r="AU35" s="974"/>
      <c r="AV35" s="974"/>
      <c r="AW35" s="974"/>
      <c r="AX35" s="974"/>
      <c r="AY35" s="974"/>
      <c r="AZ35" s="974"/>
      <c r="BA35" s="974"/>
      <c r="BB35" s="974"/>
      <c r="BC35" s="974"/>
      <c r="BD35" s="974"/>
      <c r="BE35" s="974"/>
      <c r="BF35" s="974"/>
      <c r="BG35" s="974"/>
      <c r="BH35" s="974"/>
      <c r="BI35" s="974"/>
      <c r="BJ35" s="974"/>
      <c r="BK35" s="974"/>
      <c r="BL35" s="974"/>
      <c r="BM35" s="974"/>
      <c r="BN35" s="974"/>
      <c r="BO35" s="974"/>
      <c r="BP35" s="974"/>
      <c r="BQ35" s="974"/>
      <c r="BR35" s="974"/>
      <c r="BS35" s="974"/>
      <c r="BT35" s="974"/>
      <c r="BU35" s="974"/>
      <c r="BV35" s="974"/>
      <c r="BW35" s="974"/>
      <c r="BX35" s="974"/>
      <c r="BY35" s="974"/>
      <c r="BZ35" s="974"/>
      <c r="CA35" s="974"/>
      <c r="CB35" s="974"/>
      <c r="CC35" s="974"/>
      <c r="CD35" s="974"/>
      <c r="CE35" s="974"/>
      <c r="CF35" s="974"/>
      <c r="CG35" s="974"/>
      <c r="CH35" s="974"/>
      <c r="CI35" s="975"/>
      <c r="CJ35" s="773" t="s">
        <v>100</v>
      </c>
      <c r="CK35" s="774"/>
      <c r="CL35" s="366"/>
      <c r="CM35" s="764">
        <f>CM26+CM31</f>
        <v>5000000</v>
      </c>
      <c r="CN35" s="764"/>
      <c r="CO35" s="764"/>
      <c r="CP35" s="764"/>
      <c r="CQ35" s="764"/>
      <c r="CR35" s="764"/>
      <c r="CS35" s="764"/>
      <c r="CT35" s="764"/>
      <c r="CU35" s="764"/>
      <c r="CV35" s="764"/>
      <c r="CW35" s="764"/>
      <c r="CX35" s="764"/>
      <c r="CY35" s="764"/>
      <c r="CZ35" s="764"/>
      <c r="DA35" s="764"/>
      <c r="DB35" s="764"/>
      <c r="DC35" s="764"/>
      <c r="DD35" s="764"/>
      <c r="DE35" s="764"/>
      <c r="DF35" s="764"/>
      <c r="DG35" s="764"/>
      <c r="DH35" s="367"/>
      <c r="DI35" s="306"/>
      <c r="DJ35" s="282"/>
      <c r="DK35" s="282"/>
      <c r="DL35" s="282"/>
      <c r="DM35" s="7"/>
      <c r="DN35" s="7"/>
      <c r="DO35" s="7"/>
    </row>
    <row r="36" spans="1:119" ht="30.95" customHeight="1" x14ac:dyDescent="0.15">
      <c r="A36" s="282"/>
      <c r="B36" s="1145"/>
      <c r="C36" s="810" t="s">
        <v>44</v>
      </c>
      <c r="D36" s="811"/>
      <c r="E36" s="959" t="s">
        <v>7</v>
      </c>
      <c r="F36" s="959"/>
      <c r="G36" s="959"/>
      <c r="H36" s="959"/>
      <c r="I36" s="923"/>
      <c r="J36" s="923"/>
      <c r="K36" s="923"/>
      <c r="L36" s="923"/>
      <c r="M36" s="923"/>
      <c r="N36" s="923"/>
      <c r="O36" s="923"/>
      <c r="P36" s="923"/>
      <c r="Q36" s="923"/>
      <c r="R36" s="923"/>
      <c r="S36" s="923"/>
      <c r="T36" s="923"/>
      <c r="U36" s="923"/>
      <c r="V36" s="923"/>
      <c r="W36" s="923"/>
      <c r="X36" s="923"/>
      <c r="Y36" s="923"/>
      <c r="Z36" s="923"/>
      <c r="AA36" s="923"/>
      <c r="AB36" s="923"/>
      <c r="AC36" s="923"/>
      <c r="AD36" s="923"/>
      <c r="AE36" s="923"/>
      <c r="AF36" s="923"/>
      <c r="AG36" s="923"/>
      <c r="AH36" s="923"/>
      <c r="AI36" s="923"/>
      <c r="AJ36" s="923"/>
      <c r="AK36" s="923"/>
      <c r="AL36" s="923"/>
      <c r="AM36" s="923"/>
      <c r="AN36" s="923"/>
      <c r="AO36" s="923"/>
      <c r="AP36" s="923"/>
      <c r="AQ36" s="923"/>
      <c r="AR36" s="923"/>
      <c r="AS36" s="923"/>
      <c r="AT36" s="923"/>
      <c r="AU36" s="923"/>
      <c r="AV36" s="923"/>
      <c r="AW36" s="923"/>
      <c r="AX36" s="923"/>
      <c r="AY36" s="923"/>
      <c r="AZ36" s="923"/>
      <c r="BA36" s="923"/>
      <c r="BB36" s="923"/>
      <c r="BC36" s="923"/>
      <c r="BD36" s="923"/>
      <c r="BE36" s="923"/>
      <c r="BF36" s="923"/>
      <c r="BG36" s="923"/>
      <c r="BH36" s="923"/>
      <c r="BI36" s="924"/>
      <c r="BJ36" s="787" t="s">
        <v>46</v>
      </c>
      <c r="BK36" s="788"/>
      <c r="BL36" s="633"/>
      <c r="BM36" s="634"/>
      <c r="BN36" s="634"/>
      <c r="BO36" s="634"/>
      <c r="BP36" s="634"/>
      <c r="BQ36" s="634"/>
      <c r="BR36" s="634"/>
      <c r="BS36" s="634"/>
      <c r="BT36" s="634"/>
      <c r="BU36" s="634"/>
      <c r="BV36" s="633"/>
      <c r="BW36" s="634"/>
      <c r="BX36" s="634"/>
      <c r="BY36" s="634"/>
      <c r="BZ36" s="634"/>
      <c r="CA36" s="634"/>
      <c r="CB36" s="639"/>
      <c r="CC36" s="634"/>
      <c r="CD36" s="634"/>
      <c r="CE36" s="634"/>
      <c r="CF36" s="634"/>
      <c r="CG36" s="634"/>
      <c r="CH36" s="634"/>
      <c r="CI36" s="634"/>
      <c r="CJ36" s="634"/>
      <c r="CK36" s="634"/>
      <c r="CL36" s="631" t="s">
        <v>279</v>
      </c>
      <c r="CM36" s="632"/>
      <c r="CN36" s="632"/>
      <c r="CO36" s="632"/>
      <c r="CP36" s="632"/>
      <c r="CQ36" s="632"/>
      <c r="CR36" s="785"/>
      <c r="CS36" s="785"/>
      <c r="CT36" s="785"/>
      <c r="CU36" s="1167" t="s">
        <v>254</v>
      </c>
      <c r="CV36" s="1167"/>
      <c r="CW36" s="1167"/>
      <c r="CX36" s="785"/>
      <c r="CY36" s="785"/>
      <c r="CZ36" s="785"/>
      <c r="DA36" s="785"/>
      <c r="DB36" s="282" t="s">
        <v>253</v>
      </c>
      <c r="DC36" s="785"/>
      <c r="DD36" s="785"/>
      <c r="DE36" s="785"/>
      <c r="DF36" s="785"/>
      <c r="DG36" s="785"/>
      <c r="DH36" s="561" t="s">
        <v>255</v>
      </c>
      <c r="DI36" s="306"/>
      <c r="DJ36" s="282"/>
      <c r="DK36" s="282"/>
      <c r="DL36" s="282"/>
      <c r="DM36" s="7"/>
      <c r="DN36" s="7"/>
      <c r="DO36" s="7"/>
    </row>
    <row r="37" spans="1:119" ht="13.5" customHeight="1" x14ac:dyDescent="0.15">
      <c r="A37" s="282"/>
      <c r="B37" s="1145"/>
      <c r="C37" s="812"/>
      <c r="D37" s="813"/>
      <c r="E37" s="816" t="s">
        <v>269</v>
      </c>
      <c r="F37" s="816"/>
      <c r="G37" s="816"/>
      <c r="H37" s="816"/>
      <c r="I37" s="666"/>
      <c r="J37" s="666"/>
      <c r="K37" s="666"/>
      <c r="L37" s="666"/>
      <c r="M37" s="666"/>
      <c r="N37" s="666"/>
      <c r="O37" s="666"/>
      <c r="P37" s="666"/>
      <c r="Q37" s="666"/>
      <c r="R37" s="666"/>
      <c r="S37" s="666"/>
      <c r="T37" s="666"/>
      <c r="U37" s="666"/>
      <c r="V37" s="666"/>
      <c r="W37" s="666"/>
      <c r="X37" s="666"/>
      <c r="Y37" s="666"/>
      <c r="Z37" s="666"/>
      <c r="AA37" s="666"/>
      <c r="AB37" s="666"/>
      <c r="AC37" s="666"/>
      <c r="AD37" s="666"/>
      <c r="AE37" s="666"/>
      <c r="AF37" s="666"/>
      <c r="AG37" s="666"/>
      <c r="AH37" s="666"/>
      <c r="AI37" s="666"/>
      <c r="AJ37" s="666"/>
      <c r="AK37" s="666"/>
      <c r="AL37" s="666"/>
      <c r="AM37" s="666"/>
      <c r="AN37" s="666"/>
      <c r="AO37" s="666"/>
      <c r="AP37" s="666"/>
      <c r="AQ37" s="666"/>
      <c r="AR37" s="666"/>
      <c r="AS37" s="666"/>
      <c r="AT37" s="666"/>
      <c r="AU37" s="666"/>
      <c r="AV37" s="666"/>
      <c r="AW37" s="666"/>
      <c r="AX37" s="666"/>
      <c r="AY37" s="666"/>
      <c r="AZ37" s="666"/>
      <c r="BA37" s="666"/>
      <c r="BB37" s="666"/>
      <c r="BC37" s="666"/>
      <c r="BD37" s="666"/>
      <c r="BE37" s="666"/>
      <c r="BF37" s="666"/>
      <c r="BG37" s="666"/>
      <c r="BH37" s="666"/>
      <c r="BI37" s="667"/>
      <c r="BJ37" s="789"/>
      <c r="BK37" s="790"/>
      <c r="BL37" s="635"/>
      <c r="BM37" s="636"/>
      <c r="BN37" s="636"/>
      <c r="BO37" s="636"/>
      <c r="BP37" s="636"/>
      <c r="BQ37" s="636"/>
      <c r="BR37" s="636"/>
      <c r="BS37" s="636"/>
      <c r="BT37" s="636"/>
      <c r="BU37" s="636"/>
      <c r="BV37" s="635"/>
      <c r="BW37" s="636"/>
      <c r="BX37" s="636"/>
      <c r="BY37" s="636"/>
      <c r="BZ37" s="636"/>
      <c r="CA37" s="636"/>
      <c r="CB37" s="640"/>
      <c r="CC37" s="636"/>
      <c r="CD37" s="636"/>
      <c r="CE37" s="636"/>
      <c r="CF37" s="636"/>
      <c r="CG37" s="636"/>
      <c r="CH37" s="636"/>
      <c r="CI37" s="636"/>
      <c r="CJ37" s="636"/>
      <c r="CK37" s="636"/>
      <c r="CL37" s="375"/>
      <c r="CM37" s="713"/>
      <c r="CN37" s="713"/>
      <c r="CO37" s="713"/>
      <c r="CP37" s="713"/>
      <c r="CQ37" s="713"/>
      <c r="CR37" s="713"/>
      <c r="CS37" s="713"/>
      <c r="CT37" s="713"/>
      <c r="CU37" s="713"/>
      <c r="CV37" s="713"/>
      <c r="CW37" s="713"/>
      <c r="CX37" s="713"/>
      <c r="CY37" s="713"/>
      <c r="CZ37" s="713"/>
      <c r="DA37" s="713"/>
      <c r="DB37" s="713"/>
      <c r="DC37" s="713"/>
      <c r="DD37" s="713"/>
      <c r="DE37" s="713"/>
      <c r="DF37" s="713"/>
      <c r="DG37" s="713"/>
      <c r="DH37" s="373"/>
      <c r="DI37" s="306"/>
      <c r="DJ37" s="282"/>
      <c r="DK37" s="282"/>
      <c r="DL37" s="282"/>
      <c r="DM37" s="7"/>
      <c r="DN37" s="7"/>
      <c r="DO37" s="7"/>
    </row>
    <row r="38" spans="1:119" ht="13.5" customHeight="1" x14ac:dyDescent="0.15">
      <c r="A38" s="282"/>
      <c r="B38" s="1145"/>
      <c r="C38" s="812"/>
      <c r="D38" s="813"/>
      <c r="E38" s="817"/>
      <c r="F38" s="817"/>
      <c r="G38" s="817"/>
      <c r="H38" s="817"/>
      <c r="I38" s="668"/>
      <c r="J38" s="668"/>
      <c r="K38" s="668"/>
      <c r="L38" s="668"/>
      <c r="M38" s="668"/>
      <c r="N38" s="668"/>
      <c r="O38" s="668"/>
      <c r="P38" s="668"/>
      <c r="Q38" s="668"/>
      <c r="R38" s="668"/>
      <c r="S38" s="668"/>
      <c r="T38" s="668"/>
      <c r="U38" s="668"/>
      <c r="V38" s="668"/>
      <c r="W38" s="668"/>
      <c r="X38" s="668"/>
      <c r="Y38" s="668"/>
      <c r="Z38" s="668"/>
      <c r="AA38" s="668"/>
      <c r="AB38" s="668"/>
      <c r="AC38" s="668"/>
      <c r="AD38" s="668"/>
      <c r="AE38" s="668"/>
      <c r="AF38" s="668"/>
      <c r="AG38" s="668"/>
      <c r="AH38" s="668"/>
      <c r="AI38" s="668"/>
      <c r="AJ38" s="668"/>
      <c r="AK38" s="668"/>
      <c r="AL38" s="668"/>
      <c r="AM38" s="668"/>
      <c r="AN38" s="668"/>
      <c r="AO38" s="668"/>
      <c r="AP38" s="668"/>
      <c r="AQ38" s="668"/>
      <c r="AR38" s="668"/>
      <c r="AS38" s="668"/>
      <c r="AT38" s="668"/>
      <c r="AU38" s="668"/>
      <c r="AV38" s="668"/>
      <c r="AW38" s="668"/>
      <c r="AX38" s="668"/>
      <c r="AY38" s="668"/>
      <c r="AZ38" s="668"/>
      <c r="BA38" s="668"/>
      <c r="BB38" s="668"/>
      <c r="BC38" s="668"/>
      <c r="BD38" s="668"/>
      <c r="BE38" s="668"/>
      <c r="BF38" s="668"/>
      <c r="BG38" s="668"/>
      <c r="BH38" s="668"/>
      <c r="BI38" s="669"/>
      <c r="BJ38" s="789"/>
      <c r="BK38" s="790"/>
      <c r="BL38" s="637"/>
      <c r="BM38" s="638"/>
      <c r="BN38" s="638"/>
      <c r="BO38" s="638"/>
      <c r="BP38" s="638"/>
      <c r="BQ38" s="638"/>
      <c r="BR38" s="638"/>
      <c r="BS38" s="638"/>
      <c r="BT38" s="638"/>
      <c r="BU38" s="638"/>
      <c r="BV38" s="637"/>
      <c r="BW38" s="638"/>
      <c r="BX38" s="638"/>
      <c r="BY38" s="638"/>
      <c r="BZ38" s="638"/>
      <c r="CA38" s="638"/>
      <c r="CB38" s="641"/>
      <c r="CC38" s="638"/>
      <c r="CD38" s="638"/>
      <c r="CE38" s="638"/>
      <c r="CF38" s="638"/>
      <c r="CG38" s="638"/>
      <c r="CH38" s="638"/>
      <c r="CI38" s="638"/>
      <c r="CJ38" s="638"/>
      <c r="CK38" s="638"/>
      <c r="CL38" s="376"/>
      <c r="CM38" s="795"/>
      <c r="CN38" s="795"/>
      <c r="CO38" s="795"/>
      <c r="CP38" s="795"/>
      <c r="CQ38" s="795"/>
      <c r="CR38" s="795"/>
      <c r="CS38" s="795"/>
      <c r="CT38" s="795"/>
      <c r="CU38" s="795"/>
      <c r="CV38" s="795"/>
      <c r="CW38" s="795"/>
      <c r="CX38" s="795"/>
      <c r="CY38" s="795"/>
      <c r="CZ38" s="795"/>
      <c r="DA38" s="795"/>
      <c r="DB38" s="795"/>
      <c r="DC38" s="795"/>
      <c r="DD38" s="795"/>
      <c r="DE38" s="795"/>
      <c r="DF38" s="795"/>
      <c r="DG38" s="795"/>
      <c r="DH38" s="374"/>
      <c r="DI38" s="306"/>
      <c r="DJ38" s="282"/>
      <c r="DK38" s="282"/>
      <c r="DL38" s="282"/>
      <c r="DM38" s="7"/>
      <c r="DN38" s="7"/>
      <c r="DO38" s="7"/>
    </row>
    <row r="39" spans="1:119" ht="27.75" customHeight="1" x14ac:dyDescent="0.15">
      <c r="A39" s="282"/>
      <c r="B39" s="1145"/>
      <c r="C39" s="812"/>
      <c r="D39" s="813"/>
      <c r="E39" s="820" t="s">
        <v>8</v>
      </c>
      <c r="F39" s="820"/>
      <c r="G39" s="820"/>
      <c r="H39" s="820"/>
      <c r="I39" s="818"/>
      <c r="J39" s="818"/>
      <c r="K39" s="818"/>
      <c r="L39" s="818"/>
      <c r="M39" s="818"/>
      <c r="N39" s="818"/>
      <c r="O39" s="818"/>
      <c r="P39" s="818"/>
      <c r="Q39" s="818"/>
      <c r="R39" s="818"/>
      <c r="S39" s="818"/>
      <c r="T39" s="818"/>
      <c r="U39" s="818"/>
      <c r="V39" s="818"/>
      <c r="W39" s="818"/>
      <c r="X39" s="818"/>
      <c r="Y39" s="818"/>
      <c r="Z39" s="818"/>
      <c r="AA39" s="818"/>
      <c r="AB39" s="818"/>
      <c r="AC39" s="818"/>
      <c r="AD39" s="818"/>
      <c r="AE39" s="818"/>
      <c r="AF39" s="818"/>
      <c r="AG39" s="818"/>
      <c r="AH39" s="818"/>
      <c r="AI39" s="818"/>
      <c r="AJ39" s="818"/>
      <c r="AK39" s="819"/>
      <c r="AL39" s="823" t="s">
        <v>48</v>
      </c>
      <c r="AM39" s="824"/>
      <c r="AN39" s="670"/>
      <c r="AO39" s="671"/>
      <c r="AP39" s="671"/>
      <c r="AQ39" s="671"/>
      <c r="AR39" s="671"/>
      <c r="AS39" s="671"/>
      <c r="AT39" s="672"/>
      <c r="AU39" s="741" t="s">
        <v>276</v>
      </c>
      <c r="AV39" s="742"/>
      <c r="AW39" s="742"/>
      <c r="AX39" s="742"/>
      <c r="AY39" s="742"/>
      <c r="AZ39" s="742"/>
      <c r="BA39" s="742"/>
      <c r="BB39" s="742"/>
      <c r="BC39" s="742"/>
      <c r="BD39" s="742"/>
      <c r="BE39" s="742"/>
      <c r="BF39" s="742"/>
      <c r="BG39" s="742"/>
      <c r="BH39" s="742"/>
      <c r="BI39" s="743"/>
      <c r="BJ39" s="789"/>
      <c r="BK39" s="790"/>
      <c r="BL39" s="635"/>
      <c r="BM39" s="636"/>
      <c r="BN39" s="636"/>
      <c r="BO39" s="636"/>
      <c r="BP39" s="636"/>
      <c r="BQ39" s="636"/>
      <c r="BR39" s="636"/>
      <c r="BS39" s="636"/>
      <c r="BT39" s="636"/>
      <c r="BU39" s="636"/>
      <c r="BV39" s="636"/>
      <c r="BW39" s="636"/>
      <c r="BX39" s="636"/>
      <c r="BY39" s="636"/>
      <c r="BZ39" s="636"/>
      <c r="CA39" s="636"/>
      <c r="CB39" s="636"/>
      <c r="CC39" s="636"/>
      <c r="CD39" s="636"/>
      <c r="CE39" s="636"/>
      <c r="CF39" s="636"/>
      <c r="CG39" s="636"/>
      <c r="CH39" s="636"/>
      <c r="CI39" s="636"/>
      <c r="CJ39" s="636"/>
      <c r="CK39" s="749"/>
      <c r="CL39" s="753"/>
      <c r="CM39" s="754"/>
      <c r="CN39" s="754"/>
      <c r="CO39" s="755"/>
      <c r="CP39" s="759"/>
      <c r="CQ39" s="759"/>
      <c r="CR39" s="759"/>
      <c r="CS39" s="759"/>
      <c r="CT39" s="759"/>
      <c r="CU39" s="759"/>
      <c r="CV39" s="796"/>
      <c r="CW39" s="759"/>
      <c r="CX39" s="759"/>
      <c r="CY39" s="759"/>
      <c r="CZ39" s="759"/>
      <c r="DA39" s="797"/>
      <c r="DB39" s="759"/>
      <c r="DC39" s="759"/>
      <c r="DD39" s="759"/>
      <c r="DE39" s="759"/>
      <c r="DF39" s="759"/>
      <c r="DG39" s="759"/>
      <c r="DH39" s="793"/>
      <c r="DI39" s="306"/>
      <c r="DJ39" s="282"/>
      <c r="DK39" s="282"/>
      <c r="DL39" s="282"/>
      <c r="DM39" s="7"/>
      <c r="DN39" s="7"/>
      <c r="DO39" s="7"/>
    </row>
    <row r="40" spans="1:119" ht="25.9" customHeight="1" thickBot="1" x14ac:dyDescent="0.2">
      <c r="A40" s="282"/>
      <c r="B40" s="1145"/>
      <c r="C40" s="812"/>
      <c r="D40" s="813"/>
      <c r="E40" s="627" t="s">
        <v>267</v>
      </c>
      <c r="F40" s="628"/>
      <c r="G40" s="720" t="str">
        <f>IF(K40="明治",1,IF(K40="大正",2,IF(K40="昭和",3,IF(K40="平成",4,IF(K40="令和",5,"")))))</f>
        <v/>
      </c>
      <c r="H40" s="721"/>
      <c r="I40" s="721"/>
      <c r="J40" s="722"/>
      <c r="K40" s="642"/>
      <c r="L40" s="643"/>
      <c r="M40" s="643"/>
      <c r="N40" s="643"/>
      <c r="O40" s="643"/>
      <c r="P40" s="643"/>
      <c r="Q40" s="643"/>
      <c r="R40" s="643"/>
      <c r="S40" s="643"/>
      <c r="T40" s="976"/>
      <c r="U40" s="976"/>
      <c r="V40" s="976"/>
      <c r="W40" s="976"/>
      <c r="X40" s="976"/>
      <c r="Y40" s="976"/>
      <c r="Z40" s="976"/>
      <c r="AA40" s="976"/>
      <c r="AB40" s="976"/>
      <c r="AC40" s="976"/>
      <c r="AD40" s="976"/>
      <c r="AE40" s="976"/>
      <c r="AF40" s="976"/>
      <c r="AG40" s="976"/>
      <c r="AH40" s="976"/>
      <c r="AI40" s="976"/>
      <c r="AJ40" s="976"/>
      <c r="AK40" s="977"/>
      <c r="AL40" s="825"/>
      <c r="AM40" s="826"/>
      <c r="AN40" s="1158"/>
      <c r="AO40" s="1159"/>
      <c r="AP40" s="1159"/>
      <c r="AQ40" s="1159"/>
      <c r="AR40" s="1159"/>
      <c r="AS40" s="1159"/>
      <c r="AT40" s="1160"/>
      <c r="AU40" s="744"/>
      <c r="AV40" s="744"/>
      <c r="AW40" s="744"/>
      <c r="AX40" s="744"/>
      <c r="AY40" s="744"/>
      <c r="AZ40" s="744"/>
      <c r="BA40" s="744"/>
      <c r="BB40" s="744"/>
      <c r="BC40" s="744"/>
      <c r="BD40" s="744"/>
      <c r="BE40" s="744"/>
      <c r="BF40" s="744"/>
      <c r="BG40" s="744"/>
      <c r="BH40" s="744"/>
      <c r="BI40" s="745"/>
      <c r="BJ40" s="791"/>
      <c r="BK40" s="792"/>
      <c r="BL40" s="750"/>
      <c r="BM40" s="751"/>
      <c r="BN40" s="751"/>
      <c r="BO40" s="751"/>
      <c r="BP40" s="751"/>
      <c r="BQ40" s="751"/>
      <c r="BR40" s="751"/>
      <c r="BS40" s="751"/>
      <c r="BT40" s="751"/>
      <c r="BU40" s="751"/>
      <c r="BV40" s="751"/>
      <c r="BW40" s="751"/>
      <c r="BX40" s="751"/>
      <c r="BY40" s="751"/>
      <c r="BZ40" s="751"/>
      <c r="CA40" s="751"/>
      <c r="CB40" s="751"/>
      <c r="CC40" s="751"/>
      <c r="CD40" s="751"/>
      <c r="CE40" s="751"/>
      <c r="CF40" s="751"/>
      <c r="CG40" s="751"/>
      <c r="CH40" s="751"/>
      <c r="CI40" s="751"/>
      <c r="CJ40" s="751"/>
      <c r="CK40" s="752"/>
      <c r="CL40" s="756"/>
      <c r="CM40" s="757"/>
      <c r="CN40" s="757"/>
      <c r="CO40" s="758"/>
      <c r="CP40" s="760"/>
      <c r="CQ40" s="760"/>
      <c r="CR40" s="760"/>
      <c r="CS40" s="760"/>
      <c r="CT40" s="760"/>
      <c r="CU40" s="760"/>
      <c r="CV40" s="798"/>
      <c r="CW40" s="760"/>
      <c r="CX40" s="760"/>
      <c r="CY40" s="760"/>
      <c r="CZ40" s="760"/>
      <c r="DA40" s="799"/>
      <c r="DB40" s="760"/>
      <c r="DC40" s="760"/>
      <c r="DD40" s="760"/>
      <c r="DE40" s="760"/>
      <c r="DF40" s="760"/>
      <c r="DG40" s="760"/>
      <c r="DH40" s="794"/>
      <c r="DI40" s="306"/>
      <c r="DJ40" s="282"/>
      <c r="DK40" s="282"/>
      <c r="DL40" s="282"/>
      <c r="DM40" s="7"/>
      <c r="DN40" s="7"/>
      <c r="DO40" s="7"/>
    </row>
    <row r="41" spans="1:119" ht="30.95" customHeight="1" x14ac:dyDescent="0.15">
      <c r="A41" s="282"/>
      <c r="B41" s="1145"/>
      <c r="C41" s="812"/>
      <c r="D41" s="813"/>
      <c r="E41" s="959" t="s">
        <v>7</v>
      </c>
      <c r="F41" s="959"/>
      <c r="G41" s="959"/>
      <c r="H41" s="959"/>
      <c r="I41" s="923"/>
      <c r="J41" s="923"/>
      <c r="K41" s="923"/>
      <c r="L41" s="923"/>
      <c r="M41" s="923"/>
      <c r="N41" s="923"/>
      <c r="O41" s="923"/>
      <c r="P41" s="923"/>
      <c r="Q41" s="923"/>
      <c r="R41" s="923"/>
      <c r="S41" s="923"/>
      <c r="T41" s="923"/>
      <c r="U41" s="923"/>
      <c r="V41" s="923"/>
      <c r="W41" s="923"/>
      <c r="X41" s="923"/>
      <c r="Y41" s="923"/>
      <c r="Z41" s="923"/>
      <c r="AA41" s="923"/>
      <c r="AB41" s="923"/>
      <c r="AC41" s="923"/>
      <c r="AD41" s="923"/>
      <c r="AE41" s="923"/>
      <c r="AF41" s="923"/>
      <c r="AG41" s="923"/>
      <c r="AH41" s="923"/>
      <c r="AI41" s="923"/>
      <c r="AJ41" s="923"/>
      <c r="AK41" s="923"/>
      <c r="AL41" s="923"/>
      <c r="AM41" s="923"/>
      <c r="AN41" s="923"/>
      <c r="AO41" s="923"/>
      <c r="AP41" s="923"/>
      <c r="AQ41" s="923"/>
      <c r="AR41" s="923"/>
      <c r="AS41" s="923"/>
      <c r="AT41" s="923"/>
      <c r="AU41" s="923"/>
      <c r="AV41" s="923"/>
      <c r="AW41" s="923"/>
      <c r="AX41" s="923"/>
      <c r="AY41" s="923"/>
      <c r="AZ41" s="923"/>
      <c r="BA41" s="923"/>
      <c r="BB41" s="923"/>
      <c r="BC41" s="923"/>
      <c r="BD41" s="923"/>
      <c r="BE41" s="923"/>
      <c r="BF41" s="923"/>
      <c r="BG41" s="923"/>
      <c r="BH41" s="923"/>
      <c r="BI41" s="924"/>
      <c r="BJ41" s="787" t="s">
        <v>46</v>
      </c>
      <c r="BK41" s="788"/>
      <c r="BL41" s="633"/>
      <c r="BM41" s="634"/>
      <c r="BN41" s="634"/>
      <c r="BO41" s="634"/>
      <c r="BP41" s="634"/>
      <c r="BQ41" s="634"/>
      <c r="BR41" s="634"/>
      <c r="BS41" s="634"/>
      <c r="BT41" s="634"/>
      <c r="BU41" s="634"/>
      <c r="BV41" s="633"/>
      <c r="BW41" s="634"/>
      <c r="BX41" s="634"/>
      <c r="BY41" s="634"/>
      <c r="BZ41" s="634"/>
      <c r="CA41" s="634"/>
      <c r="CB41" s="639"/>
      <c r="CC41" s="634"/>
      <c r="CD41" s="634"/>
      <c r="CE41" s="634"/>
      <c r="CF41" s="634"/>
      <c r="CG41" s="634"/>
      <c r="CH41" s="634"/>
      <c r="CI41" s="634"/>
      <c r="CJ41" s="634"/>
      <c r="CK41" s="634"/>
      <c r="CL41" s="631" t="s">
        <v>279</v>
      </c>
      <c r="CM41" s="632"/>
      <c r="CN41" s="632"/>
      <c r="CO41" s="632"/>
      <c r="CP41" s="632"/>
      <c r="CQ41" s="632"/>
      <c r="CR41" s="785"/>
      <c r="CS41" s="785"/>
      <c r="CT41" s="785"/>
      <c r="CU41" s="1167" t="s">
        <v>254</v>
      </c>
      <c r="CV41" s="1167"/>
      <c r="CW41" s="1167"/>
      <c r="CX41" s="785"/>
      <c r="CY41" s="785"/>
      <c r="CZ41" s="785"/>
      <c r="DA41" s="785"/>
      <c r="DB41" s="282" t="s">
        <v>253</v>
      </c>
      <c r="DC41" s="785"/>
      <c r="DD41" s="785"/>
      <c r="DE41" s="785"/>
      <c r="DF41" s="785"/>
      <c r="DG41" s="785"/>
      <c r="DH41" s="561" t="s">
        <v>255</v>
      </c>
      <c r="DI41" s="306"/>
      <c r="DJ41" s="282"/>
      <c r="DK41" s="282"/>
      <c r="DL41" s="282"/>
      <c r="DM41" s="7"/>
      <c r="DN41" s="7"/>
      <c r="DO41" s="7"/>
    </row>
    <row r="42" spans="1:119" ht="13.5" customHeight="1" x14ac:dyDescent="0.15">
      <c r="A42" s="282"/>
      <c r="B42" s="1145"/>
      <c r="C42" s="812"/>
      <c r="D42" s="813"/>
      <c r="E42" s="816" t="s">
        <v>268</v>
      </c>
      <c r="F42" s="816"/>
      <c r="G42" s="816"/>
      <c r="H42" s="816"/>
      <c r="I42" s="666"/>
      <c r="J42" s="666"/>
      <c r="K42" s="666"/>
      <c r="L42" s="666"/>
      <c r="M42" s="666"/>
      <c r="N42" s="666"/>
      <c r="O42" s="666"/>
      <c r="P42" s="666"/>
      <c r="Q42" s="666"/>
      <c r="R42" s="666"/>
      <c r="S42" s="666"/>
      <c r="T42" s="666"/>
      <c r="U42" s="666"/>
      <c r="V42" s="666"/>
      <c r="W42" s="666"/>
      <c r="X42" s="666"/>
      <c r="Y42" s="666"/>
      <c r="Z42" s="666"/>
      <c r="AA42" s="666"/>
      <c r="AB42" s="666"/>
      <c r="AC42" s="666"/>
      <c r="AD42" s="666"/>
      <c r="AE42" s="666"/>
      <c r="AF42" s="666"/>
      <c r="AG42" s="666"/>
      <c r="AH42" s="666"/>
      <c r="AI42" s="666"/>
      <c r="AJ42" s="666"/>
      <c r="AK42" s="666"/>
      <c r="AL42" s="666"/>
      <c r="AM42" s="666"/>
      <c r="AN42" s="666"/>
      <c r="AO42" s="666"/>
      <c r="AP42" s="666"/>
      <c r="AQ42" s="666"/>
      <c r="AR42" s="666"/>
      <c r="AS42" s="666"/>
      <c r="AT42" s="666"/>
      <c r="AU42" s="666"/>
      <c r="AV42" s="666"/>
      <c r="AW42" s="666"/>
      <c r="AX42" s="666"/>
      <c r="AY42" s="666"/>
      <c r="AZ42" s="666"/>
      <c r="BA42" s="666"/>
      <c r="BB42" s="666"/>
      <c r="BC42" s="666"/>
      <c r="BD42" s="666"/>
      <c r="BE42" s="666"/>
      <c r="BF42" s="666"/>
      <c r="BG42" s="666"/>
      <c r="BH42" s="666"/>
      <c r="BI42" s="667"/>
      <c r="BJ42" s="789"/>
      <c r="BK42" s="790"/>
      <c r="BL42" s="635"/>
      <c r="BM42" s="636"/>
      <c r="BN42" s="636"/>
      <c r="BO42" s="636"/>
      <c r="BP42" s="636"/>
      <c r="BQ42" s="636"/>
      <c r="BR42" s="636"/>
      <c r="BS42" s="636"/>
      <c r="BT42" s="636"/>
      <c r="BU42" s="636"/>
      <c r="BV42" s="635"/>
      <c r="BW42" s="636"/>
      <c r="BX42" s="636"/>
      <c r="BY42" s="636"/>
      <c r="BZ42" s="636"/>
      <c r="CA42" s="636"/>
      <c r="CB42" s="640"/>
      <c r="CC42" s="636"/>
      <c r="CD42" s="636"/>
      <c r="CE42" s="636"/>
      <c r="CF42" s="636"/>
      <c r="CG42" s="636"/>
      <c r="CH42" s="636"/>
      <c r="CI42" s="636"/>
      <c r="CJ42" s="636"/>
      <c r="CK42" s="636"/>
      <c r="CL42" s="375"/>
      <c r="CM42" s="713"/>
      <c r="CN42" s="713"/>
      <c r="CO42" s="713"/>
      <c r="CP42" s="713"/>
      <c r="CQ42" s="713"/>
      <c r="CR42" s="713"/>
      <c r="CS42" s="713"/>
      <c r="CT42" s="713"/>
      <c r="CU42" s="713"/>
      <c r="CV42" s="713"/>
      <c r="CW42" s="713"/>
      <c r="CX42" s="713"/>
      <c r="CY42" s="713"/>
      <c r="CZ42" s="713"/>
      <c r="DA42" s="713"/>
      <c r="DB42" s="713"/>
      <c r="DC42" s="713"/>
      <c r="DD42" s="713"/>
      <c r="DE42" s="713"/>
      <c r="DF42" s="713"/>
      <c r="DG42" s="713"/>
      <c r="DH42" s="373"/>
      <c r="DI42" s="306"/>
      <c r="DJ42" s="282"/>
      <c r="DK42" s="282"/>
      <c r="DL42" s="282"/>
      <c r="DM42" s="7"/>
      <c r="DN42" s="7"/>
      <c r="DO42" s="7"/>
    </row>
    <row r="43" spans="1:119" ht="13.5" customHeight="1" x14ac:dyDescent="0.15">
      <c r="A43" s="282"/>
      <c r="B43" s="1145"/>
      <c r="C43" s="812"/>
      <c r="D43" s="813"/>
      <c r="E43" s="817"/>
      <c r="F43" s="817"/>
      <c r="G43" s="817"/>
      <c r="H43" s="817"/>
      <c r="I43" s="668"/>
      <c r="J43" s="668"/>
      <c r="K43" s="668"/>
      <c r="L43" s="668"/>
      <c r="M43" s="668"/>
      <c r="N43" s="668"/>
      <c r="O43" s="668"/>
      <c r="P43" s="668"/>
      <c r="Q43" s="668"/>
      <c r="R43" s="668"/>
      <c r="S43" s="668"/>
      <c r="T43" s="668"/>
      <c r="U43" s="668"/>
      <c r="V43" s="668"/>
      <c r="W43" s="668"/>
      <c r="X43" s="668"/>
      <c r="Y43" s="668"/>
      <c r="Z43" s="668"/>
      <c r="AA43" s="668"/>
      <c r="AB43" s="668"/>
      <c r="AC43" s="668"/>
      <c r="AD43" s="668"/>
      <c r="AE43" s="668"/>
      <c r="AF43" s="668"/>
      <c r="AG43" s="668"/>
      <c r="AH43" s="668"/>
      <c r="AI43" s="668"/>
      <c r="AJ43" s="668"/>
      <c r="AK43" s="668"/>
      <c r="AL43" s="668"/>
      <c r="AM43" s="668"/>
      <c r="AN43" s="668"/>
      <c r="AO43" s="668"/>
      <c r="AP43" s="668"/>
      <c r="AQ43" s="668"/>
      <c r="AR43" s="668"/>
      <c r="AS43" s="668"/>
      <c r="AT43" s="668"/>
      <c r="AU43" s="668"/>
      <c r="AV43" s="668"/>
      <c r="AW43" s="668"/>
      <c r="AX43" s="668"/>
      <c r="AY43" s="668"/>
      <c r="AZ43" s="668"/>
      <c r="BA43" s="668"/>
      <c r="BB43" s="668"/>
      <c r="BC43" s="668"/>
      <c r="BD43" s="668"/>
      <c r="BE43" s="668"/>
      <c r="BF43" s="668"/>
      <c r="BG43" s="668"/>
      <c r="BH43" s="668"/>
      <c r="BI43" s="669"/>
      <c r="BJ43" s="789"/>
      <c r="BK43" s="790"/>
      <c r="BL43" s="637"/>
      <c r="BM43" s="638"/>
      <c r="BN43" s="638"/>
      <c r="BO43" s="638"/>
      <c r="BP43" s="638"/>
      <c r="BQ43" s="638"/>
      <c r="BR43" s="638"/>
      <c r="BS43" s="638"/>
      <c r="BT43" s="638"/>
      <c r="BU43" s="638"/>
      <c r="BV43" s="637"/>
      <c r="BW43" s="638"/>
      <c r="BX43" s="638"/>
      <c r="BY43" s="638"/>
      <c r="BZ43" s="638"/>
      <c r="CA43" s="638"/>
      <c r="CB43" s="641"/>
      <c r="CC43" s="638"/>
      <c r="CD43" s="638"/>
      <c r="CE43" s="638"/>
      <c r="CF43" s="638"/>
      <c r="CG43" s="638"/>
      <c r="CH43" s="638"/>
      <c r="CI43" s="638"/>
      <c r="CJ43" s="638"/>
      <c r="CK43" s="638"/>
      <c r="CL43" s="376"/>
      <c r="CM43" s="795"/>
      <c r="CN43" s="795"/>
      <c r="CO43" s="795"/>
      <c r="CP43" s="795"/>
      <c r="CQ43" s="795"/>
      <c r="CR43" s="795"/>
      <c r="CS43" s="795"/>
      <c r="CT43" s="795"/>
      <c r="CU43" s="795"/>
      <c r="CV43" s="795"/>
      <c r="CW43" s="795"/>
      <c r="CX43" s="795"/>
      <c r="CY43" s="795"/>
      <c r="CZ43" s="795"/>
      <c r="DA43" s="795"/>
      <c r="DB43" s="795"/>
      <c r="DC43" s="795"/>
      <c r="DD43" s="795"/>
      <c r="DE43" s="795"/>
      <c r="DF43" s="795"/>
      <c r="DG43" s="795"/>
      <c r="DH43" s="374"/>
      <c r="DI43" s="306"/>
      <c r="DJ43" s="282"/>
      <c r="DK43" s="282"/>
      <c r="DL43" s="282"/>
      <c r="DM43" s="7"/>
      <c r="DN43" s="7"/>
      <c r="DO43" s="7"/>
    </row>
    <row r="44" spans="1:119" ht="27.75" customHeight="1" x14ac:dyDescent="0.15">
      <c r="A44" s="282"/>
      <c r="B44" s="1145"/>
      <c r="C44" s="812"/>
      <c r="D44" s="813"/>
      <c r="E44" s="820" t="s">
        <v>8</v>
      </c>
      <c r="F44" s="820"/>
      <c r="G44" s="820"/>
      <c r="H44" s="820"/>
      <c r="I44" s="818"/>
      <c r="J44" s="818"/>
      <c r="K44" s="818"/>
      <c r="L44" s="818"/>
      <c r="M44" s="818"/>
      <c r="N44" s="818"/>
      <c r="O44" s="818"/>
      <c r="P44" s="818"/>
      <c r="Q44" s="818"/>
      <c r="R44" s="818"/>
      <c r="S44" s="818"/>
      <c r="T44" s="818"/>
      <c r="U44" s="818"/>
      <c r="V44" s="818"/>
      <c r="W44" s="818"/>
      <c r="X44" s="818"/>
      <c r="Y44" s="818"/>
      <c r="Z44" s="818"/>
      <c r="AA44" s="818"/>
      <c r="AB44" s="818"/>
      <c r="AC44" s="818"/>
      <c r="AD44" s="818"/>
      <c r="AE44" s="818"/>
      <c r="AF44" s="818"/>
      <c r="AG44" s="818"/>
      <c r="AH44" s="818"/>
      <c r="AI44" s="818"/>
      <c r="AJ44" s="818"/>
      <c r="AK44" s="819"/>
      <c r="AL44" s="823" t="s">
        <v>48</v>
      </c>
      <c r="AM44" s="824"/>
      <c r="AN44" s="670"/>
      <c r="AO44" s="671"/>
      <c r="AP44" s="671"/>
      <c r="AQ44" s="671"/>
      <c r="AR44" s="671"/>
      <c r="AS44" s="671"/>
      <c r="AT44" s="672"/>
      <c r="AU44" s="741" t="s">
        <v>277</v>
      </c>
      <c r="AV44" s="742"/>
      <c r="AW44" s="742"/>
      <c r="AX44" s="742"/>
      <c r="AY44" s="742"/>
      <c r="AZ44" s="742"/>
      <c r="BA44" s="742"/>
      <c r="BB44" s="742"/>
      <c r="BC44" s="742"/>
      <c r="BD44" s="742"/>
      <c r="BE44" s="742"/>
      <c r="BF44" s="742"/>
      <c r="BG44" s="742"/>
      <c r="BH44" s="742"/>
      <c r="BI44" s="743"/>
      <c r="BJ44" s="789"/>
      <c r="BK44" s="790"/>
      <c r="BL44" s="635"/>
      <c r="BM44" s="636"/>
      <c r="BN44" s="636"/>
      <c r="BO44" s="636"/>
      <c r="BP44" s="636"/>
      <c r="BQ44" s="636"/>
      <c r="BR44" s="636"/>
      <c r="BS44" s="636"/>
      <c r="BT44" s="636"/>
      <c r="BU44" s="636"/>
      <c r="BV44" s="636"/>
      <c r="BW44" s="636"/>
      <c r="BX44" s="636"/>
      <c r="BY44" s="636"/>
      <c r="BZ44" s="636"/>
      <c r="CA44" s="636"/>
      <c r="CB44" s="636"/>
      <c r="CC44" s="636"/>
      <c r="CD44" s="636"/>
      <c r="CE44" s="636"/>
      <c r="CF44" s="636"/>
      <c r="CG44" s="636"/>
      <c r="CH44" s="636"/>
      <c r="CI44" s="636"/>
      <c r="CJ44" s="636"/>
      <c r="CK44" s="749"/>
      <c r="CL44" s="753"/>
      <c r="CM44" s="754"/>
      <c r="CN44" s="754"/>
      <c r="CO44" s="755"/>
      <c r="CP44" s="759"/>
      <c r="CQ44" s="759"/>
      <c r="CR44" s="759"/>
      <c r="CS44" s="759"/>
      <c r="CT44" s="759"/>
      <c r="CU44" s="759"/>
      <c r="CV44" s="796"/>
      <c r="CW44" s="759"/>
      <c r="CX44" s="759"/>
      <c r="CY44" s="759"/>
      <c r="CZ44" s="759"/>
      <c r="DA44" s="797"/>
      <c r="DB44" s="759"/>
      <c r="DC44" s="759"/>
      <c r="DD44" s="759"/>
      <c r="DE44" s="759"/>
      <c r="DF44" s="759"/>
      <c r="DG44" s="759"/>
      <c r="DH44" s="793"/>
      <c r="DI44" s="306"/>
      <c r="DJ44" s="282"/>
      <c r="DK44" s="282"/>
      <c r="DL44" s="282"/>
      <c r="DM44" s="7"/>
      <c r="DN44" s="7"/>
      <c r="DO44" s="7"/>
    </row>
    <row r="45" spans="1:119" ht="25.9" customHeight="1" thickBot="1" x14ac:dyDescent="0.2">
      <c r="A45" s="282"/>
      <c r="B45" s="1145"/>
      <c r="C45" s="812"/>
      <c r="D45" s="813"/>
      <c r="E45" s="627" t="s">
        <v>267</v>
      </c>
      <c r="F45" s="628"/>
      <c r="G45" s="720" t="str">
        <f>IF(K45="明治",1,IF(K45="大正",2,IF(K45="昭和",3,IF(K45="平成",4,IF(K45="令和",5,"")))))</f>
        <v/>
      </c>
      <c r="H45" s="721"/>
      <c r="I45" s="721"/>
      <c r="J45" s="722"/>
      <c r="K45" s="642"/>
      <c r="L45" s="643"/>
      <c r="M45" s="643"/>
      <c r="N45" s="643"/>
      <c r="O45" s="643"/>
      <c r="P45" s="643"/>
      <c r="Q45" s="643"/>
      <c r="R45" s="643"/>
      <c r="S45" s="643"/>
      <c r="T45" s="821"/>
      <c r="U45" s="821"/>
      <c r="V45" s="821"/>
      <c r="W45" s="821"/>
      <c r="X45" s="821"/>
      <c r="Y45" s="821"/>
      <c r="Z45" s="821"/>
      <c r="AA45" s="821"/>
      <c r="AB45" s="821"/>
      <c r="AC45" s="821"/>
      <c r="AD45" s="821"/>
      <c r="AE45" s="821"/>
      <c r="AF45" s="821"/>
      <c r="AG45" s="821"/>
      <c r="AH45" s="821"/>
      <c r="AI45" s="821"/>
      <c r="AJ45" s="821"/>
      <c r="AK45" s="822"/>
      <c r="AL45" s="825"/>
      <c r="AM45" s="826"/>
      <c r="AN45" s="1158"/>
      <c r="AO45" s="1159"/>
      <c r="AP45" s="1159"/>
      <c r="AQ45" s="1159"/>
      <c r="AR45" s="1159"/>
      <c r="AS45" s="1159"/>
      <c r="AT45" s="1160"/>
      <c r="AU45" s="744"/>
      <c r="AV45" s="744"/>
      <c r="AW45" s="744"/>
      <c r="AX45" s="744"/>
      <c r="AY45" s="744"/>
      <c r="AZ45" s="744"/>
      <c r="BA45" s="744"/>
      <c r="BB45" s="744"/>
      <c r="BC45" s="744"/>
      <c r="BD45" s="744"/>
      <c r="BE45" s="744"/>
      <c r="BF45" s="744"/>
      <c r="BG45" s="744"/>
      <c r="BH45" s="744"/>
      <c r="BI45" s="745"/>
      <c r="BJ45" s="791"/>
      <c r="BK45" s="792"/>
      <c r="BL45" s="750"/>
      <c r="BM45" s="751"/>
      <c r="BN45" s="751"/>
      <c r="BO45" s="751"/>
      <c r="BP45" s="751"/>
      <c r="BQ45" s="751"/>
      <c r="BR45" s="751"/>
      <c r="BS45" s="751"/>
      <c r="BT45" s="751"/>
      <c r="BU45" s="751"/>
      <c r="BV45" s="751"/>
      <c r="BW45" s="751"/>
      <c r="BX45" s="751"/>
      <c r="BY45" s="751"/>
      <c r="BZ45" s="751"/>
      <c r="CA45" s="751"/>
      <c r="CB45" s="751"/>
      <c r="CC45" s="751"/>
      <c r="CD45" s="751"/>
      <c r="CE45" s="751"/>
      <c r="CF45" s="751"/>
      <c r="CG45" s="751"/>
      <c r="CH45" s="751"/>
      <c r="CI45" s="751"/>
      <c r="CJ45" s="751"/>
      <c r="CK45" s="752"/>
      <c r="CL45" s="756"/>
      <c r="CM45" s="757"/>
      <c r="CN45" s="757"/>
      <c r="CO45" s="758"/>
      <c r="CP45" s="760"/>
      <c r="CQ45" s="760"/>
      <c r="CR45" s="760"/>
      <c r="CS45" s="760"/>
      <c r="CT45" s="760"/>
      <c r="CU45" s="760"/>
      <c r="CV45" s="798"/>
      <c r="CW45" s="760"/>
      <c r="CX45" s="760"/>
      <c r="CY45" s="760"/>
      <c r="CZ45" s="760"/>
      <c r="DA45" s="799"/>
      <c r="DB45" s="760"/>
      <c r="DC45" s="760"/>
      <c r="DD45" s="760"/>
      <c r="DE45" s="760"/>
      <c r="DF45" s="760"/>
      <c r="DG45" s="760"/>
      <c r="DH45" s="794"/>
      <c r="DI45" s="306"/>
      <c r="DJ45" s="282"/>
      <c r="DK45" s="282"/>
      <c r="DL45" s="282"/>
      <c r="DM45" s="7"/>
      <c r="DN45" s="7"/>
      <c r="DO45" s="7"/>
    </row>
    <row r="46" spans="1:119" ht="25.9" customHeight="1" x14ac:dyDescent="0.15">
      <c r="A46" s="282"/>
      <c r="B46" s="1145"/>
      <c r="C46" s="812"/>
      <c r="D46" s="813"/>
      <c r="E46" s="746" t="s">
        <v>92</v>
      </c>
      <c r="F46" s="747"/>
      <c r="G46" s="747"/>
      <c r="H46" s="747"/>
      <c r="I46" s="747"/>
      <c r="J46" s="747"/>
      <c r="K46" s="747"/>
      <c r="L46" s="747"/>
      <c r="M46" s="747"/>
      <c r="N46" s="747"/>
      <c r="O46" s="747"/>
      <c r="P46" s="747"/>
      <c r="Q46" s="747"/>
      <c r="R46" s="747"/>
      <c r="S46" s="747"/>
      <c r="T46" s="747"/>
      <c r="U46" s="747"/>
      <c r="V46" s="747"/>
      <c r="W46" s="747"/>
      <c r="X46" s="747"/>
      <c r="Y46" s="747"/>
      <c r="Z46" s="747"/>
      <c r="AA46" s="747"/>
      <c r="AB46" s="747"/>
      <c r="AC46" s="747"/>
      <c r="AD46" s="747"/>
      <c r="AE46" s="747"/>
      <c r="AF46" s="747"/>
      <c r="AG46" s="747"/>
      <c r="AH46" s="747"/>
      <c r="AI46" s="747"/>
      <c r="AJ46" s="747"/>
      <c r="AK46" s="747"/>
      <c r="AL46" s="747"/>
      <c r="AM46" s="747"/>
      <c r="AN46" s="747"/>
      <c r="AO46" s="747"/>
      <c r="AP46" s="747"/>
      <c r="AQ46" s="747"/>
      <c r="AR46" s="747"/>
      <c r="AS46" s="747"/>
      <c r="AT46" s="747"/>
      <c r="AU46" s="747"/>
      <c r="AV46" s="747"/>
      <c r="AW46" s="747"/>
      <c r="AX46" s="747"/>
      <c r="AY46" s="747"/>
      <c r="AZ46" s="747"/>
      <c r="BA46" s="747"/>
      <c r="BB46" s="747"/>
      <c r="BC46" s="747"/>
      <c r="BD46" s="747"/>
      <c r="BE46" s="747"/>
      <c r="BF46" s="747"/>
      <c r="BG46" s="747"/>
      <c r="BH46" s="747"/>
      <c r="BI46" s="747"/>
      <c r="BJ46" s="747"/>
      <c r="BK46" s="747"/>
      <c r="BL46" s="747"/>
      <c r="BM46" s="747"/>
      <c r="BN46" s="747"/>
      <c r="BO46" s="747"/>
      <c r="BP46" s="747"/>
      <c r="BQ46" s="747"/>
      <c r="BR46" s="747"/>
      <c r="BS46" s="747"/>
      <c r="BT46" s="747"/>
      <c r="BU46" s="747"/>
      <c r="BV46" s="747"/>
      <c r="BW46" s="747"/>
      <c r="BX46" s="747"/>
      <c r="BY46" s="747"/>
      <c r="BZ46" s="747"/>
      <c r="CA46" s="747"/>
      <c r="CB46" s="747"/>
      <c r="CC46" s="747"/>
      <c r="CD46" s="747"/>
      <c r="CE46" s="747"/>
      <c r="CF46" s="747"/>
      <c r="CG46" s="747"/>
      <c r="CH46" s="747"/>
      <c r="CI46" s="748"/>
      <c r="CJ46" s="738" t="s">
        <v>101</v>
      </c>
      <c r="CK46" s="739"/>
      <c r="CL46" s="322"/>
      <c r="CM46" s="883">
        <f>CM37+CM42</f>
        <v>0</v>
      </c>
      <c r="CN46" s="883"/>
      <c r="CO46" s="883"/>
      <c r="CP46" s="883"/>
      <c r="CQ46" s="883"/>
      <c r="CR46" s="883"/>
      <c r="CS46" s="883"/>
      <c r="CT46" s="883"/>
      <c r="CU46" s="883"/>
      <c r="CV46" s="883"/>
      <c r="CW46" s="883"/>
      <c r="CX46" s="883"/>
      <c r="CY46" s="883"/>
      <c r="CZ46" s="883"/>
      <c r="DA46" s="883"/>
      <c r="DB46" s="883"/>
      <c r="DC46" s="883"/>
      <c r="DD46" s="883"/>
      <c r="DE46" s="883"/>
      <c r="DF46" s="883"/>
      <c r="DG46" s="883"/>
      <c r="DH46" s="323"/>
      <c r="DI46" s="306"/>
      <c r="DJ46" s="282"/>
      <c r="DK46" s="282"/>
      <c r="DL46" s="282"/>
      <c r="DM46" s="7"/>
      <c r="DN46" s="7"/>
      <c r="DO46" s="7"/>
    </row>
    <row r="47" spans="1:119" ht="9" customHeight="1" x14ac:dyDescent="0.15">
      <c r="A47" s="282"/>
      <c r="B47" s="1145"/>
      <c r="C47" s="812"/>
      <c r="D47" s="813"/>
      <c r="E47" s="1161" t="s">
        <v>96</v>
      </c>
      <c r="F47" s="1161"/>
      <c r="G47" s="1161"/>
      <c r="H47" s="1161"/>
      <c r="I47" s="1161"/>
      <c r="J47" s="1161"/>
      <c r="K47" s="1161"/>
      <c r="L47" s="1161"/>
      <c r="M47" s="1161"/>
      <c r="N47" s="1161"/>
      <c r="O47" s="1161"/>
      <c r="P47" s="1161"/>
      <c r="Q47" s="1161"/>
      <c r="R47" s="1161"/>
      <c r="S47" s="1161"/>
      <c r="T47" s="740" t="s">
        <v>27</v>
      </c>
      <c r="U47" s="740"/>
      <c r="V47" s="1141" t="s">
        <v>94</v>
      </c>
      <c r="W47" s="1141"/>
      <c r="X47" s="1141"/>
      <c r="Y47" s="1141"/>
      <c r="Z47" s="1141"/>
      <c r="AA47" s="1141"/>
      <c r="AB47" s="1141"/>
      <c r="AC47" s="1141"/>
      <c r="AD47" s="1141"/>
      <c r="AE47" s="1141"/>
      <c r="AF47" s="1141"/>
      <c r="AG47" s="1141"/>
      <c r="AH47" s="1141"/>
      <c r="AI47" s="1141"/>
      <c r="AJ47" s="1141"/>
      <c r="AK47" s="1141"/>
      <c r="AL47" s="1141"/>
      <c r="AM47" s="1141"/>
      <c r="AN47" s="1141"/>
      <c r="AO47" s="1141"/>
      <c r="AP47" s="1141"/>
      <c r="AQ47" s="1141"/>
      <c r="AR47" s="1141"/>
      <c r="AS47" s="1141"/>
      <c r="AT47" s="324"/>
      <c r="AU47" s="324"/>
      <c r="AV47" s="325"/>
      <c r="AW47" s="325"/>
      <c r="AX47" s="1140" t="s">
        <v>97</v>
      </c>
      <c r="AY47" s="1140"/>
      <c r="AZ47" s="1140"/>
      <c r="BA47" s="1140"/>
      <c r="BB47" s="1140"/>
      <c r="BC47" s="1140"/>
      <c r="BD47" s="1140"/>
      <c r="BE47" s="1140"/>
      <c r="BF47" s="1140"/>
      <c r="BG47" s="1140"/>
      <c r="BH47" s="1140"/>
      <c r="BI47" s="1140"/>
      <c r="BJ47" s="1140"/>
      <c r="BK47" s="1140"/>
      <c r="BL47" s="1140"/>
      <c r="BM47" s="1140"/>
      <c r="BN47" s="1140"/>
      <c r="BO47" s="1140"/>
      <c r="BP47" s="1140"/>
      <c r="BQ47" s="1140"/>
      <c r="BR47" s="1140"/>
      <c r="BS47" s="1140"/>
      <c r="BT47" s="1140"/>
      <c r="BU47" s="1140"/>
      <c r="BV47" s="1140"/>
      <c r="BW47" s="1140"/>
      <c r="BX47" s="1140"/>
      <c r="BY47" s="1135" t="s">
        <v>74</v>
      </c>
      <c r="BZ47" s="326"/>
      <c r="CA47" s="808" t="s">
        <v>382</v>
      </c>
      <c r="CB47" s="808"/>
      <c r="CC47" s="808"/>
      <c r="CD47" s="808"/>
      <c r="CE47" s="808"/>
      <c r="CF47" s="808"/>
      <c r="CG47" s="808"/>
      <c r="CH47" s="808"/>
      <c r="CI47" s="809"/>
      <c r="CJ47" s="858" t="s">
        <v>102</v>
      </c>
      <c r="CK47" s="859"/>
      <c r="CL47" s="327"/>
      <c r="CM47" s="727">
        <f>IF(DW146=TRUE,MIN(BZ48,20000000),0)</f>
        <v>0</v>
      </c>
      <c r="CN47" s="727"/>
      <c r="CO47" s="727"/>
      <c r="CP47" s="727"/>
      <c r="CQ47" s="727"/>
      <c r="CR47" s="727"/>
      <c r="CS47" s="727"/>
      <c r="CT47" s="727"/>
      <c r="CU47" s="727"/>
      <c r="CV47" s="727"/>
      <c r="CW47" s="727"/>
      <c r="CX47" s="727"/>
      <c r="CY47" s="727"/>
      <c r="CZ47" s="727"/>
      <c r="DA47" s="727"/>
      <c r="DB47" s="727"/>
      <c r="DC47" s="727"/>
      <c r="DD47" s="727"/>
      <c r="DE47" s="727"/>
      <c r="DF47" s="727"/>
      <c r="DG47" s="727"/>
      <c r="DH47" s="328"/>
      <c r="DI47" s="306"/>
      <c r="DJ47" s="282"/>
      <c r="DK47" s="282"/>
      <c r="DL47" s="282"/>
      <c r="DM47" s="7"/>
      <c r="DN47" s="7"/>
      <c r="DO47" s="7"/>
    </row>
    <row r="48" spans="1:119" ht="9.75" customHeight="1" x14ac:dyDescent="0.15">
      <c r="A48" s="282"/>
      <c r="B48" s="1145"/>
      <c r="C48" s="812"/>
      <c r="D48" s="813"/>
      <c r="E48" s="1161"/>
      <c r="F48" s="1161"/>
      <c r="G48" s="1161"/>
      <c r="H48" s="1161"/>
      <c r="I48" s="1161"/>
      <c r="J48" s="1161"/>
      <c r="K48" s="1161"/>
      <c r="L48" s="1161"/>
      <c r="M48" s="1161"/>
      <c r="N48" s="1161"/>
      <c r="O48" s="1161"/>
      <c r="P48" s="1161"/>
      <c r="Q48" s="1161"/>
      <c r="R48" s="1161"/>
      <c r="S48" s="1161"/>
      <c r="T48" s="740"/>
      <c r="U48" s="740"/>
      <c r="V48" s="1141"/>
      <c r="W48" s="1141"/>
      <c r="X48" s="1141"/>
      <c r="Y48" s="1141"/>
      <c r="Z48" s="1141"/>
      <c r="AA48" s="1141"/>
      <c r="AB48" s="1141"/>
      <c r="AC48" s="1141"/>
      <c r="AD48" s="1141"/>
      <c r="AE48" s="1141"/>
      <c r="AF48" s="1141"/>
      <c r="AG48" s="1141"/>
      <c r="AH48" s="1141"/>
      <c r="AI48" s="1141"/>
      <c r="AJ48" s="1141"/>
      <c r="AK48" s="1141"/>
      <c r="AL48" s="1141"/>
      <c r="AM48" s="1141"/>
      <c r="AN48" s="1141"/>
      <c r="AO48" s="1141"/>
      <c r="AP48" s="1141"/>
      <c r="AQ48" s="1141"/>
      <c r="AR48" s="1141"/>
      <c r="AS48" s="1141"/>
      <c r="AT48" s="324"/>
      <c r="AU48" s="324"/>
      <c r="AV48" s="325"/>
      <c r="AW48" s="325"/>
      <c r="AX48" s="1140"/>
      <c r="AY48" s="1140"/>
      <c r="AZ48" s="1140"/>
      <c r="BA48" s="1140"/>
      <c r="BB48" s="1140"/>
      <c r="BC48" s="1140"/>
      <c r="BD48" s="1140"/>
      <c r="BE48" s="1140"/>
      <c r="BF48" s="1140"/>
      <c r="BG48" s="1140"/>
      <c r="BH48" s="1140"/>
      <c r="BI48" s="1140"/>
      <c r="BJ48" s="1140"/>
      <c r="BK48" s="1140"/>
      <c r="BL48" s="1140"/>
      <c r="BM48" s="1140"/>
      <c r="BN48" s="1140"/>
      <c r="BO48" s="1140"/>
      <c r="BP48" s="1140"/>
      <c r="BQ48" s="1140"/>
      <c r="BR48" s="1140"/>
      <c r="BS48" s="1140"/>
      <c r="BT48" s="1140"/>
      <c r="BU48" s="1140"/>
      <c r="BV48" s="1140"/>
      <c r="BW48" s="1140"/>
      <c r="BX48" s="1140"/>
      <c r="BY48" s="1135"/>
      <c r="BZ48" s="1121"/>
      <c r="CA48" s="1121"/>
      <c r="CB48" s="1121"/>
      <c r="CC48" s="1121"/>
      <c r="CD48" s="1121"/>
      <c r="CE48" s="1121"/>
      <c r="CF48" s="1121"/>
      <c r="CG48" s="1121"/>
      <c r="CH48" s="324"/>
      <c r="CI48" s="329"/>
      <c r="CJ48" s="858"/>
      <c r="CK48" s="859"/>
      <c r="CL48" s="327"/>
      <c r="CM48" s="727"/>
      <c r="CN48" s="727"/>
      <c r="CO48" s="727"/>
      <c r="CP48" s="727"/>
      <c r="CQ48" s="727"/>
      <c r="CR48" s="727"/>
      <c r="CS48" s="727"/>
      <c r="CT48" s="727"/>
      <c r="CU48" s="727"/>
      <c r="CV48" s="727"/>
      <c r="CW48" s="727"/>
      <c r="CX48" s="727"/>
      <c r="CY48" s="727"/>
      <c r="CZ48" s="727"/>
      <c r="DA48" s="727"/>
      <c r="DB48" s="727"/>
      <c r="DC48" s="727"/>
      <c r="DD48" s="727"/>
      <c r="DE48" s="727"/>
      <c r="DF48" s="727"/>
      <c r="DG48" s="727"/>
      <c r="DH48" s="328"/>
      <c r="DI48" s="306"/>
      <c r="DJ48" s="282"/>
      <c r="DK48" s="282"/>
      <c r="DL48" s="282"/>
      <c r="DM48" s="7"/>
      <c r="DN48" s="7"/>
      <c r="DO48" s="7"/>
    </row>
    <row r="49" spans="1:119" ht="10.5" customHeight="1" x14ac:dyDescent="0.15">
      <c r="A49" s="282"/>
      <c r="B49" s="1145"/>
      <c r="C49" s="812"/>
      <c r="D49" s="813"/>
      <c r="E49" s="330" t="s">
        <v>53</v>
      </c>
      <c r="F49" s="331"/>
      <c r="G49" s="331"/>
      <c r="H49" s="331"/>
      <c r="I49" s="331"/>
      <c r="J49" s="331"/>
      <c r="K49" s="331"/>
      <c r="L49" s="331"/>
      <c r="M49" s="331"/>
      <c r="N49" s="331"/>
      <c r="O49" s="331"/>
      <c r="P49" s="331"/>
      <c r="Q49" s="331"/>
      <c r="R49" s="331"/>
      <c r="S49" s="331"/>
      <c r="T49" s="331"/>
      <c r="U49" s="331"/>
      <c r="V49" s="331"/>
      <c r="W49" s="331"/>
      <c r="X49" s="331"/>
      <c r="Y49" s="331"/>
      <c r="Z49" s="331"/>
      <c r="AA49" s="331"/>
      <c r="AB49" s="331"/>
      <c r="AC49" s="331"/>
      <c r="AD49" s="331"/>
      <c r="AE49" s="331"/>
      <c r="AF49" s="331"/>
      <c r="AG49" s="331"/>
      <c r="AH49" s="331"/>
      <c r="AI49" s="331"/>
      <c r="AJ49" s="331"/>
      <c r="AK49" s="331"/>
      <c r="AL49" s="331"/>
      <c r="AM49" s="331"/>
      <c r="AN49" s="331"/>
      <c r="AO49" s="331"/>
      <c r="AP49" s="331"/>
      <c r="AQ49" s="331"/>
      <c r="AR49" s="331"/>
      <c r="AS49" s="331"/>
      <c r="AT49" s="331"/>
      <c r="AU49" s="331"/>
      <c r="AV49" s="331"/>
      <c r="AW49" s="331"/>
      <c r="AX49" s="331"/>
      <c r="AY49" s="331"/>
      <c r="AZ49" s="331"/>
      <c r="BA49" s="331"/>
      <c r="BB49" s="331"/>
      <c r="BC49" s="331"/>
      <c r="BD49" s="331"/>
      <c r="BE49" s="331"/>
      <c r="BF49" s="331"/>
      <c r="BG49" s="331"/>
      <c r="BH49" s="331"/>
      <c r="BI49" s="331"/>
      <c r="BJ49" s="331"/>
      <c r="BK49" s="331"/>
      <c r="BL49" s="331"/>
      <c r="BM49" s="331"/>
      <c r="BN49" s="331"/>
      <c r="BO49" s="331"/>
      <c r="BP49" s="331"/>
      <c r="BQ49" s="331"/>
      <c r="BR49" s="331"/>
      <c r="BS49" s="331"/>
      <c r="BT49" s="331"/>
      <c r="BU49" s="331"/>
      <c r="BV49" s="331"/>
      <c r="BW49" s="331"/>
      <c r="BX49" s="331"/>
      <c r="BY49" s="331"/>
      <c r="BZ49" s="1122"/>
      <c r="CA49" s="1122"/>
      <c r="CB49" s="1122"/>
      <c r="CC49" s="1122"/>
      <c r="CD49" s="1122"/>
      <c r="CE49" s="1122"/>
      <c r="CF49" s="1122"/>
      <c r="CG49" s="1122"/>
      <c r="CH49" s="332" t="s">
        <v>54</v>
      </c>
      <c r="CI49" s="333"/>
      <c r="CJ49" s="858"/>
      <c r="CK49" s="859"/>
      <c r="CL49" s="327"/>
      <c r="CM49" s="727"/>
      <c r="CN49" s="727"/>
      <c r="CO49" s="727"/>
      <c r="CP49" s="727"/>
      <c r="CQ49" s="727"/>
      <c r="CR49" s="727"/>
      <c r="CS49" s="727"/>
      <c r="CT49" s="727"/>
      <c r="CU49" s="727"/>
      <c r="CV49" s="727"/>
      <c r="CW49" s="727"/>
      <c r="CX49" s="727"/>
      <c r="CY49" s="727"/>
      <c r="CZ49" s="727"/>
      <c r="DA49" s="727"/>
      <c r="DB49" s="727"/>
      <c r="DC49" s="727"/>
      <c r="DD49" s="727"/>
      <c r="DE49" s="727"/>
      <c r="DF49" s="727"/>
      <c r="DG49" s="727"/>
      <c r="DH49" s="328"/>
      <c r="DI49" s="306"/>
      <c r="DJ49" s="282"/>
      <c r="DK49" s="282"/>
      <c r="DL49" s="282"/>
      <c r="DM49" s="7"/>
      <c r="DN49" s="7"/>
      <c r="DO49" s="7"/>
    </row>
    <row r="50" spans="1:119" ht="3" customHeight="1" x14ac:dyDescent="0.15">
      <c r="A50" s="282"/>
      <c r="B50" s="1145"/>
      <c r="C50" s="812"/>
      <c r="D50" s="813"/>
      <c r="E50" s="331"/>
      <c r="F50" s="331"/>
      <c r="G50" s="331"/>
      <c r="H50" s="331"/>
      <c r="I50" s="331"/>
      <c r="J50" s="331"/>
      <c r="K50" s="331"/>
      <c r="L50" s="331"/>
      <c r="M50" s="331"/>
      <c r="N50" s="331"/>
      <c r="O50" s="331"/>
      <c r="P50" s="331"/>
      <c r="Q50" s="331"/>
      <c r="R50" s="331"/>
      <c r="S50" s="331"/>
      <c r="T50" s="331"/>
      <c r="U50" s="331"/>
      <c r="V50" s="331"/>
      <c r="W50" s="331"/>
      <c r="X50" s="331"/>
      <c r="Y50" s="331"/>
      <c r="Z50" s="331"/>
      <c r="AA50" s="331"/>
      <c r="AB50" s="331"/>
      <c r="AC50" s="331"/>
      <c r="AD50" s="331"/>
      <c r="AE50" s="331"/>
      <c r="AF50" s="331"/>
      <c r="AG50" s="331"/>
      <c r="AH50" s="331"/>
      <c r="AI50" s="331"/>
      <c r="AJ50" s="331"/>
      <c r="AK50" s="331"/>
      <c r="AL50" s="331"/>
      <c r="AM50" s="331"/>
      <c r="AN50" s="331"/>
      <c r="AO50" s="331"/>
      <c r="AP50" s="331"/>
      <c r="AQ50" s="331"/>
      <c r="AR50" s="331"/>
      <c r="AS50" s="331"/>
      <c r="AT50" s="331"/>
      <c r="AU50" s="331"/>
      <c r="AV50" s="331"/>
      <c r="AW50" s="331"/>
      <c r="AX50" s="331"/>
      <c r="AY50" s="331"/>
      <c r="AZ50" s="331"/>
      <c r="BA50" s="331"/>
      <c r="BB50" s="331"/>
      <c r="BC50" s="331"/>
      <c r="BD50" s="331"/>
      <c r="BE50" s="331"/>
      <c r="BF50" s="331"/>
      <c r="BG50" s="331"/>
      <c r="BH50" s="331"/>
      <c r="BI50" s="331"/>
      <c r="BJ50" s="331"/>
      <c r="BK50" s="331"/>
      <c r="BL50" s="331"/>
      <c r="BM50" s="331"/>
      <c r="BN50" s="331"/>
      <c r="BO50" s="331"/>
      <c r="BP50" s="331"/>
      <c r="BQ50" s="331"/>
      <c r="BR50" s="331"/>
      <c r="BS50" s="331"/>
      <c r="BT50" s="331"/>
      <c r="BU50" s="331"/>
      <c r="BV50" s="331"/>
      <c r="BW50" s="331"/>
      <c r="BX50" s="331"/>
      <c r="BY50" s="331"/>
      <c r="BZ50" s="331"/>
      <c r="CA50" s="331"/>
      <c r="CB50" s="331"/>
      <c r="CC50" s="343"/>
      <c r="CD50" s="343"/>
      <c r="CE50" s="343"/>
      <c r="CF50" s="343"/>
      <c r="CG50" s="343"/>
      <c r="CH50" s="343"/>
      <c r="CI50" s="333"/>
      <c r="CJ50" s="896"/>
      <c r="CK50" s="1136"/>
      <c r="CL50" s="308"/>
      <c r="CM50" s="308"/>
      <c r="CN50" s="308"/>
      <c r="CO50" s="308"/>
      <c r="CP50" s="308"/>
      <c r="CQ50" s="308"/>
      <c r="CR50" s="308"/>
      <c r="CS50" s="308"/>
      <c r="CT50" s="308"/>
      <c r="CU50" s="308"/>
      <c r="CV50" s="308"/>
      <c r="CW50" s="308"/>
      <c r="CX50" s="308"/>
      <c r="CY50" s="308"/>
      <c r="CZ50" s="308"/>
      <c r="DA50" s="308"/>
      <c r="DB50" s="308"/>
      <c r="DC50" s="308"/>
      <c r="DD50" s="308"/>
      <c r="DE50" s="308"/>
      <c r="DF50" s="308"/>
      <c r="DG50" s="308"/>
      <c r="DH50" s="328"/>
      <c r="DI50" s="306"/>
      <c r="DJ50" s="282"/>
      <c r="DK50" s="282"/>
      <c r="DL50" s="282"/>
      <c r="DM50" s="7"/>
      <c r="DN50" s="7"/>
      <c r="DO50" s="7"/>
    </row>
    <row r="51" spans="1:119" ht="30.75" customHeight="1" thickBot="1" x14ac:dyDescent="0.2">
      <c r="A51" s="282"/>
      <c r="B51" s="1146"/>
      <c r="C51" s="814"/>
      <c r="D51" s="815"/>
      <c r="E51" s="1150" t="s">
        <v>386</v>
      </c>
      <c r="F51" s="1151"/>
      <c r="G51" s="1151"/>
      <c r="H51" s="1151"/>
      <c r="I51" s="1152"/>
      <c r="J51" s="1147" t="s">
        <v>385</v>
      </c>
      <c r="K51" s="1148"/>
      <c r="L51" s="1148"/>
      <c r="M51" s="1148"/>
      <c r="N51" s="1148"/>
      <c r="O51" s="1149"/>
      <c r="P51" s="1153"/>
      <c r="Q51" s="1154"/>
      <c r="R51" s="1154"/>
      <c r="S51" s="1154"/>
      <c r="T51" s="1154"/>
      <c r="U51" s="1154"/>
      <c r="V51" s="1154"/>
      <c r="W51" s="1154"/>
      <c r="X51" s="1154"/>
      <c r="Y51" s="1154"/>
      <c r="Z51" s="1154"/>
      <c r="AA51" s="1154"/>
      <c r="AB51" s="1154"/>
      <c r="AC51" s="1154"/>
      <c r="AD51" s="1154"/>
      <c r="AE51" s="1154"/>
      <c r="AF51" s="1154"/>
      <c r="AG51" s="1154"/>
      <c r="AH51" s="1154"/>
      <c r="AI51" s="1154"/>
      <c r="AJ51" s="1154"/>
      <c r="AK51" s="1154"/>
      <c r="AL51" s="1154"/>
      <c r="AM51" s="1154"/>
      <c r="AN51" s="1154"/>
      <c r="AO51" s="1154"/>
      <c r="AP51" s="1154"/>
      <c r="AQ51" s="1154"/>
      <c r="AR51" s="1154"/>
      <c r="AS51" s="1154"/>
      <c r="AT51" s="1154"/>
      <c r="AU51" s="1154"/>
      <c r="AV51" s="1154"/>
      <c r="AW51" s="1154"/>
      <c r="AX51" s="1154"/>
      <c r="AY51" s="1154"/>
      <c r="AZ51" s="1154"/>
      <c r="BA51" s="1154"/>
      <c r="BB51" s="1154"/>
      <c r="BC51" s="1154"/>
      <c r="BD51" s="1154"/>
      <c r="BE51" s="1154"/>
      <c r="BF51" s="1154"/>
      <c r="BG51" s="1154"/>
      <c r="BH51" s="1154"/>
      <c r="BI51" s="1155"/>
      <c r="BJ51" s="1147" t="s">
        <v>384</v>
      </c>
      <c r="BK51" s="1148"/>
      <c r="BL51" s="1148"/>
      <c r="BM51" s="1148"/>
      <c r="BN51" s="1148"/>
      <c r="BO51" s="1149"/>
      <c r="BP51" s="1153"/>
      <c r="BQ51" s="1156"/>
      <c r="BR51" s="1156"/>
      <c r="BS51" s="1156"/>
      <c r="BT51" s="1156"/>
      <c r="BU51" s="1156"/>
      <c r="BV51" s="1156"/>
      <c r="BW51" s="1156"/>
      <c r="BX51" s="1156"/>
      <c r="BY51" s="1156"/>
      <c r="BZ51" s="1156"/>
      <c r="CA51" s="1156"/>
      <c r="CB51" s="1156"/>
      <c r="CC51" s="1156"/>
      <c r="CD51" s="1156"/>
      <c r="CE51" s="1156"/>
      <c r="CF51" s="1156"/>
      <c r="CG51" s="1156"/>
      <c r="CH51" s="1156"/>
      <c r="CI51" s="1156"/>
      <c r="CJ51" s="1156"/>
      <c r="CK51" s="1156"/>
      <c r="CL51" s="1157"/>
      <c r="CM51" s="806" t="s">
        <v>387</v>
      </c>
      <c r="CN51" s="806"/>
      <c r="CO51" s="806"/>
      <c r="CP51" s="806"/>
      <c r="CQ51" s="806"/>
      <c r="CR51" s="806"/>
      <c r="CS51" s="806"/>
      <c r="CT51" s="806"/>
      <c r="CU51" s="806"/>
      <c r="CV51" s="806"/>
      <c r="CW51" s="806"/>
      <c r="CX51" s="806"/>
      <c r="CY51" s="806"/>
      <c r="CZ51" s="806"/>
      <c r="DA51" s="806"/>
      <c r="DB51" s="806"/>
      <c r="DC51" s="806"/>
      <c r="DD51" s="806"/>
      <c r="DE51" s="806"/>
      <c r="DF51" s="806"/>
      <c r="DG51" s="807"/>
      <c r="DH51" s="573"/>
      <c r="DI51" s="306"/>
      <c r="DJ51" s="282"/>
      <c r="DK51" s="282"/>
      <c r="DL51" s="282"/>
      <c r="DM51" s="7"/>
      <c r="DN51" s="7"/>
      <c r="DO51" s="7"/>
    </row>
    <row r="52" spans="1:119" ht="9" customHeight="1" x14ac:dyDescent="0.15">
      <c r="A52" s="282"/>
      <c r="B52" s="696" t="s">
        <v>56</v>
      </c>
      <c r="C52" s="696"/>
      <c r="D52" s="696"/>
      <c r="E52" s="696"/>
      <c r="F52" s="331"/>
      <c r="G52" s="331"/>
      <c r="H52" s="331"/>
      <c r="I52" s="331"/>
      <c r="J52" s="331"/>
      <c r="K52" s="331"/>
      <c r="L52" s="331"/>
      <c r="M52" s="331"/>
      <c r="N52" s="331"/>
      <c r="O52" s="971" t="s">
        <v>70</v>
      </c>
      <c r="P52" s="971"/>
      <c r="Q52" s="971"/>
      <c r="R52" s="971"/>
      <c r="S52" s="971"/>
      <c r="T52" s="971"/>
      <c r="U52" s="971"/>
      <c r="V52" s="971"/>
      <c r="W52" s="331"/>
      <c r="X52" s="331"/>
      <c r="Y52" s="565"/>
      <c r="Z52" s="565"/>
      <c r="AA52" s="565"/>
      <c r="AB52" s="565"/>
      <c r="AC52" s="565"/>
      <c r="AD52" s="565"/>
      <c r="AE52" s="565"/>
      <c r="AF52" s="565"/>
      <c r="AG52" s="565"/>
      <c r="AH52" s="565"/>
      <c r="AI52" s="565"/>
      <c r="AJ52" s="565"/>
      <c r="AK52" s="565"/>
      <c r="AL52" s="565"/>
      <c r="AM52" s="565"/>
      <c r="AN52" s="565"/>
      <c r="AO52" s="565"/>
      <c r="AP52" s="565"/>
      <c r="AQ52" s="565"/>
      <c r="AR52" s="565"/>
      <c r="AS52" s="565"/>
      <c r="AT52" s="565"/>
      <c r="AU52" s="565"/>
      <c r="AV52" s="565"/>
      <c r="AW52" s="565"/>
      <c r="AX52" s="566"/>
      <c r="AY52" s="566"/>
      <c r="AZ52" s="698" t="s">
        <v>68</v>
      </c>
      <c r="BA52" s="698"/>
      <c r="BB52" s="698"/>
      <c r="BC52" s="698"/>
      <c r="BD52" s="698"/>
      <c r="BE52" s="698"/>
      <c r="BF52" s="698"/>
      <c r="BG52" s="698"/>
      <c r="BH52" s="698"/>
      <c r="BI52" s="698"/>
      <c r="BJ52" s="698"/>
      <c r="BK52" s="698"/>
      <c r="BL52" s="698"/>
      <c r="BM52" s="698"/>
      <c r="BN52" s="698"/>
      <c r="BO52" s="698"/>
      <c r="BP52" s="698"/>
      <c r="BQ52" s="698"/>
      <c r="BR52" s="698"/>
      <c r="BS52" s="698"/>
      <c r="BT52" s="698"/>
      <c r="BU52" s="698"/>
      <c r="BV52" s="698"/>
      <c r="BW52" s="698"/>
      <c r="BX52" s="566"/>
      <c r="BY52" s="566"/>
      <c r="BZ52" s="566"/>
      <c r="CA52" s="566"/>
      <c r="CB52" s="565"/>
      <c r="CC52" s="567"/>
      <c r="CD52" s="567"/>
      <c r="CE52" s="567"/>
      <c r="CF52" s="567"/>
      <c r="CG52" s="567"/>
      <c r="CH52" s="567"/>
      <c r="CI52" s="335"/>
      <c r="CJ52" s="335"/>
      <c r="CK52" s="335"/>
      <c r="CL52" s="335"/>
      <c r="CM52" s="569"/>
      <c r="CN52" s="569"/>
      <c r="CO52" s="569"/>
      <c r="CP52" s="569"/>
      <c r="CQ52" s="569"/>
      <c r="CR52" s="569"/>
      <c r="CS52" s="569"/>
      <c r="CT52" s="569"/>
      <c r="CU52" s="569"/>
      <c r="CV52" s="569"/>
      <c r="CW52" s="569"/>
      <c r="CX52" s="569"/>
      <c r="CY52" s="569"/>
      <c r="CZ52" s="569"/>
      <c r="DA52" s="569"/>
      <c r="DB52" s="569"/>
      <c r="DC52" s="569"/>
      <c r="DD52" s="569"/>
      <c r="DE52" s="570"/>
      <c r="DF52" s="571"/>
      <c r="DG52" s="572"/>
      <c r="DH52" s="568"/>
      <c r="DI52" s="306"/>
      <c r="DJ52" s="282"/>
      <c r="DK52" s="282"/>
      <c r="DL52" s="282"/>
      <c r="DM52" s="7"/>
      <c r="DN52" s="7"/>
      <c r="DO52" s="7"/>
    </row>
    <row r="53" spans="1:119" ht="9" customHeight="1" thickBot="1" x14ac:dyDescent="0.2">
      <c r="A53" s="282"/>
      <c r="B53" s="697"/>
      <c r="C53" s="696"/>
      <c r="D53" s="696"/>
      <c r="E53" s="696"/>
      <c r="F53" s="282"/>
      <c r="G53" s="282"/>
      <c r="H53" s="282"/>
      <c r="I53" s="282"/>
      <c r="J53" s="282"/>
      <c r="K53" s="282"/>
      <c r="L53" s="282"/>
      <c r="M53" s="282"/>
      <c r="N53" s="282"/>
      <c r="O53" s="972"/>
      <c r="P53" s="972"/>
      <c r="Q53" s="972"/>
      <c r="R53" s="972"/>
      <c r="S53" s="972"/>
      <c r="T53" s="972"/>
      <c r="U53" s="972"/>
      <c r="V53" s="972"/>
      <c r="W53" s="282"/>
      <c r="X53" s="786" t="s">
        <v>69</v>
      </c>
      <c r="Y53" s="786"/>
      <c r="Z53" s="786"/>
      <c r="AA53" s="282"/>
      <c r="AB53" s="282"/>
      <c r="AC53" s="282"/>
      <c r="AD53" s="282"/>
      <c r="AE53" s="282"/>
      <c r="AF53" s="282"/>
      <c r="AG53" s="282"/>
      <c r="AH53" s="282"/>
      <c r="AI53" s="282"/>
      <c r="AJ53" s="282"/>
      <c r="AK53" s="282"/>
      <c r="AL53" s="282"/>
      <c r="AM53" s="282"/>
      <c r="AN53" s="282"/>
      <c r="AO53" s="282"/>
      <c r="AP53" s="282"/>
      <c r="AQ53" s="282"/>
      <c r="AR53" s="282"/>
      <c r="AS53" s="282"/>
      <c r="AT53" s="282"/>
      <c r="AU53" s="282"/>
      <c r="AV53" s="282"/>
      <c r="AW53" s="282"/>
      <c r="AX53" s="336"/>
      <c r="AY53" s="336"/>
      <c r="AZ53" s="698"/>
      <c r="BA53" s="698"/>
      <c r="BB53" s="698"/>
      <c r="BC53" s="698"/>
      <c r="BD53" s="698"/>
      <c r="BE53" s="698"/>
      <c r="BF53" s="698"/>
      <c r="BG53" s="698"/>
      <c r="BH53" s="698"/>
      <c r="BI53" s="698"/>
      <c r="BJ53" s="698"/>
      <c r="BK53" s="698"/>
      <c r="BL53" s="698"/>
      <c r="BM53" s="698"/>
      <c r="BN53" s="698"/>
      <c r="BO53" s="698"/>
      <c r="BP53" s="698"/>
      <c r="BQ53" s="698"/>
      <c r="BR53" s="698"/>
      <c r="BS53" s="698"/>
      <c r="BT53" s="698"/>
      <c r="BU53" s="698"/>
      <c r="BV53" s="698"/>
      <c r="BW53" s="698"/>
      <c r="BX53" s="336"/>
      <c r="BY53" s="336"/>
      <c r="BZ53" s="336"/>
      <c r="CA53" s="336"/>
      <c r="CB53" s="282"/>
      <c r="CC53" s="282"/>
      <c r="CD53" s="282"/>
      <c r="CE53" s="282"/>
      <c r="CF53" s="282"/>
      <c r="CG53" s="282"/>
      <c r="CH53" s="282"/>
      <c r="CI53" s="282"/>
      <c r="CJ53" s="306"/>
      <c r="CK53" s="306"/>
      <c r="CL53" s="282"/>
      <c r="CM53" s="282"/>
      <c r="CN53" s="282"/>
      <c r="CO53" s="282"/>
      <c r="CP53" s="282"/>
      <c r="CQ53" s="282"/>
      <c r="CR53" s="282"/>
      <c r="CS53" s="282"/>
      <c r="CT53" s="282"/>
      <c r="CU53" s="282"/>
      <c r="CV53" s="282"/>
      <c r="CW53" s="282"/>
      <c r="CX53" s="282"/>
      <c r="CY53" s="282"/>
      <c r="CZ53" s="282"/>
      <c r="DA53" s="282"/>
      <c r="DB53" s="282"/>
      <c r="DC53" s="282"/>
      <c r="DD53" s="282"/>
      <c r="DE53" s="564"/>
      <c r="DF53" s="564"/>
      <c r="DG53" s="564"/>
      <c r="DH53" s="564"/>
      <c r="DI53" s="306"/>
      <c r="DJ53" s="282"/>
      <c r="DK53" s="282"/>
      <c r="DL53" s="282"/>
      <c r="DM53" s="7"/>
      <c r="DN53" s="7"/>
      <c r="DO53" s="7"/>
    </row>
    <row r="54" spans="1:119" ht="23.1" customHeight="1" x14ac:dyDescent="0.15">
      <c r="A54" s="282"/>
      <c r="B54" s="926" t="s">
        <v>93</v>
      </c>
      <c r="C54" s="927" t="s">
        <v>272</v>
      </c>
      <c r="D54" s="928"/>
      <c r="E54" s="928"/>
      <c r="F54" s="928"/>
      <c r="G54" s="928"/>
      <c r="H54" s="928"/>
      <c r="I54" s="928"/>
      <c r="J54" s="928"/>
      <c r="K54" s="928"/>
      <c r="L54" s="928"/>
      <c r="M54" s="928"/>
      <c r="N54" s="928"/>
      <c r="O54" s="928"/>
      <c r="P54" s="928"/>
      <c r="Q54" s="928"/>
      <c r="R54" s="928"/>
      <c r="S54" s="928"/>
      <c r="T54" s="928"/>
      <c r="U54" s="928"/>
      <c r="V54" s="929"/>
      <c r="W54" s="725" t="s">
        <v>108</v>
      </c>
      <c r="X54" s="930"/>
      <c r="Y54" s="930"/>
      <c r="Z54" s="930"/>
      <c r="AA54" s="930"/>
      <c r="AB54" s="726"/>
      <c r="AC54" s="337"/>
      <c r="AD54" s="800">
        <f>CM35+CM46-CM47</f>
        <v>5000000</v>
      </c>
      <c r="AE54" s="800"/>
      <c r="AF54" s="800"/>
      <c r="AG54" s="800"/>
      <c r="AH54" s="800"/>
      <c r="AI54" s="800"/>
      <c r="AJ54" s="800"/>
      <c r="AK54" s="800"/>
      <c r="AL54" s="800"/>
      <c r="AM54" s="800"/>
      <c r="AN54" s="800"/>
      <c r="AO54" s="800"/>
      <c r="AP54" s="800"/>
      <c r="AQ54" s="800"/>
      <c r="AR54" s="800"/>
      <c r="AS54" s="800"/>
      <c r="AT54" s="800"/>
      <c r="AU54" s="800"/>
      <c r="AV54" s="800"/>
      <c r="AW54" s="800"/>
      <c r="AX54" s="800"/>
      <c r="AY54" s="800"/>
      <c r="AZ54" s="800"/>
      <c r="BA54" s="800"/>
      <c r="BB54" s="800"/>
      <c r="BC54" s="800"/>
      <c r="BD54" s="800"/>
      <c r="BE54" s="800"/>
      <c r="BF54" s="800"/>
      <c r="BG54" s="800"/>
      <c r="BH54" s="800"/>
      <c r="BI54" s="800"/>
      <c r="BJ54" s="800"/>
      <c r="BK54" s="800"/>
      <c r="BL54" s="800"/>
      <c r="BM54" s="800"/>
      <c r="BN54" s="800"/>
      <c r="BO54" s="800"/>
      <c r="BP54" s="800"/>
      <c r="BQ54" s="800"/>
      <c r="BR54" s="338"/>
      <c r="BS54" s="316"/>
      <c r="BT54" s="316"/>
      <c r="BU54" s="1126" t="s">
        <v>99</v>
      </c>
      <c r="BV54" s="1127"/>
      <c r="BW54" s="1128"/>
      <c r="BX54" s="1124" t="s">
        <v>98</v>
      </c>
      <c r="BY54" s="1124"/>
      <c r="BZ54" s="1124"/>
      <c r="CA54" s="1124"/>
      <c r="CB54" s="1124"/>
      <c r="CC54" s="1124"/>
      <c r="CD54" s="1124"/>
      <c r="CE54" s="1124"/>
      <c r="CF54" s="1124"/>
      <c r="CG54" s="1124"/>
      <c r="CH54" s="1124"/>
      <c r="CI54" s="1125"/>
      <c r="CJ54" s="725" t="s">
        <v>103</v>
      </c>
      <c r="CK54" s="726"/>
      <c r="CL54" s="339"/>
      <c r="CM54" s="1123">
        <f>CM35+CM46+AD67</f>
        <v>5000000</v>
      </c>
      <c r="CN54" s="1123"/>
      <c r="CO54" s="1123"/>
      <c r="CP54" s="1123"/>
      <c r="CQ54" s="1123"/>
      <c r="CR54" s="1123"/>
      <c r="CS54" s="1123"/>
      <c r="CT54" s="1123"/>
      <c r="CU54" s="1123"/>
      <c r="CV54" s="1123"/>
      <c r="CW54" s="1123"/>
      <c r="CX54" s="1123"/>
      <c r="CY54" s="1123"/>
      <c r="CZ54" s="1123"/>
      <c r="DA54" s="1123"/>
      <c r="DB54" s="1123"/>
      <c r="DC54" s="1123"/>
      <c r="DD54" s="1123"/>
      <c r="DE54" s="1123"/>
      <c r="DF54" s="1123"/>
      <c r="DG54" s="1123"/>
      <c r="DH54" s="340"/>
      <c r="DI54" s="306"/>
      <c r="DJ54" s="282"/>
      <c r="DK54" s="282"/>
      <c r="DL54" s="282"/>
      <c r="DM54" s="7"/>
      <c r="DN54" s="7"/>
      <c r="DO54" s="7"/>
    </row>
    <row r="55" spans="1:119" ht="3" customHeight="1" x14ac:dyDescent="0.15">
      <c r="A55" s="282"/>
      <c r="B55" s="926"/>
      <c r="C55" s="931" t="s">
        <v>25</v>
      </c>
      <c r="D55" s="932"/>
      <c r="E55" s="932"/>
      <c r="F55" s="932"/>
      <c r="G55" s="932"/>
      <c r="H55" s="932"/>
      <c r="I55" s="932"/>
      <c r="J55" s="932"/>
      <c r="K55" s="932"/>
      <c r="L55" s="932"/>
      <c r="M55" s="932"/>
      <c r="N55" s="932"/>
      <c r="O55" s="932"/>
      <c r="P55" s="932"/>
      <c r="Q55" s="932"/>
      <c r="R55" s="932"/>
      <c r="S55" s="932"/>
      <c r="T55" s="932"/>
      <c r="U55" s="932"/>
      <c r="V55" s="933"/>
      <c r="W55" s="736" t="s">
        <v>12</v>
      </c>
      <c r="X55" s="937"/>
      <c r="Y55" s="937"/>
      <c r="Z55" s="937"/>
      <c r="AA55" s="937"/>
      <c r="AB55" s="737"/>
      <c r="AC55" s="341"/>
      <c r="AD55" s="801">
        <v>1100000</v>
      </c>
      <c r="AE55" s="801"/>
      <c r="AF55" s="801"/>
      <c r="AG55" s="801"/>
      <c r="AH55" s="801"/>
      <c r="AI55" s="801"/>
      <c r="AJ55" s="801"/>
      <c r="AK55" s="801"/>
      <c r="AL55" s="801"/>
      <c r="AM55" s="801"/>
      <c r="AN55" s="801"/>
      <c r="AO55" s="801"/>
      <c r="AP55" s="801"/>
      <c r="AQ55" s="801"/>
      <c r="AR55" s="801"/>
      <c r="AS55" s="801"/>
      <c r="AT55" s="801"/>
      <c r="AU55" s="801"/>
      <c r="AV55" s="801"/>
      <c r="AW55" s="801"/>
      <c r="AX55" s="801"/>
      <c r="AY55" s="801"/>
      <c r="AZ55" s="801"/>
      <c r="BA55" s="801"/>
      <c r="BB55" s="801"/>
      <c r="BC55" s="801"/>
      <c r="BD55" s="801"/>
      <c r="BE55" s="801"/>
      <c r="BF55" s="801"/>
      <c r="BG55" s="801"/>
      <c r="BH55" s="801"/>
      <c r="BI55" s="801"/>
      <c r="BJ55" s="801"/>
      <c r="BK55" s="801"/>
      <c r="BL55" s="801"/>
      <c r="BM55" s="801"/>
      <c r="BN55" s="801"/>
      <c r="BO55" s="801"/>
      <c r="BP55" s="801"/>
      <c r="BQ55" s="801"/>
      <c r="BR55" s="342"/>
      <c r="BS55" s="343"/>
      <c r="BT55" s="343"/>
      <c r="BU55" s="1129"/>
      <c r="BV55" s="1130"/>
      <c r="BW55" s="1131"/>
      <c r="BX55" s="879" t="s">
        <v>278</v>
      </c>
      <c r="BY55" s="879"/>
      <c r="BZ55" s="879"/>
      <c r="CA55" s="879"/>
      <c r="CB55" s="879"/>
      <c r="CC55" s="879"/>
      <c r="CD55" s="879"/>
      <c r="CE55" s="879"/>
      <c r="CF55" s="879"/>
      <c r="CG55" s="879"/>
      <c r="CH55" s="879"/>
      <c r="CI55" s="880"/>
      <c r="CJ55" s="736" t="s">
        <v>31</v>
      </c>
      <c r="CK55" s="737"/>
      <c r="CL55" s="344"/>
      <c r="CM55" s="723">
        <f>INT((AD65+AD69)/100)*100</f>
        <v>485000</v>
      </c>
      <c r="CN55" s="723"/>
      <c r="CO55" s="723"/>
      <c r="CP55" s="723"/>
      <c r="CQ55" s="723"/>
      <c r="CR55" s="723"/>
      <c r="CS55" s="723"/>
      <c r="CT55" s="723"/>
      <c r="CU55" s="723"/>
      <c r="CV55" s="723"/>
      <c r="CW55" s="723"/>
      <c r="CX55" s="723"/>
      <c r="CY55" s="723"/>
      <c r="CZ55" s="723"/>
      <c r="DA55" s="723"/>
      <c r="DB55" s="723"/>
      <c r="DC55" s="723"/>
      <c r="DD55" s="723"/>
      <c r="DE55" s="723"/>
      <c r="DF55" s="723"/>
      <c r="DG55" s="723"/>
      <c r="DH55" s="345"/>
      <c r="DI55" s="306"/>
      <c r="DJ55" s="282"/>
      <c r="DK55" s="282"/>
      <c r="DL55" s="282"/>
      <c r="DM55" s="7"/>
      <c r="DN55" s="7"/>
      <c r="DO55" s="7"/>
    </row>
    <row r="56" spans="1:119" ht="23.1" customHeight="1" x14ac:dyDescent="0.15">
      <c r="A56" s="282"/>
      <c r="B56" s="926"/>
      <c r="C56" s="934"/>
      <c r="D56" s="935"/>
      <c r="E56" s="935"/>
      <c r="F56" s="935"/>
      <c r="G56" s="935"/>
      <c r="H56" s="935"/>
      <c r="I56" s="935"/>
      <c r="J56" s="935"/>
      <c r="K56" s="935"/>
      <c r="L56" s="935"/>
      <c r="M56" s="935"/>
      <c r="N56" s="935"/>
      <c r="O56" s="935"/>
      <c r="P56" s="935"/>
      <c r="Q56" s="935"/>
      <c r="R56" s="935"/>
      <c r="S56" s="935"/>
      <c r="T56" s="935"/>
      <c r="U56" s="935"/>
      <c r="V56" s="936"/>
      <c r="W56" s="738"/>
      <c r="X56" s="938"/>
      <c r="Y56" s="938"/>
      <c r="Z56" s="938"/>
      <c r="AA56" s="938"/>
      <c r="AB56" s="739"/>
      <c r="AC56" s="346"/>
      <c r="AD56" s="802"/>
      <c r="AE56" s="802"/>
      <c r="AF56" s="802"/>
      <c r="AG56" s="802"/>
      <c r="AH56" s="802"/>
      <c r="AI56" s="802"/>
      <c r="AJ56" s="802"/>
      <c r="AK56" s="802"/>
      <c r="AL56" s="802"/>
      <c r="AM56" s="802"/>
      <c r="AN56" s="802"/>
      <c r="AO56" s="802"/>
      <c r="AP56" s="802"/>
      <c r="AQ56" s="802"/>
      <c r="AR56" s="802"/>
      <c r="AS56" s="802"/>
      <c r="AT56" s="802"/>
      <c r="AU56" s="802"/>
      <c r="AV56" s="802"/>
      <c r="AW56" s="802"/>
      <c r="AX56" s="802"/>
      <c r="AY56" s="802"/>
      <c r="AZ56" s="802"/>
      <c r="BA56" s="802"/>
      <c r="BB56" s="802"/>
      <c r="BC56" s="802"/>
      <c r="BD56" s="802"/>
      <c r="BE56" s="802"/>
      <c r="BF56" s="802"/>
      <c r="BG56" s="802"/>
      <c r="BH56" s="802"/>
      <c r="BI56" s="802"/>
      <c r="BJ56" s="802"/>
      <c r="BK56" s="802"/>
      <c r="BL56" s="802"/>
      <c r="BM56" s="802"/>
      <c r="BN56" s="802"/>
      <c r="BO56" s="802"/>
      <c r="BP56" s="802"/>
      <c r="BQ56" s="802"/>
      <c r="BR56" s="347"/>
      <c r="BS56" s="343"/>
      <c r="BT56" s="343"/>
      <c r="BU56" s="1129"/>
      <c r="BV56" s="1130"/>
      <c r="BW56" s="1131"/>
      <c r="BX56" s="881"/>
      <c r="BY56" s="881"/>
      <c r="BZ56" s="881"/>
      <c r="CA56" s="881"/>
      <c r="CB56" s="881"/>
      <c r="CC56" s="881"/>
      <c r="CD56" s="881"/>
      <c r="CE56" s="881"/>
      <c r="CF56" s="881"/>
      <c r="CG56" s="881"/>
      <c r="CH56" s="881"/>
      <c r="CI56" s="882"/>
      <c r="CJ56" s="738"/>
      <c r="CK56" s="739"/>
      <c r="CL56" s="322"/>
      <c r="CM56" s="1139"/>
      <c r="CN56" s="1139"/>
      <c r="CO56" s="1139"/>
      <c r="CP56" s="1139"/>
      <c r="CQ56" s="1139"/>
      <c r="CR56" s="1139"/>
      <c r="CS56" s="1139"/>
      <c r="CT56" s="1139"/>
      <c r="CU56" s="1139"/>
      <c r="CV56" s="1139"/>
      <c r="CW56" s="1139"/>
      <c r="CX56" s="1139"/>
      <c r="CY56" s="1139"/>
      <c r="CZ56" s="1139"/>
      <c r="DA56" s="1139"/>
      <c r="DB56" s="1139"/>
      <c r="DC56" s="1139"/>
      <c r="DD56" s="1139"/>
      <c r="DE56" s="1139"/>
      <c r="DF56" s="1139"/>
      <c r="DG56" s="1139"/>
      <c r="DH56" s="323"/>
      <c r="DI56" s="306"/>
      <c r="DJ56" s="282"/>
      <c r="DK56" s="282"/>
      <c r="DL56" s="282"/>
      <c r="DM56" s="7"/>
      <c r="DN56" s="7"/>
      <c r="DO56" s="7"/>
    </row>
    <row r="57" spans="1:119" ht="3" customHeight="1" x14ac:dyDescent="0.15">
      <c r="A57" s="282"/>
      <c r="B57" s="926"/>
      <c r="C57" s="946" t="s">
        <v>62</v>
      </c>
      <c r="D57" s="804"/>
      <c r="E57" s="804"/>
      <c r="F57" s="804"/>
      <c r="G57" s="804"/>
      <c r="H57" s="804"/>
      <c r="I57" s="804"/>
      <c r="J57" s="804"/>
      <c r="K57" s="804"/>
      <c r="L57" s="804"/>
      <c r="M57" s="804"/>
      <c r="N57" s="804"/>
      <c r="O57" s="804"/>
      <c r="P57" s="804"/>
      <c r="Q57" s="804"/>
      <c r="R57" s="804"/>
      <c r="S57" s="804"/>
      <c r="T57" s="804"/>
      <c r="U57" s="804"/>
      <c r="V57" s="805"/>
      <c r="W57" s="858" t="s">
        <v>13</v>
      </c>
      <c r="X57" s="905"/>
      <c r="Y57" s="905"/>
      <c r="Z57" s="905"/>
      <c r="AA57" s="905"/>
      <c r="AB57" s="859"/>
      <c r="AC57" s="343"/>
      <c r="AD57" s="734">
        <f>IF(AD54-AD55&lt;=0,0,INT((AD54-AD55)/1000)*1000)</f>
        <v>3900000</v>
      </c>
      <c r="AE57" s="734"/>
      <c r="AF57" s="734"/>
      <c r="AG57" s="734"/>
      <c r="AH57" s="734"/>
      <c r="AI57" s="734"/>
      <c r="AJ57" s="734"/>
      <c r="AK57" s="734"/>
      <c r="AL57" s="734"/>
      <c r="AM57" s="734"/>
      <c r="AN57" s="734"/>
      <c r="AO57" s="734"/>
      <c r="AP57" s="734"/>
      <c r="AQ57" s="734"/>
      <c r="AR57" s="734"/>
      <c r="AS57" s="734"/>
      <c r="AT57" s="734"/>
      <c r="AU57" s="734"/>
      <c r="AV57" s="734"/>
      <c r="AW57" s="734"/>
      <c r="AX57" s="734"/>
      <c r="AY57" s="734"/>
      <c r="AZ57" s="734"/>
      <c r="BA57" s="734"/>
      <c r="BB57" s="734"/>
      <c r="BC57" s="734"/>
      <c r="BD57" s="734"/>
      <c r="BE57" s="734"/>
      <c r="BF57" s="734"/>
      <c r="BG57" s="734"/>
      <c r="BH57" s="734"/>
      <c r="BI57" s="734"/>
      <c r="BJ57" s="734"/>
      <c r="BK57" s="734"/>
      <c r="BL57" s="734"/>
      <c r="BM57" s="734"/>
      <c r="BN57" s="734"/>
      <c r="BO57" s="734"/>
      <c r="BP57" s="734"/>
      <c r="BQ57" s="734"/>
      <c r="BR57" s="348"/>
      <c r="BS57" s="343"/>
      <c r="BT57" s="343"/>
      <c r="BU57" s="1129"/>
      <c r="BV57" s="1130"/>
      <c r="BW57" s="1131"/>
      <c r="BX57" s="1137" t="s">
        <v>67</v>
      </c>
      <c r="BY57" s="1137"/>
      <c r="BZ57" s="1137"/>
      <c r="CA57" s="1137"/>
      <c r="CB57" s="1137"/>
      <c r="CC57" s="1137"/>
      <c r="CD57" s="1137"/>
      <c r="CE57" s="1137"/>
      <c r="CF57" s="1137"/>
      <c r="CG57" s="1137"/>
      <c r="CH57" s="1137"/>
      <c r="CI57" s="1138"/>
      <c r="CJ57" s="858" t="s">
        <v>32</v>
      </c>
      <c r="CK57" s="859"/>
      <c r="CL57" s="308"/>
      <c r="CM57" s="729"/>
      <c r="CN57" s="729"/>
      <c r="CO57" s="729"/>
      <c r="CP57" s="729"/>
      <c r="CQ57" s="729"/>
      <c r="CR57" s="729"/>
      <c r="CS57" s="729"/>
      <c r="CT57" s="729"/>
      <c r="CU57" s="729"/>
      <c r="CV57" s="729"/>
      <c r="CW57" s="729"/>
      <c r="CX57" s="729"/>
      <c r="CY57" s="729"/>
      <c r="CZ57" s="729"/>
      <c r="DA57" s="729"/>
      <c r="DB57" s="729"/>
      <c r="DC57" s="729"/>
      <c r="DD57" s="729"/>
      <c r="DE57" s="729"/>
      <c r="DF57" s="729"/>
      <c r="DG57" s="729"/>
      <c r="DH57" s="328"/>
      <c r="DI57" s="306"/>
      <c r="DJ57" s="282"/>
      <c r="DK57" s="282"/>
      <c r="DL57" s="282"/>
      <c r="DM57" s="7"/>
      <c r="DN57" s="7"/>
      <c r="DO57" s="7"/>
    </row>
    <row r="58" spans="1:119" ht="23.1" customHeight="1" x14ac:dyDescent="0.15">
      <c r="A58" s="282"/>
      <c r="B58" s="926"/>
      <c r="C58" s="945"/>
      <c r="D58" s="804"/>
      <c r="E58" s="804"/>
      <c r="F58" s="804"/>
      <c r="G58" s="804"/>
      <c r="H58" s="804"/>
      <c r="I58" s="804"/>
      <c r="J58" s="804"/>
      <c r="K58" s="804"/>
      <c r="L58" s="804"/>
      <c r="M58" s="804"/>
      <c r="N58" s="804"/>
      <c r="O58" s="804"/>
      <c r="P58" s="804"/>
      <c r="Q58" s="804"/>
      <c r="R58" s="804"/>
      <c r="S58" s="804"/>
      <c r="T58" s="804"/>
      <c r="U58" s="804"/>
      <c r="V58" s="805"/>
      <c r="W58" s="858"/>
      <c r="X58" s="905"/>
      <c r="Y58" s="905"/>
      <c r="Z58" s="905"/>
      <c r="AA58" s="905"/>
      <c r="AB58" s="859"/>
      <c r="AC58" s="349"/>
      <c r="AD58" s="735"/>
      <c r="AE58" s="735"/>
      <c r="AF58" s="735"/>
      <c r="AG58" s="735"/>
      <c r="AH58" s="735"/>
      <c r="AI58" s="735"/>
      <c r="AJ58" s="735"/>
      <c r="AK58" s="735"/>
      <c r="AL58" s="735"/>
      <c r="AM58" s="735"/>
      <c r="AN58" s="735"/>
      <c r="AO58" s="735"/>
      <c r="AP58" s="735"/>
      <c r="AQ58" s="735"/>
      <c r="AR58" s="735"/>
      <c r="AS58" s="735"/>
      <c r="AT58" s="735"/>
      <c r="AU58" s="735"/>
      <c r="AV58" s="735"/>
      <c r="AW58" s="735"/>
      <c r="AX58" s="735"/>
      <c r="AY58" s="735"/>
      <c r="AZ58" s="735"/>
      <c r="BA58" s="735"/>
      <c r="BB58" s="735"/>
      <c r="BC58" s="735"/>
      <c r="BD58" s="735"/>
      <c r="BE58" s="735"/>
      <c r="BF58" s="735"/>
      <c r="BG58" s="735"/>
      <c r="BH58" s="735"/>
      <c r="BI58" s="735"/>
      <c r="BJ58" s="735"/>
      <c r="BK58" s="735"/>
      <c r="BL58" s="735"/>
      <c r="BM58" s="735"/>
      <c r="BN58" s="735"/>
      <c r="BO58" s="735"/>
      <c r="BP58" s="735"/>
      <c r="BQ58" s="735"/>
      <c r="BR58" s="348"/>
      <c r="BS58" s="343"/>
      <c r="BT58" s="343"/>
      <c r="BU58" s="1129"/>
      <c r="BV58" s="1130"/>
      <c r="BW58" s="1131"/>
      <c r="BX58" s="1137"/>
      <c r="BY58" s="1137"/>
      <c r="BZ58" s="1137"/>
      <c r="CA58" s="1137"/>
      <c r="CB58" s="1137"/>
      <c r="CC58" s="1137"/>
      <c r="CD58" s="1137"/>
      <c r="CE58" s="1137"/>
      <c r="CF58" s="1137"/>
      <c r="CG58" s="1137"/>
      <c r="CH58" s="1137"/>
      <c r="CI58" s="1138"/>
      <c r="CJ58" s="858"/>
      <c r="CK58" s="859"/>
      <c r="CL58" s="327"/>
      <c r="CM58" s="729"/>
      <c r="CN58" s="729"/>
      <c r="CO58" s="729"/>
      <c r="CP58" s="729"/>
      <c r="CQ58" s="729"/>
      <c r="CR58" s="729"/>
      <c r="CS58" s="729"/>
      <c r="CT58" s="729"/>
      <c r="CU58" s="729"/>
      <c r="CV58" s="729"/>
      <c r="CW58" s="729"/>
      <c r="CX58" s="729"/>
      <c r="CY58" s="729"/>
      <c r="CZ58" s="729"/>
      <c r="DA58" s="729"/>
      <c r="DB58" s="729"/>
      <c r="DC58" s="729"/>
      <c r="DD58" s="729"/>
      <c r="DE58" s="729"/>
      <c r="DF58" s="729"/>
      <c r="DG58" s="729"/>
      <c r="DH58" s="328"/>
      <c r="DI58" s="306"/>
      <c r="DJ58" s="282"/>
      <c r="DK58" s="282"/>
      <c r="DL58" s="282"/>
      <c r="DM58" s="7"/>
      <c r="DN58" s="7"/>
      <c r="DO58" s="7"/>
    </row>
    <row r="59" spans="1:119" ht="3" customHeight="1" x14ac:dyDescent="0.15">
      <c r="A59" s="282"/>
      <c r="B59" s="926"/>
      <c r="C59" s="944" t="s">
        <v>79</v>
      </c>
      <c r="D59" s="932"/>
      <c r="E59" s="932"/>
      <c r="F59" s="932"/>
      <c r="G59" s="932"/>
      <c r="H59" s="932"/>
      <c r="I59" s="932"/>
      <c r="J59" s="932"/>
      <c r="K59" s="932"/>
      <c r="L59" s="932"/>
      <c r="M59" s="932"/>
      <c r="N59" s="932"/>
      <c r="O59" s="932"/>
      <c r="P59" s="932"/>
      <c r="Q59" s="932"/>
      <c r="R59" s="932"/>
      <c r="S59" s="932"/>
      <c r="T59" s="932"/>
      <c r="U59" s="932"/>
      <c r="V59" s="933"/>
      <c r="W59" s="736" t="s">
        <v>14</v>
      </c>
      <c r="X59" s="937"/>
      <c r="Y59" s="937"/>
      <c r="Z59" s="937"/>
      <c r="AA59" s="937"/>
      <c r="AB59" s="737"/>
      <c r="AC59" s="341"/>
      <c r="AD59" s="1118">
        <f>贈与税額の計算!R58</f>
        <v>485000</v>
      </c>
      <c r="AE59" s="1118"/>
      <c r="AF59" s="1118"/>
      <c r="AG59" s="1118"/>
      <c r="AH59" s="1118"/>
      <c r="AI59" s="1118"/>
      <c r="AJ59" s="1118"/>
      <c r="AK59" s="1118"/>
      <c r="AL59" s="1118"/>
      <c r="AM59" s="1118"/>
      <c r="AN59" s="1118"/>
      <c r="AO59" s="1118"/>
      <c r="AP59" s="1118"/>
      <c r="AQ59" s="1118"/>
      <c r="AR59" s="1118"/>
      <c r="AS59" s="1118"/>
      <c r="AT59" s="1118"/>
      <c r="AU59" s="1118"/>
      <c r="AV59" s="1118"/>
      <c r="AW59" s="1118"/>
      <c r="AX59" s="1118"/>
      <c r="AY59" s="1118"/>
      <c r="AZ59" s="1118"/>
      <c r="BA59" s="1118"/>
      <c r="BB59" s="1118"/>
      <c r="BC59" s="1118"/>
      <c r="BD59" s="1118"/>
      <c r="BE59" s="1118"/>
      <c r="BF59" s="1118"/>
      <c r="BG59" s="1118"/>
      <c r="BH59" s="1118"/>
      <c r="BI59" s="1118"/>
      <c r="BJ59" s="1118"/>
      <c r="BK59" s="1118"/>
      <c r="BL59" s="1118"/>
      <c r="BM59" s="1118"/>
      <c r="BN59" s="1118"/>
      <c r="BO59" s="1118"/>
      <c r="BP59" s="1118"/>
      <c r="BQ59" s="1118"/>
      <c r="BR59" s="342"/>
      <c r="BS59" s="350"/>
      <c r="BT59" s="350"/>
      <c r="BU59" s="1129"/>
      <c r="BV59" s="1130"/>
      <c r="BW59" s="1131"/>
      <c r="BX59" s="730" t="s">
        <v>30</v>
      </c>
      <c r="BY59" s="730"/>
      <c r="BZ59" s="730"/>
      <c r="CA59" s="730"/>
      <c r="CB59" s="730"/>
      <c r="CC59" s="730"/>
      <c r="CD59" s="730"/>
      <c r="CE59" s="730"/>
      <c r="CF59" s="730"/>
      <c r="CG59" s="730"/>
      <c r="CH59" s="730"/>
      <c r="CI59" s="731"/>
      <c r="CJ59" s="736" t="s">
        <v>33</v>
      </c>
      <c r="CK59" s="737"/>
      <c r="CL59" s="344"/>
      <c r="CM59" s="728"/>
      <c r="CN59" s="728"/>
      <c r="CO59" s="728"/>
      <c r="CP59" s="728"/>
      <c r="CQ59" s="728"/>
      <c r="CR59" s="728"/>
      <c r="CS59" s="728"/>
      <c r="CT59" s="728"/>
      <c r="CU59" s="728"/>
      <c r="CV59" s="728"/>
      <c r="CW59" s="728"/>
      <c r="CX59" s="728"/>
      <c r="CY59" s="728"/>
      <c r="CZ59" s="728"/>
      <c r="DA59" s="728"/>
      <c r="DB59" s="728"/>
      <c r="DC59" s="728"/>
      <c r="DD59" s="728"/>
      <c r="DE59" s="728"/>
      <c r="DF59" s="728"/>
      <c r="DG59" s="728"/>
      <c r="DH59" s="345"/>
      <c r="DI59" s="306"/>
      <c r="DJ59" s="282"/>
      <c r="DK59" s="282"/>
      <c r="DL59" s="282"/>
      <c r="DM59" s="7"/>
      <c r="DN59" s="7"/>
      <c r="DO59" s="7"/>
    </row>
    <row r="60" spans="1:119" ht="23.1" customHeight="1" x14ac:dyDescent="0.15">
      <c r="A60" s="282"/>
      <c r="B60" s="926"/>
      <c r="C60" s="945"/>
      <c r="D60" s="804"/>
      <c r="E60" s="804"/>
      <c r="F60" s="804"/>
      <c r="G60" s="804"/>
      <c r="H60" s="804"/>
      <c r="I60" s="804"/>
      <c r="J60" s="804"/>
      <c r="K60" s="804"/>
      <c r="L60" s="804"/>
      <c r="M60" s="804"/>
      <c r="N60" s="804"/>
      <c r="O60" s="804"/>
      <c r="P60" s="804"/>
      <c r="Q60" s="804"/>
      <c r="R60" s="804"/>
      <c r="S60" s="804"/>
      <c r="T60" s="804"/>
      <c r="U60" s="804"/>
      <c r="V60" s="805"/>
      <c r="W60" s="858"/>
      <c r="X60" s="905"/>
      <c r="Y60" s="905"/>
      <c r="Z60" s="905"/>
      <c r="AA60" s="905"/>
      <c r="AB60" s="859"/>
      <c r="AC60" s="349"/>
      <c r="AD60" s="735"/>
      <c r="AE60" s="735"/>
      <c r="AF60" s="735"/>
      <c r="AG60" s="735"/>
      <c r="AH60" s="735"/>
      <c r="AI60" s="735"/>
      <c r="AJ60" s="735"/>
      <c r="AK60" s="735"/>
      <c r="AL60" s="735"/>
      <c r="AM60" s="735"/>
      <c r="AN60" s="735"/>
      <c r="AO60" s="735"/>
      <c r="AP60" s="735"/>
      <c r="AQ60" s="735"/>
      <c r="AR60" s="735"/>
      <c r="AS60" s="735"/>
      <c r="AT60" s="735"/>
      <c r="AU60" s="735"/>
      <c r="AV60" s="735"/>
      <c r="AW60" s="735"/>
      <c r="AX60" s="735"/>
      <c r="AY60" s="735"/>
      <c r="AZ60" s="735"/>
      <c r="BA60" s="735"/>
      <c r="BB60" s="735"/>
      <c r="BC60" s="735"/>
      <c r="BD60" s="735"/>
      <c r="BE60" s="735"/>
      <c r="BF60" s="735"/>
      <c r="BG60" s="735"/>
      <c r="BH60" s="735"/>
      <c r="BI60" s="735"/>
      <c r="BJ60" s="735"/>
      <c r="BK60" s="735"/>
      <c r="BL60" s="735"/>
      <c r="BM60" s="735"/>
      <c r="BN60" s="735"/>
      <c r="BO60" s="735"/>
      <c r="BP60" s="735"/>
      <c r="BQ60" s="735"/>
      <c r="BR60" s="348"/>
      <c r="BS60" s="350"/>
      <c r="BT60" s="350"/>
      <c r="BU60" s="1129"/>
      <c r="BV60" s="1130"/>
      <c r="BW60" s="1131"/>
      <c r="BX60" s="732"/>
      <c r="BY60" s="732"/>
      <c r="BZ60" s="732"/>
      <c r="CA60" s="732"/>
      <c r="CB60" s="732"/>
      <c r="CC60" s="732"/>
      <c r="CD60" s="732"/>
      <c r="CE60" s="732"/>
      <c r="CF60" s="732"/>
      <c r="CG60" s="732"/>
      <c r="CH60" s="732"/>
      <c r="CI60" s="733"/>
      <c r="CJ60" s="738"/>
      <c r="CK60" s="739"/>
      <c r="CL60" s="322"/>
      <c r="CM60" s="1143"/>
      <c r="CN60" s="1143"/>
      <c r="CO60" s="1143"/>
      <c r="CP60" s="1143"/>
      <c r="CQ60" s="1143"/>
      <c r="CR60" s="1143"/>
      <c r="CS60" s="1143"/>
      <c r="CT60" s="1143"/>
      <c r="CU60" s="1143"/>
      <c r="CV60" s="1143"/>
      <c r="CW60" s="1143"/>
      <c r="CX60" s="1143"/>
      <c r="CY60" s="1143"/>
      <c r="CZ60" s="1143"/>
      <c r="DA60" s="1143"/>
      <c r="DB60" s="1143"/>
      <c r="DC60" s="1143"/>
      <c r="DD60" s="1143"/>
      <c r="DE60" s="1143"/>
      <c r="DF60" s="1143"/>
      <c r="DG60" s="1143"/>
      <c r="DH60" s="323"/>
      <c r="DI60" s="306"/>
      <c r="DJ60" s="282"/>
      <c r="DK60" s="282"/>
      <c r="DL60" s="282"/>
      <c r="DM60" s="7"/>
      <c r="DN60" s="7"/>
      <c r="DO60" s="7"/>
    </row>
    <row r="61" spans="1:119" ht="3" customHeight="1" x14ac:dyDescent="0.15">
      <c r="A61" s="282"/>
      <c r="B61" s="926"/>
      <c r="C61" s="931" t="s">
        <v>63</v>
      </c>
      <c r="D61" s="932"/>
      <c r="E61" s="932"/>
      <c r="F61" s="932"/>
      <c r="G61" s="932"/>
      <c r="H61" s="932"/>
      <c r="I61" s="932"/>
      <c r="J61" s="932"/>
      <c r="K61" s="932"/>
      <c r="L61" s="932"/>
      <c r="M61" s="932"/>
      <c r="N61" s="932"/>
      <c r="O61" s="932"/>
      <c r="P61" s="932"/>
      <c r="Q61" s="932"/>
      <c r="R61" s="932"/>
      <c r="S61" s="932"/>
      <c r="T61" s="932"/>
      <c r="U61" s="932"/>
      <c r="V61" s="933"/>
      <c r="W61" s="736" t="s">
        <v>15</v>
      </c>
      <c r="X61" s="937"/>
      <c r="Y61" s="937"/>
      <c r="Z61" s="937"/>
      <c r="AA61" s="937"/>
      <c r="AB61" s="737"/>
      <c r="AC61" s="341"/>
      <c r="AD61" s="702"/>
      <c r="AE61" s="702"/>
      <c r="AF61" s="702"/>
      <c r="AG61" s="702"/>
      <c r="AH61" s="702"/>
      <c r="AI61" s="702"/>
      <c r="AJ61" s="702"/>
      <c r="AK61" s="702"/>
      <c r="AL61" s="702"/>
      <c r="AM61" s="702"/>
      <c r="AN61" s="702"/>
      <c r="AO61" s="702"/>
      <c r="AP61" s="702"/>
      <c r="AQ61" s="702"/>
      <c r="AR61" s="702"/>
      <c r="AS61" s="702"/>
      <c r="AT61" s="702"/>
      <c r="AU61" s="702"/>
      <c r="AV61" s="702"/>
      <c r="AW61" s="702"/>
      <c r="AX61" s="702"/>
      <c r="AY61" s="702"/>
      <c r="AZ61" s="702"/>
      <c r="BA61" s="702"/>
      <c r="BB61" s="702"/>
      <c r="BC61" s="702"/>
      <c r="BD61" s="702"/>
      <c r="BE61" s="702"/>
      <c r="BF61" s="702"/>
      <c r="BG61" s="702"/>
      <c r="BH61" s="702"/>
      <c r="BI61" s="702"/>
      <c r="BJ61" s="702"/>
      <c r="BK61" s="702"/>
      <c r="BL61" s="702"/>
      <c r="BM61" s="702"/>
      <c r="BN61" s="702"/>
      <c r="BO61" s="702"/>
      <c r="BP61" s="702"/>
      <c r="BQ61" s="702"/>
      <c r="BR61" s="342"/>
      <c r="BS61" s="343"/>
      <c r="BT61" s="343"/>
      <c r="BU61" s="1129"/>
      <c r="BV61" s="1130"/>
      <c r="BW61" s="1131"/>
      <c r="BX61" s="1142" t="s">
        <v>147</v>
      </c>
      <c r="BY61" s="1142"/>
      <c r="BZ61" s="1142"/>
      <c r="CA61" s="1142"/>
      <c r="CB61" s="1142"/>
      <c r="CC61" s="1142"/>
      <c r="CD61" s="1142"/>
      <c r="CE61" s="1142"/>
      <c r="CF61" s="1142"/>
      <c r="CG61" s="1142"/>
      <c r="CH61" s="1142"/>
      <c r="CI61" s="1142"/>
      <c r="CJ61" s="858" t="s">
        <v>22</v>
      </c>
      <c r="CK61" s="859"/>
      <c r="CL61" s="308"/>
      <c r="CM61" s="729"/>
      <c r="CN61" s="729"/>
      <c r="CO61" s="729"/>
      <c r="CP61" s="729"/>
      <c r="CQ61" s="729"/>
      <c r="CR61" s="729"/>
      <c r="CS61" s="729"/>
      <c r="CT61" s="729"/>
      <c r="CU61" s="729"/>
      <c r="CV61" s="729"/>
      <c r="CW61" s="729"/>
      <c r="CX61" s="729"/>
      <c r="CY61" s="729"/>
      <c r="CZ61" s="729"/>
      <c r="DA61" s="729"/>
      <c r="DB61" s="729"/>
      <c r="DC61" s="729"/>
      <c r="DD61" s="729"/>
      <c r="DE61" s="729"/>
      <c r="DF61" s="729"/>
      <c r="DG61" s="729"/>
      <c r="DH61" s="328"/>
      <c r="DI61" s="306"/>
      <c r="DJ61" s="282"/>
      <c r="DK61" s="282"/>
      <c r="DL61" s="282"/>
      <c r="DM61" s="7"/>
      <c r="DN61" s="7"/>
      <c r="DO61" s="7"/>
    </row>
    <row r="62" spans="1:119" ht="23.1" customHeight="1" x14ac:dyDescent="0.15">
      <c r="A62" s="925" t="s">
        <v>66</v>
      </c>
      <c r="B62" s="926"/>
      <c r="C62" s="934"/>
      <c r="D62" s="935"/>
      <c r="E62" s="935"/>
      <c r="F62" s="935"/>
      <c r="G62" s="935"/>
      <c r="H62" s="935"/>
      <c r="I62" s="935"/>
      <c r="J62" s="935"/>
      <c r="K62" s="935"/>
      <c r="L62" s="935"/>
      <c r="M62" s="935"/>
      <c r="N62" s="935"/>
      <c r="O62" s="935"/>
      <c r="P62" s="935"/>
      <c r="Q62" s="935"/>
      <c r="R62" s="935"/>
      <c r="S62" s="935"/>
      <c r="T62" s="935"/>
      <c r="U62" s="935"/>
      <c r="V62" s="936"/>
      <c r="W62" s="738"/>
      <c r="X62" s="938"/>
      <c r="Y62" s="938"/>
      <c r="Z62" s="938"/>
      <c r="AA62" s="938"/>
      <c r="AB62" s="739"/>
      <c r="AC62" s="349"/>
      <c r="AD62" s="703"/>
      <c r="AE62" s="703"/>
      <c r="AF62" s="703"/>
      <c r="AG62" s="703"/>
      <c r="AH62" s="703"/>
      <c r="AI62" s="703"/>
      <c r="AJ62" s="703"/>
      <c r="AK62" s="703"/>
      <c r="AL62" s="703"/>
      <c r="AM62" s="703"/>
      <c r="AN62" s="703"/>
      <c r="AO62" s="703"/>
      <c r="AP62" s="703"/>
      <c r="AQ62" s="703"/>
      <c r="AR62" s="703"/>
      <c r="AS62" s="703"/>
      <c r="AT62" s="703"/>
      <c r="AU62" s="703"/>
      <c r="AV62" s="703"/>
      <c r="AW62" s="703"/>
      <c r="AX62" s="703"/>
      <c r="AY62" s="703"/>
      <c r="AZ62" s="703"/>
      <c r="BA62" s="703"/>
      <c r="BB62" s="703"/>
      <c r="BC62" s="703"/>
      <c r="BD62" s="703"/>
      <c r="BE62" s="703"/>
      <c r="BF62" s="703"/>
      <c r="BG62" s="703"/>
      <c r="BH62" s="703"/>
      <c r="BI62" s="703"/>
      <c r="BJ62" s="703"/>
      <c r="BK62" s="703"/>
      <c r="BL62" s="703"/>
      <c r="BM62" s="703"/>
      <c r="BN62" s="703"/>
      <c r="BO62" s="703"/>
      <c r="BP62" s="703"/>
      <c r="BQ62" s="703"/>
      <c r="BR62" s="348"/>
      <c r="BS62" s="343"/>
      <c r="BT62" s="343"/>
      <c r="BU62" s="1129"/>
      <c r="BV62" s="1130"/>
      <c r="BW62" s="1131"/>
      <c r="BX62" s="1142"/>
      <c r="BY62" s="1142"/>
      <c r="BZ62" s="1142"/>
      <c r="CA62" s="1142"/>
      <c r="CB62" s="1142"/>
      <c r="CC62" s="1142"/>
      <c r="CD62" s="1142"/>
      <c r="CE62" s="1142"/>
      <c r="CF62" s="1142"/>
      <c r="CG62" s="1142"/>
      <c r="CH62" s="1142"/>
      <c r="CI62" s="1142"/>
      <c r="CJ62" s="858"/>
      <c r="CK62" s="859"/>
      <c r="CL62" s="327"/>
      <c r="CM62" s="729"/>
      <c r="CN62" s="729"/>
      <c r="CO62" s="729"/>
      <c r="CP62" s="729"/>
      <c r="CQ62" s="729"/>
      <c r="CR62" s="729"/>
      <c r="CS62" s="729"/>
      <c r="CT62" s="729"/>
      <c r="CU62" s="729"/>
      <c r="CV62" s="729"/>
      <c r="CW62" s="729"/>
      <c r="CX62" s="729"/>
      <c r="CY62" s="729"/>
      <c r="CZ62" s="729"/>
      <c r="DA62" s="729"/>
      <c r="DB62" s="729"/>
      <c r="DC62" s="729"/>
      <c r="DD62" s="729"/>
      <c r="DE62" s="729"/>
      <c r="DF62" s="729"/>
      <c r="DG62" s="729"/>
      <c r="DH62" s="328"/>
      <c r="DI62" s="306"/>
      <c r="DJ62" s="282"/>
      <c r="DK62" s="282"/>
      <c r="DL62" s="282"/>
      <c r="DM62" s="7"/>
      <c r="DN62" s="7"/>
      <c r="DO62" s="7"/>
    </row>
    <row r="63" spans="1:119" ht="3" customHeight="1" x14ac:dyDescent="0.15">
      <c r="A63" s="925"/>
      <c r="B63" s="926"/>
      <c r="C63" s="931" t="s">
        <v>64</v>
      </c>
      <c r="D63" s="932"/>
      <c r="E63" s="932"/>
      <c r="F63" s="932"/>
      <c r="G63" s="932"/>
      <c r="H63" s="932"/>
      <c r="I63" s="932"/>
      <c r="J63" s="932"/>
      <c r="K63" s="932"/>
      <c r="L63" s="932"/>
      <c r="M63" s="932"/>
      <c r="N63" s="932"/>
      <c r="O63" s="932"/>
      <c r="P63" s="932"/>
      <c r="Q63" s="932"/>
      <c r="R63" s="932"/>
      <c r="S63" s="932"/>
      <c r="T63" s="932"/>
      <c r="U63" s="932"/>
      <c r="V63" s="933"/>
      <c r="W63" s="736" t="s">
        <v>16</v>
      </c>
      <c r="X63" s="937"/>
      <c r="Y63" s="937"/>
      <c r="Z63" s="937"/>
      <c r="AA63" s="937"/>
      <c r="AB63" s="737"/>
      <c r="AC63" s="341"/>
      <c r="AD63" s="702"/>
      <c r="AE63" s="702"/>
      <c r="AF63" s="702"/>
      <c r="AG63" s="702"/>
      <c r="AH63" s="702"/>
      <c r="AI63" s="702"/>
      <c r="AJ63" s="702"/>
      <c r="AK63" s="702"/>
      <c r="AL63" s="702"/>
      <c r="AM63" s="702"/>
      <c r="AN63" s="702"/>
      <c r="AO63" s="702"/>
      <c r="AP63" s="702"/>
      <c r="AQ63" s="702"/>
      <c r="AR63" s="702"/>
      <c r="AS63" s="702"/>
      <c r="AT63" s="702"/>
      <c r="AU63" s="702"/>
      <c r="AV63" s="702"/>
      <c r="AW63" s="702"/>
      <c r="AX63" s="702"/>
      <c r="AY63" s="702"/>
      <c r="AZ63" s="702"/>
      <c r="BA63" s="702"/>
      <c r="BB63" s="702"/>
      <c r="BC63" s="702"/>
      <c r="BD63" s="702"/>
      <c r="BE63" s="702"/>
      <c r="BF63" s="702"/>
      <c r="BG63" s="702"/>
      <c r="BH63" s="702"/>
      <c r="BI63" s="702"/>
      <c r="BJ63" s="702"/>
      <c r="BK63" s="702"/>
      <c r="BL63" s="702"/>
      <c r="BM63" s="702"/>
      <c r="BN63" s="702"/>
      <c r="BO63" s="702"/>
      <c r="BP63" s="702"/>
      <c r="BQ63" s="702"/>
      <c r="BR63" s="342"/>
      <c r="BS63" s="351"/>
      <c r="BT63" s="351"/>
      <c r="BU63" s="1129"/>
      <c r="BV63" s="1130"/>
      <c r="BW63" s="1131"/>
      <c r="BX63" s="705" t="s">
        <v>146</v>
      </c>
      <c r="BY63" s="705"/>
      <c r="BZ63" s="705"/>
      <c r="CA63" s="705"/>
      <c r="CB63" s="705"/>
      <c r="CC63" s="705"/>
      <c r="CD63" s="705"/>
      <c r="CE63" s="705"/>
      <c r="CF63" s="705"/>
      <c r="CG63" s="705"/>
      <c r="CH63" s="705"/>
      <c r="CI63" s="705"/>
      <c r="CJ63" s="736" t="s">
        <v>57</v>
      </c>
      <c r="CK63" s="737"/>
      <c r="CL63" s="352"/>
      <c r="CM63" s="728"/>
      <c r="CN63" s="728"/>
      <c r="CO63" s="728"/>
      <c r="CP63" s="728"/>
      <c r="CQ63" s="728"/>
      <c r="CR63" s="728"/>
      <c r="CS63" s="728"/>
      <c r="CT63" s="728"/>
      <c r="CU63" s="728"/>
      <c r="CV63" s="728"/>
      <c r="CW63" s="728"/>
      <c r="CX63" s="728"/>
      <c r="CY63" s="728"/>
      <c r="CZ63" s="728"/>
      <c r="DA63" s="728"/>
      <c r="DB63" s="728"/>
      <c r="DC63" s="728"/>
      <c r="DD63" s="728"/>
      <c r="DE63" s="728"/>
      <c r="DF63" s="728"/>
      <c r="DG63" s="728"/>
      <c r="DH63" s="345"/>
      <c r="DI63" s="306"/>
      <c r="DJ63" s="282"/>
      <c r="DK63" s="282"/>
      <c r="DL63" s="282"/>
      <c r="DM63" s="7"/>
      <c r="DN63" s="7"/>
      <c r="DO63" s="7"/>
    </row>
    <row r="64" spans="1:119" ht="23.1" customHeight="1" x14ac:dyDescent="0.15">
      <c r="A64" s="925"/>
      <c r="B64" s="926"/>
      <c r="C64" s="934"/>
      <c r="D64" s="935"/>
      <c r="E64" s="935"/>
      <c r="F64" s="935"/>
      <c r="G64" s="935"/>
      <c r="H64" s="935"/>
      <c r="I64" s="935"/>
      <c r="J64" s="935"/>
      <c r="K64" s="935"/>
      <c r="L64" s="935"/>
      <c r="M64" s="935"/>
      <c r="N64" s="935"/>
      <c r="O64" s="935"/>
      <c r="P64" s="935"/>
      <c r="Q64" s="935"/>
      <c r="R64" s="935"/>
      <c r="S64" s="935"/>
      <c r="T64" s="935"/>
      <c r="U64" s="935"/>
      <c r="V64" s="936"/>
      <c r="W64" s="738"/>
      <c r="X64" s="938"/>
      <c r="Y64" s="938"/>
      <c r="Z64" s="938"/>
      <c r="AA64" s="938"/>
      <c r="AB64" s="739"/>
      <c r="AC64" s="349"/>
      <c r="AD64" s="703"/>
      <c r="AE64" s="703"/>
      <c r="AF64" s="703"/>
      <c r="AG64" s="703"/>
      <c r="AH64" s="703"/>
      <c r="AI64" s="703"/>
      <c r="AJ64" s="703"/>
      <c r="AK64" s="703"/>
      <c r="AL64" s="703"/>
      <c r="AM64" s="703"/>
      <c r="AN64" s="703"/>
      <c r="AO64" s="703"/>
      <c r="AP64" s="703"/>
      <c r="AQ64" s="703"/>
      <c r="AR64" s="703"/>
      <c r="AS64" s="703"/>
      <c r="AT64" s="703"/>
      <c r="AU64" s="703"/>
      <c r="AV64" s="703"/>
      <c r="AW64" s="703"/>
      <c r="AX64" s="703"/>
      <c r="AY64" s="703"/>
      <c r="AZ64" s="703"/>
      <c r="BA64" s="703"/>
      <c r="BB64" s="703"/>
      <c r="BC64" s="703"/>
      <c r="BD64" s="703"/>
      <c r="BE64" s="703"/>
      <c r="BF64" s="703"/>
      <c r="BG64" s="703"/>
      <c r="BH64" s="703"/>
      <c r="BI64" s="703"/>
      <c r="BJ64" s="703"/>
      <c r="BK64" s="703"/>
      <c r="BL64" s="703"/>
      <c r="BM64" s="703"/>
      <c r="BN64" s="703"/>
      <c r="BO64" s="703"/>
      <c r="BP64" s="703"/>
      <c r="BQ64" s="703"/>
      <c r="BR64" s="348"/>
      <c r="BS64" s="353"/>
      <c r="BT64" s="351"/>
      <c r="BU64" s="1129"/>
      <c r="BV64" s="1130"/>
      <c r="BW64" s="1131"/>
      <c r="BX64" s="708"/>
      <c r="BY64" s="708"/>
      <c r="BZ64" s="708"/>
      <c r="CA64" s="708"/>
      <c r="CB64" s="708"/>
      <c r="CC64" s="708"/>
      <c r="CD64" s="708"/>
      <c r="CE64" s="708"/>
      <c r="CF64" s="708"/>
      <c r="CG64" s="708"/>
      <c r="CH64" s="708"/>
      <c r="CI64" s="708"/>
      <c r="CJ64" s="896"/>
      <c r="CK64" s="897"/>
      <c r="CL64" s="521"/>
      <c r="CM64" s="729"/>
      <c r="CN64" s="729"/>
      <c r="CO64" s="729"/>
      <c r="CP64" s="729"/>
      <c r="CQ64" s="729"/>
      <c r="CR64" s="729"/>
      <c r="CS64" s="729"/>
      <c r="CT64" s="729"/>
      <c r="CU64" s="729"/>
      <c r="CV64" s="729"/>
      <c r="CW64" s="729"/>
      <c r="CX64" s="729"/>
      <c r="CY64" s="729"/>
      <c r="CZ64" s="729"/>
      <c r="DA64" s="729"/>
      <c r="DB64" s="729"/>
      <c r="DC64" s="729"/>
      <c r="DD64" s="729"/>
      <c r="DE64" s="729"/>
      <c r="DF64" s="729"/>
      <c r="DG64" s="729"/>
      <c r="DH64" s="328"/>
      <c r="DI64" s="306"/>
      <c r="DJ64" s="282"/>
      <c r="DK64" s="282"/>
      <c r="DL64" s="282"/>
      <c r="DM64" s="7"/>
      <c r="DN64" s="7"/>
      <c r="DO64" s="7"/>
    </row>
    <row r="65" spans="1:119" ht="3" customHeight="1" x14ac:dyDescent="0.15">
      <c r="A65" s="925"/>
      <c r="B65" s="926"/>
      <c r="C65" s="803" t="s">
        <v>65</v>
      </c>
      <c r="D65" s="804"/>
      <c r="E65" s="804"/>
      <c r="F65" s="804"/>
      <c r="G65" s="804"/>
      <c r="H65" s="804"/>
      <c r="I65" s="804"/>
      <c r="J65" s="804"/>
      <c r="K65" s="804"/>
      <c r="L65" s="804"/>
      <c r="M65" s="804"/>
      <c r="N65" s="804"/>
      <c r="O65" s="804"/>
      <c r="P65" s="804"/>
      <c r="Q65" s="804"/>
      <c r="R65" s="804"/>
      <c r="S65" s="804"/>
      <c r="T65" s="804"/>
      <c r="U65" s="804"/>
      <c r="V65" s="805"/>
      <c r="W65" s="858" t="s">
        <v>28</v>
      </c>
      <c r="X65" s="905"/>
      <c r="Y65" s="905"/>
      <c r="Z65" s="905"/>
      <c r="AA65" s="905"/>
      <c r="AB65" s="859"/>
      <c r="AC65" s="341"/>
      <c r="AD65" s="1118">
        <f>AD59-AD61-AD63</f>
        <v>485000</v>
      </c>
      <c r="AE65" s="1118"/>
      <c r="AF65" s="1118"/>
      <c r="AG65" s="1118"/>
      <c r="AH65" s="1118"/>
      <c r="AI65" s="1118"/>
      <c r="AJ65" s="1118"/>
      <c r="AK65" s="1118"/>
      <c r="AL65" s="1118"/>
      <c r="AM65" s="1118"/>
      <c r="AN65" s="1118"/>
      <c r="AO65" s="1118"/>
      <c r="AP65" s="1118"/>
      <c r="AQ65" s="1118"/>
      <c r="AR65" s="1118"/>
      <c r="AS65" s="1118"/>
      <c r="AT65" s="1118"/>
      <c r="AU65" s="1118"/>
      <c r="AV65" s="1118"/>
      <c r="AW65" s="1118"/>
      <c r="AX65" s="1118"/>
      <c r="AY65" s="1118"/>
      <c r="AZ65" s="1118"/>
      <c r="BA65" s="1118"/>
      <c r="BB65" s="1118"/>
      <c r="BC65" s="1118"/>
      <c r="BD65" s="1118"/>
      <c r="BE65" s="1118"/>
      <c r="BF65" s="1118"/>
      <c r="BG65" s="1118"/>
      <c r="BH65" s="1118"/>
      <c r="BI65" s="1118"/>
      <c r="BJ65" s="1118"/>
      <c r="BK65" s="1118"/>
      <c r="BL65" s="1118"/>
      <c r="BM65" s="1118"/>
      <c r="BN65" s="1118"/>
      <c r="BO65" s="1118"/>
      <c r="BP65" s="1118"/>
      <c r="BQ65" s="1118"/>
      <c r="BR65" s="342"/>
      <c r="BS65" s="353"/>
      <c r="BT65" s="351"/>
      <c r="BU65" s="1129"/>
      <c r="BV65" s="1130"/>
      <c r="BW65" s="1131"/>
      <c r="BX65" s="704" t="s">
        <v>230</v>
      </c>
      <c r="BY65" s="705"/>
      <c r="BZ65" s="705"/>
      <c r="CA65" s="705"/>
      <c r="CB65" s="705"/>
      <c r="CC65" s="705"/>
      <c r="CD65" s="705"/>
      <c r="CE65" s="705"/>
      <c r="CF65" s="705"/>
      <c r="CG65" s="705"/>
      <c r="CH65" s="705"/>
      <c r="CI65" s="706"/>
      <c r="CJ65" s="709" t="s">
        <v>139</v>
      </c>
      <c r="CK65" s="710"/>
      <c r="CL65" s="522"/>
      <c r="CM65" s="713"/>
      <c r="CN65" s="713"/>
      <c r="CO65" s="713"/>
      <c r="CP65" s="713"/>
      <c r="CQ65" s="713"/>
      <c r="CR65" s="713"/>
      <c r="CS65" s="713"/>
      <c r="CT65" s="713"/>
      <c r="CU65" s="713"/>
      <c r="CV65" s="713"/>
      <c r="CW65" s="713"/>
      <c r="CX65" s="713"/>
      <c r="CY65" s="713"/>
      <c r="CZ65" s="713"/>
      <c r="DA65" s="713"/>
      <c r="DB65" s="713"/>
      <c r="DC65" s="713"/>
      <c r="DD65" s="713"/>
      <c r="DE65" s="713"/>
      <c r="DF65" s="713"/>
      <c r="DG65" s="713"/>
      <c r="DH65" s="519"/>
      <c r="DI65" s="306"/>
      <c r="DJ65" s="282"/>
      <c r="DK65" s="282"/>
      <c r="DL65" s="282"/>
      <c r="DM65" s="7"/>
      <c r="DN65" s="7"/>
      <c r="DO65" s="7"/>
    </row>
    <row r="66" spans="1:119" ht="23.1" customHeight="1" thickBot="1" x14ac:dyDescent="0.2">
      <c r="A66" s="925"/>
      <c r="B66" s="926"/>
      <c r="C66" s="804"/>
      <c r="D66" s="804"/>
      <c r="E66" s="804"/>
      <c r="F66" s="804"/>
      <c r="G66" s="804"/>
      <c r="H66" s="804"/>
      <c r="I66" s="804"/>
      <c r="J66" s="804"/>
      <c r="K66" s="804"/>
      <c r="L66" s="804"/>
      <c r="M66" s="804"/>
      <c r="N66" s="804"/>
      <c r="O66" s="804"/>
      <c r="P66" s="804"/>
      <c r="Q66" s="804"/>
      <c r="R66" s="804"/>
      <c r="S66" s="804"/>
      <c r="T66" s="804"/>
      <c r="U66" s="804"/>
      <c r="V66" s="805"/>
      <c r="W66" s="858"/>
      <c r="X66" s="905"/>
      <c r="Y66" s="905"/>
      <c r="Z66" s="905"/>
      <c r="AA66" s="905"/>
      <c r="AB66" s="859"/>
      <c r="AC66" s="349"/>
      <c r="AD66" s="1119"/>
      <c r="AE66" s="1119"/>
      <c r="AF66" s="1119"/>
      <c r="AG66" s="1119"/>
      <c r="AH66" s="1119"/>
      <c r="AI66" s="1119"/>
      <c r="AJ66" s="1119"/>
      <c r="AK66" s="1119"/>
      <c r="AL66" s="1119"/>
      <c r="AM66" s="1119"/>
      <c r="AN66" s="1119"/>
      <c r="AO66" s="1119"/>
      <c r="AP66" s="1119"/>
      <c r="AQ66" s="1119"/>
      <c r="AR66" s="1119"/>
      <c r="AS66" s="1119"/>
      <c r="AT66" s="1119"/>
      <c r="AU66" s="1119"/>
      <c r="AV66" s="1119"/>
      <c r="AW66" s="1119"/>
      <c r="AX66" s="1119"/>
      <c r="AY66" s="1119"/>
      <c r="AZ66" s="1119"/>
      <c r="BA66" s="1119"/>
      <c r="BB66" s="1119"/>
      <c r="BC66" s="1119"/>
      <c r="BD66" s="1119"/>
      <c r="BE66" s="1119"/>
      <c r="BF66" s="1119"/>
      <c r="BG66" s="1119"/>
      <c r="BH66" s="1119"/>
      <c r="BI66" s="1119"/>
      <c r="BJ66" s="1119"/>
      <c r="BK66" s="1119"/>
      <c r="BL66" s="1119"/>
      <c r="BM66" s="1119"/>
      <c r="BN66" s="1119"/>
      <c r="BO66" s="1119"/>
      <c r="BP66" s="1119"/>
      <c r="BQ66" s="1119"/>
      <c r="BR66" s="348"/>
      <c r="BS66" s="353"/>
      <c r="BT66" s="351"/>
      <c r="BU66" s="1129"/>
      <c r="BV66" s="1130"/>
      <c r="BW66" s="1131"/>
      <c r="BX66" s="707"/>
      <c r="BY66" s="708"/>
      <c r="BZ66" s="708"/>
      <c r="CA66" s="708"/>
      <c r="CB66" s="708"/>
      <c r="CC66" s="708"/>
      <c r="CD66" s="708"/>
      <c r="CE66" s="708"/>
      <c r="CF66" s="708"/>
      <c r="CG66" s="708"/>
      <c r="CH66" s="708"/>
      <c r="CI66" s="708"/>
      <c r="CJ66" s="711"/>
      <c r="CK66" s="712"/>
      <c r="CL66" s="523"/>
      <c r="CM66" s="714"/>
      <c r="CN66" s="714"/>
      <c r="CO66" s="714"/>
      <c r="CP66" s="714"/>
      <c r="CQ66" s="714"/>
      <c r="CR66" s="714"/>
      <c r="CS66" s="714"/>
      <c r="CT66" s="714"/>
      <c r="CU66" s="714"/>
      <c r="CV66" s="714"/>
      <c r="CW66" s="714"/>
      <c r="CX66" s="714"/>
      <c r="CY66" s="714"/>
      <c r="CZ66" s="714"/>
      <c r="DA66" s="714"/>
      <c r="DB66" s="714"/>
      <c r="DC66" s="714"/>
      <c r="DD66" s="714"/>
      <c r="DE66" s="714"/>
      <c r="DF66" s="714"/>
      <c r="DG66" s="714"/>
      <c r="DH66" s="334"/>
      <c r="DI66" s="306"/>
      <c r="DJ66" s="282"/>
      <c r="DK66" s="282"/>
      <c r="DL66" s="282"/>
      <c r="DM66" s="7"/>
      <c r="DN66" s="7"/>
      <c r="DO66" s="7"/>
    </row>
    <row r="67" spans="1:119" ht="3" customHeight="1" x14ac:dyDescent="0.15">
      <c r="A67" s="925"/>
      <c r="B67" s="939" t="s">
        <v>9</v>
      </c>
      <c r="C67" s="941" t="s">
        <v>270</v>
      </c>
      <c r="D67" s="942"/>
      <c r="E67" s="942"/>
      <c r="F67" s="942"/>
      <c r="G67" s="942"/>
      <c r="H67" s="942"/>
      <c r="I67" s="942"/>
      <c r="J67" s="942"/>
      <c r="K67" s="942"/>
      <c r="L67" s="942"/>
      <c r="M67" s="942"/>
      <c r="N67" s="942"/>
      <c r="O67" s="942"/>
      <c r="P67" s="942"/>
      <c r="Q67" s="942"/>
      <c r="R67" s="942"/>
      <c r="S67" s="942"/>
      <c r="T67" s="942"/>
      <c r="U67" s="942"/>
      <c r="V67" s="943"/>
      <c r="W67" s="911" t="s">
        <v>29</v>
      </c>
      <c r="X67" s="912"/>
      <c r="Y67" s="912"/>
      <c r="Z67" s="912"/>
      <c r="AA67" s="912"/>
      <c r="AB67" s="913"/>
      <c r="AC67" s="316"/>
      <c r="AD67" s="1120"/>
      <c r="AE67" s="1120"/>
      <c r="AF67" s="1120"/>
      <c r="AG67" s="1120"/>
      <c r="AH67" s="1120"/>
      <c r="AI67" s="1120"/>
      <c r="AJ67" s="1120"/>
      <c r="AK67" s="1120"/>
      <c r="AL67" s="1120"/>
      <c r="AM67" s="1120"/>
      <c r="AN67" s="1120"/>
      <c r="AO67" s="1120"/>
      <c r="AP67" s="1120"/>
      <c r="AQ67" s="1120"/>
      <c r="AR67" s="1120"/>
      <c r="AS67" s="1120"/>
      <c r="AT67" s="1120"/>
      <c r="AU67" s="1120"/>
      <c r="AV67" s="1120"/>
      <c r="AW67" s="1120"/>
      <c r="AX67" s="1120"/>
      <c r="AY67" s="1120"/>
      <c r="AZ67" s="1120"/>
      <c r="BA67" s="1120"/>
      <c r="BB67" s="1120"/>
      <c r="BC67" s="1120"/>
      <c r="BD67" s="1120"/>
      <c r="BE67" s="1120"/>
      <c r="BF67" s="1120"/>
      <c r="BG67" s="1120"/>
      <c r="BH67" s="1120"/>
      <c r="BI67" s="1120"/>
      <c r="BJ67" s="1120"/>
      <c r="BK67" s="1120"/>
      <c r="BL67" s="1120"/>
      <c r="BM67" s="1120"/>
      <c r="BN67" s="1120"/>
      <c r="BO67" s="1120"/>
      <c r="BP67" s="1120"/>
      <c r="BQ67" s="1120"/>
      <c r="BR67" s="338"/>
      <c r="BS67" s="353"/>
      <c r="BT67" s="351"/>
      <c r="BU67" s="1129"/>
      <c r="BV67" s="1130"/>
      <c r="BW67" s="1131"/>
      <c r="BX67" s="715" t="s">
        <v>273</v>
      </c>
      <c r="BY67" s="706"/>
      <c r="BZ67" s="706"/>
      <c r="CA67" s="706"/>
      <c r="CB67" s="706"/>
      <c r="CC67" s="706"/>
      <c r="CD67" s="706"/>
      <c r="CE67" s="706"/>
      <c r="CF67" s="706"/>
      <c r="CG67" s="706"/>
      <c r="CH67" s="706"/>
      <c r="CI67" s="716"/>
      <c r="CJ67" s="725" t="s">
        <v>148</v>
      </c>
      <c r="CK67" s="726"/>
      <c r="CL67" s="354"/>
      <c r="CM67" s="723">
        <f>IF(CM55-CM57-CM59-CM61-CM63-CM65&lt;=0,0,INT((CM55-CM57-CM59-CM61-CM63-CM65)/100)*100)</f>
        <v>485000</v>
      </c>
      <c r="CN67" s="723"/>
      <c r="CO67" s="723"/>
      <c r="CP67" s="723"/>
      <c r="CQ67" s="723"/>
      <c r="CR67" s="723"/>
      <c r="CS67" s="723"/>
      <c r="CT67" s="723"/>
      <c r="CU67" s="723"/>
      <c r="CV67" s="723"/>
      <c r="CW67" s="723"/>
      <c r="CX67" s="723"/>
      <c r="CY67" s="723"/>
      <c r="CZ67" s="723"/>
      <c r="DA67" s="723"/>
      <c r="DB67" s="723"/>
      <c r="DC67" s="723"/>
      <c r="DD67" s="723"/>
      <c r="DE67" s="723"/>
      <c r="DF67" s="723"/>
      <c r="DG67" s="723"/>
      <c r="DH67" s="340"/>
      <c r="DI67" s="306"/>
      <c r="DJ67" s="282"/>
      <c r="DK67" s="282"/>
      <c r="DL67" s="282"/>
      <c r="DM67" s="7"/>
      <c r="DN67" s="7"/>
      <c r="DO67" s="7"/>
    </row>
    <row r="68" spans="1:119" ht="23.1" customHeight="1" thickBot="1" x14ac:dyDescent="0.2">
      <c r="A68" s="925"/>
      <c r="B68" s="926"/>
      <c r="C68" s="907"/>
      <c r="D68" s="907"/>
      <c r="E68" s="907"/>
      <c r="F68" s="907"/>
      <c r="G68" s="907"/>
      <c r="H68" s="907"/>
      <c r="I68" s="907"/>
      <c r="J68" s="907"/>
      <c r="K68" s="907"/>
      <c r="L68" s="907"/>
      <c r="M68" s="907"/>
      <c r="N68" s="907"/>
      <c r="O68" s="907"/>
      <c r="P68" s="907"/>
      <c r="Q68" s="907"/>
      <c r="R68" s="907"/>
      <c r="S68" s="907"/>
      <c r="T68" s="907"/>
      <c r="U68" s="907"/>
      <c r="V68" s="908"/>
      <c r="W68" s="914"/>
      <c r="X68" s="915"/>
      <c r="Y68" s="915"/>
      <c r="Z68" s="915"/>
      <c r="AA68" s="915"/>
      <c r="AB68" s="916"/>
      <c r="AC68" s="349"/>
      <c r="AD68" s="703"/>
      <c r="AE68" s="703"/>
      <c r="AF68" s="703"/>
      <c r="AG68" s="703"/>
      <c r="AH68" s="703"/>
      <c r="AI68" s="703"/>
      <c r="AJ68" s="703"/>
      <c r="AK68" s="703"/>
      <c r="AL68" s="703"/>
      <c r="AM68" s="703"/>
      <c r="AN68" s="703"/>
      <c r="AO68" s="703"/>
      <c r="AP68" s="703"/>
      <c r="AQ68" s="703"/>
      <c r="AR68" s="703"/>
      <c r="AS68" s="703"/>
      <c r="AT68" s="703"/>
      <c r="AU68" s="703"/>
      <c r="AV68" s="703"/>
      <c r="AW68" s="703"/>
      <c r="AX68" s="703"/>
      <c r="AY68" s="703"/>
      <c r="AZ68" s="703"/>
      <c r="BA68" s="703"/>
      <c r="BB68" s="703"/>
      <c r="BC68" s="703"/>
      <c r="BD68" s="703"/>
      <c r="BE68" s="703"/>
      <c r="BF68" s="703"/>
      <c r="BG68" s="703"/>
      <c r="BH68" s="703"/>
      <c r="BI68" s="703"/>
      <c r="BJ68" s="703"/>
      <c r="BK68" s="703"/>
      <c r="BL68" s="703"/>
      <c r="BM68" s="703"/>
      <c r="BN68" s="703"/>
      <c r="BO68" s="703"/>
      <c r="BP68" s="703"/>
      <c r="BQ68" s="703"/>
      <c r="BR68" s="348"/>
      <c r="BS68" s="353"/>
      <c r="BT68" s="351"/>
      <c r="BU68" s="1132"/>
      <c r="BV68" s="1133"/>
      <c r="BW68" s="1134"/>
      <c r="BX68" s="717"/>
      <c r="BY68" s="718"/>
      <c r="BZ68" s="718"/>
      <c r="CA68" s="718"/>
      <c r="CB68" s="718"/>
      <c r="CC68" s="718"/>
      <c r="CD68" s="718"/>
      <c r="CE68" s="718"/>
      <c r="CF68" s="718"/>
      <c r="CG68" s="718"/>
      <c r="CH68" s="718"/>
      <c r="CI68" s="719"/>
      <c r="CJ68" s="858"/>
      <c r="CK68" s="859"/>
      <c r="CL68" s="355"/>
      <c r="CM68" s="724"/>
      <c r="CN68" s="724"/>
      <c r="CO68" s="724"/>
      <c r="CP68" s="724"/>
      <c r="CQ68" s="724"/>
      <c r="CR68" s="724"/>
      <c r="CS68" s="724"/>
      <c r="CT68" s="724"/>
      <c r="CU68" s="724"/>
      <c r="CV68" s="724"/>
      <c r="CW68" s="724"/>
      <c r="CX68" s="724"/>
      <c r="CY68" s="724"/>
      <c r="CZ68" s="724"/>
      <c r="DA68" s="724"/>
      <c r="DB68" s="724"/>
      <c r="DC68" s="724"/>
      <c r="DD68" s="724"/>
      <c r="DE68" s="724"/>
      <c r="DF68" s="724"/>
      <c r="DG68" s="724"/>
      <c r="DH68" s="328"/>
      <c r="DI68" s="306"/>
      <c r="DJ68" s="282"/>
      <c r="DK68" s="282"/>
      <c r="DL68" s="282"/>
      <c r="DM68" s="7"/>
      <c r="DN68" s="7"/>
      <c r="DO68" s="7"/>
    </row>
    <row r="69" spans="1:119" ht="3" customHeight="1" x14ac:dyDescent="0.15">
      <c r="A69" s="282"/>
      <c r="B69" s="926"/>
      <c r="C69" s="906" t="s">
        <v>271</v>
      </c>
      <c r="D69" s="907"/>
      <c r="E69" s="907"/>
      <c r="F69" s="907"/>
      <c r="G69" s="907"/>
      <c r="H69" s="907"/>
      <c r="I69" s="907"/>
      <c r="J69" s="907"/>
      <c r="K69" s="907"/>
      <c r="L69" s="907"/>
      <c r="M69" s="907"/>
      <c r="N69" s="907"/>
      <c r="O69" s="907"/>
      <c r="P69" s="907"/>
      <c r="Q69" s="907"/>
      <c r="R69" s="907"/>
      <c r="S69" s="907"/>
      <c r="T69" s="907"/>
      <c r="U69" s="907"/>
      <c r="V69" s="908"/>
      <c r="W69" s="914" t="s">
        <v>17</v>
      </c>
      <c r="X69" s="915"/>
      <c r="Y69" s="915"/>
      <c r="Z69" s="915"/>
      <c r="AA69" s="915"/>
      <c r="AB69" s="916"/>
      <c r="AC69" s="341"/>
      <c r="AD69" s="702"/>
      <c r="AE69" s="702"/>
      <c r="AF69" s="702"/>
      <c r="AG69" s="702"/>
      <c r="AH69" s="702"/>
      <c r="AI69" s="702"/>
      <c r="AJ69" s="702"/>
      <c r="AK69" s="702"/>
      <c r="AL69" s="702"/>
      <c r="AM69" s="702"/>
      <c r="AN69" s="702"/>
      <c r="AO69" s="702"/>
      <c r="AP69" s="702"/>
      <c r="AQ69" s="702"/>
      <c r="AR69" s="702"/>
      <c r="AS69" s="702"/>
      <c r="AT69" s="702"/>
      <c r="AU69" s="702"/>
      <c r="AV69" s="702"/>
      <c r="AW69" s="702"/>
      <c r="AX69" s="702"/>
      <c r="AY69" s="702"/>
      <c r="AZ69" s="702"/>
      <c r="BA69" s="702"/>
      <c r="BB69" s="702"/>
      <c r="BC69" s="702"/>
      <c r="BD69" s="702"/>
      <c r="BE69" s="702"/>
      <c r="BF69" s="702"/>
      <c r="BG69" s="702"/>
      <c r="BH69" s="702"/>
      <c r="BI69" s="702"/>
      <c r="BJ69" s="702"/>
      <c r="BK69" s="702"/>
      <c r="BL69" s="702"/>
      <c r="BM69" s="702"/>
      <c r="BN69" s="702"/>
      <c r="BO69" s="702"/>
      <c r="BP69" s="702"/>
      <c r="BQ69" s="702"/>
      <c r="BR69" s="342"/>
      <c r="BS69" s="351"/>
      <c r="BT69" s="351"/>
      <c r="BU69" s="845" t="s">
        <v>359</v>
      </c>
      <c r="BV69" s="846"/>
      <c r="BW69" s="847"/>
      <c r="BX69" s="860" t="s">
        <v>344</v>
      </c>
      <c r="BY69" s="861"/>
      <c r="BZ69" s="857" t="s">
        <v>345</v>
      </c>
      <c r="CA69" s="857"/>
      <c r="CB69" s="857"/>
      <c r="CC69" s="857"/>
      <c r="CD69" s="857"/>
      <c r="CE69" s="857"/>
      <c r="CF69" s="857"/>
      <c r="CG69" s="857"/>
      <c r="CH69" s="857"/>
      <c r="CI69" s="857"/>
      <c r="CJ69" s="725" t="s">
        <v>125</v>
      </c>
      <c r="CK69" s="726"/>
      <c r="CL69" s="356"/>
      <c r="CM69" s="701"/>
      <c r="CN69" s="701"/>
      <c r="CO69" s="701"/>
      <c r="CP69" s="701"/>
      <c r="CQ69" s="701"/>
      <c r="CR69" s="701"/>
      <c r="CS69" s="701"/>
      <c r="CT69" s="701"/>
      <c r="CU69" s="701"/>
      <c r="CV69" s="701"/>
      <c r="CW69" s="701"/>
      <c r="CX69" s="701"/>
      <c r="CY69" s="701"/>
      <c r="CZ69" s="701"/>
      <c r="DA69" s="701"/>
      <c r="DB69" s="701"/>
      <c r="DC69" s="701"/>
      <c r="DD69" s="701"/>
      <c r="DE69" s="701"/>
      <c r="DF69" s="701"/>
      <c r="DG69" s="701"/>
      <c r="DH69" s="340"/>
      <c r="DI69" s="306"/>
      <c r="DJ69" s="282"/>
      <c r="DK69" s="282"/>
      <c r="DL69" s="282"/>
      <c r="DM69" s="7"/>
      <c r="DN69" s="7"/>
      <c r="DO69" s="7"/>
    </row>
    <row r="70" spans="1:119" ht="23.1" customHeight="1" thickBot="1" x14ac:dyDescent="0.2">
      <c r="A70" s="282"/>
      <c r="B70" s="940"/>
      <c r="C70" s="909"/>
      <c r="D70" s="909"/>
      <c r="E70" s="909"/>
      <c r="F70" s="909"/>
      <c r="G70" s="909"/>
      <c r="H70" s="909"/>
      <c r="I70" s="909"/>
      <c r="J70" s="909"/>
      <c r="K70" s="909"/>
      <c r="L70" s="909"/>
      <c r="M70" s="909"/>
      <c r="N70" s="909"/>
      <c r="O70" s="909"/>
      <c r="P70" s="909"/>
      <c r="Q70" s="909"/>
      <c r="R70" s="909"/>
      <c r="S70" s="909"/>
      <c r="T70" s="909"/>
      <c r="U70" s="909"/>
      <c r="V70" s="910"/>
      <c r="W70" s="947"/>
      <c r="X70" s="948"/>
      <c r="Y70" s="948"/>
      <c r="Z70" s="948"/>
      <c r="AA70" s="948"/>
      <c r="AB70" s="949"/>
      <c r="AC70" s="357"/>
      <c r="AD70" s="862"/>
      <c r="AE70" s="862"/>
      <c r="AF70" s="862"/>
      <c r="AG70" s="862"/>
      <c r="AH70" s="862"/>
      <c r="AI70" s="862"/>
      <c r="AJ70" s="862"/>
      <c r="AK70" s="862"/>
      <c r="AL70" s="862"/>
      <c r="AM70" s="862"/>
      <c r="AN70" s="862"/>
      <c r="AO70" s="862"/>
      <c r="AP70" s="862"/>
      <c r="AQ70" s="862"/>
      <c r="AR70" s="862"/>
      <c r="AS70" s="862"/>
      <c r="AT70" s="862"/>
      <c r="AU70" s="862"/>
      <c r="AV70" s="862"/>
      <c r="AW70" s="862"/>
      <c r="AX70" s="862"/>
      <c r="AY70" s="862"/>
      <c r="AZ70" s="862"/>
      <c r="BA70" s="862"/>
      <c r="BB70" s="862"/>
      <c r="BC70" s="862"/>
      <c r="BD70" s="862"/>
      <c r="BE70" s="862"/>
      <c r="BF70" s="862"/>
      <c r="BG70" s="862"/>
      <c r="BH70" s="862"/>
      <c r="BI70" s="862"/>
      <c r="BJ70" s="862"/>
      <c r="BK70" s="862"/>
      <c r="BL70" s="862"/>
      <c r="BM70" s="862"/>
      <c r="BN70" s="862"/>
      <c r="BO70" s="862"/>
      <c r="BP70" s="862"/>
      <c r="BQ70" s="862"/>
      <c r="BR70" s="358"/>
      <c r="BS70" s="351"/>
      <c r="BT70" s="351"/>
      <c r="BU70" s="845"/>
      <c r="BV70" s="846"/>
      <c r="BW70" s="847"/>
      <c r="BX70" s="860"/>
      <c r="BY70" s="861"/>
      <c r="BZ70" s="857"/>
      <c r="CA70" s="857"/>
      <c r="CB70" s="857"/>
      <c r="CC70" s="857"/>
      <c r="CD70" s="857"/>
      <c r="CE70" s="857"/>
      <c r="CF70" s="857"/>
      <c r="CG70" s="857"/>
      <c r="CH70" s="857"/>
      <c r="CI70" s="857"/>
      <c r="CJ70" s="858"/>
      <c r="CK70" s="859"/>
      <c r="CL70" s="327"/>
      <c r="CM70" s="694"/>
      <c r="CN70" s="694"/>
      <c r="CO70" s="694"/>
      <c r="CP70" s="694"/>
      <c r="CQ70" s="694"/>
      <c r="CR70" s="694"/>
      <c r="CS70" s="694"/>
      <c r="CT70" s="694"/>
      <c r="CU70" s="694"/>
      <c r="CV70" s="694"/>
      <c r="CW70" s="694"/>
      <c r="CX70" s="694"/>
      <c r="CY70" s="694"/>
      <c r="CZ70" s="694"/>
      <c r="DA70" s="694"/>
      <c r="DB70" s="694"/>
      <c r="DC70" s="694"/>
      <c r="DD70" s="694"/>
      <c r="DE70" s="694"/>
      <c r="DF70" s="694"/>
      <c r="DG70" s="694"/>
      <c r="DH70" s="328"/>
      <c r="DI70" s="306"/>
      <c r="DJ70" s="282"/>
      <c r="DK70" s="282"/>
      <c r="DL70" s="282"/>
      <c r="DM70" s="7"/>
      <c r="DN70" s="7"/>
      <c r="DO70" s="7"/>
    </row>
    <row r="71" spans="1:119" ht="8.25" customHeight="1" x14ac:dyDescent="0.15">
      <c r="A71" s="282"/>
      <c r="B71" s="516"/>
      <c r="C71" s="517"/>
      <c r="D71" s="517"/>
      <c r="E71" s="517"/>
      <c r="F71" s="517"/>
      <c r="G71" s="517"/>
      <c r="H71" s="517"/>
      <c r="I71" s="517"/>
      <c r="J71" s="517"/>
      <c r="K71" s="517"/>
      <c r="L71" s="517"/>
      <c r="M71" s="517"/>
      <c r="N71" s="517"/>
      <c r="O71" s="517"/>
      <c r="P71" s="517"/>
      <c r="Q71" s="517"/>
      <c r="R71" s="517"/>
      <c r="S71" s="517"/>
      <c r="T71" s="517"/>
      <c r="U71" s="517"/>
      <c r="V71" s="517"/>
      <c r="W71" s="514"/>
      <c r="X71" s="514"/>
      <c r="Y71" s="514"/>
      <c r="Z71" s="514"/>
      <c r="AA71" s="514"/>
      <c r="AB71" s="514"/>
      <c r="AC71" s="349"/>
      <c r="AD71" s="540"/>
      <c r="AE71" s="540"/>
      <c r="AF71" s="540"/>
      <c r="AG71" s="540"/>
      <c r="AH71" s="540"/>
      <c r="AI71" s="540"/>
      <c r="AJ71" s="540"/>
      <c r="AK71" s="540"/>
      <c r="AL71" s="540"/>
      <c r="AM71" s="540"/>
      <c r="AN71" s="540"/>
      <c r="AO71" s="540"/>
      <c r="AP71" s="540"/>
      <c r="AQ71" s="540"/>
      <c r="AR71" s="540"/>
      <c r="AS71" s="540"/>
      <c r="AT71" s="540"/>
      <c r="AU71" s="540"/>
      <c r="AV71" s="540"/>
      <c r="AW71" s="540"/>
      <c r="AX71" s="540"/>
      <c r="AY71" s="540"/>
      <c r="AZ71" s="540"/>
      <c r="BA71" s="540"/>
      <c r="BB71" s="540"/>
      <c r="BC71" s="540"/>
      <c r="BD71" s="540"/>
      <c r="BE71" s="540"/>
      <c r="BF71" s="540"/>
      <c r="BG71" s="540"/>
      <c r="BH71" s="540"/>
      <c r="BI71" s="540"/>
      <c r="BJ71" s="540"/>
      <c r="BK71" s="540"/>
      <c r="BL71" s="540"/>
      <c r="BM71" s="540"/>
      <c r="BN71" s="540"/>
      <c r="BO71" s="540"/>
      <c r="BP71" s="540"/>
      <c r="BQ71" s="540"/>
      <c r="BR71" s="343"/>
      <c r="BS71" s="351"/>
      <c r="BT71" s="351"/>
      <c r="BU71" s="845"/>
      <c r="BV71" s="846"/>
      <c r="BW71" s="847"/>
      <c r="BX71" s="860"/>
      <c r="BY71" s="861"/>
      <c r="BZ71" s="917" t="s">
        <v>360</v>
      </c>
      <c r="CA71" s="869"/>
      <c r="CB71" s="869"/>
      <c r="CC71" s="869"/>
      <c r="CD71" s="869"/>
      <c r="CE71" s="869"/>
      <c r="CF71" s="869"/>
      <c r="CG71" s="869"/>
      <c r="CH71" s="869"/>
      <c r="CI71" s="870"/>
      <c r="CJ71" s="709" t="s">
        <v>222</v>
      </c>
      <c r="CK71" s="710"/>
      <c r="CL71" s="518"/>
      <c r="CM71" s="693"/>
      <c r="CN71" s="693"/>
      <c r="CO71" s="693"/>
      <c r="CP71" s="693"/>
      <c r="CQ71" s="693"/>
      <c r="CR71" s="693"/>
      <c r="CS71" s="693"/>
      <c r="CT71" s="693"/>
      <c r="CU71" s="693"/>
      <c r="CV71" s="693"/>
      <c r="CW71" s="693"/>
      <c r="CX71" s="693"/>
      <c r="CY71" s="693"/>
      <c r="CZ71" s="693"/>
      <c r="DA71" s="693"/>
      <c r="DB71" s="693"/>
      <c r="DC71" s="693"/>
      <c r="DD71" s="693"/>
      <c r="DE71" s="693"/>
      <c r="DF71" s="693"/>
      <c r="DG71" s="693"/>
      <c r="DH71" s="519"/>
      <c r="DI71" s="306"/>
      <c r="DJ71" s="282"/>
      <c r="DK71" s="282"/>
      <c r="DL71" s="282"/>
      <c r="DM71" s="7"/>
      <c r="DN71" s="7"/>
      <c r="DO71" s="7"/>
    </row>
    <row r="72" spans="1:119" ht="12" customHeight="1" x14ac:dyDescent="0.15">
      <c r="A72" s="282"/>
      <c r="B72" s="871" t="s">
        <v>365</v>
      </c>
      <c r="C72" s="872"/>
      <c r="D72" s="872"/>
      <c r="E72" s="872"/>
      <c r="F72" s="872"/>
      <c r="G72" s="872"/>
      <c r="H72" s="872"/>
      <c r="I72" s="872"/>
      <c r="J72" s="872"/>
      <c r="K72" s="872"/>
      <c r="L72" s="872"/>
      <c r="M72" s="872"/>
      <c r="N72" s="872"/>
      <c r="O72" s="872"/>
      <c r="P72" s="872"/>
      <c r="Q72" s="872"/>
      <c r="R72" s="872"/>
      <c r="S72" s="872"/>
      <c r="T72" s="872"/>
      <c r="U72" s="872"/>
      <c r="V72" s="872"/>
      <c r="W72" s="872"/>
      <c r="X72" s="872"/>
      <c r="Y72" s="872"/>
      <c r="Z72" s="872"/>
      <c r="AA72" s="872"/>
      <c r="AB72" s="872"/>
      <c r="AC72" s="872"/>
      <c r="AD72" s="872"/>
      <c r="AE72" s="872"/>
      <c r="AF72" s="872"/>
      <c r="AG72" s="541"/>
      <c r="AH72" s="541"/>
      <c r="AI72" s="541"/>
      <c r="AJ72" s="541"/>
      <c r="AK72" s="541"/>
      <c r="AL72" s="541"/>
      <c r="AM72" s="541"/>
      <c r="AN72" s="541"/>
      <c r="AO72" s="541"/>
      <c r="AP72" s="541"/>
      <c r="AQ72" s="541"/>
      <c r="AR72" s="541"/>
      <c r="AS72" s="541"/>
      <c r="AT72" s="541"/>
      <c r="AU72" s="541"/>
      <c r="AV72" s="541"/>
      <c r="AW72" s="541"/>
      <c r="AX72" s="541"/>
      <c r="AY72" s="541"/>
      <c r="AZ72" s="541"/>
      <c r="BA72" s="541"/>
      <c r="BB72" s="541"/>
      <c r="BC72" s="541"/>
      <c r="BD72" s="541"/>
      <c r="BE72" s="541"/>
      <c r="BF72" s="541"/>
      <c r="BG72" s="541"/>
      <c r="BH72" s="541"/>
      <c r="BI72" s="541"/>
      <c r="BJ72" s="541"/>
      <c r="BK72" s="541"/>
      <c r="BL72" s="541"/>
      <c r="BM72" s="541"/>
      <c r="BN72" s="541"/>
      <c r="BO72" s="541"/>
      <c r="BP72" s="541"/>
      <c r="BQ72" s="541"/>
      <c r="BR72" s="542"/>
      <c r="BS72" s="351"/>
      <c r="BT72" s="351"/>
      <c r="BU72" s="845"/>
      <c r="BV72" s="846"/>
      <c r="BW72" s="847"/>
      <c r="BX72" s="860"/>
      <c r="BY72" s="861"/>
      <c r="BZ72" s="918"/>
      <c r="CA72" s="857"/>
      <c r="CB72" s="857"/>
      <c r="CC72" s="857"/>
      <c r="CD72" s="857"/>
      <c r="CE72" s="857"/>
      <c r="CF72" s="857"/>
      <c r="CG72" s="857"/>
      <c r="CH72" s="857"/>
      <c r="CI72" s="919"/>
      <c r="CJ72" s="896"/>
      <c r="CK72" s="897"/>
      <c r="CL72" s="327"/>
      <c r="CM72" s="694"/>
      <c r="CN72" s="694"/>
      <c r="CO72" s="694"/>
      <c r="CP72" s="694"/>
      <c r="CQ72" s="694"/>
      <c r="CR72" s="694"/>
      <c r="CS72" s="694"/>
      <c r="CT72" s="694"/>
      <c r="CU72" s="694"/>
      <c r="CV72" s="694"/>
      <c r="CW72" s="694"/>
      <c r="CX72" s="694"/>
      <c r="CY72" s="694"/>
      <c r="CZ72" s="694"/>
      <c r="DA72" s="694"/>
      <c r="DB72" s="694"/>
      <c r="DC72" s="694"/>
      <c r="DD72" s="694"/>
      <c r="DE72" s="694"/>
      <c r="DF72" s="694"/>
      <c r="DG72" s="694"/>
      <c r="DH72" s="328"/>
      <c r="DI72" s="306"/>
      <c r="DJ72" s="282"/>
      <c r="DK72" s="282"/>
      <c r="DL72" s="282"/>
      <c r="DM72" s="7"/>
      <c r="DN72" s="7"/>
      <c r="DO72" s="7"/>
    </row>
    <row r="73" spans="1:119" ht="4.5" customHeight="1" thickBot="1" x14ac:dyDescent="0.2">
      <c r="A73" s="282"/>
      <c r="B73" s="884"/>
      <c r="C73" s="885"/>
      <c r="D73" s="885"/>
      <c r="E73" s="885"/>
      <c r="F73" s="885"/>
      <c r="G73" s="885"/>
      <c r="H73" s="885"/>
      <c r="I73" s="885"/>
      <c r="J73" s="885"/>
      <c r="K73" s="885"/>
      <c r="L73" s="885"/>
      <c r="M73" s="885"/>
      <c r="N73" s="885"/>
      <c r="O73" s="885"/>
      <c r="P73" s="885"/>
      <c r="Q73" s="885"/>
      <c r="R73" s="885"/>
      <c r="S73" s="885"/>
      <c r="T73" s="885"/>
      <c r="U73" s="885"/>
      <c r="V73" s="885"/>
      <c r="W73" s="885"/>
      <c r="X73" s="885"/>
      <c r="Y73" s="885"/>
      <c r="Z73" s="885"/>
      <c r="AA73" s="885"/>
      <c r="AB73" s="885"/>
      <c r="AC73" s="885"/>
      <c r="AD73" s="885"/>
      <c r="AE73" s="885"/>
      <c r="AF73" s="885"/>
      <c r="AG73" s="885"/>
      <c r="AH73" s="885"/>
      <c r="AI73" s="885"/>
      <c r="AJ73" s="885"/>
      <c r="AK73" s="885"/>
      <c r="AL73" s="885"/>
      <c r="AM73" s="885"/>
      <c r="AN73" s="885"/>
      <c r="AO73" s="885"/>
      <c r="AP73" s="885"/>
      <c r="AQ73" s="885"/>
      <c r="AR73" s="885"/>
      <c r="AS73" s="885"/>
      <c r="AT73" s="885"/>
      <c r="AU73" s="885"/>
      <c r="AV73" s="885"/>
      <c r="AW73" s="885"/>
      <c r="AX73" s="885"/>
      <c r="AY73" s="885"/>
      <c r="AZ73" s="885"/>
      <c r="BA73" s="885"/>
      <c r="BB73" s="885"/>
      <c r="BC73" s="885"/>
      <c r="BD73" s="885"/>
      <c r="BE73" s="885"/>
      <c r="BF73" s="885"/>
      <c r="BG73" s="885"/>
      <c r="BH73" s="885"/>
      <c r="BI73" s="885"/>
      <c r="BJ73" s="885"/>
      <c r="BK73" s="885"/>
      <c r="BL73" s="885"/>
      <c r="BM73" s="885"/>
      <c r="BN73" s="885"/>
      <c r="BO73" s="885"/>
      <c r="BP73" s="885"/>
      <c r="BQ73" s="885"/>
      <c r="BR73" s="886"/>
      <c r="BS73" s="351"/>
      <c r="BT73" s="351"/>
      <c r="BU73" s="845"/>
      <c r="BV73" s="846"/>
      <c r="BW73" s="847"/>
      <c r="BX73" s="860"/>
      <c r="BY73" s="861"/>
      <c r="BZ73" s="920"/>
      <c r="CA73" s="921"/>
      <c r="CB73" s="921"/>
      <c r="CC73" s="921"/>
      <c r="CD73" s="921"/>
      <c r="CE73" s="921"/>
      <c r="CF73" s="921"/>
      <c r="CG73" s="921"/>
      <c r="CH73" s="921"/>
      <c r="CI73" s="922"/>
      <c r="CJ73" s="711"/>
      <c r="CK73" s="712"/>
      <c r="CL73" s="520"/>
      <c r="CM73" s="695"/>
      <c r="CN73" s="695"/>
      <c r="CO73" s="695"/>
      <c r="CP73" s="695"/>
      <c r="CQ73" s="695"/>
      <c r="CR73" s="695"/>
      <c r="CS73" s="695"/>
      <c r="CT73" s="695"/>
      <c r="CU73" s="695"/>
      <c r="CV73" s="695"/>
      <c r="CW73" s="695"/>
      <c r="CX73" s="695"/>
      <c r="CY73" s="695"/>
      <c r="CZ73" s="695"/>
      <c r="DA73" s="695"/>
      <c r="DB73" s="695"/>
      <c r="DC73" s="695"/>
      <c r="DD73" s="695"/>
      <c r="DE73" s="695"/>
      <c r="DF73" s="695"/>
      <c r="DG73" s="695"/>
      <c r="DH73" s="334"/>
      <c r="DI73" s="306"/>
      <c r="DJ73" s="282"/>
      <c r="DK73" s="282"/>
      <c r="DL73" s="282"/>
      <c r="DM73" s="7"/>
      <c r="DN73" s="7"/>
      <c r="DO73" s="7"/>
    </row>
    <row r="74" spans="1:119" ht="27" customHeight="1" x14ac:dyDescent="0.15">
      <c r="A74" s="282"/>
      <c r="B74" s="887"/>
      <c r="C74" s="888"/>
      <c r="D74" s="888"/>
      <c r="E74" s="888"/>
      <c r="F74" s="888"/>
      <c r="G74" s="888"/>
      <c r="H74" s="888"/>
      <c r="I74" s="888"/>
      <c r="J74" s="888"/>
      <c r="K74" s="888"/>
      <c r="L74" s="888"/>
      <c r="M74" s="888"/>
      <c r="N74" s="888"/>
      <c r="O74" s="888"/>
      <c r="P74" s="888"/>
      <c r="Q74" s="888"/>
      <c r="R74" s="888"/>
      <c r="S74" s="888"/>
      <c r="T74" s="888"/>
      <c r="U74" s="888"/>
      <c r="V74" s="888"/>
      <c r="W74" s="888"/>
      <c r="X74" s="888"/>
      <c r="Y74" s="888"/>
      <c r="Z74" s="888"/>
      <c r="AA74" s="888"/>
      <c r="AB74" s="888"/>
      <c r="AC74" s="888"/>
      <c r="AD74" s="888"/>
      <c r="AE74" s="888"/>
      <c r="AF74" s="888"/>
      <c r="AG74" s="888"/>
      <c r="AH74" s="888"/>
      <c r="AI74" s="888"/>
      <c r="AJ74" s="888"/>
      <c r="AK74" s="888"/>
      <c r="AL74" s="888"/>
      <c r="AM74" s="888"/>
      <c r="AN74" s="888"/>
      <c r="AO74" s="888"/>
      <c r="AP74" s="888"/>
      <c r="AQ74" s="888"/>
      <c r="AR74" s="888"/>
      <c r="AS74" s="888"/>
      <c r="AT74" s="888"/>
      <c r="AU74" s="888"/>
      <c r="AV74" s="888"/>
      <c r="AW74" s="888"/>
      <c r="AX74" s="888"/>
      <c r="AY74" s="888"/>
      <c r="AZ74" s="888"/>
      <c r="BA74" s="888"/>
      <c r="BB74" s="888"/>
      <c r="BC74" s="888"/>
      <c r="BD74" s="888"/>
      <c r="BE74" s="888"/>
      <c r="BF74" s="888"/>
      <c r="BG74" s="888"/>
      <c r="BH74" s="888"/>
      <c r="BI74" s="888"/>
      <c r="BJ74" s="888"/>
      <c r="BK74" s="888"/>
      <c r="BL74" s="888"/>
      <c r="BM74" s="888"/>
      <c r="BN74" s="888"/>
      <c r="BO74" s="888"/>
      <c r="BP74" s="888"/>
      <c r="BQ74" s="888"/>
      <c r="BR74" s="889"/>
      <c r="BS74" s="282"/>
      <c r="BT74" s="282"/>
      <c r="BU74" s="845"/>
      <c r="BV74" s="846"/>
      <c r="BW74" s="847"/>
      <c r="BX74" s="860"/>
      <c r="BY74" s="861"/>
      <c r="BZ74" s="869" t="s">
        <v>346</v>
      </c>
      <c r="CA74" s="869"/>
      <c r="CB74" s="869"/>
      <c r="CC74" s="869"/>
      <c r="CD74" s="869"/>
      <c r="CE74" s="869"/>
      <c r="CF74" s="869"/>
      <c r="CG74" s="869"/>
      <c r="CH74" s="869"/>
      <c r="CI74" s="870"/>
      <c r="CJ74" s="709" t="s">
        <v>341</v>
      </c>
      <c r="CK74" s="710"/>
      <c r="CL74" s="518"/>
      <c r="CM74" s="693"/>
      <c r="CN74" s="693"/>
      <c r="CO74" s="693"/>
      <c r="CP74" s="693"/>
      <c r="CQ74" s="693"/>
      <c r="CR74" s="693"/>
      <c r="CS74" s="693"/>
      <c r="CT74" s="693"/>
      <c r="CU74" s="693"/>
      <c r="CV74" s="693"/>
      <c r="CW74" s="693"/>
      <c r="CX74" s="693"/>
      <c r="CY74" s="693"/>
      <c r="CZ74" s="693"/>
      <c r="DA74" s="693"/>
      <c r="DB74" s="693"/>
      <c r="DC74" s="693"/>
      <c r="DD74" s="693"/>
      <c r="DE74" s="693"/>
      <c r="DF74" s="693"/>
      <c r="DG74" s="693"/>
      <c r="DH74" s="519"/>
      <c r="DI74" s="306"/>
      <c r="DJ74" s="282"/>
      <c r="DK74" s="282"/>
      <c r="DL74" s="282"/>
      <c r="DM74" s="7"/>
      <c r="DN74" s="7"/>
      <c r="DO74" s="7"/>
    </row>
    <row r="75" spans="1:119" ht="7.5" customHeight="1" x14ac:dyDescent="0.15">
      <c r="A75" s="282"/>
      <c r="B75" s="528"/>
      <c r="C75" s="528"/>
      <c r="D75" s="528"/>
      <c r="E75" s="528"/>
      <c r="F75" s="898" t="s">
        <v>284</v>
      </c>
      <c r="G75" s="898"/>
      <c r="H75" s="898"/>
      <c r="I75" s="898"/>
      <c r="J75" s="898"/>
      <c r="K75" s="898"/>
      <c r="L75" s="898"/>
      <c r="M75" s="898"/>
      <c r="N75" s="898"/>
      <c r="O75" s="898"/>
      <c r="P75" s="898"/>
      <c r="Q75" s="898"/>
      <c r="R75" s="898"/>
      <c r="S75" s="898"/>
      <c r="T75" s="898"/>
      <c r="U75" s="898"/>
      <c r="V75" s="898"/>
      <c r="W75" s="898"/>
      <c r="X75" s="898"/>
      <c r="Y75" s="898"/>
      <c r="Z75" s="898"/>
      <c r="AA75" s="898"/>
      <c r="AB75" s="898"/>
      <c r="AC75" s="898"/>
      <c r="AD75" s="898"/>
      <c r="AE75" s="898"/>
      <c r="AF75" s="898"/>
      <c r="AG75" s="898"/>
      <c r="AH75" s="898"/>
      <c r="AI75" s="898"/>
      <c r="AJ75" s="898"/>
      <c r="AK75" s="898"/>
      <c r="AL75" s="898"/>
      <c r="AM75" s="898"/>
      <c r="AN75" s="898"/>
      <c r="AO75" s="898"/>
      <c r="AP75" s="898"/>
      <c r="AQ75" s="898"/>
      <c r="AR75" s="898"/>
      <c r="AS75" s="528"/>
      <c r="AT75" s="528"/>
      <c r="AU75" s="528"/>
      <c r="AV75" s="528"/>
      <c r="AW75" s="528"/>
      <c r="AX75" s="528"/>
      <c r="AY75" s="528"/>
      <c r="AZ75" s="528"/>
      <c r="BA75" s="528"/>
      <c r="BB75" s="528"/>
      <c r="BC75" s="528"/>
      <c r="BD75" s="528"/>
      <c r="BE75" s="528"/>
      <c r="BF75" s="528"/>
      <c r="BG75" s="528"/>
      <c r="BH75" s="528"/>
      <c r="BI75" s="528"/>
      <c r="BJ75" s="528"/>
      <c r="BK75" s="528"/>
      <c r="BL75" s="528"/>
      <c r="BM75" s="528"/>
      <c r="BN75" s="528"/>
      <c r="BO75" s="528"/>
      <c r="BP75" s="528"/>
      <c r="BQ75" s="528"/>
      <c r="BR75" s="528"/>
      <c r="BS75" s="282"/>
      <c r="BT75" s="282"/>
      <c r="BU75" s="845"/>
      <c r="BV75" s="846"/>
      <c r="BW75" s="847"/>
      <c r="BX75" s="890" t="s">
        <v>361</v>
      </c>
      <c r="BY75" s="891"/>
      <c r="BZ75" s="891"/>
      <c r="CA75" s="891"/>
      <c r="CB75" s="891"/>
      <c r="CC75" s="891"/>
      <c r="CD75" s="891"/>
      <c r="CE75" s="891"/>
      <c r="CF75" s="891"/>
      <c r="CG75" s="891"/>
      <c r="CH75" s="891"/>
      <c r="CI75" s="892"/>
      <c r="CJ75" s="709" t="s">
        <v>342</v>
      </c>
      <c r="CK75" s="710"/>
      <c r="CL75" s="518"/>
      <c r="CM75" s="693"/>
      <c r="CN75" s="693"/>
      <c r="CO75" s="693"/>
      <c r="CP75" s="693"/>
      <c r="CQ75" s="693"/>
      <c r="CR75" s="693"/>
      <c r="CS75" s="693"/>
      <c r="CT75" s="693"/>
      <c r="CU75" s="693"/>
      <c r="CV75" s="693"/>
      <c r="CW75" s="693"/>
      <c r="CX75" s="693"/>
      <c r="CY75" s="693"/>
      <c r="CZ75" s="693"/>
      <c r="DA75" s="693"/>
      <c r="DB75" s="693"/>
      <c r="DC75" s="693"/>
      <c r="DD75" s="693"/>
      <c r="DE75" s="693"/>
      <c r="DF75" s="693"/>
      <c r="DG75" s="693"/>
      <c r="DH75" s="519"/>
      <c r="DI75" s="306"/>
      <c r="DJ75" s="282"/>
      <c r="DK75" s="282"/>
      <c r="DL75" s="282"/>
      <c r="DM75" s="7"/>
      <c r="DN75" s="7"/>
      <c r="DO75" s="7"/>
    </row>
    <row r="76" spans="1:119" ht="7.5" customHeight="1" x14ac:dyDescent="0.15">
      <c r="A76" s="282"/>
      <c r="B76" s="528"/>
      <c r="C76" s="528"/>
      <c r="D76" s="529"/>
      <c r="E76" s="530"/>
      <c r="F76" s="899"/>
      <c r="G76" s="899"/>
      <c r="H76" s="899"/>
      <c r="I76" s="899"/>
      <c r="J76" s="899"/>
      <c r="K76" s="899"/>
      <c r="L76" s="899"/>
      <c r="M76" s="899"/>
      <c r="N76" s="899"/>
      <c r="O76" s="899"/>
      <c r="P76" s="899"/>
      <c r="Q76" s="899"/>
      <c r="R76" s="899"/>
      <c r="S76" s="899"/>
      <c r="T76" s="899"/>
      <c r="U76" s="899"/>
      <c r="V76" s="899"/>
      <c r="W76" s="899"/>
      <c r="X76" s="899"/>
      <c r="Y76" s="899"/>
      <c r="Z76" s="899"/>
      <c r="AA76" s="899"/>
      <c r="AB76" s="899"/>
      <c r="AC76" s="899"/>
      <c r="AD76" s="899"/>
      <c r="AE76" s="899"/>
      <c r="AF76" s="899"/>
      <c r="AG76" s="899"/>
      <c r="AH76" s="899"/>
      <c r="AI76" s="899"/>
      <c r="AJ76" s="899"/>
      <c r="AK76" s="899"/>
      <c r="AL76" s="899"/>
      <c r="AM76" s="899"/>
      <c r="AN76" s="899"/>
      <c r="AO76" s="899"/>
      <c r="AP76" s="899"/>
      <c r="AQ76" s="899"/>
      <c r="AR76" s="899"/>
      <c r="AS76" s="530"/>
      <c r="AT76" s="530"/>
      <c r="AU76" s="530"/>
      <c r="AV76" s="530"/>
      <c r="AW76" s="530"/>
      <c r="AX76" s="830" t="s">
        <v>367</v>
      </c>
      <c r="AY76" s="831"/>
      <c r="AZ76" s="831"/>
      <c r="BA76" s="831"/>
      <c r="BB76" s="831"/>
      <c r="BC76" s="831"/>
      <c r="BD76" s="831"/>
      <c r="BE76" s="831"/>
      <c r="BF76" s="831"/>
      <c r="BG76" s="831"/>
      <c r="BH76" s="831"/>
      <c r="BI76" s="831"/>
      <c r="BJ76" s="832"/>
      <c r="BK76" s="562"/>
      <c r="BL76" s="830" t="s">
        <v>351</v>
      </c>
      <c r="BM76" s="831"/>
      <c r="BN76" s="831"/>
      <c r="BO76" s="831"/>
      <c r="BP76" s="831"/>
      <c r="BQ76" s="831"/>
      <c r="BR76" s="832"/>
      <c r="BS76" s="282"/>
      <c r="BT76" s="282"/>
      <c r="BU76" s="845"/>
      <c r="BV76" s="846"/>
      <c r="BW76" s="847"/>
      <c r="BX76" s="893"/>
      <c r="BY76" s="894"/>
      <c r="BZ76" s="894"/>
      <c r="CA76" s="894"/>
      <c r="CB76" s="894"/>
      <c r="CC76" s="894"/>
      <c r="CD76" s="894"/>
      <c r="CE76" s="894"/>
      <c r="CF76" s="894"/>
      <c r="CG76" s="894"/>
      <c r="CH76" s="894"/>
      <c r="CI76" s="895"/>
      <c r="CJ76" s="896"/>
      <c r="CK76" s="897"/>
      <c r="CL76" s="327"/>
      <c r="CM76" s="694"/>
      <c r="CN76" s="694"/>
      <c r="CO76" s="694"/>
      <c r="CP76" s="694"/>
      <c r="CQ76" s="694"/>
      <c r="CR76" s="694"/>
      <c r="CS76" s="694"/>
      <c r="CT76" s="694"/>
      <c r="CU76" s="694"/>
      <c r="CV76" s="694"/>
      <c r="CW76" s="694"/>
      <c r="CX76" s="694"/>
      <c r="CY76" s="694"/>
      <c r="CZ76" s="694"/>
      <c r="DA76" s="694"/>
      <c r="DB76" s="694"/>
      <c r="DC76" s="694"/>
      <c r="DD76" s="694"/>
      <c r="DE76" s="694"/>
      <c r="DF76" s="694"/>
      <c r="DG76" s="694"/>
      <c r="DH76" s="328"/>
      <c r="DI76" s="306"/>
      <c r="DJ76" s="282"/>
      <c r="DK76" s="282"/>
      <c r="DL76" s="282"/>
      <c r="DM76" s="7"/>
      <c r="DN76" s="7"/>
      <c r="DO76" s="7"/>
    </row>
    <row r="77" spans="1:119" ht="7.5" customHeight="1" x14ac:dyDescent="0.15">
      <c r="A77" s="282"/>
      <c r="B77" s="528"/>
      <c r="C77" s="528"/>
      <c r="D77" s="863" t="s">
        <v>370</v>
      </c>
      <c r="E77" s="864"/>
      <c r="F77" s="864"/>
      <c r="G77" s="864"/>
      <c r="H77" s="864"/>
      <c r="I77" s="864"/>
      <c r="J77" s="864"/>
      <c r="K77" s="864"/>
      <c r="L77" s="864"/>
      <c r="M77" s="864"/>
      <c r="N77" s="864"/>
      <c r="O77" s="864"/>
      <c r="P77" s="864"/>
      <c r="Q77" s="864"/>
      <c r="R77" s="864"/>
      <c r="S77" s="864"/>
      <c r="T77" s="864"/>
      <c r="U77" s="864"/>
      <c r="V77" s="864"/>
      <c r="W77" s="864"/>
      <c r="X77" s="864"/>
      <c r="Y77" s="864"/>
      <c r="Z77" s="864"/>
      <c r="AA77" s="864"/>
      <c r="AB77" s="864"/>
      <c r="AC77" s="864"/>
      <c r="AD77" s="864"/>
      <c r="AE77" s="864"/>
      <c r="AF77" s="864"/>
      <c r="AG77" s="864"/>
      <c r="AH77" s="864"/>
      <c r="AI77" s="864"/>
      <c r="AJ77" s="864"/>
      <c r="AK77" s="864"/>
      <c r="AL77" s="864"/>
      <c r="AM77" s="864"/>
      <c r="AN77" s="864"/>
      <c r="AO77" s="864"/>
      <c r="AP77" s="864"/>
      <c r="AQ77" s="864"/>
      <c r="AR77" s="864"/>
      <c r="AS77" s="864"/>
      <c r="AT77" s="864"/>
      <c r="AU77" s="864"/>
      <c r="AV77" s="864"/>
      <c r="AW77" s="865"/>
      <c r="AX77" s="833"/>
      <c r="AY77" s="834"/>
      <c r="AZ77" s="834"/>
      <c r="BA77" s="834"/>
      <c r="BB77" s="834"/>
      <c r="BC77" s="834"/>
      <c r="BD77" s="834"/>
      <c r="BE77" s="834"/>
      <c r="BF77" s="834"/>
      <c r="BG77" s="834"/>
      <c r="BH77" s="834"/>
      <c r="BI77" s="834"/>
      <c r="BJ77" s="835"/>
      <c r="BK77" s="562"/>
      <c r="BL77" s="833"/>
      <c r="BM77" s="834"/>
      <c r="BN77" s="834"/>
      <c r="BO77" s="834"/>
      <c r="BP77" s="834"/>
      <c r="BQ77" s="834"/>
      <c r="BR77" s="835"/>
      <c r="BS77" s="282"/>
      <c r="BT77" s="282"/>
      <c r="BU77" s="845"/>
      <c r="BV77" s="846"/>
      <c r="BW77" s="847"/>
      <c r="BX77" s="893"/>
      <c r="BY77" s="894"/>
      <c r="BZ77" s="894"/>
      <c r="CA77" s="894"/>
      <c r="CB77" s="894"/>
      <c r="CC77" s="894"/>
      <c r="CD77" s="894"/>
      <c r="CE77" s="894"/>
      <c r="CF77" s="894"/>
      <c r="CG77" s="894"/>
      <c r="CH77" s="894"/>
      <c r="CI77" s="895"/>
      <c r="CJ77" s="896"/>
      <c r="CK77" s="897"/>
      <c r="CL77" s="327"/>
      <c r="CM77" s="694"/>
      <c r="CN77" s="694"/>
      <c r="CO77" s="694"/>
      <c r="CP77" s="694"/>
      <c r="CQ77" s="694"/>
      <c r="CR77" s="694"/>
      <c r="CS77" s="694"/>
      <c r="CT77" s="694"/>
      <c r="CU77" s="694"/>
      <c r="CV77" s="694"/>
      <c r="CW77" s="694"/>
      <c r="CX77" s="694"/>
      <c r="CY77" s="694"/>
      <c r="CZ77" s="694"/>
      <c r="DA77" s="694"/>
      <c r="DB77" s="694"/>
      <c r="DC77" s="694"/>
      <c r="DD77" s="694"/>
      <c r="DE77" s="694"/>
      <c r="DF77" s="694"/>
      <c r="DG77" s="694"/>
      <c r="DH77" s="328"/>
      <c r="DI77" s="306"/>
      <c r="DJ77" s="282"/>
      <c r="DK77" s="282"/>
      <c r="DL77" s="282"/>
      <c r="DM77" s="7"/>
      <c r="DN77" s="7"/>
      <c r="DO77" s="7"/>
    </row>
    <row r="78" spans="1:119" ht="5.25" customHeight="1" thickBot="1" x14ac:dyDescent="0.2">
      <c r="A78" s="282"/>
      <c r="B78" s="282"/>
      <c r="C78" s="282"/>
      <c r="D78" s="863"/>
      <c r="E78" s="864"/>
      <c r="F78" s="864"/>
      <c r="G78" s="864"/>
      <c r="H78" s="864"/>
      <c r="I78" s="864"/>
      <c r="J78" s="864"/>
      <c r="K78" s="864"/>
      <c r="L78" s="864"/>
      <c r="M78" s="864"/>
      <c r="N78" s="864"/>
      <c r="O78" s="864"/>
      <c r="P78" s="864"/>
      <c r="Q78" s="864"/>
      <c r="R78" s="864"/>
      <c r="S78" s="864"/>
      <c r="T78" s="864"/>
      <c r="U78" s="864"/>
      <c r="V78" s="864"/>
      <c r="W78" s="864"/>
      <c r="X78" s="864"/>
      <c r="Y78" s="864"/>
      <c r="Z78" s="864"/>
      <c r="AA78" s="864"/>
      <c r="AB78" s="864"/>
      <c r="AC78" s="864"/>
      <c r="AD78" s="864"/>
      <c r="AE78" s="864"/>
      <c r="AF78" s="864"/>
      <c r="AG78" s="864"/>
      <c r="AH78" s="864"/>
      <c r="AI78" s="864"/>
      <c r="AJ78" s="864"/>
      <c r="AK78" s="864"/>
      <c r="AL78" s="864"/>
      <c r="AM78" s="864"/>
      <c r="AN78" s="864"/>
      <c r="AO78" s="864"/>
      <c r="AP78" s="864"/>
      <c r="AQ78" s="864"/>
      <c r="AR78" s="864"/>
      <c r="AS78" s="864"/>
      <c r="AT78" s="864"/>
      <c r="AU78" s="864"/>
      <c r="AV78" s="864"/>
      <c r="AW78" s="865"/>
      <c r="AX78" s="830" t="s">
        <v>368</v>
      </c>
      <c r="AY78" s="831"/>
      <c r="AZ78" s="831"/>
      <c r="BA78" s="831"/>
      <c r="BB78" s="831"/>
      <c r="BC78" s="832"/>
      <c r="BD78" s="830" t="s">
        <v>369</v>
      </c>
      <c r="BE78" s="831"/>
      <c r="BF78" s="831"/>
      <c r="BG78" s="831"/>
      <c r="BH78" s="831"/>
      <c r="BI78" s="831"/>
      <c r="BJ78" s="832"/>
      <c r="BK78" s="539"/>
      <c r="BL78" s="531"/>
      <c r="BM78" s="478"/>
      <c r="BN78" s="478"/>
      <c r="BO78" s="478"/>
      <c r="BP78" s="478"/>
      <c r="BQ78" s="478"/>
      <c r="BR78" s="532"/>
      <c r="BS78" s="282"/>
      <c r="BT78" s="282"/>
      <c r="BU78" s="845"/>
      <c r="BV78" s="846"/>
      <c r="BW78" s="847"/>
      <c r="BX78" s="893"/>
      <c r="BY78" s="894"/>
      <c r="BZ78" s="894"/>
      <c r="CA78" s="894"/>
      <c r="CB78" s="894"/>
      <c r="CC78" s="894"/>
      <c r="CD78" s="894"/>
      <c r="CE78" s="894"/>
      <c r="CF78" s="894"/>
      <c r="CG78" s="894"/>
      <c r="CH78" s="894"/>
      <c r="CI78" s="895"/>
      <c r="CJ78" s="896"/>
      <c r="CK78" s="897"/>
      <c r="CL78" s="327"/>
      <c r="CM78" s="694"/>
      <c r="CN78" s="694"/>
      <c r="CO78" s="694"/>
      <c r="CP78" s="694"/>
      <c r="CQ78" s="694"/>
      <c r="CR78" s="694"/>
      <c r="CS78" s="694"/>
      <c r="CT78" s="694"/>
      <c r="CU78" s="694"/>
      <c r="CV78" s="694"/>
      <c r="CW78" s="694"/>
      <c r="CX78" s="694"/>
      <c r="CY78" s="694"/>
      <c r="CZ78" s="694"/>
      <c r="DA78" s="694"/>
      <c r="DB78" s="694"/>
      <c r="DC78" s="694"/>
      <c r="DD78" s="694"/>
      <c r="DE78" s="694"/>
      <c r="DF78" s="694"/>
      <c r="DG78" s="694"/>
      <c r="DH78" s="328"/>
      <c r="DI78" s="306"/>
      <c r="DJ78" s="282"/>
      <c r="DK78" s="282"/>
      <c r="DL78" s="282"/>
      <c r="DM78" s="7"/>
      <c r="DN78" s="7"/>
      <c r="DO78" s="7"/>
    </row>
    <row r="79" spans="1:119" ht="7.5" customHeight="1" x14ac:dyDescent="0.15">
      <c r="A79" s="282"/>
      <c r="B79" s="282"/>
      <c r="C79" s="282"/>
      <c r="D79" s="863"/>
      <c r="E79" s="864"/>
      <c r="F79" s="864"/>
      <c r="G79" s="864"/>
      <c r="H79" s="864"/>
      <c r="I79" s="864"/>
      <c r="J79" s="864"/>
      <c r="K79" s="864"/>
      <c r="L79" s="864"/>
      <c r="M79" s="864"/>
      <c r="N79" s="864"/>
      <c r="O79" s="864"/>
      <c r="P79" s="864"/>
      <c r="Q79" s="864"/>
      <c r="R79" s="864"/>
      <c r="S79" s="864"/>
      <c r="T79" s="864"/>
      <c r="U79" s="864"/>
      <c r="V79" s="864"/>
      <c r="W79" s="864"/>
      <c r="X79" s="864"/>
      <c r="Y79" s="864"/>
      <c r="Z79" s="864"/>
      <c r="AA79" s="864"/>
      <c r="AB79" s="864"/>
      <c r="AC79" s="864"/>
      <c r="AD79" s="864"/>
      <c r="AE79" s="864"/>
      <c r="AF79" s="864"/>
      <c r="AG79" s="864"/>
      <c r="AH79" s="864"/>
      <c r="AI79" s="864"/>
      <c r="AJ79" s="864"/>
      <c r="AK79" s="864"/>
      <c r="AL79" s="864"/>
      <c r="AM79" s="864"/>
      <c r="AN79" s="864"/>
      <c r="AO79" s="864"/>
      <c r="AP79" s="864"/>
      <c r="AQ79" s="864"/>
      <c r="AR79" s="864"/>
      <c r="AS79" s="864"/>
      <c r="AT79" s="864"/>
      <c r="AU79" s="864"/>
      <c r="AV79" s="864"/>
      <c r="AW79" s="865"/>
      <c r="AX79" s="833"/>
      <c r="AY79" s="834"/>
      <c r="AZ79" s="834"/>
      <c r="BA79" s="834"/>
      <c r="BB79" s="834"/>
      <c r="BC79" s="835"/>
      <c r="BD79" s="833"/>
      <c r="BE79" s="834"/>
      <c r="BF79" s="834"/>
      <c r="BG79" s="834"/>
      <c r="BH79" s="834"/>
      <c r="BI79" s="834"/>
      <c r="BJ79" s="835"/>
      <c r="BK79" s="539"/>
      <c r="BL79" s="533"/>
      <c r="BM79" s="284"/>
      <c r="BN79" s="284"/>
      <c r="BO79" s="284"/>
      <c r="BP79" s="284"/>
      <c r="BQ79" s="284"/>
      <c r="BR79" s="534"/>
      <c r="BS79" s="282"/>
      <c r="BT79" s="282"/>
      <c r="BU79" s="845"/>
      <c r="BV79" s="846"/>
      <c r="BW79" s="847"/>
      <c r="BX79" s="890" t="s">
        <v>348</v>
      </c>
      <c r="BY79" s="891"/>
      <c r="BZ79" s="891"/>
      <c r="CA79" s="891"/>
      <c r="CB79" s="891"/>
      <c r="CC79" s="891"/>
      <c r="CD79" s="891"/>
      <c r="CE79" s="891"/>
      <c r="CF79" s="891"/>
      <c r="CG79" s="891"/>
      <c r="CH79" s="891"/>
      <c r="CI79" s="891"/>
      <c r="CJ79" s="900" t="s">
        <v>343</v>
      </c>
      <c r="CK79" s="901"/>
      <c r="CL79" s="339"/>
      <c r="CM79" s="701"/>
      <c r="CN79" s="701"/>
      <c r="CO79" s="701"/>
      <c r="CP79" s="701"/>
      <c r="CQ79" s="701"/>
      <c r="CR79" s="701"/>
      <c r="CS79" s="701"/>
      <c r="CT79" s="701"/>
      <c r="CU79" s="701"/>
      <c r="CV79" s="701"/>
      <c r="CW79" s="701"/>
      <c r="CX79" s="701"/>
      <c r="CY79" s="701"/>
      <c r="CZ79" s="701"/>
      <c r="DA79" s="701"/>
      <c r="DB79" s="701"/>
      <c r="DC79" s="701"/>
      <c r="DD79" s="701"/>
      <c r="DE79" s="701"/>
      <c r="DF79" s="701"/>
      <c r="DG79" s="701"/>
      <c r="DH79" s="340"/>
      <c r="DI79" s="306"/>
      <c r="DJ79" s="282"/>
      <c r="DK79" s="282"/>
      <c r="DL79" s="282"/>
      <c r="DM79" s="7"/>
      <c r="DN79" s="7"/>
      <c r="DO79" s="7"/>
    </row>
    <row r="80" spans="1:119" ht="17.25" customHeight="1" thickBot="1" x14ac:dyDescent="0.2">
      <c r="A80" s="282"/>
      <c r="B80" s="282"/>
      <c r="C80" s="282"/>
      <c r="D80" s="863"/>
      <c r="E80" s="864"/>
      <c r="F80" s="864"/>
      <c r="G80" s="864"/>
      <c r="H80" s="864"/>
      <c r="I80" s="864"/>
      <c r="J80" s="864"/>
      <c r="K80" s="864"/>
      <c r="L80" s="864"/>
      <c r="M80" s="864"/>
      <c r="N80" s="864"/>
      <c r="O80" s="864"/>
      <c r="P80" s="864"/>
      <c r="Q80" s="864"/>
      <c r="R80" s="864"/>
      <c r="S80" s="864"/>
      <c r="T80" s="864"/>
      <c r="U80" s="864"/>
      <c r="V80" s="864"/>
      <c r="W80" s="864"/>
      <c r="X80" s="864"/>
      <c r="Y80" s="864"/>
      <c r="Z80" s="864"/>
      <c r="AA80" s="864"/>
      <c r="AB80" s="864"/>
      <c r="AC80" s="864"/>
      <c r="AD80" s="864"/>
      <c r="AE80" s="864"/>
      <c r="AF80" s="864"/>
      <c r="AG80" s="864"/>
      <c r="AH80" s="864"/>
      <c r="AI80" s="864"/>
      <c r="AJ80" s="864"/>
      <c r="AK80" s="864"/>
      <c r="AL80" s="864"/>
      <c r="AM80" s="864"/>
      <c r="AN80" s="864"/>
      <c r="AO80" s="864"/>
      <c r="AP80" s="864"/>
      <c r="AQ80" s="864"/>
      <c r="AR80" s="864"/>
      <c r="AS80" s="864"/>
      <c r="AT80" s="864"/>
      <c r="AU80" s="864"/>
      <c r="AV80" s="864"/>
      <c r="AW80" s="865"/>
      <c r="AX80" s="836"/>
      <c r="AY80" s="837"/>
      <c r="AZ80" s="837"/>
      <c r="BA80" s="837"/>
      <c r="BB80" s="837"/>
      <c r="BC80" s="838"/>
      <c r="BD80" s="836"/>
      <c r="BE80" s="837"/>
      <c r="BF80" s="837"/>
      <c r="BG80" s="837"/>
      <c r="BH80" s="837"/>
      <c r="BI80" s="837"/>
      <c r="BJ80" s="838"/>
      <c r="BK80" s="524"/>
      <c r="BL80" s="827" t="s">
        <v>366</v>
      </c>
      <c r="BM80" s="828"/>
      <c r="BN80" s="828"/>
      <c r="BO80" s="828"/>
      <c r="BP80" s="828"/>
      <c r="BQ80" s="828"/>
      <c r="BR80" s="829"/>
      <c r="BS80" s="282"/>
      <c r="BT80" s="282"/>
      <c r="BU80" s="848"/>
      <c r="BV80" s="849"/>
      <c r="BW80" s="850"/>
      <c r="BX80" s="903"/>
      <c r="BY80" s="904"/>
      <c r="BZ80" s="904"/>
      <c r="CA80" s="904"/>
      <c r="CB80" s="904"/>
      <c r="CC80" s="904"/>
      <c r="CD80" s="904"/>
      <c r="CE80" s="904"/>
      <c r="CF80" s="904"/>
      <c r="CG80" s="904"/>
      <c r="CH80" s="904"/>
      <c r="CI80" s="904"/>
      <c r="CJ80" s="902"/>
      <c r="CK80" s="712"/>
      <c r="CL80" s="520"/>
      <c r="CM80" s="695"/>
      <c r="CN80" s="695"/>
      <c r="CO80" s="695"/>
      <c r="CP80" s="695"/>
      <c r="CQ80" s="695"/>
      <c r="CR80" s="695"/>
      <c r="CS80" s="695"/>
      <c r="CT80" s="695"/>
      <c r="CU80" s="695"/>
      <c r="CV80" s="695"/>
      <c r="CW80" s="695"/>
      <c r="CX80" s="695"/>
      <c r="CY80" s="695"/>
      <c r="CZ80" s="695"/>
      <c r="DA80" s="695"/>
      <c r="DB80" s="695"/>
      <c r="DC80" s="695"/>
      <c r="DD80" s="695"/>
      <c r="DE80" s="695"/>
      <c r="DF80" s="695"/>
      <c r="DG80" s="695"/>
      <c r="DH80" s="334"/>
      <c r="DI80" s="306"/>
      <c r="DJ80" s="282"/>
      <c r="DK80" s="282"/>
      <c r="DL80" s="282"/>
      <c r="DM80" s="7"/>
      <c r="DN80" s="7"/>
      <c r="DO80" s="7"/>
    </row>
    <row r="81" spans="1:119" ht="5.25" customHeight="1" x14ac:dyDescent="0.15">
      <c r="A81" s="282"/>
      <c r="B81" s="282"/>
      <c r="C81" s="282"/>
      <c r="D81" s="863"/>
      <c r="E81" s="864"/>
      <c r="F81" s="864"/>
      <c r="G81" s="864"/>
      <c r="H81" s="864"/>
      <c r="I81" s="864"/>
      <c r="J81" s="864"/>
      <c r="K81" s="864"/>
      <c r="L81" s="864"/>
      <c r="M81" s="864"/>
      <c r="N81" s="864"/>
      <c r="O81" s="864"/>
      <c r="P81" s="864"/>
      <c r="Q81" s="864"/>
      <c r="R81" s="864"/>
      <c r="S81" s="864"/>
      <c r="T81" s="864"/>
      <c r="U81" s="864"/>
      <c r="V81" s="864"/>
      <c r="W81" s="864"/>
      <c r="X81" s="864"/>
      <c r="Y81" s="864"/>
      <c r="Z81" s="864"/>
      <c r="AA81" s="864"/>
      <c r="AB81" s="864"/>
      <c r="AC81" s="864"/>
      <c r="AD81" s="864"/>
      <c r="AE81" s="864"/>
      <c r="AF81" s="864"/>
      <c r="AG81" s="864"/>
      <c r="AH81" s="864"/>
      <c r="AI81" s="864"/>
      <c r="AJ81" s="864"/>
      <c r="AK81" s="864"/>
      <c r="AL81" s="864"/>
      <c r="AM81" s="864"/>
      <c r="AN81" s="864"/>
      <c r="AO81" s="864"/>
      <c r="AP81" s="864"/>
      <c r="AQ81" s="864"/>
      <c r="AR81" s="864"/>
      <c r="AS81" s="864"/>
      <c r="AT81" s="864"/>
      <c r="AU81" s="864"/>
      <c r="AV81" s="864"/>
      <c r="AW81" s="865"/>
      <c r="AX81" s="839"/>
      <c r="AY81" s="840"/>
      <c r="AZ81" s="840"/>
      <c r="BA81" s="840"/>
      <c r="BB81" s="840"/>
      <c r="BC81" s="841"/>
      <c r="BD81" s="839"/>
      <c r="BE81" s="840"/>
      <c r="BF81" s="840"/>
      <c r="BG81" s="840"/>
      <c r="BH81" s="840"/>
      <c r="BI81" s="840"/>
      <c r="BJ81" s="841"/>
      <c r="BK81" s="524"/>
      <c r="BL81" s="535"/>
      <c r="BM81" s="536"/>
      <c r="BN81" s="536"/>
      <c r="BO81" s="536"/>
      <c r="BP81" s="536"/>
      <c r="BQ81" s="536"/>
      <c r="BR81" s="537"/>
      <c r="BS81" s="515"/>
      <c r="BT81" s="515"/>
      <c r="BU81" s="515"/>
      <c r="BV81" s="515"/>
      <c r="BW81" s="515"/>
      <c r="BX81" s="515"/>
      <c r="BY81" s="515"/>
      <c r="BZ81" s="515"/>
      <c r="CA81" s="515"/>
      <c r="CB81" s="515"/>
      <c r="CC81" s="515"/>
      <c r="CD81" s="515"/>
      <c r="CE81" s="515"/>
      <c r="CF81" s="515"/>
      <c r="CG81" s="515"/>
      <c r="CH81" s="515"/>
      <c r="CI81" s="515"/>
      <c r="CJ81" s="515"/>
      <c r="CK81" s="515"/>
      <c r="CL81" s="515"/>
      <c r="CM81" s="515"/>
      <c r="CN81" s="515"/>
      <c r="CO81" s="515"/>
      <c r="CP81" s="515"/>
      <c r="CQ81" s="515"/>
      <c r="CR81" s="515"/>
      <c r="CS81" s="515"/>
      <c r="CT81" s="515"/>
      <c r="CU81" s="515"/>
      <c r="CV81" s="515"/>
      <c r="CW81" s="515"/>
      <c r="CX81" s="515"/>
      <c r="CY81" s="515"/>
      <c r="CZ81" s="515"/>
      <c r="DA81" s="515"/>
      <c r="DB81" s="515"/>
      <c r="DC81" s="515"/>
      <c r="DD81" s="515"/>
      <c r="DE81" s="515"/>
      <c r="DF81" s="515"/>
      <c r="DG81" s="515"/>
      <c r="DH81" s="515"/>
      <c r="DI81" s="515"/>
      <c r="DJ81" s="282"/>
      <c r="DK81" s="282"/>
      <c r="DL81" s="282"/>
      <c r="DM81" s="7"/>
      <c r="DN81" s="7"/>
      <c r="DO81" s="7"/>
    </row>
    <row r="82" spans="1:119" ht="12.75" customHeight="1" x14ac:dyDescent="0.15">
      <c r="A82" s="282"/>
      <c r="B82" s="282"/>
      <c r="C82" s="282"/>
      <c r="D82" s="866"/>
      <c r="E82" s="867"/>
      <c r="F82" s="867"/>
      <c r="G82" s="867"/>
      <c r="H82" s="867"/>
      <c r="I82" s="867"/>
      <c r="J82" s="867"/>
      <c r="K82" s="867"/>
      <c r="L82" s="867"/>
      <c r="M82" s="867"/>
      <c r="N82" s="867"/>
      <c r="O82" s="867"/>
      <c r="P82" s="867"/>
      <c r="Q82" s="867"/>
      <c r="R82" s="867"/>
      <c r="S82" s="867"/>
      <c r="T82" s="867"/>
      <c r="U82" s="867"/>
      <c r="V82" s="867"/>
      <c r="W82" s="867"/>
      <c r="X82" s="867"/>
      <c r="Y82" s="867"/>
      <c r="Z82" s="867"/>
      <c r="AA82" s="867"/>
      <c r="AB82" s="867"/>
      <c r="AC82" s="867"/>
      <c r="AD82" s="867"/>
      <c r="AE82" s="867"/>
      <c r="AF82" s="867"/>
      <c r="AG82" s="867"/>
      <c r="AH82" s="867"/>
      <c r="AI82" s="867"/>
      <c r="AJ82" s="867"/>
      <c r="AK82" s="867"/>
      <c r="AL82" s="867"/>
      <c r="AM82" s="867"/>
      <c r="AN82" s="867"/>
      <c r="AO82" s="867"/>
      <c r="AP82" s="867"/>
      <c r="AQ82" s="867"/>
      <c r="AR82" s="867"/>
      <c r="AS82" s="867"/>
      <c r="AT82" s="867"/>
      <c r="AU82" s="867"/>
      <c r="AV82" s="867"/>
      <c r="AW82" s="868"/>
      <c r="AX82" s="842"/>
      <c r="AY82" s="843"/>
      <c r="AZ82" s="843"/>
      <c r="BA82" s="843"/>
      <c r="BB82" s="843"/>
      <c r="BC82" s="844"/>
      <c r="BD82" s="842"/>
      <c r="BE82" s="843"/>
      <c r="BF82" s="843"/>
      <c r="BG82" s="843"/>
      <c r="BH82" s="843"/>
      <c r="BI82" s="843"/>
      <c r="BJ82" s="844"/>
      <c r="BK82" s="525"/>
      <c r="BL82" s="833" t="s">
        <v>223</v>
      </c>
      <c r="BM82" s="834"/>
      <c r="BN82" s="834"/>
      <c r="BO82" s="834"/>
      <c r="BP82" s="527"/>
      <c r="BQ82" s="527"/>
      <c r="BR82" s="538"/>
      <c r="BS82" s="282"/>
      <c r="BT82" s="282"/>
      <c r="BU82" s="851" t="s">
        <v>362</v>
      </c>
      <c r="BV82" s="852"/>
      <c r="BW82" s="852"/>
      <c r="BX82" s="852"/>
      <c r="BY82" s="852"/>
      <c r="BZ82" s="852"/>
      <c r="CA82" s="852"/>
      <c r="CB82" s="852"/>
      <c r="CC82" s="852"/>
      <c r="CD82" s="852"/>
      <c r="CE82" s="852"/>
      <c r="CF82" s="852"/>
      <c r="CG82" s="852"/>
      <c r="CH82" s="852"/>
      <c r="CI82" s="852"/>
      <c r="CJ82" s="852"/>
      <c r="CK82" s="853"/>
      <c r="CL82" s="830" t="s">
        <v>364</v>
      </c>
      <c r="CM82" s="831"/>
      <c r="CN82" s="831"/>
      <c r="CO82" s="831"/>
      <c r="CP82" s="832"/>
      <c r="CQ82" s="526"/>
      <c r="CR82" s="526"/>
      <c r="CS82" s="526"/>
      <c r="CT82" s="875"/>
      <c r="CU82" s="526"/>
      <c r="CV82" s="877" t="s">
        <v>254</v>
      </c>
      <c r="CW82" s="526"/>
      <c r="CX82" s="526"/>
      <c r="CY82" s="526"/>
      <c r="CZ82" s="526"/>
      <c r="DA82" s="526"/>
      <c r="DB82" s="877" t="s">
        <v>363</v>
      </c>
      <c r="DC82" s="526"/>
      <c r="DD82" s="526"/>
      <c r="DE82" s="526"/>
      <c r="DF82" s="526"/>
      <c r="DG82" s="526"/>
      <c r="DH82" s="873" t="s">
        <v>356</v>
      </c>
      <c r="DI82" s="282"/>
      <c r="DJ82" s="282"/>
      <c r="DK82" s="282"/>
      <c r="DL82" s="282"/>
      <c r="DM82" s="7"/>
      <c r="DN82" s="7"/>
      <c r="DO82" s="7"/>
    </row>
    <row r="83" spans="1:119" ht="10.5" customHeight="1" x14ac:dyDescent="0.15">
      <c r="A83" s="282"/>
      <c r="B83" s="282"/>
      <c r="C83" s="282"/>
      <c r="D83" s="282"/>
      <c r="E83" s="282"/>
      <c r="F83" s="282"/>
      <c r="G83" s="282"/>
      <c r="H83" s="282"/>
      <c r="I83" s="282"/>
      <c r="J83" s="282"/>
      <c r="K83" s="282"/>
      <c r="L83" s="282"/>
      <c r="M83" s="282"/>
      <c r="N83" s="282"/>
      <c r="O83" s="282"/>
      <c r="P83" s="282"/>
      <c r="Q83" s="282"/>
      <c r="R83" s="282"/>
      <c r="S83" s="282"/>
      <c r="T83" s="282"/>
      <c r="U83" s="282"/>
      <c r="V83" s="282"/>
      <c r="W83" s="282"/>
      <c r="X83" s="282"/>
      <c r="Y83" s="282"/>
      <c r="Z83" s="282"/>
      <c r="AA83" s="282"/>
      <c r="AB83" s="282"/>
      <c r="AC83" s="282"/>
      <c r="AD83" s="282"/>
      <c r="AE83" s="282"/>
      <c r="AF83" s="282"/>
      <c r="AG83" s="282"/>
      <c r="AH83" s="282"/>
      <c r="AI83" s="282"/>
      <c r="AJ83" s="282"/>
      <c r="AK83" s="282"/>
      <c r="AL83" s="282"/>
      <c r="AM83" s="282"/>
      <c r="AN83" s="282"/>
      <c r="AO83" s="282"/>
      <c r="AP83" s="282"/>
      <c r="AQ83" s="282"/>
      <c r="AR83" s="282"/>
      <c r="AS83" s="282"/>
      <c r="AT83" s="282"/>
      <c r="AU83" s="282"/>
      <c r="AV83" s="282"/>
      <c r="AW83" s="282"/>
      <c r="AX83" s="282"/>
      <c r="AY83" s="282"/>
      <c r="AZ83" s="282"/>
      <c r="BA83" s="282"/>
      <c r="BB83" s="282"/>
      <c r="BC83" s="282"/>
      <c r="BD83" s="282"/>
      <c r="BE83" s="282"/>
      <c r="BF83" s="282"/>
      <c r="BG83" s="282"/>
      <c r="BH83" s="282"/>
      <c r="BI83" s="282"/>
      <c r="BJ83" s="282"/>
      <c r="BK83" s="282"/>
      <c r="BL83" s="282"/>
      <c r="BM83" s="282"/>
      <c r="BN83" s="282"/>
      <c r="BO83" s="282"/>
      <c r="BP83" s="282"/>
      <c r="BQ83" s="282"/>
      <c r="BR83" s="282"/>
      <c r="BS83" s="282"/>
      <c r="BT83" s="282"/>
      <c r="BU83" s="854"/>
      <c r="BV83" s="855"/>
      <c r="BW83" s="855"/>
      <c r="BX83" s="855"/>
      <c r="BY83" s="855"/>
      <c r="BZ83" s="855"/>
      <c r="CA83" s="855"/>
      <c r="CB83" s="855"/>
      <c r="CC83" s="855"/>
      <c r="CD83" s="855"/>
      <c r="CE83" s="855"/>
      <c r="CF83" s="855"/>
      <c r="CG83" s="855"/>
      <c r="CH83" s="855"/>
      <c r="CI83" s="855"/>
      <c r="CJ83" s="855"/>
      <c r="CK83" s="856"/>
      <c r="CL83" s="833"/>
      <c r="CM83" s="834"/>
      <c r="CN83" s="834"/>
      <c r="CO83" s="834"/>
      <c r="CP83" s="835"/>
      <c r="CQ83" s="527"/>
      <c r="CR83" s="527"/>
      <c r="CS83" s="527"/>
      <c r="CT83" s="876"/>
      <c r="CU83" s="527"/>
      <c r="CV83" s="878"/>
      <c r="CW83" s="527"/>
      <c r="CX83" s="527"/>
      <c r="CY83" s="527"/>
      <c r="CZ83" s="527"/>
      <c r="DA83" s="527"/>
      <c r="DB83" s="878"/>
      <c r="DC83" s="527"/>
      <c r="DD83" s="527"/>
      <c r="DE83" s="527"/>
      <c r="DF83" s="527"/>
      <c r="DG83" s="527"/>
      <c r="DH83" s="874"/>
      <c r="DI83" s="282"/>
      <c r="DJ83" s="282"/>
      <c r="DK83" s="282"/>
      <c r="DL83" s="282"/>
      <c r="DM83" s="7"/>
      <c r="DN83" s="7"/>
      <c r="DO83" s="7"/>
    </row>
    <row r="84" spans="1:119" ht="21.75" customHeight="1" x14ac:dyDescent="0.15">
      <c r="A84" s="282"/>
      <c r="B84" s="282"/>
      <c r="C84" s="282"/>
      <c r="D84" s="282"/>
      <c r="E84" s="282"/>
      <c r="F84" s="282"/>
      <c r="G84" s="282"/>
      <c r="H84" s="282"/>
      <c r="I84" s="282"/>
      <c r="J84" s="282"/>
      <c r="K84" s="282"/>
      <c r="L84" s="282"/>
      <c r="M84" s="282"/>
      <c r="N84" s="282"/>
      <c r="O84" s="282"/>
      <c r="P84" s="282"/>
      <c r="Q84" s="282"/>
      <c r="R84" s="282"/>
      <c r="S84" s="282"/>
      <c r="T84" s="282"/>
      <c r="U84" s="282"/>
      <c r="V84" s="282"/>
      <c r="W84" s="282"/>
      <c r="X84" s="282"/>
      <c r="Y84" s="282"/>
      <c r="Z84" s="282"/>
      <c r="AA84" s="282"/>
      <c r="AB84" s="282"/>
      <c r="AC84" s="282"/>
      <c r="AD84" s="282"/>
      <c r="AE84" s="282"/>
      <c r="AF84" s="282"/>
      <c r="AG84" s="282"/>
      <c r="AH84" s="282"/>
      <c r="AI84" s="282"/>
      <c r="AJ84" s="282"/>
      <c r="AK84" s="282"/>
      <c r="AL84" s="282"/>
      <c r="AM84" s="282"/>
      <c r="AN84" s="282"/>
      <c r="AO84" s="282"/>
      <c r="AP84" s="282"/>
      <c r="AQ84" s="282"/>
      <c r="AR84" s="282"/>
      <c r="AS84" s="282"/>
      <c r="AT84" s="282"/>
      <c r="AU84" s="282"/>
      <c r="AV84" s="282"/>
      <c r="AW84" s="282"/>
      <c r="AX84" s="282"/>
      <c r="AY84" s="282"/>
      <c r="AZ84" s="282"/>
      <c r="BA84" s="282"/>
      <c r="BB84" s="282"/>
      <c r="BC84" s="282"/>
      <c r="BD84" s="282"/>
      <c r="BE84" s="282"/>
      <c r="BF84" s="282"/>
      <c r="BG84" s="282"/>
      <c r="BH84" s="282"/>
      <c r="BI84" s="282"/>
      <c r="BJ84" s="282"/>
      <c r="BK84" s="282"/>
      <c r="BL84" s="282"/>
      <c r="BM84" s="282"/>
      <c r="BN84" s="282"/>
      <c r="BO84" s="282"/>
      <c r="BP84" s="282"/>
      <c r="BQ84" s="282"/>
      <c r="BR84" s="282"/>
      <c r="BS84" s="282"/>
      <c r="BT84" s="282"/>
      <c r="BU84" s="282"/>
      <c r="BV84" s="282"/>
      <c r="BW84" s="282"/>
      <c r="BX84" s="282"/>
      <c r="BY84" s="282"/>
      <c r="BZ84" s="282"/>
      <c r="CA84" s="282"/>
      <c r="CB84" s="282"/>
      <c r="CC84" s="282"/>
      <c r="CD84" s="282"/>
      <c r="CE84" s="282"/>
      <c r="CF84" s="282"/>
      <c r="CG84" s="282"/>
      <c r="CH84" s="282"/>
      <c r="CI84" s="282"/>
      <c r="CJ84" s="282"/>
      <c r="CK84" s="282"/>
      <c r="CL84" s="282"/>
      <c r="CM84" s="282"/>
      <c r="CN84" s="282"/>
      <c r="CO84" s="282"/>
      <c r="CP84" s="282"/>
      <c r="CQ84" s="282"/>
      <c r="CR84" s="282"/>
      <c r="CS84" s="282"/>
      <c r="CT84" s="282"/>
      <c r="CU84" s="282"/>
      <c r="CV84" s="282"/>
      <c r="CW84" s="282"/>
      <c r="CX84" s="282"/>
      <c r="CY84" s="282"/>
      <c r="CZ84" s="282"/>
      <c r="DA84" s="282"/>
      <c r="DB84" s="282"/>
      <c r="DC84" s="282"/>
      <c r="DD84" s="282"/>
      <c r="DE84" s="282"/>
      <c r="DF84" s="282"/>
      <c r="DG84" s="282"/>
      <c r="DH84" s="282"/>
      <c r="DI84" s="282"/>
      <c r="DJ84" s="282"/>
      <c r="DK84" s="282"/>
      <c r="DL84" s="282"/>
      <c r="DM84" s="7"/>
      <c r="DN84" s="7"/>
      <c r="DO84" s="7"/>
    </row>
    <row r="85" spans="1:119" ht="21.75" customHeight="1" x14ac:dyDescent="0.15">
      <c r="A85" s="7"/>
      <c r="B85" s="7"/>
      <c r="C85" s="7"/>
      <c r="D85" s="282"/>
      <c r="E85" s="282"/>
      <c r="F85" s="282"/>
      <c r="G85" s="282"/>
      <c r="H85" s="282"/>
      <c r="I85" s="282"/>
      <c r="J85" s="282"/>
      <c r="K85" s="282"/>
      <c r="L85" s="282"/>
      <c r="M85" s="282"/>
      <c r="N85" s="282"/>
      <c r="O85" s="282"/>
      <c r="P85" s="282"/>
      <c r="Q85" s="282"/>
      <c r="R85" s="282"/>
      <c r="S85" s="282"/>
      <c r="T85" s="282"/>
      <c r="U85" s="282"/>
      <c r="V85" s="282"/>
      <c r="W85" s="282"/>
      <c r="X85" s="282"/>
      <c r="Y85" s="282"/>
      <c r="Z85" s="282"/>
      <c r="AA85" s="282"/>
      <c r="AB85" s="282"/>
      <c r="AC85" s="282"/>
      <c r="AD85" s="282"/>
      <c r="AE85" s="282"/>
      <c r="AF85" s="282"/>
      <c r="AG85" s="282"/>
      <c r="AH85" s="282"/>
      <c r="AI85" s="282"/>
      <c r="AJ85" s="282"/>
      <c r="AK85" s="282"/>
      <c r="AL85" s="282"/>
      <c r="AM85" s="282"/>
      <c r="AN85" s="282"/>
      <c r="AO85" s="282"/>
      <c r="AP85" s="282"/>
      <c r="AQ85" s="282"/>
      <c r="AR85" s="282"/>
      <c r="AS85" s="282"/>
      <c r="AT85" s="282"/>
      <c r="AU85" s="282"/>
      <c r="AV85" s="282"/>
      <c r="AW85" s="282"/>
      <c r="AX85" s="282"/>
      <c r="AY85" s="282"/>
      <c r="AZ85" s="282"/>
      <c r="BA85" s="282"/>
      <c r="BB85" s="282"/>
      <c r="BC85" s="282"/>
      <c r="BD85" s="282"/>
      <c r="BE85" s="282"/>
      <c r="BF85" s="282"/>
      <c r="BG85" s="282"/>
      <c r="BH85" s="282"/>
      <c r="BI85" s="282"/>
      <c r="BJ85" s="282"/>
      <c r="BK85" s="282"/>
      <c r="BL85" s="282"/>
      <c r="BM85" s="282"/>
      <c r="BN85" s="282"/>
      <c r="BO85" s="282"/>
      <c r="BP85" s="282"/>
      <c r="BQ85" s="282"/>
      <c r="BR85" s="282"/>
      <c r="BS85" s="282"/>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row>
    <row r="86" spans="1:119" ht="21.75" customHeight="1" x14ac:dyDescent="0.15">
      <c r="A86" s="7"/>
      <c r="B86" s="7"/>
      <c r="C86" s="7"/>
      <c r="D86" s="282"/>
      <c r="E86" s="282"/>
      <c r="F86" s="282"/>
      <c r="G86" s="282"/>
      <c r="H86" s="282"/>
      <c r="I86" s="282"/>
      <c r="J86" s="282"/>
      <c r="K86" s="282"/>
      <c r="L86" s="282"/>
      <c r="M86" s="282"/>
      <c r="N86" s="282"/>
      <c r="O86" s="282"/>
      <c r="P86" s="282"/>
      <c r="Q86" s="282"/>
      <c r="R86" s="282"/>
      <c r="S86" s="282"/>
      <c r="T86" s="282"/>
      <c r="U86" s="282"/>
      <c r="V86" s="282"/>
      <c r="W86" s="282"/>
      <c r="X86" s="282"/>
      <c r="Y86" s="282"/>
      <c r="Z86" s="282"/>
      <c r="AA86" s="282"/>
      <c r="AB86" s="282"/>
      <c r="AC86" s="282"/>
      <c r="AD86" s="282"/>
      <c r="AE86" s="282"/>
      <c r="AF86" s="282"/>
      <c r="AG86" s="282"/>
      <c r="AH86" s="282"/>
      <c r="AI86" s="282"/>
      <c r="AJ86" s="282"/>
      <c r="AK86" s="282"/>
      <c r="AL86" s="282"/>
      <c r="AM86" s="282"/>
      <c r="AN86" s="282"/>
      <c r="AO86" s="282"/>
      <c r="AP86" s="282"/>
      <c r="AQ86" s="282"/>
      <c r="AR86" s="282"/>
      <c r="AS86" s="282"/>
      <c r="AT86" s="282"/>
      <c r="AU86" s="282"/>
      <c r="AV86" s="282"/>
      <c r="AW86" s="282"/>
      <c r="AX86" s="282"/>
      <c r="AY86" s="282"/>
      <c r="AZ86" s="282"/>
      <c r="BA86" s="282"/>
      <c r="BB86" s="282"/>
      <c r="BC86" s="282"/>
      <c r="BD86" s="282"/>
      <c r="BE86" s="282"/>
      <c r="BF86" s="282"/>
      <c r="BG86" s="282"/>
      <c r="BH86" s="282"/>
      <c r="BI86" s="282"/>
      <c r="BJ86" s="282"/>
      <c r="BK86" s="282"/>
      <c r="BL86" s="282"/>
      <c r="BM86" s="282"/>
      <c r="BN86" s="282"/>
      <c r="BO86" s="282"/>
      <c r="BP86" s="282"/>
      <c r="BQ86" s="282"/>
      <c r="BR86" s="282"/>
      <c r="BS86" s="282"/>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row>
    <row r="87" spans="1:119" ht="21.75" customHeight="1" x14ac:dyDescent="0.15">
      <c r="A87" s="7"/>
      <c r="B87" s="7"/>
      <c r="C87" s="7"/>
      <c r="D87" s="7"/>
      <c r="E87" s="7"/>
      <c r="F87" s="7"/>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row>
    <row r="88" spans="1:119" x14ac:dyDescent="0.15">
      <c r="A88" s="7"/>
      <c r="B88" s="7"/>
      <c r="C88" s="7"/>
      <c r="D88" s="7"/>
      <c r="E88" s="7"/>
      <c r="F88" s="7"/>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row>
    <row r="89" spans="1:119" x14ac:dyDescent="0.15">
      <c r="A89" s="7"/>
      <c r="B89" s="7"/>
      <c r="C89" s="7"/>
      <c r="D89" s="7"/>
      <c r="E89" s="7"/>
      <c r="F89" s="7"/>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row>
    <row r="90" spans="1:119" x14ac:dyDescent="0.15">
      <c r="A90" s="7"/>
      <c r="B90" s="7"/>
      <c r="C90" s="7"/>
      <c r="D90" s="7"/>
      <c r="E90" s="7"/>
      <c r="F90" s="7"/>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row>
    <row r="91" spans="1:119" x14ac:dyDescent="0.15">
      <c r="A91" s="7"/>
      <c r="B91" s="7"/>
      <c r="C91" s="7"/>
      <c r="D91" s="7"/>
      <c r="E91" s="7"/>
      <c r="F91" s="7"/>
      <c r="G91" s="7"/>
      <c r="H91" s="7"/>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c r="BB91" s="7"/>
      <c r="BC91" s="7"/>
      <c r="BD91" s="7"/>
      <c r="BE91" s="7"/>
      <c r="BF91" s="7"/>
      <c r="BG91" s="7"/>
      <c r="BH91" s="7"/>
      <c r="BI91" s="7"/>
      <c r="BJ91" s="7"/>
      <c r="BK91" s="7"/>
      <c r="BL91" s="7"/>
      <c r="BM91" s="7"/>
      <c r="BN91" s="7"/>
      <c r="BO91" s="7"/>
      <c r="BP91" s="7"/>
      <c r="BQ91" s="7"/>
      <c r="BR91" s="7"/>
      <c r="BS91" s="7"/>
      <c r="BT91" s="7"/>
      <c r="BU91" s="7"/>
      <c r="BV91" s="7"/>
      <c r="BW91" s="7"/>
      <c r="BX91" s="7"/>
      <c r="BY91" s="7"/>
      <c r="BZ91" s="7"/>
      <c r="CA91" s="7"/>
      <c r="CB91" s="7"/>
      <c r="CC91" s="7"/>
      <c r="CD91" s="7"/>
      <c r="CE91" s="7"/>
      <c r="CF91" s="7"/>
      <c r="CG91" s="7"/>
      <c r="CH91" s="7"/>
      <c r="CI91" s="7"/>
      <c r="CJ91" s="7"/>
      <c r="CK91" s="7"/>
      <c r="CL91" s="7"/>
      <c r="CM91" s="7"/>
      <c r="CN91" s="7"/>
      <c r="CO91" s="7"/>
      <c r="CP91" s="7"/>
      <c r="CQ91" s="7"/>
      <c r="CR91" s="7"/>
      <c r="CS91" s="7"/>
      <c r="CT91" s="7"/>
      <c r="CU91" s="7"/>
      <c r="CV91" s="7"/>
      <c r="CW91" s="7"/>
      <c r="CX91" s="7"/>
      <c r="CY91" s="7"/>
      <c r="CZ91" s="7"/>
      <c r="DA91" s="7"/>
      <c r="DB91" s="7"/>
      <c r="DC91" s="7"/>
      <c r="DD91" s="7"/>
      <c r="DE91" s="7"/>
      <c r="DF91" s="7"/>
      <c r="DG91" s="7"/>
      <c r="DH91" s="7"/>
      <c r="DI91" s="7"/>
      <c r="DJ91" s="7"/>
      <c r="DK91" s="7"/>
      <c r="DL91" s="7"/>
      <c r="DM91" s="7"/>
      <c r="DN91" s="7"/>
      <c r="DO91" s="7"/>
    </row>
    <row r="92" spans="1:119" x14ac:dyDescent="0.15">
      <c r="A92" s="7"/>
      <c r="B92" s="7"/>
      <c r="C92" s="7"/>
      <c r="D92" s="7"/>
      <c r="E92" s="7"/>
      <c r="F92" s="7"/>
      <c r="G92" s="7"/>
      <c r="H92" s="7"/>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7"/>
      <c r="DH92" s="7"/>
      <c r="DI92" s="7"/>
      <c r="DJ92" s="7"/>
      <c r="DK92" s="7"/>
      <c r="DL92" s="7"/>
      <c r="DM92" s="7"/>
      <c r="DN92" s="7"/>
      <c r="DO92" s="7"/>
    </row>
    <row r="93" spans="1:119" x14ac:dyDescent="0.15">
      <c r="A93" s="7"/>
      <c r="B93" s="7"/>
      <c r="C93" s="7"/>
      <c r="D93" s="7"/>
      <c r="E93" s="7"/>
      <c r="F93" s="7"/>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c r="BA93" s="7"/>
      <c r="BB93" s="7"/>
      <c r="BC93" s="7"/>
      <c r="BD93" s="7"/>
      <c r="BE93" s="7"/>
      <c r="BF93" s="7"/>
      <c r="BG93" s="7"/>
      <c r="BH93" s="7"/>
      <c r="BI93" s="7"/>
      <c r="BJ93" s="7"/>
      <c r="BK93" s="7"/>
      <c r="BL93" s="7"/>
      <c r="BM93" s="7"/>
      <c r="BN93" s="7"/>
      <c r="BO93" s="7"/>
      <c r="BP93" s="7"/>
      <c r="BQ93" s="7"/>
      <c r="BR93" s="7"/>
      <c r="BS93" s="7"/>
      <c r="BT93" s="7"/>
      <c r="BU93" s="7"/>
      <c r="BV93" s="7"/>
      <c r="BW93" s="7"/>
      <c r="BX93" s="7"/>
      <c r="BY93" s="7"/>
      <c r="BZ93" s="7"/>
      <c r="CA93" s="7"/>
      <c r="CB93" s="7"/>
      <c r="CC93" s="7"/>
      <c r="CD93" s="7"/>
      <c r="CE93" s="7"/>
      <c r="CF93" s="7"/>
      <c r="CG93" s="7"/>
      <c r="CH93" s="7"/>
      <c r="CI93" s="7"/>
      <c r="CJ93" s="7"/>
      <c r="CK93" s="7"/>
      <c r="CL93" s="7"/>
      <c r="CM93" s="7"/>
      <c r="CN93" s="7"/>
      <c r="CO93" s="7"/>
      <c r="CP93" s="7"/>
      <c r="CQ93" s="7"/>
      <c r="CR93" s="7"/>
      <c r="CS93" s="7"/>
      <c r="CT93" s="7"/>
      <c r="CU93" s="7"/>
      <c r="CV93" s="7"/>
      <c r="CW93" s="7"/>
      <c r="CX93" s="7"/>
      <c r="CY93" s="7"/>
      <c r="CZ93" s="7"/>
      <c r="DA93" s="7"/>
      <c r="DB93" s="7"/>
      <c r="DC93" s="7"/>
      <c r="DD93" s="7"/>
      <c r="DE93" s="7"/>
      <c r="DF93" s="7"/>
      <c r="DG93" s="7"/>
      <c r="DH93" s="7"/>
      <c r="DI93" s="7"/>
      <c r="DJ93" s="7"/>
      <c r="DK93" s="7"/>
      <c r="DL93" s="7"/>
      <c r="DM93" s="7"/>
      <c r="DN93" s="7"/>
      <c r="DO93" s="7"/>
    </row>
    <row r="94" spans="1:119" x14ac:dyDescent="0.15">
      <c r="A94" s="7"/>
      <c r="B94" s="7"/>
      <c r="C94" s="7"/>
      <c r="D94" s="7"/>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row>
    <row r="95" spans="1:119" x14ac:dyDescent="0.15">
      <c r="A95" s="7"/>
      <c r="B95" s="7"/>
      <c r="C95" s="7"/>
      <c r="D95" s="7"/>
      <c r="E95" s="7"/>
      <c r="F95" s="7"/>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c r="AK95" s="7"/>
      <c r="AL95" s="7"/>
      <c r="AM95" s="7"/>
      <c r="AN95" s="7"/>
      <c r="AO95" s="7"/>
      <c r="AP95" s="7"/>
      <c r="AQ95" s="7"/>
      <c r="AR95" s="7"/>
      <c r="AS95" s="7"/>
      <c r="AT95" s="7"/>
      <c r="AU95" s="7"/>
      <c r="AV95" s="7"/>
      <c r="AW95" s="7"/>
      <c r="AX95" s="7"/>
      <c r="AY95" s="7"/>
      <c r="AZ95" s="7"/>
      <c r="BA95" s="7"/>
      <c r="BB95" s="7"/>
      <c r="BC95" s="7"/>
      <c r="BD95" s="7"/>
      <c r="BE95" s="7"/>
      <c r="BF95" s="7"/>
      <c r="BG95" s="7"/>
      <c r="BH95" s="7"/>
      <c r="BI95" s="7"/>
      <c r="BJ95" s="7"/>
      <c r="BK95" s="7"/>
      <c r="BL95" s="7"/>
      <c r="BM95" s="7"/>
      <c r="BN95" s="7"/>
      <c r="BO95" s="7"/>
      <c r="BP95" s="7"/>
      <c r="BQ95" s="7"/>
      <c r="BR95" s="7"/>
      <c r="BS95" s="7"/>
      <c r="BT95" s="7"/>
      <c r="BU95" s="7"/>
      <c r="BV95" s="7"/>
      <c r="BW95" s="7"/>
      <c r="BX95" s="7"/>
      <c r="BY95" s="7"/>
      <c r="BZ95" s="7"/>
      <c r="CA95" s="7"/>
      <c r="CB95" s="7"/>
      <c r="CC95" s="7"/>
      <c r="CD95" s="7"/>
      <c r="CE95" s="7"/>
      <c r="CF95" s="7"/>
      <c r="CG95" s="7"/>
      <c r="CH95" s="7"/>
      <c r="CI95" s="7"/>
      <c r="CJ95" s="7"/>
      <c r="CK95" s="7"/>
      <c r="CL95" s="7"/>
      <c r="CM95" s="7"/>
      <c r="CN95" s="7"/>
      <c r="CO95" s="7"/>
      <c r="CP95" s="7"/>
      <c r="CQ95" s="7"/>
      <c r="CR95" s="7"/>
      <c r="CS95" s="7"/>
      <c r="CT95" s="7"/>
      <c r="CU95" s="7"/>
      <c r="CV95" s="7"/>
      <c r="CW95" s="7"/>
      <c r="CX95" s="7"/>
      <c r="CY95" s="7"/>
      <c r="CZ95" s="7"/>
      <c r="DA95" s="7"/>
      <c r="DB95" s="7"/>
      <c r="DC95" s="7"/>
      <c r="DD95" s="7"/>
      <c r="DE95" s="7"/>
      <c r="DF95" s="7"/>
      <c r="DG95" s="7"/>
      <c r="DH95" s="7"/>
      <c r="DI95" s="7"/>
      <c r="DJ95" s="7"/>
      <c r="DK95" s="7"/>
      <c r="DL95" s="7"/>
      <c r="DM95" s="7"/>
      <c r="DN95" s="7"/>
      <c r="DO95" s="7"/>
    </row>
    <row r="96" spans="1:119" x14ac:dyDescent="0.15">
      <c r="A96" s="7"/>
      <c r="B96" s="7"/>
      <c r="C96" s="7"/>
      <c r="D96" s="7"/>
      <c r="E96" s="7"/>
      <c r="F96" s="7"/>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c r="AK96" s="7"/>
      <c r="AL96" s="7"/>
      <c r="AM96" s="7"/>
      <c r="AN96" s="7"/>
      <c r="AO96" s="7"/>
      <c r="AP96" s="7"/>
      <c r="AQ96" s="7"/>
      <c r="AR96" s="7"/>
      <c r="AS96" s="7"/>
      <c r="AT96" s="7"/>
      <c r="AU96" s="7"/>
      <c r="AV96" s="7"/>
      <c r="AW96" s="7"/>
      <c r="AX96" s="7"/>
      <c r="AY96" s="7"/>
      <c r="AZ96" s="7"/>
      <c r="BA96" s="7"/>
      <c r="BB96" s="7"/>
      <c r="BC96" s="7"/>
      <c r="BD96" s="7"/>
      <c r="BE96" s="7"/>
      <c r="BF96" s="7"/>
      <c r="BG96" s="7"/>
      <c r="BH96" s="7"/>
      <c r="BI96" s="7"/>
      <c r="BJ96" s="7"/>
      <c r="BK96" s="7"/>
      <c r="BL96" s="7"/>
      <c r="BM96" s="7"/>
      <c r="BN96" s="7"/>
      <c r="BO96" s="7"/>
      <c r="BP96" s="7"/>
      <c r="BQ96" s="7"/>
      <c r="BR96" s="7"/>
      <c r="BS96" s="7"/>
      <c r="BT96" s="7"/>
      <c r="BU96" s="7"/>
      <c r="BV96" s="7"/>
      <c r="BW96" s="7"/>
      <c r="BX96" s="7"/>
      <c r="BY96" s="7"/>
      <c r="BZ96" s="7"/>
      <c r="CA96" s="7"/>
      <c r="CB96" s="7"/>
      <c r="CC96" s="7"/>
      <c r="CD96" s="7"/>
      <c r="CE96" s="7"/>
      <c r="CF96" s="7"/>
      <c r="CG96" s="7"/>
      <c r="CH96" s="7"/>
      <c r="CI96" s="7"/>
      <c r="CJ96" s="7"/>
      <c r="CK96" s="7"/>
      <c r="CL96" s="7"/>
      <c r="CM96" s="7"/>
      <c r="CN96" s="7"/>
      <c r="CO96" s="7"/>
      <c r="CP96" s="7"/>
      <c r="CQ96" s="7"/>
      <c r="CR96" s="7"/>
      <c r="CS96" s="7"/>
      <c r="CT96" s="7"/>
      <c r="CU96" s="7"/>
      <c r="CV96" s="7"/>
      <c r="CW96" s="7"/>
      <c r="CX96" s="7"/>
      <c r="CY96" s="7"/>
      <c r="CZ96" s="7"/>
      <c r="DA96" s="7"/>
      <c r="DB96" s="7"/>
      <c r="DC96" s="7"/>
      <c r="DD96" s="7"/>
      <c r="DE96" s="7"/>
      <c r="DF96" s="7"/>
      <c r="DG96" s="7"/>
      <c r="DH96" s="7"/>
      <c r="DI96" s="7"/>
      <c r="DJ96" s="7"/>
      <c r="DK96" s="7"/>
      <c r="DL96" s="7"/>
      <c r="DM96" s="7"/>
      <c r="DN96" s="7"/>
      <c r="DO96" s="7"/>
    </row>
    <row r="97" spans="1:119" x14ac:dyDescent="0.15">
      <c r="A97" s="7"/>
      <c r="B97" s="7"/>
      <c r="C97" s="7"/>
      <c r="D97" s="7"/>
      <c r="E97" s="7"/>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c r="AQ97" s="7"/>
      <c r="AR97" s="7"/>
      <c r="AS97" s="7"/>
      <c r="AT97" s="7"/>
      <c r="AU97" s="7"/>
      <c r="AV97" s="7"/>
      <c r="AW97" s="7"/>
      <c r="AX97" s="7"/>
      <c r="AY97" s="7"/>
      <c r="AZ97" s="7"/>
      <c r="BA97" s="7"/>
      <c r="BB97" s="7"/>
      <c r="BC97" s="7"/>
      <c r="BD97" s="7"/>
      <c r="BE97" s="7"/>
      <c r="BF97" s="7"/>
      <c r="BG97" s="7"/>
      <c r="BH97" s="7"/>
      <c r="BI97" s="7"/>
      <c r="BJ97" s="7"/>
      <c r="BK97" s="7"/>
      <c r="BL97" s="7"/>
      <c r="BM97" s="7"/>
      <c r="BN97" s="7"/>
      <c r="BO97" s="7"/>
      <c r="BP97" s="7"/>
      <c r="BQ97" s="7"/>
      <c r="BR97" s="7"/>
      <c r="BS97" s="7"/>
      <c r="BT97" s="7"/>
      <c r="BU97" s="7"/>
      <c r="BV97" s="7"/>
      <c r="BW97" s="7"/>
      <c r="BX97" s="7"/>
      <c r="BY97" s="7"/>
      <c r="BZ97" s="7"/>
      <c r="CA97" s="7"/>
      <c r="CB97" s="7"/>
      <c r="CC97" s="7"/>
      <c r="CD97" s="7"/>
      <c r="CE97" s="7"/>
      <c r="CF97" s="7"/>
      <c r="CG97" s="7"/>
      <c r="CH97" s="7"/>
      <c r="CI97" s="7"/>
      <c r="CJ97" s="7"/>
      <c r="CK97" s="7"/>
      <c r="CL97" s="7"/>
      <c r="CM97" s="7"/>
      <c r="CN97" s="7"/>
      <c r="CO97" s="7"/>
      <c r="CP97" s="7"/>
      <c r="CQ97" s="7"/>
      <c r="CR97" s="7"/>
      <c r="CS97" s="7"/>
      <c r="CT97" s="7"/>
      <c r="CU97" s="7"/>
      <c r="CV97" s="7"/>
      <c r="CW97" s="7"/>
      <c r="CX97" s="7"/>
      <c r="CY97" s="7"/>
      <c r="CZ97" s="7"/>
      <c r="DA97" s="7"/>
      <c r="DB97" s="7"/>
      <c r="DC97" s="7"/>
      <c r="DD97" s="7"/>
      <c r="DE97" s="7"/>
      <c r="DF97" s="7"/>
      <c r="DG97" s="7"/>
      <c r="DH97" s="7"/>
      <c r="DI97" s="7"/>
      <c r="DJ97" s="7"/>
      <c r="DK97" s="7"/>
      <c r="DL97" s="7"/>
      <c r="DM97" s="7"/>
      <c r="DN97" s="7"/>
      <c r="DO97" s="7"/>
    </row>
    <row r="98" spans="1:119" x14ac:dyDescent="0.15">
      <c r="A98" s="7"/>
      <c r="B98" s="7"/>
      <c r="C98" s="7"/>
      <c r="D98" s="7"/>
      <c r="E98" s="7"/>
      <c r="F98" s="7"/>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c r="AK98" s="7"/>
      <c r="AL98" s="7"/>
      <c r="AM98" s="7"/>
      <c r="AN98" s="7"/>
      <c r="AO98" s="7"/>
      <c r="AP98" s="7"/>
      <c r="AQ98" s="7"/>
      <c r="AR98" s="7"/>
      <c r="AS98" s="7"/>
      <c r="AT98" s="7"/>
      <c r="AU98" s="7"/>
      <c r="AV98" s="7"/>
      <c r="AW98" s="7"/>
      <c r="AX98" s="7"/>
      <c r="AY98" s="7"/>
      <c r="AZ98" s="7"/>
      <c r="BA98" s="7"/>
      <c r="BB98" s="7"/>
      <c r="BC98" s="7"/>
      <c r="BD98" s="7"/>
      <c r="BE98" s="7"/>
      <c r="BF98" s="7"/>
      <c r="BG98" s="7"/>
      <c r="BH98" s="7"/>
      <c r="BI98" s="7"/>
      <c r="BJ98" s="7"/>
      <c r="BK98" s="7"/>
      <c r="BL98" s="7"/>
      <c r="BM98" s="7"/>
      <c r="BN98" s="7"/>
      <c r="BO98" s="7"/>
      <c r="BP98" s="7"/>
      <c r="BQ98" s="7"/>
      <c r="BR98" s="7"/>
      <c r="BS98" s="7"/>
      <c r="BT98" s="7"/>
      <c r="BU98" s="7"/>
      <c r="BV98" s="7"/>
      <c r="BW98" s="7"/>
      <c r="BX98" s="7"/>
      <c r="BY98" s="7"/>
      <c r="BZ98" s="7"/>
      <c r="CA98" s="7"/>
      <c r="CB98" s="7"/>
      <c r="CC98" s="7"/>
      <c r="CD98" s="7"/>
      <c r="CE98" s="7"/>
      <c r="CF98" s="7"/>
      <c r="CG98" s="7"/>
      <c r="CH98" s="7"/>
      <c r="CI98" s="7"/>
      <c r="CJ98" s="7"/>
      <c r="CK98" s="7"/>
      <c r="CL98" s="7"/>
      <c r="CM98" s="7"/>
      <c r="CN98" s="7"/>
      <c r="CO98" s="7"/>
      <c r="CP98" s="7"/>
      <c r="CQ98" s="7"/>
      <c r="CR98" s="7"/>
      <c r="CS98" s="7"/>
      <c r="CT98" s="7"/>
      <c r="CU98" s="7"/>
      <c r="CV98" s="7"/>
      <c r="CW98" s="7"/>
      <c r="CX98" s="7"/>
      <c r="CY98" s="7"/>
      <c r="CZ98" s="7"/>
      <c r="DA98" s="7"/>
      <c r="DB98" s="7"/>
      <c r="DC98" s="7"/>
      <c r="DD98" s="7"/>
      <c r="DE98" s="7"/>
      <c r="DF98" s="7"/>
      <c r="DG98" s="7"/>
      <c r="DH98" s="7"/>
      <c r="DI98" s="7"/>
      <c r="DJ98" s="7"/>
      <c r="DK98" s="7"/>
      <c r="DL98" s="7"/>
      <c r="DM98" s="7"/>
      <c r="DN98" s="7"/>
      <c r="DO98" s="7"/>
    </row>
    <row r="99" spans="1:119" x14ac:dyDescent="0.15">
      <c r="A99" s="7"/>
      <c r="B99" s="7"/>
      <c r="C99" s="7"/>
      <c r="D99" s="7"/>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row>
    <row r="100" spans="1:119" x14ac:dyDescent="0.1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c r="AK100" s="7"/>
      <c r="AL100" s="7"/>
      <c r="AM100" s="7"/>
      <c r="AN100" s="7"/>
      <c r="AO100" s="7"/>
      <c r="AP100" s="7"/>
      <c r="AQ100" s="7"/>
      <c r="AR100" s="7"/>
      <c r="AS100" s="7"/>
      <c r="AT100" s="7"/>
      <c r="AU100" s="7"/>
      <c r="AV100" s="7"/>
      <c r="AW100" s="7"/>
      <c r="AX100" s="7"/>
      <c r="AY100" s="7"/>
      <c r="AZ100" s="7"/>
      <c r="BA100" s="7"/>
      <c r="BB100" s="7"/>
      <c r="BC100" s="7"/>
      <c r="BD100" s="7"/>
      <c r="BE100" s="7"/>
      <c r="BF100" s="7"/>
      <c r="BG100" s="7"/>
      <c r="BH100" s="7"/>
      <c r="BI100" s="7"/>
      <c r="BJ100" s="7"/>
      <c r="BK100" s="7"/>
      <c r="BL100" s="7"/>
      <c r="BM100" s="7"/>
      <c r="BN100" s="7"/>
      <c r="BO100" s="7"/>
      <c r="BP100" s="7"/>
      <c r="BQ100" s="7"/>
      <c r="BR100" s="7"/>
      <c r="BS100" s="7"/>
      <c r="BT100" s="7"/>
      <c r="BU100" s="7"/>
      <c r="BV100" s="7"/>
      <c r="BW100" s="7"/>
      <c r="BX100" s="7"/>
      <c r="BY100" s="7"/>
      <c r="BZ100" s="7"/>
      <c r="CA100" s="7"/>
      <c r="CB100" s="7"/>
      <c r="CC100" s="7"/>
      <c r="CD100" s="7"/>
      <c r="CE100" s="7"/>
      <c r="CF100" s="7"/>
      <c r="CG100" s="7"/>
      <c r="CH100" s="7"/>
      <c r="CI100" s="7"/>
      <c r="CJ100" s="7"/>
      <c r="CK100" s="7"/>
      <c r="CL100" s="7"/>
      <c r="CM100" s="7"/>
      <c r="CN100" s="7"/>
      <c r="CO100" s="7"/>
      <c r="CP100" s="7"/>
      <c r="CQ100" s="7"/>
      <c r="CR100" s="7"/>
      <c r="CS100" s="7"/>
      <c r="CT100" s="7"/>
      <c r="CU100" s="7"/>
      <c r="CV100" s="7"/>
      <c r="CW100" s="7"/>
      <c r="CX100" s="7"/>
      <c r="CY100" s="7"/>
      <c r="CZ100" s="7"/>
      <c r="DA100" s="7"/>
      <c r="DB100" s="7"/>
      <c r="DC100" s="7"/>
      <c r="DD100" s="7"/>
      <c r="DE100" s="7"/>
      <c r="DF100" s="7"/>
      <c r="DG100" s="7"/>
      <c r="DH100" s="7"/>
      <c r="DI100" s="7"/>
      <c r="DJ100" s="7"/>
      <c r="DK100" s="7"/>
      <c r="DL100" s="7"/>
      <c r="DM100" s="7"/>
      <c r="DN100" s="7"/>
      <c r="DO100" s="7"/>
    </row>
    <row r="116" spans="127:143" x14ac:dyDescent="0.15">
      <c r="DW116" s="588" t="s">
        <v>251</v>
      </c>
      <c r="DZ116" s="593" t="s">
        <v>392</v>
      </c>
      <c r="EA116" s="383" t="str">
        <f>IF(LEN(BY29)&gt;=2,LEFT(BY29,1),IF(LEN(BY29)=1,"0",MID(TEXT(BY29,"???"),2,1)))</f>
        <v>0</v>
      </c>
      <c r="EB116" s="383" t="str">
        <f>RIGHT(BY29,1)</f>
        <v>3</v>
      </c>
    </row>
    <row r="117" spans="127:143" x14ac:dyDescent="0.15">
      <c r="DW117" s="588" t="s">
        <v>252</v>
      </c>
      <c r="DZ117" s="593" t="s">
        <v>393</v>
      </c>
      <c r="EA117" s="384" t="str">
        <f>IF(LEN(BY34)&gt;=2,LEFT(BY34,1),IF(LEN(BY34)=1,"0",MID(TEXT(BY34,"???"),2,1)))</f>
        <v xml:space="preserve"> </v>
      </c>
      <c r="EB117" s="384" t="str">
        <f>RIGHT(BY34,1)</f>
        <v/>
      </c>
    </row>
    <row r="118" spans="127:143" x14ac:dyDescent="0.15">
      <c r="DZ118" s="593" t="s">
        <v>390</v>
      </c>
      <c r="EA118" s="384" t="str">
        <f>IF(P51&lt;&gt;0,LEFT(P51,1),"")</f>
        <v/>
      </c>
      <c r="EB118" s="384" t="str">
        <f>IF(OR(P51=0,(EM233-(EM233-2))&lt;=0),"",MID(P51,(EM233-(EM233-2)),1))</f>
        <v/>
      </c>
      <c r="EC118" s="384" t="str">
        <f>IF(OR(P51=0,(EM233-(EM233-3))&lt;=0),"",MID(P51,(EM233-(EM233-3)),1))</f>
        <v/>
      </c>
      <c r="ED118" s="384" t="str">
        <f>IF(OR(P51=0,(EM233-(EM233-4))&lt;=0),"",MID(P51,(EM233-(EM233-4)),1))</f>
        <v/>
      </c>
      <c r="EE118" s="384" t="str">
        <f>IF(OR(P51=0,(EM233-(EM233-5))&lt;=0),"",MID(P51,(EM233-(EM233-5)),1))</f>
        <v/>
      </c>
      <c r="EF118" s="384" t="str">
        <f>IF(OR(P51=0,(EM233-(EM233-6))&lt;=0),"",MID(P51,(EM233-(EM233-6)),1))</f>
        <v/>
      </c>
      <c r="EG118" s="384" t="str">
        <f>IF(OR(P51=0,(EM233-(EM233-7))&lt;=0),"",MID(P51,(EM233-(EM233-7)),1))</f>
        <v/>
      </c>
      <c r="EH118" s="384" t="str">
        <f>IF(OR(P51=0,(EM233-(EM233-8))&lt;=0),"",MID(P51,(EM233-(EM233-8)),1))</f>
        <v/>
      </c>
      <c r="EI118" s="383" t="str">
        <f>IF(OR(P51=0,(EM233-(EM233-9))&lt;=0),"",MID(P51,(EM233-(EM233-9)),1))</f>
        <v/>
      </c>
      <c r="EJ118" s="383" t="str">
        <f>IF(OR(P51=0,(EM233-(EM233-10))&lt;=0),"",MID(P51,(EM233-(EM233-10)),1))</f>
        <v/>
      </c>
      <c r="EK118" s="383" t="str">
        <f>IF(OR(P51=0,(EM233-(EM233-11))&lt;=0),"",MID(P51,(EM233-(EM233-11)),1))</f>
        <v/>
      </c>
      <c r="EL118" s="383" t="str">
        <f>IF(OR(P51=0,(EM233-(EM233-12))&lt;=0),"",MID(P51,(EM233-(EM233-12)),1))</f>
        <v/>
      </c>
      <c r="EM118" s="383" t="str">
        <f>IF(OR(P51=0,(EM233-(EM233-13))&lt;=0),"",MID(P51,(EM233-(EM233-13)),1))</f>
        <v/>
      </c>
    </row>
    <row r="119" spans="127:143" x14ac:dyDescent="0.15">
      <c r="DZ119" s="592" t="s">
        <v>391</v>
      </c>
      <c r="EA119" s="383" t="str">
        <f>IF(BP51&lt;&gt;0,LEFT(BP51,1),"")</f>
        <v/>
      </c>
      <c r="EB119" s="383" t="str">
        <f>IF(OR(BP51=0,(EM233-(EM233-2))&lt;=0),"",MID(BP51,(EM233-(EM233-2)),1))</f>
        <v/>
      </c>
      <c r="EC119" s="383" t="str">
        <f>IF(OR(BP51=0,(EM233-(EM233-3))&lt;=0),"",MID(BP51,(EM233-(EM233-3)),1))</f>
        <v/>
      </c>
      <c r="ED119" s="383" t="str">
        <f>IF(OR(BP51=0,(EM233-(EM233-4))&lt;=0),"",MID(BP51,(EM233-(EM233-4)),1))</f>
        <v/>
      </c>
      <c r="EE119" s="383" t="str">
        <f>IF(OR(BP51=0,(EM233-(EM233-5))&lt;=0),"",MID(BP51,(EM233-(EM233-5)),1))</f>
        <v/>
      </c>
      <c r="EF119" s="383" t="str">
        <f>IF(OR(BP51=0,(EM233-(EM233-6))&lt;=0),"",MID(BP51,(EM233-(EM233-6)),1))</f>
        <v/>
      </c>
      <c r="EG119" s="383" t="str">
        <f>IF(OR(BP51=0,(EM233-(EM233-7))&lt;=0),"",MID(BP51,(EM233-(EM233-7)),1))</f>
        <v/>
      </c>
      <c r="EH119" s="383" t="str">
        <f>IF(OR(BP51=0,(EM233-(EM233-8))&lt;=0),"",MID(BP51,(EM233-(EM233-8)),1))</f>
        <v/>
      </c>
      <c r="EI119" s="385" t="str">
        <f>IF(OR(BP51=0,(EM233-(EM233-9))&lt;=0),"",MID(BP51,(EM233-(EM233-9)),1))</f>
        <v/>
      </c>
      <c r="EJ119" s="385" t="str">
        <f>IF(OR(BP51=0,(EM233-(EM233-10))&lt;=0),"",MID(BP51,(EM233-(EM233-10)),1))</f>
        <v/>
      </c>
      <c r="EK119" s="383" t="str">
        <f>IF(OR(BP51=0,(EM233-(EM233-11))&lt;=0),"",MID(BP51,(EM233-(EM233-11)),1))</f>
        <v/>
      </c>
      <c r="EL119" s="383" t="str">
        <f>IF(OR(BP51=0,(EM233-(EM233-12))&lt;=0),"",MID(BP51,(EM233-(EM233-12)),1))</f>
        <v/>
      </c>
      <c r="EM119" s="383" t="str">
        <f>IF(OR(BP51=0,(EM233-(EM233-13))&lt;=0),"",MID(BP51,(EM233-(EM233-13)),1))</f>
        <v/>
      </c>
    </row>
    <row r="121" spans="127:143" x14ac:dyDescent="0.15">
      <c r="DW121" s="588" t="s">
        <v>18</v>
      </c>
      <c r="ED121" s="589" t="s">
        <v>337</v>
      </c>
      <c r="EE121" s="590" t="b">
        <v>0</v>
      </c>
    </row>
    <row r="122" spans="127:143" x14ac:dyDescent="0.15">
      <c r="DW122" s="588" t="s">
        <v>19</v>
      </c>
    </row>
    <row r="123" spans="127:143" x14ac:dyDescent="0.15">
      <c r="DW123" s="588" t="s">
        <v>20</v>
      </c>
      <c r="DX123" s="360"/>
      <c r="DY123" s="360"/>
      <c r="DZ123" s="360"/>
      <c r="EA123" s="360"/>
      <c r="EB123" s="360"/>
    </row>
    <row r="124" spans="127:143" x14ac:dyDescent="0.15">
      <c r="DW124" s="588" t="s">
        <v>21</v>
      </c>
      <c r="DX124" s="360"/>
      <c r="DY124" s="360"/>
      <c r="DZ124" s="360"/>
      <c r="EA124" s="360"/>
      <c r="EB124" s="360"/>
    </row>
    <row r="125" spans="127:143" x14ac:dyDescent="0.15">
      <c r="DW125" s="588" t="s">
        <v>163</v>
      </c>
      <c r="DX125" s="360"/>
      <c r="DY125" s="360"/>
      <c r="DZ125" s="360"/>
      <c r="EA125" s="360"/>
      <c r="EB125" s="360"/>
    </row>
    <row r="126" spans="127:143" x14ac:dyDescent="0.15">
      <c r="DW126" s="360"/>
      <c r="DX126" s="360"/>
      <c r="DY126" s="360"/>
      <c r="DZ126" s="360"/>
      <c r="EA126" s="360"/>
      <c r="EB126" s="360"/>
    </row>
    <row r="127" spans="127:143" x14ac:dyDescent="0.15">
      <c r="DW127" s="588" t="s">
        <v>85</v>
      </c>
      <c r="DX127" s="360"/>
      <c r="DY127" s="360"/>
      <c r="DZ127" s="360"/>
      <c r="EA127" s="360"/>
      <c r="EB127" s="360"/>
    </row>
    <row r="128" spans="127:143" x14ac:dyDescent="0.15">
      <c r="DW128" s="588" t="s">
        <v>88</v>
      </c>
      <c r="DX128" s="360"/>
      <c r="DY128" s="360"/>
      <c r="DZ128" s="360"/>
      <c r="EA128" s="360"/>
      <c r="EB128" s="360"/>
    </row>
    <row r="129" spans="127:132" x14ac:dyDescent="0.15">
      <c r="DW129" s="588" t="s">
        <v>89</v>
      </c>
      <c r="DX129" s="360"/>
      <c r="DY129" s="360"/>
      <c r="DZ129" s="360"/>
      <c r="EA129" s="360"/>
      <c r="EB129" s="360"/>
    </row>
    <row r="130" spans="127:132" x14ac:dyDescent="0.15">
      <c r="DW130" s="588" t="s">
        <v>86</v>
      </c>
      <c r="DX130" s="360"/>
      <c r="DY130" s="360"/>
      <c r="DZ130" s="360"/>
      <c r="EA130" s="360"/>
      <c r="EB130" s="360"/>
    </row>
    <row r="131" spans="127:132" x14ac:dyDescent="0.15">
      <c r="DW131" s="588" t="s">
        <v>90</v>
      </c>
      <c r="DX131" s="360"/>
      <c r="DY131" s="360"/>
      <c r="DZ131" s="360"/>
      <c r="EA131" s="360"/>
      <c r="EB131" s="360"/>
    </row>
    <row r="132" spans="127:132" x14ac:dyDescent="0.15">
      <c r="DY132" s="360"/>
      <c r="DZ132" s="360"/>
      <c r="EA132" s="360"/>
      <c r="EB132" s="360"/>
    </row>
    <row r="133" spans="127:132" x14ac:dyDescent="0.15">
      <c r="DY133" s="360"/>
      <c r="DZ133" s="360"/>
      <c r="EA133" s="360"/>
      <c r="EB133" s="360"/>
    </row>
    <row r="134" spans="127:132" x14ac:dyDescent="0.15">
      <c r="DW134" s="588" t="s">
        <v>83</v>
      </c>
      <c r="DX134" s="360"/>
      <c r="DY134" s="360"/>
      <c r="DZ134" s="360"/>
      <c r="EA134" s="360"/>
      <c r="EB134" s="360"/>
    </row>
    <row r="135" spans="127:132" x14ac:dyDescent="0.15">
      <c r="DW135" s="588" t="s">
        <v>88</v>
      </c>
      <c r="DX135" s="360"/>
      <c r="DY135" s="360"/>
      <c r="DZ135" s="360"/>
      <c r="EA135" s="360"/>
      <c r="EB135" s="360"/>
    </row>
    <row r="136" spans="127:132" x14ac:dyDescent="0.15">
      <c r="DW136" s="588" t="s">
        <v>24</v>
      </c>
      <c r="DX136" s="360"/>
      <c r="DY136" s="360"/>
      <c r="DZ136" s="360"/>
      <c r="EA136" s="360"/>
      <c r="EB136" s="360"/>
    </row>
    <row r="137" spans="127:132" x14ac:dyDescent="0.15">
      <c r="DW137" s="588" t="s">
        <v>86</v>
      </c>
      <c r="DX137" s="360"/>
      <c r="DY137" s="360"/>
      <c r="DZ137" s="360"/>
      <c r="EA137" s="360"/>
      <c r="EB137" s="360"/>
    </row>
    <row r="138" spans="127:132" x14ac:dyDescent="0.15">
      <c r="DW138" s="588" t="s">
        <v>219</v>
      </c>
      <c r="DX138" s="360"/>
      <c r="DY138" s="360"/>
      <c r="DZ138" s="360"/>
      <c r="EA138" s="360"/>
      <c r="EB138" s="360"/>
    </row>
    <row r="139" spans="127:132" x14ac:dyDescent="0.15">
      <c r="DW139" s="588" t="s">
        <v>87</v>
      </c>
      <c r="DX139" s="360"/>
      <c r="DY139" s="360"/>
      <c r="DZ139" s="360"/>
      <c r="EA139" s="360"/>
      <c r="EB139" s="360"/>
    </row>
    <row r="140" spans="127:132" x14ac:dyDescent="0.15">
      <c r="DW140" s="588" t="s">
        <v>84</v>
      </c>
      <c r="DX140" s="360"/>
      <c r="DY140" s="360"/>
      <c r="DZ140" s="360"/>
      <c r="EA140" s="360"/>
      <c r="EB140" s="360"/>
    </row>
    <row r="141" spans="127:132" x14ac:dyDescent="0.15">
      <c r="DW141" s="588" t="s">
        <v>388</v>
      </c>
      <c r="DX141" s="360"/>
      <c r="DY141" s="360"/>
      <c r="DZ141" s="360"/>
      <c r="EA141" s="360"/>
      <c r="EB141" s="360"/>
    </row>
    <row r="142" spans="127:132" x14ac:dyDescent="0.15">
      <c r="DY142" s="360"/>
      <c r="DZ142" s="360"/>
      <c r="EA142" s="360"/>
      <c r="EB142" s="360"/>
    </row>
    <row r="143" spans="127:132" x14ac:dyDescent="0.15">
      <c r="DY143" s="360"/>
      <c r="DZ143" s="360"/>
      <c r="EA143" s="360"/>
      <c r="EB143" s="360"/>
    </row>
    <row r="144" spans="127:132" x14ac:dyDescent="0.15">
      <c r="DW144" s="360"/>
      <c r="DX144" s="360"/>
      <c r="DY144" s="360"/>
      <c r="DZ144" s="360"/>
      <c r="EA144" s="360"/>
      <c r="EB144" s="360"/>
    </row>
    <row r="145" spans="127:132" x14ac:dyDescent="0.15">
      <c r="DW145" s="360" t="s">
        <v>104</v>
      </c>
      <c r="DX145" s="360"/>
      <c r="DY145" s="360"/>
      <c r="DZ145" s="360" t="s">
        <v>105</v>
      </c>
      <c r="EA145" s="360" t="s">
        <v>106</v>
      </c>
      <c r="EB145" s="360"/>
    </row>
    <row r="146" spans="127:132" x14ac:dyDescent="0.15">
      <c r="DW146" s="359" t="b">
        <v>0</v>
      </c>
      <c r="DX146" s="360"/>
      <c r="DY146" s="360"/>
      <c r="DZ146" s="359" t="b">
        <v>1</v>
      </c>
      <c r="EA146" s="359" t="b">
        <v>0</v>
      </c>
      <c r="EB146" s="360"/>
    </row>
    <row r="148" spans="127:132" x14ac:dyDescent="0.15">
      <c r="DW148" t="s">
        <v>107</v>
      </c>
    </row>
    <row r="149" spans="127:132" x14ac:dyDescent="0.15">
      <c r="DW149" s="6">
        <v>0</v>
      </c>
      <c r="DX149" s="6">
        <v>10</v>
      </c>
      <c r="DY149" s="6">
        <v>0</v>
      </c>
    </row>
    <row r="150" spans="127:132" x14ac:dyDescent="0.15">
      <c r="DW150" s="6">
        <v>2000</v>
      </c>
      <c r="DX150" s="6">
        <v>15</v>
      </c>
      <c r="DY150" s="6">
        <v>100</v>
      </c>
    </row>
    <row r="151" spans="127:132" x14ac:dyDescent="0.15">
      <c r="DW151" s="6">
        <v>3000</v>
      </c>
      <c r="DX151" s="6">
        <v>20</v>
      </c>
      <c r="DY151" s="6">
        <v>250</v>
      </c>
    </row>
    <row r="152" spans="127:132" x14ac:dyDescent="0.15">
      <c r="DW152" s="6">
        <v>4000</v>
      </c>
      <c r="DX152" s="6">
        <v>30</v>
      </c>
      <c r="DY152" s="6">
        <v>650</v>
      </c>
    </row>
    <row r="153" spans="127:132" x14ac:dyDescent="0.15">
      <c r="DW153" s="6">
        <v>6000</v>
      </c>
      <c r="DX153" s="6">
        <v>40</v>
      </c>
      <c r="DY153" s="6">
        <v>1250</v>
      </c>
    </row>
    <row r="154" spans="127:132" x14ac:dyDescent="0.15">
      <c r="DW154" s="6">
        <v>10000</v>
      </c>
      <c r="DX154" s="6">
        <v>45</v>
      </c>
      <c r="DY154" s="6">
        <v>1750</v>
      </c>
    </row>
    <row r="155" spans="127:132" x14ac:dyDescent="0.15">
      <c r="DW155" s="6">
        <v>15000</v>
      </c>
      <c r="DX155" s="6">
        <v>50</v>
      </c>
      <c r="DY155" s="6">
        <v>2500</v>
      </c>
    </row>
    <row r="156" spans="127:132" x14ac:dyDescent="0.15">
      <c r="DW156" s="6">
        <v>30000</v>
      </c>
      <c r="DX156" s="6">
        <v>55</v>
      </c>
      <c r="DY156" s="6">
        <v>4000</v>
      </c>
    </row>
    <row r="161" spans="127:129" x14ac:dyDescent="0.15">
      <c r="DW161" t="s">
        <v>109</v>
      </c>
    </row>
    <row r="162" spans="127:129" x14ac:dyDescent="0.15">
      <c r="DW162" s="1"/>
      <c r="DX162" s="1">
        <v>10</v>
      </c>
      <c r="DY162" s="1"/>
    </row>
    <row r="163" spans="127:129" x14ac:dyDescent="0.15">
      <c r="DW163" s="2">
        <v>2000</v>
      </c>
      <c r="DX163" s="1">
        <v>15</v>
      </c>
      <c r="DY163" s="1">
        <v>100</v>
      </c>
    </row>
    <row r="164" spans="127:129" x14ac:dyDescent="0.15">
      <c r="DW164" s="2">
        <v>4000</v>
      </c>
      <c r="DX164" s="1">
        <v>20</v>
      </c>
      <c r="DY164" s="1">
        <v>300</v>
      </c>
    </row>
    <row r="165" spans="127:129" x14ac:dyDescent="0.15">
      <c r="DW165" s="2">
        <v>6000</v>
      </c>
      <c r="DX165" s="1">
        <v>30</v>
      </c>
      <c r="DY165" s="1">
        <v>900</v>
      </c>
    </row>
    <row r="166" spans="127:129" x14ac:dyDescent="0.15">
      <c r="DW166" s="2">
        <v>10000</v>
      </c>
      <c r="DX166" s="1">
        <v>40</v>
      </c>
      <c r="DY166" s="2">
        <v>1900</v>
      </c>
    </row>
    <row r="167" spans="127:129" x14ac:dyDescent="0.15">
      <c r="DW167" s="2">
        <v>15000</v>
      </c>
      <c r="DX167" s="1">
        <v>45</v>
      </c>
      <c r="DY167" s="2">
        <v>2650</v>
      </c>
    </row>
    <row r="168" spans="127:129" x14ac:dyDescent="0.15">
      <c r="DW168" s="2">
        <v>30000</v>
      </c>
      <c r="DX168" s="1">
        <v>50</v>
      </c>
      <c r="DY168" s="2">
        <v>4150</v>
      </c>
    </row>
    <row r="169" spans="127:129" x14ac:dyDescent="0.15">
      <c r="DW169" s="2">
        <v>45000</v>
      </c>
      <c r="DX169" s="1">
        <v>55</v>
      </c>
      <c r="DY169" s="2">
        <v>6400</v>
      </c>
    </row>
  </sheetData>
  <sheetProtection algorithmName="SHA-512" hashValue="/cIjKd4UVs6KAqCVomJS+YoTgC9u5yfv+ABv/iPUVzqE9uBLlDLk+diOxdM+fAoTy6MP74yOhikcdC0WBeRsrA==" saltValue="+EzrUsquKEIN3a8qaMo6ew==" spinCount="100000" sheet="1" objects="1" scenarios="1"/>
  <mergeCells count="308">
    <mergeCell ref="CL28:CO28"/>
    <mergeCell ref="CP28:CU28"/>
    <mergeCell ref="DC41:DG41"/>
    <mergeCell ref="CM31:DG32"/>
    <mergeCell ref="DB33:DH33"/>
    <mergeCell ref="CR41:CT41"/>
    <mergeCell ref="CL39:CO40"/>
    <mergeCell ref="CP39:CU40"/>
    <mergeCell ref="CV39:DA40"/>
    <mergeCell ref="DB39:DH40"/>
    <mergeCell ref="DB28:DH28"/>
    <mergeCell ref="CL29:DH29"/>
    <mergeCell ref="CP33:CU33"/>
    <mergeCell ref="CX41:DA41"/>
    <mergeCell ref="CR36:CT36"/>
    <mergeCell ref="CX36:DA36"/>
    <mergeCell ref="CM37:DG38"/>
    <mergeCell ref="B20:B51"/>
    <mergeCell ref="BJ51:BO51"/>
    <mergeCell ref="E51:I51"/>
    <mergeCell ref="J51:O51"/>
    <mergeCell ref="P51:BI51"/>
    <mergeCell ref="BM30:BV31"/>
    <mergeCell ref="I31:BI32"/>
    <mergeCell ref="I41:BI41"/>
    <mergeCell ref="AU28:BI29"/>
    <mergeCell ref="BP51:CL51"/>
    <mergeCell ref="I37:BI38"/>
    <mergeCell ref="AN40:AT40"/>
    <mergeCell ref="AN45:AT45"/>
    <mergeCell ref="E47:S48"/>
    <mergeCell ref="E40:F40"/>
    <mergeCell ref="E25:H25"/>
    <mergeCell ref="I25:BI25"/>
    <mergeCell ref="E26:H27"/>
    <mergeCell ref="CL21:DH21"/>
    <mergeCell ref="CU25:CW25"/>
    <mergeCell ref="CU30:CW30"/>
    <mergeCell ref="CU36:CW36"/>
    <mergeCell ref="CU41:CW41"/>
    <mergeCell ref="CR30:CT30"/>
    <mergeCell ref="DC25:DG25"/>
    <mergeCell ref="CR25:CT25"/>
    <mergeCell ref="D13:I14"/>
    <mergeCell ref="AD65:BQ66"/>
    <mergeCell ref="AD67:BQ68"/>
    <mergeCell ref="BZ48:CG49"/>
    <mergeCell ref="CM54:DG54"/>
    <mergeCell ref="BX54:CI54"/>
    <mergeCell ref="BX63:CI64"/>
    <mergeCell ref="CJ63:CK64"/>
    <mergeCell ref="CM57:DG58"/>
    <mergeCell ref="BU54:BW68"/>
    <mergeCell ref="BY47:BY48"/>
    <mergeCell ref="CJ47:CK50"/>
    <mergeCell ref="BX57:CI58"/>
    <mergeCell ref="AD59:BQ60"/>
    <mergeCell ref="CJ61:CK62"/>
    <mergeCell ref="CJ67:CK68"/>
    <mergeCell ref="CM55:DG56"/>
    <mergeCell ref="AX47:BX48"/>
    <mergeCell ref="CJ57:CK58"/>
    <mergeCell ref="V47:AS48"/>
    <mergeCell ref="BX61:CI62"/>
    <mergeCell ref="CM59:DG60"/>
    <mergeCell ref="DI7:DI13"/>
    <mergeCell ref="D2:P3"/>
    <mergeCell ref="AW2:BZ5"/>
    <mergeCell ref="AC2:AM5"/>
    <mergeCell ref="J4:L5"/>
    <mergeCell ref="D4:E5"/>
    <mergeCell ref="F4:I5"/>
    <mergeCell ref="D7:I10"/>
    <mergeCell ref="AH7:AP8"/>
    <mergeCell ref="AQ7:BO8"/>
    <mergeCell ref="M4:O5"/>
    <mergeCell ref="J13:BM14"/>
    <mergeCell ref="D11:I12"/>
    <mergeCell ref="P4:Q5"/>
    <mergeCell ref="R4:T5"/>
    <mergeCell ref="U4:Z5"/>
    <mergeCell ref="J9:BV10"/>
    <mergeCell ref="K11:BU12"/>
    <mergeCell ref="BP7:BQ8"/>
    <mergeCell ref="N7:AG8"/>
    <mergeCell ref="AO3:AU4"/>
    <mergeCell ref="CA3:CJ5"/>
    <mergeCell ref="J7:M8"/>
    <mergeCell ref="CK3:CL5"/>
    <mergeCell ref="D15:I17"/>
    <mergeCell ref="J15:BM15"/>
    <mergeCell ref="K16:BL17"/>
    <mergeCell ref="AP18:AS18"/>
    <mergeCell ref="AH18:AM18"/>
    <mergeCell ref="X18:AD18"/>
    <mergeCell ref="D18:I18"/>
    <mergeCell ref="AT18:AX18"/>
    <mergeCell ref="AY18:BV18"/>
    <mergeCell ref="O18:W18"/>
    <mergeCell ref="J18:N18"/>
    <mergeCell ref="AE18:AG18"/>
    <mergeCell ref="AN18:AO18"/>
    <mergeCell ref="CL22:DH23"/>
    <mergeCell ref="CV24:DA24"/>
    <mergeCell ref="DB24:DH24"/>
    <mergeCell ref="CL24:CO24"/>
    <mergeCell ref="CP24:CU24"/>
    <mergeCell ref="BL23:CK24"/>
    <mergeCell ref="CM3:CN3"/>
    <mergeCell ref="BL21:BV22"/>
    <mergeCell ref="BW21:CB22"/>
    <mergeCell ref="CC21:CK22"/>
    <mergeCell ref="CC9:CJ9"/>
    <mergeCell ref="C20:D34"/>
    <mergeCell ref="E33:H33"/>
    <mergeCell ref="Y29:AE29"/>
    <mergeCell ref="T29:X29"/>
    <mergeCell ref="AF29:AK29"/>
    <mergeCell ref="E28:H28"/>
    <mergeCell ref="E37:H38"/>
    <mergeCell ref="O52:V53"/>
    <mergeCell ref="AL28:AM29"/>
    <mergeCell ref="I33:AK33"/>
    <mergeCell ref="E35:CI35"/>
    <mergeCell ref="T40:X40"/>
    <mergeCell ref="Y40:AE40"/>
    <mergeCell ref="AF40:AK40"/>
    <mergeCell ref="I28:AK28"/>
    <mergeCell ref="G34:J34"/>
    <mergeCell ref="E39:H39"/>
    <mergeCell ref="T34:X34"/>
    <mergeCell ref="E29:F29"/>
    <mergeCell ref="AN29:AT29"/>
    <mergeCell ref="G29:J29"/>
    <mergeCell ref="AL33:AM34"/>
    <mergeCell ref="AU33:BI34"/>
    <mergeCell ref="AN33:AT33"/>
    <mergeCell ref="E30:H30"/>
    <mergeCell ref="AN34:AT34"/>
    <mergeCell ref="I30:BI30"/>
    <mergeCell ref="E31:H32"/>
    <mergeCell ref="I39:AK39"/>
    <mergeCell ref="G40:J40"/>
    <mergeCell ref="AL39:AM40"/>
    <mergeCell ref="E41:H41"/>
    <mergeCell ref="E34:F34"/>
    <mergeCell ref="Y34:AE34"/>
    <mergeCell ref="AF34:AK34"/>
    <mergeCell ref="E36:H36"/>
    <mergeCell ref="CM74:DG74"/>
    <mergeCell ref="BJ36:BK40"/>
    <mergeCell ref="AU39:BI40"/>
    <mergeCell ref="I36:BI36"/>
    <mergeCell ref="BL39:CK40"/>
    <mergeCell ref="BL36:BU38"/>
    <mergeCell ref="BV36:CB38"/>
    <mergeCell ref="A62:A68"/>
    <mergeCell ref="B54:B66"/>
    <mergeCell ref="C54:V54"/>
    <mergeCell ref="W54:AB54"/>
    <mergeCell ref="C63:V64"/>
    <mergeCell ref="W63:AB64"/>
    <mergeCell ref="B67:B70"/>
    <mergeCell ref="C67:V68"/>
    <mergeCell ref="C61:V62"/>
    <mergeCell ref="W61:AB62"/>
    <mergeCell ref="C59:V60"/>
    <mergeCell ref="C57:V58"/>
    <mergeCell ref="W57:AB58"/>
    <mergeCell ref="W59:AB60"/>
    <mergeCell ref="C55:V56"/>
    <mergeCell ref="W55:AB56"/>
    <mergeCell ref="W69:AB70"/>
    <mergeCell ref="DH82:DH83"/>
    <mergeCell ref="CT82:CT83"/>
    <mergeCell ref="DB82:DB83"/>
    <mergeCell ref="CL82:CP83"/>
    <mergeCell ref="CV82:CV83"/>
    <mergeCell ref="BX55:CI56"/>
    <mergeCell ref="CM46:DG46"/>
    <mergeCell ref="CJ46:CK46"/>
    <mergeCell ref="BD80:BJ82"/>
    <mergeCell ref="B73:BR74"/>
    <mergeCell ref="BX75:CI78"/>
    <mergeCell ref="CJ75:CK78"/>
    <mergeCell ref="CM75:DG78"/>
    <mergeCell ref="BL82:BO82"/>
    <mergeCell ref="F75:AR76"/>
    <mergeCell ref="BL76:BR77"/>
    <mergeCell ref="CM79:DG80"/>
    <mergeCell ref="CJ79:CK80"/>
    <mergeCell ref="BX79:CI80"/>
    <mergeCell ref="W65:AB66"/>
    <mergeCell ref="C69:V70"/>
    <mergeCell ref="W67:AB68"/>
    <mergeCell ref="BZ71:CI73"/>
    <mergeCell ref="CJ71:CK73"/>
    <mergeCell ref="BL80:BR80"/>
    <mergeCell ref="AX76:BJ77"/>
    <mergeCell ref="AX78:BC79"/>
    <mergeCell ref="AX80:BC82"/>
    <mergeCell ref="BD78:BJ79"/>
    <mergeCell ref="BU69:BW80"/>
    <mergeCell ref="BU82:CK83"/>
    <mergeCell ref="BZ69:CI70"/>
    <mergeCell ref="CJ69:CK70"/>
    <mergeCell ref="BX69:BY74"/>
    <mergeCell ref="AD69:BQ70"/>
    <mergeCell ref="D77:AW82"/>
    <mergeCell ref="BZ74:CI74"/>
    <mergeCell ref="CJ74:CK74"/>
    <mergeCell ref="B72:AF72"/>
    <mergeCell ref="X53:Z53"/>
    <mergeCell ref="CJ55:CK56"/>
    <mergeCell ref="BJ41:BK45"/>
    <mergeCell ref="DB44:DH45"/>
    <mergeCell ref="CM42:DG43"/>
    <mergeCell ref="CV44:DA45"/>
    <mergeCell ref="AD54:BQ54"/>
    <mergeCell ref="AD55:BQ56"/>
    <mergeCell ref="C65:V66"/>
    <mergeCell ref="CM61:DG62"/>
    <mergeCell ref="CM51:DG51"/>
    <mergeCell ref="CA47:CI47"/>
    <mergeCell ref="AD61:BQ62"/>
    <mergeCell ref="C36:D51"/>
    <mergeCell ref="AN39:AT39"/>
    <mergeCell ref="I42:BI43"/>
    <mergeCell ref="E42:H43"/>
    <mergeCell ref="I44:AK44"/>
    <mergeCell ref="AN44:AT44"/>
    <mergeCell ref="E44:H44"/>
    <mergeCell ref="Y45:AE45"/>
    <mergeCell ref="AF45:AK45"/>
    <mergeCell ref="AL44:AM45"/>
    <mergeCell ref="T45:X45"/>
    <mergeCell ref="BT29:BX29"/>
    <mergeCell ref="BJ29:BS29"/>
    <mergeCell ref="BY29:BZ29"/>
    <mergeCell ref="BL44:CK45"/>
    <mergeCell ref="CL44:CO45"/>
    <mergeCell ref="CP44:CU45"/>
    <mergeCell ref="BW30:CB31"/>
    <mergeCell ref="CC36:CK38"/>
    <mergeCell ref="CM35:DG35"/>
    <mergeCell ref="CC30:CK31"/>
    <mergeCell ref="BJ30:BL33"/>
    <mergeCell ref="BM32:CK33"/>
    <mergeCell ref="CJ29:CK29"/>
    <mergeCell ref="CJ35:CK35"/>
    <mergeCell ref="CL33:CO33"/>
    <mergeCell ref="CC29:CI29"/>
    <mergeCell ref="CA34:CB34"/>
    <mergeCell ref="CC34:CI34"/>
    <mergeCell ref="CA29:CB29"/>
    <mergeCell ref="CL34:DH34"/>
    <mergeCell ref="CV33:DA33"/>
    <mergeCell ref="DC36:DG36"/>
    <mergeCell ref="CX30:DA30"/>
    <mergeCell ref="DC30:DG30"/>
    <mergeCell ref="BJ34:BS34"/>
    <mergeCell ref="BT34:BX34"/>
    <mergeCell ref="CM71:DG73"/>
    <mergeCell ref="B52:E53"/>
    <mergeCell ref="AZ52:BW53"/>
    <mergeCell ref="BY34:BZ34"/>
    <mergeCell ref="CM69:DG70"/>
    <mergeCell ref="AD63:BQ64"/>
    <mergeCell ref="BX65:CI66"/>
    <mergeCell ref="CJ65:CK66"/>
    <mergeCell ref="CM65:DG66"/>
    <mergeCell ref="BX67:CI68"/>
    <mergeCell ref="G45:J45"/>
    <mergeCell ref="CM67:DG68"/>
    <mergeCell ref="CJ54:CK54"/>
    <mergeCell ref="CM47:DG49"/>
    <mergeCell ref="CM63:DG64"/>
    <mergeCell ref="BX59:CI60"/>
    <mergeCell ref="AD57:BQ58"/>
    <mergeCell ref="CJ59:CK60"/>
    <mergeCell ref="T47:U48"/>
    <mergeCell ref="K45:S45"/>
    <mergeCell ref="AU44:BI45"/>
    <mergeCell ref="E46:CI46"/>
    <mergeCell ref="E45:F45"/>
    <mergeCell ref="CL25:CQ25"/>
    <mergeCell ref="CL30:CQ30"/>
    <mergeCell ref="CL36:CQ36"/>
    <mergeCell ref="CL41:CQ41"/>
    <mergeCell ref="BL41:BU43"/>
    <mergeCell ref="BV41:CB43"/>
    <mergeCell ref="CC41:CK43"/>
    <mergeCell ref="K29:S29"/>
    <mergeCell ref="K34:S34"/>
    <mergeCell ref="K40:S40"/>
    <mergeCell ref="CM26:DG27"/>
    <mergeCell ref="BL25:BV26"/>
    <mergeCell ref="CC25:CK26"/>
    <mergeCell ref="CX25:DA25"/>
    <mergeCell ref="BL27:CK28"/>
    <mergeCell ref="CV28:DA28"/>
    <mergeCell ref="BJ21:BK28"/>
    <mergeCell ref="BW25:CB26"/>
    <mergeCell ref="I26:BI27"/>
    <mergeCell ref="AN28:AT28"/>
    <mergeCell ref="E21:BI22"/>
    <mergeCell ref="E23:BI24"/>
    <mergeCell ref="CJ34:CK34"/>
  </mergeCells>
  <phoneticPr fontId="2"/>
  <dataValidations count="4">
    <dataValidation type="list" allowBlank="1" showInputMessage="1" showErrorMessage="1" sqref="O18:W18 K45:S45 K40:S40 K34:S34 K29:S29" xr:uid="{00000000-0002-0000-0000-000000000000}">
      <formula1>$DW$121:$DW$125</formula1>
    </dataValidation>
    <dataValidation type="list" allowBlank="1" showInputMessage="1" showErrorMessage="1" sqref="AN28:AT28 AN33:AT33" xr:uid="{00000000-0002-0000-0000-000001000000}">
      <formula1>$DW$127:$DW$131</formula1>
    </dataValidation>
    <dataValidation type="list" allowBlank="1" showInputMessage="1" showErrorMessage="1" sqref="AN39:AT39 AN44:AT44" xr:uid="{00000000-0002-0000-0000-000002000000}">
      <formula1>$DW$134:$DW$141</formula1>
    </dataValidation>
    <dataValidation type="list" allowBlank="1" showInputMessage="1" showErrorMessage="1" sqref="BT29:BX29 BT34:BX34" xr:uid="{00000000-0002-0000-0000-000003000000}">
      <formula1>$DW$116:$DW$117</formula1>
    </dataValidation>
  </dataValidations>
  <printOptions horizontalCentered="1" verticalCentered="1"/>
  <pageMargins left="0" right="0" top="0" bottom="0" header="0" footer="0"/>
  <pageSetup paperSize="9" scale="70"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41313" r:id="rId4" name="Check Box 1">
              <controlPr locked="0" defaultSize="0" autoFill="0" autoLine="0" autoPict="0">
                <anchor moveWithCells="1">
                  <from>
                    <xdr:col>46</xdr:col>
                    <xdr:colOff>19050</xdr:colOff>
                    <xdr:row>45</xdr:row>
                    <xdr:rowOff>314325</xdr:rowOff>
                  </from>
                  <to>
                    <xdr:col>51</xdr:col>
                    <xdr:colOff>76200</xdr:colOff>
                    <xdr:row>48</xdr:row>
                    <xdr:rowOff>38100</xdr:rowOff>
                  </to>
                </anchor>
              </controlPr>
            </control>
          </mc:Choice>
        </mc:AlternateContent>
        <mc:AlternateContent xmlns:mc="http://schemas.openxmlformats.org/markup-compatibility/2006">
          <mc:Choice Requires="x14">
            <control shapeId="141314" r:id="rId5" name="Check Box 2">
              <controlPr locked="0" defaultSize="0" autoFill="0" autoLine="0" autoPict="0">
                <anchor moveWithCells="1">
                  <from>
                    <xdr:col>50</xdr:col>
                    <xdr:colOff>19050</xdr:colOff>
                    <xdr:row>79</xdr:row>
                    <xdr:rowOff>95250</xdr:rowOff>
                  </from>
                  <to>
                    <xdr:col>55</xdr:col>
                    <xdr:colOff>28575</xdr:colOff>
                    <xdr:row>81</xdr:row>
                    <xdr:rowOff>85725</xdr:rowOff>
                  </to>
                </anchor>
              </controlPr>
            </control>
          </mc:Choice>
        </mc:AlternateContent>
        <mc:AlternateContent xmlns:mc="http://schemas.openxmlformats.org/markup-compatibility/2006">
          <mc:Choice Requires="x14">
            <control shapeId="141315" r:id="rId6" name="Check Box 3">
              <controlPr locked="0" defaultSize="0" autoFill="0" autoLine="0" autoPict="0">
                <anchor moveWithCells="1">
                  <from>
                    <xdr:col>57</xdr:col>
                    <xdr:colOff>0</xdr:colOff>
                    <xdr:row>79</xdr:row>
                    <xdr:rowOff>123825</xdr:rowOff>
                  </from>
                  <to>
                    <xdr:col>61</xdr:col>
                    <xdr:colOff>66675</xdr:colOff>
                    <xdr:row>81</xdr:row>
                    <xdr:rowOff>66675</xdr:rowOff>
                  </to>
                </anchor>
              </controlPr>
            </control>
          </mc:Choice>
        </mc:AlternateContent>
        <mc:AlternateContent xmlns:mc="http://schemas.openxmlformats.org/markup-compatibility/2006">
          <mc:Choice Requires="x14">
            <control shapeId="141755" r:id="rId7" name="Check Box 443">
              <controlPr locked="0" defaultSize="0" autoFill="0" autoLine="0" autoPict="0">
                <anchor moveWithCells="1">
                  <from>
                    <xdr:col>90</xdr:col>
                    <xdr:colOff>123825</xdr:colOff>
                    <xdr:row>2</xdr:row>
                    <xdr:rowOff>76200</xdr:rowOff>
                  </from>
                  <to>
                    <xdr:col>91</xdr:col>
                    <xdr:colOff>295275</xdr:colOff>
                    <xdr:row>4</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O138"/>
  <sheetViews>
    <sheetView showZeros="0" showWhiteSpace="0" zoomScaleNormal="100" workbookViewId="0">
      <selection activeCell="DH200" sqref="DH200"/>
    </sheetView>
  </sheetViews>
  <sheetFormatPr defaultRowHeight="13.5" x14ac:dyDescent="0.15"/>
  <cols>
    <col min="1" max="1" width="3.375" customWidth="1"/>
    <col min="2" max="2" width="3.75" customWidth="1"/>
    <col min="3" max="3" width="1.625" customWidth="1"/>
    <col min="4" max="4" width="2" customWidth="1"/>
    <col min="5" max="5" width="2.5" customWidth="1"/>
    <col min="6" max="6" width="0.375" customWidth="1"/>
    <col min="7" max="7" width="0.5" customWidth="1"/>
    <col min="8" max="8" width="1.25" customWidth="1"/>
    <col min="9" max="9" width="1" customWidth="1"/>
    <col min="10" max="10" width="0.625" customWidth="1"/>
    <col min="11" max="11" width="0.5" customWidth="1"/>
    <col min="12" max="12" width="1.25" customWidth="1"/>
    <col min="13" max="13" width="0.875" customWidth="1"/>
    <col min="14" max="14" width="1" customWidth="1"/>
    <col min="15" max="15" width="0.625" customWidth="1"/>
    <col min="16" max="16" width="1.375" customWidth="1"/>
    <col min="17" max="17" width="0.625" customWidth="1"/>
    <col min="18" max="18" width="0.875" customWidth="1"/>
    <col min="19" max="19" width="0.5" customWidth="1"/>
    <col min="20" max="20" width="1.25" customWidth="1"/>
    <col min="21" max="21" width="1.375" customWidth="1"/>
    <col min="22" max="22" width="0.625" customWidth="1"/>
    <col min="23" max="23" width="0.875" customWidth="1"/>
    <col min="24" max="24" width="1" customWidth="1"/>
    <col min="25" max="25" width="0.625" customWidth="1"/>
    <col min="26" max="26" width="0.5" customWidth="1"/>
    <col min="27" max="28" width="0.375" customWidth="1"/>
    <col min="29" max="31" width="0.875" customWidth="1"/>
    <col min="32" max="32" width="0.75" customWidth="1"/>
    <col min="33" max="33" width="0.625" customWidth="1"/>
    <col min="34" max="34" width="0.875" customWidth="1"/>
    <col min="35" max="36" width="0.625" customWidth="1"/>
    <col min="37" max="37" width="0.5" customWidth="1"/>
    <col min="38" max="38" width="0.375" customWidth="1"/>
    <col min="39" max="39" width="1.375" customWidth="1"/>
    <col min="40" max="40" width="0.5" customWidth="1"/>
    <col min="41" max="41" width="1.375" customWidth="1"/>
    <col min="42" max="42" width="0.375" customWidth="1"/>
    <col min="43" max="43" width="1.375" customWidth="1"/>
    <col min="44" max="44" width="0.5" customWidth="1"/>
    <col min="45" max="45" width="1.625" customWidth="1"/>
    <col min="46" max="46" width="0.75" customWidth="1"/>
    <col min="47" max="48" width="0.625" customWidth="1"/>
    <col min="49" max="49" width="1.625" customWidth="1"/>
    <col min="50" max="50" width="1.375" customWidth="1"/>
    <col min="51" max="51" width="0.5" customWidth="1"/>
    <col min="52" max="52" width="1.25" customWidth="1"/>
    <col min="53" max="53" width="0.375" customWidth="1"/>
    <col min="54" max="54" width="1.375" customWidth="1"/>
    <col min="55" max="56" width="0.5" customWidth="1"/>
    <col min="57" max="57" width="1.125" customWidth="1"/>
    <col min="58" max="58" width="1.5" customWidth="1"/>
    <col min="59" max="59" width="0.375" customWidth="1"/>
    <col min="60" max="60" width="0.25" customWidth="1"/>
    <col min="61" max="61" width="1" customWidth="1"/>
    <col min="62" max="62" width="1.5" customWidth="1"/>
    <col min="63" max="63" width="0.5" customWidth="1"/>
    <col min="64" max="64" width="1.5" customWidth="1"/>
    <col min="65" max="65" width="0.5" customWidth="1"/>
    <col min="66" max="66" width="1.25" customWidth="1"/>
    <col min="67" max="67" width="0.5" customWidth="1"/>
    <col min="68" max="68" width="1.375" customWidth="1"/>
    <col min="69" max="69" width="1.5" customWidth="1"/>
    <col min="70" max="70" width="0.625" customWidth="1"/>
    <col min="71" max="71" width="1.375" customWidth="1"/>
    <col min="72" max="72" width="1.25" customWidth="1"/>
    <col min="73" max="73" width="2.25" customWidth="1"/>
    <col min="74" max="74" width="0.875" customWidth="1"/>
    <col min="75" max="75" width="1.25" customWidth="1"/>
    <col min="76" max="76" width="1.5" customWidth="1"/>
    <col min="77" max="77" width="1.875" customWidth="1"/>
    <col min="78" max="78" width="4.375" customWidth="1"/>
    <col min="79" max="79" width="2" customWidth="1"/>
    <col min="80" max="80" width="0.75" customWidth="1"/>
    <col min="81" max="81" width="2.5" customWidth="1"/>
    <col min="82" max="82" width="0.625" customWidth="1"/>
    <col min="83" max="83" width="2.375" customWidth="1"/>
    <col min="84" max="85" width="0.625" customWidth="1"/>
    <col min="86" max="86" width="2.375" customWidth="1"/>
    <col min="87" max="87" width="0.625" customWidth="1"/>
    <col min="88" max="88" width="2.5" customWidth="1"/>
    <col min="89" max="89" width="1.75" customWidth="1"/>
    <col min="90" max="90" width="1.875" customWidth="1"/>
    <col min="91" max="91" width="1" customWidth="1"/>
    <col min="92" max="92" width="4.25" customWidth="1"/>
    <col min="93" max="93" width="0.5" customWidth="1"/>
    <col min="94" max="94" width="2.75" customWidth="1"/>
    <col min="95" max="95" width="0.5" customWidth="1"/>
    <col min="96" max="96" width="2.75" customWidth="1"/>
    <col min="97" max="97" width="0.5" customWidth="1"/>
    <col min="98" max="98" width="2.75" customWidth="1"/>
    <col min="99" max="99" width="0.5" customWidth="1"/>
    <col min="100" max="100" width="2.75" customWidth="1"/>
    <col min="101" max="101" width="0.5" customWidth="1"/>
    <col min="102" max="102" width="2.75" customWidth="1"/>
    <col min="103" max="103" width="0.5" customWidth="1"/>
    <col min="104" max="104" width="2.75" customWidth="1"/>
    <col min="105" max="105" width="0.5" customWidth="1"/>
    <col min="106" max="106" width="2.75" customWidth="1"/>
    <col min="107" max="107" width="0.5" customWidth="1"/>
    <col min="108" max="108" width="0.75" customWidth="1"/>
    <col min="109" max="109" width="2.25" customWidth="1"/>
    <col min="110" max="110" width="0.5" customWidth="1"/>
    <col min="111" max="111" width="2.75" customWidth="1"/>
    <col min="112" max="112" width="1.125" customWidth="1"/>
    <col min="113" max="113" width="2.875" customWidth="1"/>
    <col min="114" max="114" width="2.625" customWidth="1"/>
    <col min="115" max="115" width="1.375" customWidth="1"/>
    <col min="116" max="116" width="3.875" customWidth="1"/>
  </cols>
  <sheetData>
    <row r="1" spans="1:119" ht="9.75" customHeight="1" x14ac:dyDescent="0.15">
      <c r="A1" s="15"/>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c r="DA1" s="15"/>
      <c r="DB1" s="15"/>
      <c r="DC1" s="15"/>
      <c r="DD1" s="15"/>
      <c r="DE1" s="15"/>
      <c r="DF1" s="15"/>
      <c r="DG1" s="15"/>
      <c r="DH1" s="15"/>
      <c r="DI1" s="15"/>
      <c r="DJ1" s="15"/>
      <c r="DK1" s="15"/>
      <c r="DL1" s="15"/>
    </row>
    <row r="2" spans="1:119" ht="3.2" customHeight="1" x14ac:dyDescent="0.15">
      <c r="A2" s="15"/>
      <c r="B2" s="15"/>
      <c r="C2" s="16"/>
      <c r="D2" s="1625" t="str">
        <f>第1表入力!D2</f>
        <v>麹町</v>
      </c>
      <c r="E2" s="1625"/>
      <c r="F2" s="1625"/>
      <c r="G2" s="1625"/>
      <c r="H2" s="1625"/>
      <c r="I2" s="1625"/>
      <c r="J2" s="1625"/>
      <c r="K2" s="1625"/>
      <c r="L2" s="1625"/>
      <c r="M2" s="1625"/>
      <c r="N2" s="1625"/>
      <c r="O2" s="1625"/>
      <c r="P2" s="1625"/>
      <c r="Q2" s="17"/>
      <c r="R2" s="17"/>
      <c r="S2" s="18"/>
      <c r="T2" s="18"/>
      <c r="U2" s="18"/>
      <c r="V2" s="18"/>
      <c r="W2" s="18"/>
      <c r="X2" s="18"/>
      <c r="Y2" s="18"/>
      <c r="Z2" s="18"/>
      <c r="AA2" s="19"/>
      <c r="AB2" s="19"/>
      <c r="AC2" s="1713" t="s">
        <v>162</v>
      </c>
      <c r="AD2" s="1713"/>
      <c r="AE2" s="1713"/>
      <c r="AF2" s="1713"/>
      <c r="AG2" s="1713"/>
      <c r="AH2" s="1713"/>
      <c r="AI2" s="1713"/>
      <c r="AJ2" s="1713"/>
      <c r="AK2" s="1713"/>
      <c r="AL2" s="1713"/>
      <c r="AM2" s="1714"/>
      <c r="AN2" s="20"/>
      <c r="AO2" s="21"/>
      <c r="AP2" s="21"/>
      <c r="AQ2" s="21"/>
      <c r="AR2" s="21"/>
      <c r="AS2" s="21"/>
      <c r="AT2" s="21"/>
      <c r="AU2" s="21"/>
      <c r="AV2" s="22"/>
      <c r="AW2" s="1711" t="s">
        <v>75</v>
      </c>
      <c r="AX2" s="1712"/>
      <c r="AY2" s="1712"/>
      <c r="AZ2" s="1712"/>
      <c r="BA2" s="1712"/>
      <c r="BB2" s="1712"/>
      <c r="BC2" s="1712"/>
      <c r="BD2" s="1712"/>
      <c r="BE2" s="1712"/>
      <c r="BF2" s="1712"/>
      <c r="BG2" s="1712"/>
      <c r="BH2" s="1712"/>
      <c r="BI2" s="1712"/>
      <c r="BJ2" s="1712"/>
      <c r="BK2" s="1712"/>
      <c r="BL2" s="1712"/>
      <c r="BM2" s="1712"/>
      <c r="BN2" s="1712"/>
      <c r="BO2" s="1712"/>
      <c r="BP2" s="1712"/>
      <c r="BQ2" s="1712"/>
      <c r="BR2" s="1712"/>
      <c r="BS2" s="1712"/>
      <c r="BT2" s="1712"/>
      <c r="BU2" s="1712"/>
      <c r="BV2" s="1712"/>
      <c r="BW2" s="1712"/>
      <c r="BX2" s="1712"/>
      <c r="BY2" s="1712"/>
      <c r="BZ2" s="1712"/>
      <c r="CA2" s="1712"/>
      <c r="CB2" s="460"/>
      <c r="CC2" s="460"/>
      <c r="CD2" s="460"/>
      <c r="CE2" s="15"/>
      <c r="CF2" s="15"/>
      <c r="CG2" s="15"/>
      <c r="CH2" s="15"/>
      <c r="CI2" s="15"/>
      <c r="CJ2" s="15"/>
      <c r="CK2" s="15"/>
      <c r="CL2" s="15"/>
      <c r="CM2" s="15"/>
      <c r="CN2" s="15"/>
      <c r="CO2" s="15"/>
      <c r="CP2" s="15"/>
      <c r="CQ2" s="15"/>
      <c r="CR2" s="15"/>
      <c r="CS2" s="15"/>
      <c r="CT2" s="15"/>
      <c r="CU2" s="15"/>
      <c r="CV2" s="15"/>
      <c r="CW2" s="15"/>
      <c r="CX2" s="15"/>
      <c r="CY2" s="15"/>
      <c r="CZ2" s="15"/>
      <c r="DA2" s="15"/>
      <c r="DB2" s="15"/>
      <c r="DC2" s="15"/>
      <c r="DD2" s="15"/>
      <c r="DE2" s="15"/>
      <c r="DF2" s="15"/>
      <c r="DG2" s="15"/>
      <c r="DH2" s="15"/>
      <c r="DI2" s="15"/>
      <c r="DJ2" s="15"/>
      <c r="DK2" s="15"/>
      <c r="DL2" s="15"/>
    </row>
    <row r="3" spans="1:119" ht="12.75" customHeight="1" x14ac:dyDescent="0.15">
      <c r="A3" s="15"/>
      <c r="B3" s="15"/>
      <c r="C3" s="16"/>
      <c r="D3" s="1626"/>
      <c r="E3" s="1626"/>
      <c r="F3" s="1626"/>
      <c r="G3" s="1626"/>
      <c r="H3" s="1626"/>
      <c r="I3" s="1626"/>
      <c r="J3" s="1626"/>
      <c r="K3" s="1626"/>
      <c r="L3" s="1626"/>
      <c r="M3" s="1626"/>
      <c r="N3" s="1626"/>
      <c r="O3" s="1626"/>
      <c r="P3" s="1626"/>
      <c r="Q3" s="24"/>
      <c r="R3" s="25" t="s">
        <v>72</v>
      </c>
      <c r="S3" s="26"/>
      <c r="T3" s="26"/>
      <c r="U3" s="26"/>
      <c r="V3" s="26"/>
      <c r="W3" s="26"/>
      <c r="X3" s="26"/>
      <c r="Y3" s="26"/>
      <c r="Z3" s="26"/>
      <c r="AA3" s="18"/>
      <c r="AB3" s="18"/>
      <c r="AC3" s="1713"/>
      <c r="AD3" s="1713"/>
      <c r="AE3" s="1713"/>
      <c r="AF3" s="1713"/>
      <c r="AG3" s="1713"/>
      <c r="AH3" s="1713"/>
      <c r="AI3" s="1713"/>
      <c r="AJ3" s="1713"/>
      <c r="AK3" s="1713"/>
      <c r="AL3" s="1713"/>
      <c r="AM3" s="1714"/>
      <c r="AN3" s="27"/>
      <c r="AO3" s="1619" t="str">
        <f>IF(LEN(第1表入力!AO3)&gt;=2,LEFT(第1表入力!AO3,1),IF(LEN(第1表入力!AO3)=1,"0",MID(TEXT(第1表入力!AO3,"???"),2,1)))</f>
        <v>0</v>
      </c>
      <c r="AP3" s="1620"/>
      <c r="AQ3" s="1621"/>
      <c r="AR3" s="23"/>
      <c r="AS3" s="1619" t="str">
        <f>RIGHT(第1表入力!AO3,1)</f>
        <v>6</v>
      </c>
      <c r="AT3" s="1620"/>
      <c r="AU3" s="1621"/>
      <c r="AV3" s="28"/>
      <c r="AW3" s="1711"/>
      <c r="AX3" s="1712"/>
      <c r="AY3" s="1712"/>
      <c r="AZ3" s="1712"/>
      <c r="BA3" s="1712"/>
      <c r="BB3" s="1712"/>
      <c r="BC3" s="1712"/>
      <c r="BD3" s="1712"/>
      <c r="BE3" s="1712"/>
      <c r="BF3" s="1712"/>
      <c r="BG3" s="1712"/>
      <c r="BH3" s="1712"/>
      <c r="BI3" s="1712"/>
      <c r="BJ3" s="1712"/>
      <c r="BK3" s="1712"/>
      <c r="BL3" s="1712"/>
      <c r="BM3" s="1712"/>
      <c r="BN3" s="1712"/>
      <c r="BO3" s="1712"/>
      <c r="BP3" s="1712"/>
      <c r="BQ3" s="1712"/>
      <c r="BR3" s="1712"/>
      <c r="BS3" s="1712"/>
      <c r="BT3" s="1712"/>
      <c r="BU3" s="1712"/>
      <c r="BV3" s="1712"/>
      <c r="BW3" s="1712"/>
      <c r="BX3" s="1712"/>
      <c r="BY3" s="1712"/>
      <c r="BZ3" s="1712"/>
      <c r="CA3" s="1712"/>
      <c r="CB3" s="1441" t="s">
        <v>298</v>
      </c>
      <c r="CC3" s="1441"/>
      <c r="CD3" s="1441"/>
      <c r="CE3" s="1441"/>
      <c r="CF3" s="1441"/>
      <c r="CG3" s="1441"/>
      <c r="CH3" s="1441"/>
      <c r="CI3" s="1441"/>
      <c r="CJ3" s="1441"/>
      <c r="CK3" s="1442" t="s">
        <v>74</v>
      </c>
      <c r="CL3" s="461"/>
      <c r="CM3" s="1443" t="str">
        <f>IF(第1表入力!EE121=TRUE,"〇","")</f>
        <v/>
      </c>
      <c r="CN3" s="1444"/>
      <c r="CO3" s="1445"/>
      <c r="CP3" s="15"/>
      <c r="CQ3" s="15"/>
      <c r="CR3" s="15"/>
      <c r="CS3" s="15"/>
      <c r="CT3" s="15"/>
      <c r="CU3" s="15"/>
      <c r="CV3" s="15"/>
      <c r="CW3" s="15"/>
      <c r="CX3" s="15"/>
      <c r="CY3" s="15"/>
      <c r="CZ3" s="15"/>
      <c r="DA3" s="15"/>
      <c r="DB3" s="15"/>
      <c r="DC3" s="15"/>
      <c r="DD3" s="15"/>
      <c r="DE3" s="15"/>
      <c r="DF3" s="15"/>
      <c r="DG3" s="15"/>
      <c r="DH3" s="15"/>
      <c r="DI3" s="15"/>
      <c r="DJ3" s="15"/>
      <c r="DK3" s="15"/>
      <c r="DL3" s="15"/>
    </row>
    <row r="4" spans="1:119" ht="13.5" customHeight="1" x14ac:dyDescent="0.15">
      <c r="A4" s="15"/>
      <c r="B4" s="15"/>
      <c r="C4" s="29"/>
      <c r="D4" s="1670" t="str">
        <f>第1表入力!D4</f>
        <v>令和</v>
      </c>
      <c r="E4" s="1670"/>
      <c r="F4" s="1672" t="str">
        <f>第1表入力!F4</f>
        <v>7</v>
      </c>
      <c r="G4" s="1673"/>
      <c r="H4" s="1673"/>
      <c r="I4" s="1673"/>
      <c r="J4" s="1673" t="s">
        <v>6</v>
      </c>
      <c r="K4" s="1673"/>
      <c r="L4" s="1673"/>
      <c r="M4" s="1675" t="str">
        <f>第1表入力!M4</f>
        <v>2</v>
      </c>
      <c r="N4" s="1670"/>
      <c r="O4" s="1670"/>
      <c r="P4" s="1675" t="s">
        <v>23</v>
      </c>
      <c r="Q4" s="1675"/>
      <c r="R4" s="1675" t="str">
        <f>第1表入力!R4</f>
        <v>3</v>
      </c>
      <c r="S4" s="1670"/>
      <c r="T4" s="1670"/>
      <c r="U4" s="1675" t="s">
        <v>71</v>
      </c>
      <c r="V4" s="1675"/>
      <c r="W4" s="1675"/>
      <c r="X4" s="1675"/>
      <c r="Y4" s="1675"/>
      <c r="Z4" s="1675"/>
      <c r="AA4" s="19"/>
      <c r="AB4" s="19"/>
      <c r="AC4" s="1713"/>
      <c r="AD4" s="1713"/>
      <c r="AE4" s="1713"/>
      <c r="AF4" s="1713"/>
      <c r="AG4" s="1713"/>
      <c r="AH4" s="1713"/>
      <c r="AI4" s="1713"/>
      <c r="AJ4" s="1713"/>
      <c r="AK4" s="1713"/>
      <c r="AL4" s="1713"/>
      <c r="AM4" s="1714"/>
      <c r="AN4" s="27"/>
      <c r="AO4" s="1622"/>
      <c r="AP4" s="1623"/>
      <c r="AQ4" s="1624"/>
      <c r="AR4" s="23"/>
      <c r="AS4" s="1622"/>
      <c r="AT4" s="1623"/>
      <c r="AU4" s="1624"/>
      <c r="AV4" s="28"/>
      <c r="AW4" s="1711"/>
      <c r="AX4" s="1712"/>
      <c r="AY4" s="1712"/>
      <c r="AZ4" s="1712"/>
      <c r="BA4" s="1712"/>
      <c r="BB4" s="1712"/>
      <c r="BC4" s="1712"/>
      <c r="BD4" s="1712"/>
      <c r="BE4" s="1712"/>
      <c r="BF4" s="1712"/>
      <c r="BG4" s="1712"/>
      <c r="BH4" s="1712"/>
      <c r="BI4" s="1712"/>
      <c r="BJ4" s="1712"/>
      <c r="BK4" s="1712"/>
      <c r="BL4" s="1712"/>
      <c r="BM4" s="1712"/>
      <c r="BN4" s="1712"/>
      <c r="BO4" s="1712"/>
      <c r="BP4" s="1712"/>
      <c r="BQ4" s="1712"/>
      <c r="BR4" s="1712"/>
      <c r="BS4" s="1712"/>
      <c r="BT4" s="1712"/>
      <c r="BU4" s="1712"/>
      <c r="BV4" s="1712"/>
      <c r="BW4" s="1712"/>
      <c r="BX4" s="1712"/>
      <c r="BY4" s="1712"/>
      <c r="BZ4" s="1712"/>
      <c r="CA4" s="1712"/>
      <c r="CB4" s="1441"/>
      <c r="CC4" s="1441"/>
      <c r="CD4" s="1441"/>
      <c r="CE4" s="1441"/>
      <c r="CF4" s="1441"/>
      <c r="CG4" s="1441"/>
      <c r="CH4" s="1441"/>
      <c r="CI4" s="1441"/>
      <c r="CJ4" s="1441"/>
      <c r="CK4" s="1442"/>
      <c r="CL4" s="461"/>
      <c r="CM4" s="1446"/>
      <c r="CN4" s="1442"/>
      <c r="CO4" s="1447"/>
      <c r="CP4" s="15"/>
      <c r="CQ4" s="15"/>
      <c r="CR4" s="15"/>
      <c r="CS4" s="15"/>
      <c r="CT4" s="15"/>
      <c r="CU4" s="15"/>
      <c r="CV4" s="15"/>
      <c r="CW4" s="15"/>
      <c r="CX4" s="15"/>
      <c r="CY4" s="15"/>
      <c r="CZ4" s="15"/>
      <c r="DA4" s="15"/>
      <c r="DB4" s="15"/>
      <c r="DC4" s="15"/>
      <c r="DD4" s="15"/>
      <c r="DE4" s="15"/>
      <c r="DF4" s="15"/>
      <c r="DG4" s="15"/>
      <c r="DH4" s="15"/>
      <c r="DI4" s="15"/>
      <c r="DJ4" s="15"/>
      <c r="DK4" s="15"/>
      <c r="DL4" s="15"/>
    </row>
    <row r="5" spans="1:119" ht="3.75" customHeight="1" x14ac:dyDescent="0.2">
      <c r="A5" s="15"/>
      <c r="B5" s="15"/>
      <c r="C5" s="29"/>
      <c r="D5" s="1671"/>
      <c r="E5" s="1671"/>
      <c r="F5" s="1674"/>
      <c r="G5" s="1674"/>
      <c r="H5" s="1674"/>
      <c r="I5" s="1674"/>
      <c r="J5" s="1674"/>
      <c r="K5" s="1674"/>
      <c r="L5" s="1674"/>
      <c r="M5" s="1671"/>
      <c r="N5" s="1671"/>
      <c r="O5" s="1671"/>
      <c r="P5" s="1676"/>
      <c r="Q5" s="1676"/>
      <c r="R5" s="1671"/>
      <c r="S5" s="1671"/>
      <c r="T5" s="1671"/>
      <c r="U5" s="1676"/>
      <c r="V5" s="1676"/>
      <c r="W5" s="1676"/>
      <c r="X5" s="1676"/>
      <c r="Y5" s="1676"/>
      <c r="Z5" s="1676"/>
      <c r="AA5" s="19"/>
      <c r="AB5" s="19"/>
      <c r="AC5" s="1713"/>
      <c r="AD5" s="1713"/>
      <c r="AE5" s="1713"/>
      <c r="AF5" s="1713"/>
      <c r="AG5" s="1713"/>
      <c r="AH5" s="1713"/>
      <c r="AI5" s="1713"/>
      <c r="AJ5" s="1713"/>
      <c r="AK5" s="1713"/>
      <c r="AL5" s="1713"/>
      <c r="AM5" s="1714"/>
      <c r="AN5" s="30"/>
      <c r="AO5" s="31"/>
      <c r="AP5" s="32"/>
      <c r="AQ5" s="32"/>
      <c r="AR5" s="31"/>
      <c r="AS5" s="32"/>
      <c r="AT5" s="32"/>
      <c r="AU5" s="31"/>
      <c r="AV5" s="33"/>
      <c r="AW5" s="1711"/>
      <c r="AX5" s="1712"/>
      <c r="AY5" s="1712"/>
      <c r="AZ5" s="1712"/>
      <c r="BA5" s="1712"/>
      <c r="BB5" s="1712"/>
      <c r="BC5" s="1712"/>
      <c r="BD5" s="1712"/>
      <c r="BE5" s="1712"/>
      <c r="BF5" s="1712"/>
      <c r="BG5" s="1712"/>
      <c r="BH5" s="1712"/>
      <c r="BI5" s="1712"/>
      <c r="BJ5" s="1712"/>
      <c r="BK5" s="1712"/>
      <c r="BL5" s="1712"/>
      <c r="BM5" s="1712"/>
      <c r="BN5" s="1712"/>
      <c r="BO5" s="1712"/>
      <c r="BP5" s="1712"/>
      <c r="BQ5" s="1712"/>
      <c r="BR5" s="1712"/>
      <c r="BS5" s="1712"/>
      <c r="BT5" s="1712"/>
      <c r="BU5" s="1712"/>
      <c r="BV5" s="1712"/>
      <c r="BW5" s="1712"/>
      <c r="BX5" s="1712"/>
      <c r="BY5" s="1712"/>
      <c r="BZ5" s="1712"/>
      <c r="CA5" s="1712"/>
      <c r="CB5" s="1441"/>
      <c r="CC5" s="1441"/>
      <c r="CD5" s="1441"/>
      <c r="CE5" s="1441"/>
      <c r="CF5" s="1441"/>
      <c r="CG5" s="1441"/>
      <c r="CH5" s="1441"/>
      <c r="CI5" s="1441"/>
      <c r="CJ5" s="1441"/>
      <c r="CK5" s="1442"/>
      <c r="CL5" s="461"/>
      <c r="CM5" s="1448"/>
      <c r="CN5" s="1449"/>
      <c r="CO5" s="1450"/>
      <c r="CP5" s="15"/>
      <c r="CQ5" s="15"/>
      <c r="CR5" s="15"/>
      <c r="CS5" s="15"/>
      <c r="CT5" s="15"/>
      <c r="CU5" s="15"/>
      <c r="CV5" s="15"/>
      <c r="CW5" s="15"/>
      <c r="CX5" s="15"/>
      <c r="CY5" s="15"/>
      <c r="CZ5" s="15"/>
      <c r="DA5" s="15"/>
      <c r="DB5" s="15"/>
      <c r="DC5" s="15"/>
      <c r="DD5" s="15"/>
      <c r="DE5" s="15"/>
      <c r="DF5" s="15"/>
      <c r="DG5" s="15"/>
      <c r="DH5" s="15"/>
      <c r="DI5" s="34"/>
      <c r="DJ5" s="34"/>
      <c r="DK5" s="15"/>
      <c r="DL5" s="15"/>
    </row>
    <row r="6" spans="1:119" ht="6.75" customHeight="1" thickBot="1" x14ac:dyDescent="0.2">
      <c r="A6" s="15"/>
      <c r="B6" s="15"/>
      <c r="C6" s="29"/>
      <c r="D6" s="477"/>
      <c r="E6" s="477"/>
      <c r="F6" s="35"/>
      <c r="G6" s="35"/>
      <c r="H6" s="35"/>
      <c r="I6" s="35"/>
      <c r="J6" s="36"/>
      <c r="K6" s="36"/>
      <c r="L6" s="36"/>
      <c r="M6" s="37"/>
      <c r="N6" s="37"/>
      <c r="O6" s="37"/>
      <c r="P6" s="37"/>
      <c r="Q6" s="37"/>
      <c r="R6" s="37"/>
      <c r="S6" s="37"/>
      <c r="T6" s="37"/>
      <c r="U6" s="37"/>
      <c r="V6" s="37"/>
      <c r="W6" s="37"/>
      <c r="X6" s="37"/>
      <c r="Y6" s="37"/>
      <c r="Z6" s="37"/>
      <c r="AA6" s="15"/>
      <c r="AB6" s="15"/>
      <c r="AC6" s="15"/>
      <c r="AD6" s="15"/>
      <c r="AE6" s="15"/>
      <c r="AF6" s="15"/>
      <c r="AG6" s="15"/>
      <c r="AH6" s="15"/>
      <c r="AI6" s="15"/>
      <c r="AJ6" s="15"/>
      <c r="AK6" s="15"/>
      <c r="AL6" s="15"/>
      <c r="AM6" s="15"/>
      <c r="AN6" s="15"/>
      <c r="AO6" s="15"/>
      <c r="AP6" s="38"/>
      <c r="AQ6" s="38"/>
      <c r="AR6" s="15"/>
      <c r="AS6" s="38"/>
      <c r="AT6" s="38"/>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855" t="s">
        <v>405</v>
      </c>
      <c r="DJ6" s="1855"/>
      <c r="DK6" s="15"/>
      <c r="DL6" s="15"/>
    </row>
    <row r="7" spans="1:119" ht="13.5" customHeight="1" x14ac:dyDescent="0.15">
      <c r="A7" s="15"/>
      <c r="B7" s="15"/>
      <c r="C7" s="15"/>
      <c r="D7" s="29"/>
      <c r="E7" s="29"/>
      <c r="F7" s="1627" t="s">
        <v>323</v>
      </c>
      <c r="G7" s="1628"/>
      <c r="H7" s="1628"/>
      <c r="I7" s="1628"/>
      <c r="J7" s="1628"/>
      <c r="K7" s="1628"/>
      <c r="L7" s="1628"/>
      <c r="M7" s="1628"/>
      <c r="N7" s="1628"/>
      <c r="O7" s="1628"/>
      <c r="P7" s="1628"/>
      <c r="Q7" s="1628"/>
      <c r="R7" s="1629"/>
      <c r="S7" s="1643" t="s">
        <v>34</v>
      </c>
      <c r="T7" s="1643"/>
      <c r="U7" s="1643"/>
      <c r="V7" s="1679" t="str">
        <f>第1表入力!N7</f>
        <v>×××－××××</v>
      </c>
      <c r="W7" s="1679"/>
      <c r="X7" s="1679"/>
      <c r="Y7" s="1679"/>
      <c r="Z7" s="1679"/>
      <c r="AA7" s="1679"/>
      <c r="AB7" s="1679"/>
      <c r="AC7" s="1679"/>
      <c r="AD7" s="1679"/>
      <c r="AE7" s="1679"/>
      <c r="AF7" s="1679"/>
      <c r="AG7" s="1679"/>
      <c r="AH7" s="1679"/>
      <c r="AI7" s="1679"/>
      <c r="AJ7" s="1679"/>
      <c r="AK7" s="1679"/>
      <c r="AL7" s="1679"/>
      <c r="AM7" s="1679"/>
      <c r="AN7" s="1679"/>
      <c r="AO7" s="1643" t="s">
        <v>10</v>
      </c>
      <c r="AP7" s="1643"/>
      <c r="AQ7" s="1643"/>
      <c r="AR7" s="1643"/>
      <c r="AS7" s="1643"/>
      <c r="AT7" s="1677" t="str">
        <f>第1表入力!AQ7</f>
        <v>×××－×××-××××</v>
      </c>
      <c r="AU7" s="1677"/>
      <c r="AV7" s="1677"/>
      <c r="AW7" s="1677"/>
      <c r="AX7" s="1677"/>
      <c r="AY7" s="1677"/>
      <c r="AZ7" s="1677"/>
      <c r="BA7" s="1677"/>
      <c r="BB7" s="1677"/>
      <c r="BC7" s="1677"/>
      <c r="BD7" s="1677"/>
      <c r="BE7" s="1677"/>
      <c r="BF7" s="1677"/>
      <c r="BG7" s="1677"/>
      <c r="BH7" s="1677"/>
      <c r="BI7" s="1677"/>
      <c r="BJ7" s="1677"/>
      <c r="BK7" s="1677"/>
      <c r="BL7" s="1677"/>
      <c r="BM7" s="1677"/>
      <c r="BN7" s="1677"/>
      <c r="BO7" s="1677"/>
      <c r="BP7" s="1677"/>
      <c r="BQ7" s="1677"/>
      <c r="BR7" s="1677"/>
      <c r="BS7" s="1677"/>
      <c r="BT7" s="1677"/>
      <c r="BU7" s="1643" t="s">
        <v>11</v>
      </c>
      <c r="BV7" s="1749"/>
      <c r="BW7" s="18"/>
      <c r="BX7" s="18"/>
      <c r="BY7" s="1715" t="s">
        <v>0</v>
      </c>
      <c r="BZ7" s="1716"/>
      <c r="CA7" s="1716"/>
      <c r="CB7" s="1716"/>
      <c r="CC7" s="1716"/>
      <c r="CD7" s="1716"/>
      <c r="CE7" s="1716"/>
      <c r="CF7" s="1716"/>
      <c r="CG7" s="1716"/>
      <c r="CH7" s="1716"/>
      <c r="CI7" s="1716"/>
      <c r="CJ7" s="1716"/>
      <c r="CK7" s="1716"/>
      <c r="CL7" s="1716"/>
      <c r="CM7" s="1716"/>
      <c r="CN7" s="1716"/>
      <c r="CO7" s="1716"/>
      <c r="CP7" s="1716"/>
      <c r="CQ7" s="1716"/>
      <c r="CR7" s="1716"/>
      <c r="CS7" s="1716"/>
      <c r="CT7" s="1716"/>
      <c r="CU7" s="1716"/>
      <c r="CV7" s="1716"/>
      <c r="CW7" s="1716"/>
      <c r="CX7" s="1716"/>
      <c r="CY7" s="1716"/>
      <c r="CZ7" s="1716"/>
      <c r="DA7" s="1716"/>
      <c r="DB7" s="1716"/>
      <c r="DC7" s="1716"/>
      <c r="DD7" s="1716"/>
      <c r="DE7" s="1716"/>
      <c r="DF7" s="1716"/>
      <c r="DG7" s="1716"/>
      <c r="DH7" s="1717"/>
      <c r="DI7" s="1855"/>
      <c r="DJ7" s="1855"/>
      <c r="DK7" s="15"/>
      <c r="DL7" s="15"/>
    </row>
    <row r="8" spans="1:119" ht="4.5" customHeight="1" x14ac:dyDescent="0.15">
      <c r="A8" s="15"/>
      <c r="B8" s="15"/>
      <c r="C8" s="15"/>
      <c r="D8" s="29"/>
      <c r="E8" s="29"/>
      <c r="F8" s="1630"/>
      <c r="G8" s="1631"/>
      <c r="H8" s="1631"/>
      <c r="I8" s="1631"/>
      <c r="J8" s="1631"/>
      <c r="K8" s="1631"/>
      <c r="L8" s="1631"/>
      <c r="M8" s="1631"/>
      <c r="N8" s="1631"/>
      <c r="O8" s="1631"/>
      <c r="P8" s="1631"/>
      <c r="Q8" s="1631"/>
      <c r="R8" s="1632"/>
      <c r="S8" s="1644"/>
      <c r="T8" s="1644"/>
      <c r="U8" s="1644"/>
      <c r="V8" s="1680"/>
      <c r="W8" s="1680"/>
      <c r="X8" s="1680"/>
      <c r="Y8" s="1680"/>
      <c r="Z8" s="1680"/>
      <c r="AA8" s="1680"/>
      <c r="AB8" s="1680"/>
      <c r="AC8" s="1680"/>
      <c r="AD8" s="1680"/>
      <c r="AE8" s="1680"/>
      <c r="AF8" s="1680"/>
      <c r="AG8" s="1680"/>
      <c r="AH8" s="1680"/>
      <c r="AI8" s="1680"/>
      <c r="AJ8" s="1680"/>
      <c r="AK8" s="1680"/>
      <c r="AL8" s="1680"/>
      <c r="AM8" s="1680"/>
      <c r="AN8" s="1680"/>
      <c r="AO8" s="1644"/>
      <c r="AP8" s="1644"/>
      <c r="AQ8" s="1644"/>
      <c r="AR8" s="1644"/>
      <c r="AS8" s="1644"/>
      <c r="AT8" s="1678"/>
      <c r="AU8" s="1678"/>
      <c r="AV8" s="1678"/>
      <c r="AW8" s="1678"/>
      <c r="AX8" s="1678"/>
      <c r="AY8" s="1678"/>
      <c r="AZ8" s="1678"/>
      <c r="BA8" s="1678"/>
      <c r="BB8" s="1678"/>
      <c r="BC8" s="1678"/>
      <c r="BD8" s="1678"/>
      <c r="BE8" s="1678"/>
      <c r="BF8" s="1678"/>
      <c r="BG8" s="1678"/>
      <c r="BH8" s="1678"/>
      <c r="BI8" s="1678"/>
      <c r="BJ8" s="1678"/>
      <c r="BK8" s="1678"/>
      <c r="BL8" s="1678"/>
      <c r="BM8" s="1678"/>
      <c r="BN8" s="1678"/>
      <c r="BO8" s="1678"/>
      <c r="BP8" s="1678"/>
      <c r="BQ8" s="1678"/>
      <c r="BR8" s="1678"/>
      <c r="BS8" s="1678"/>
      <c r="BT8" s="1678"/>
      <c r="BU8" s="1644"/>
      <c r="BV8" s="1750"/>
      <c r="BW8" s="18"/>
      <c r="BX8" s="18"/>
      <c r="BY8" s="1718"/>
      <c r="BZ8" s="1719"/>
      <c r="CA8" s="1719"/>
      <c r="CB8" s="1719"/>
      <c r="CC8" s="1719"/>
      <c r="CD8" s="1719"/>
      <c r="CE8" s="1719"/>
      <c r="CF8" s="1719"/>
      <c r="CG8" s="1719"/>
      <c r="CH8" s="1719"/>
      <c r="CI8" s="1719"/>
      <c r="CJ8" s="1719"/>
      <c r="CK8" s="1719"/>
      <c r="CL8" s="1719"/>
      <c r="CM8" s="1719"/>
      <c r="CN8" s="1719"/>
      <c r="CO8" s="1719"/>
      <c r="CP8" s="1719"/>
      <c r="CQ8" s="1719"/>
      <c r="CR8" s="1719"/>
      <c r="CS8" s="1719"/>
      <c r="CT8" s="1719"/>
      <c r="CU8" s="1719"/>
      <c r="CV8" s="1719"/>
      <c r="CW8" s="1719"/>
      <c r="CX8" s="1719"/>
      <c r="CY8" s="1719"/>
      <c r="CZ8" s="1719"/>
      <c r="DA8" s="1719"/>
      <c r="DB8" s="1719"/>
      <c r="DC8" s="1719"/>
      <c r="DD8" s="1719"/>
      <c r="DE8" s="1719"/>
      <c r="DF8" s="1719"/>
      <c r="DG8" s="1719"/>
      <c r="DH8" s="1720"/>
      <c r="DI8" s="1855"/>
      <c r="DJ8" s="1855"/>
      <c r="DK8" s="15"/>
      <c r="DL8" s="15"/>
    </row>
    <row r="9" spans="1:119" ht="27.75" customHeight="1" x14ac:dyDescent="0.15">
      <c r="A9" s="15"/>
      <c r="B9" s="15"/>
      <c r="C9" s="15"/>
      <c r="D9" s="29"/>
      <c r="E9" s="29"/>
      <c r="F9" s="1630"/>
      <c r="G9" s="1631"/>
      <c r="H9" s="1631"/>
      <c r="I9" s="1631"/>
      <c r="J9" s="1631"/>
      <c r="K9" s="1631"/>
      <c r="L9" s="1631"/>
      <c r="M9" s="1631"/>
      <c r="N9" s="1631"/>
      <c r="O9" s="1631"/>
      <c r="P9" s="1631"/>
      <c r="Q9" s="1631"/>
      <c r="R9" s="1632"/>
      <c r="S9" s="1810" t="str">
        <f>第1表入力!J9</f>
        <v>千代田区霞が関〇〇丁目〇〇
ABCビル５８５号室</v>
      </c>
      <c r="T9" s="1810"/>
      <c r="U9" s="1810"/>
      <c r="V9" s="1810"/>
      <c r="W9" s="1810"/>
      <c r="X9" s="1810"/>
      <c r="Y9" s="1810"/>
      <c r="Z9" s="1810"/>
      <c r="AA9" s="1810"/>
      <c r="AB9" s="1810"/>
      <c r="AC9" s="1810"/>
      <c r="AD9" s="1810"/>
      <c r="AE9" s="1810"/>
      <c r="AF9" s="1810"/>
      <c r="AG9" s="1810"/>
      <c r="AH9" s="1810"/>
      <c r="AI9" s="1810"/>
      <c r="AJ9" s="1810"/>
      <c r="AK9" s="1810"/>
      <c r="AL9" s="1810"/>
      <c r="AM9" s="1810"/>
      <c r="AN9" s="1810"/>
      <c r="AO9" s="1810"/>
      <c r="AP9" s="1810"/>
      <c r="AQ9" s="1810"/>
      <c r="AR9" s="1810"/>
      <c r="AS9" s="1810"/>
      <c r="AT9" s="1810"/>
      <c r="AU9" s="1810"/>
      <c r="AV9" s="1810"/>
      <c r="AW9" s="1810"/>
      <c r="AX9" s="1810"/>
      <c r="AY9" s="1810"/>
      <c r="AZ9" s="1810"/>
      <c r="BA9" s="1810"/>
      <c r="BB9" s="1810"/>
      <c r="BC9" s="1810"/>
      <c r="BD9" s="1810"/>
      <c r="BE9" s="1810"/>
      <c r="BF9" s="1810"/>
      <c r="BG9" s="1810"/>
      <c r="BH9" s="1810"/>
      <c r="BI9" s="1810"/>
      <c r="BJ9" s="1810"/>
      <c r="BK9" s="1810"/>
      <c r="BL9" s="1810"/>
      <c r="BM9" s="1810"/>
      <c r="BN9" s="1810"/>
      <c r="BO9" s="1810"/>
      <c r="BP9" s="1810"/>
      <c r="BQ9" s="1810"/>
      <c r="BR9" s="1810"/>
      <c r="BS9" s="1810"/>
      <c r="BT9" s="1810"/>
      <c r="BU9" s="1810"/>
      <c r="BV9" s="1811"/>
      <c r="BW9" s="42"/>
      <c r="BX9" s="18"/>
      <c r="BY9" s="1727" t="s">
        <v>1</v>
      </c>
      <c r="BZ9" s="1728"/>
      <c r="CA9" s="1729"/>
      <c r="CB9" s="43"/>
      <c r="CC9" s="44"/>
      <c r="CD9" s="44"/>
      <c r="CE9" s="44"/>
      <c r="CF9" s="44"/>
      <c r="CG9" s="44"/>
      <c r="CH9" s="44"/>
      <c r="CI9" s="44"/>
      <c r="CJ9" s="44"/>
      <c r="CK9" s="44"/>
      <c r="CL9" s="44"/>
      <c r="CM9" s="44"/>
      <c r="CN9" s="44"/>
      <c r="CO9" s="44"/>
      <c r="CP9" s="44"/>
      <c r="CQ9" s="44"/>
      <c r="CR9" s="44"/>
      <c r="CS9" s="45"/>
      <c r="CT9" s="46" t="s">
        <v>2</v>
      </c>
      <c r="CU9" s="47"/>
      <c r="CV9" s="48"/>
      <c r="CW9" s="48"/>
      <c r="CX9" s="48"/>
      <c r="CY9" s="48"/>
      <c r="CZ9" s="48"/>
      <c r="DA9" s="48"/>
      <c r="DB9" s="48"/>
      <c r="DC9" s="48"/>
      <c r="DD9" s="48"/>
      <c r="DE9" s="48"/>
      <c r="DF9" s="48"/>
      <c r="DG9" s="48"/>
      <c r="DH9" s="49"/>
      <c r="DI9" s="1855"/>
      <c r="DJ9" s="1855"/>
      <c r="DK9" s="15"/>
      <c r="DL9" s="15"/>
      <c r="DM9" s="386"/>
    </row>
    <row r="10" spans="1:119" ht="4.5" customHeight="1" x14ac:dyDescent="0.15">
      <c r="A10" s="15"/>
      <c r="B10" s="15"/>
      <c r="C10" s="15"/>
      <c r="D10" s="29"/>
      <c r="E10" s="29"/>
      <c r="F10" s="1633"/>
      <c r="G10" s="1634"/>
      <c r="H10" s="1634"/>
      <c r="I10" s="1634"/>
      <c r="J10" s="1634"/>
      <c r="K10" s="1634"/>
      <c r="L10" s="1634"/>
      <c r="M10" s="1634"/>
      <c r="N10" s="1634"/>
      <c r="O10" s="1634"/>
      <c r="P10" s="1634"/>
      <c r="Q10" s="1634"/>
      <c r="R10" s="1635"/>
      <c r="S10" s="1812"/>
      <c r="T10" s="1812"/>
      <c r="U10" s="1812"/>
      <c r="V10" s="1812"/>
      <c r="W10" s="1812"/>
      <c r="X10" s="1812"/>
      <c r="Y10" s="1812"/>
      <c r="Z10" s="1812"/>
      <c r="AA10" s="1812"/>
      <c r="AB10" s="1812"/>
      <c r="AC10" s="1812"/>
      <c r="AD10" s="1812"/>
      <c r="AE10" s="1812"/>
      <c r="AF10" s="1812"/>
      <c r="AG10" s="1812"/>
      <c r="AH10" s="1812"/>
      <c r="AI10" s="1812"/>
      <c r="AJ10" s="1812"/>
      <c r="AK10" s="1812"/>
      <c r="AL10" s="1812"/>
      <c r="AM10" s="1812"/>
      <c r="AN10" s="1812"/>
      <c r="AO10" s="1812"/>
      <c r="AP10" s="1812"/>
      <c r="AQ10" s="1812"/>
      <c r="AR10" s="1812"/>
      <c r="AS10" s="1812"/>
      <c r="AT10" s="1812"/>
      <c r="AU10" s="1812"/>
      <c r="AV10" s="1812"/>
      <c r="AW10" s="1812"/>
      <c r="AX10" s="1812"/>
      <c r="AY10" s="1812"/>
      <c r="AZ10" s="1812"/>
      <c r="BA10" s="1812"/>
      <c r="BB10" s="1812"/>
      <c r="BC10" s="1812"/>
      <c r="BD10" s="1812"/>
      <c r="BE10" s="1812"/>
      <c r="BF10" s="1812"/>
      <c r="BG10" s="1812"/>
      <c r="BH10" s="1812"/>
      <c r="BI10" s="1812"/>
      <c r="BJ10" s="1812"/>
      <c r="BK10" s="1812"/>
      <c r="BL10" s="1812"/>
      <c r="BM10" s="1812"/>
      <c r="BN10" s="1812"/>
      <c r="BO10" s="1812"/>
      <c r="BP10" s="1812"/>
      <c r="BQ10" s="1812"/>
      <c r="BR10" s="1812"/>
      <c r="BS10" s="1812"/>
      <c r="BT10" s="1812"/>
      <c r="BU10" s="1812"/>
      <c r="BV10" s="1813"/>
      <c r="BW10" s="42"/>
      <c r="BX10" s="18"/>
      <c r="BY10" s="1733" t="s">
        <v>76</v>
      </c>
      <c r="BZ10" s="1734"/>
      <c r="CA10" s="1735"/>
      <c r="CB10" s="50"/>
      <c r="CC10" s="48"/>
      <c r="CD10" s="48"/>
      <c r="CE10" s="48"/>
      <c r="CF10" s="48"/>
      <c r="CG10" s="48"/>
      <c r="CH10" s="48"/>
      <c r="CI10" s="48"/>
      <c r="CJ10" s="48"/>
      <c r="CK10" s="48"/>
      <c r="CL10" s="48"/>
      <c r="CM10" s="48"/>
      <c r="CN10" s="48"/>
      <c r="CO10" s="48"/>
      <c r="CP10" s="48"/>
      <c r="CQ10" s="48"/>
      <c r="CR10" s="48"/>
      <c r="CS10" s="48"/>
      <c r="CT10" s="48"/>
      <c r="CU10" s="48"/>
      <c r="CV10" s="48"/>
      <c r="CW10" s="48"/>
      <c r="CX10" s="48"/>
      <c r="CY10" s="48"/>
      <c r="CZ10" s="48"/>
      <c r="DA10" s="51"/>
      <c r="DB10" s="1721" t="s">
        <v>225</v>
      </c>
      <c r="DC10" s="1806"/>
      <c r="DD10" s="52"/>
      <c r="DE10" s="53"/>
      <c r="DF10" s="54"/>
      <c r="DG10" s="52"/>
      <c r="DH10" s="49"/>
      <c r="DI10" s="1855"/>
      <c r="DJ10" s="1855"/>
      <c r="DK10" s="15"/>
      <c r="DL10" s="15"/>
    </row>
    <row r="11" spans="1:119" ht="5.25" customHeight="1" x14ac:dyDescent="0.15">
      <c r="A11" s="15"/>
      <c r="B11" s="15"/>
      <c r="C11" s="15"/>
      <c r="D11" s="29"/>
      <c r="E11" s="29"/>
      <c r="F11" s="1636" t="s">
        <v>42</v>
      </c>
      <c r="G11" s="1637"/>
      <c r="H11" s="1637"/>
      <c r="I11" s="1637"/>
      <c r="J11" s="1637"/>
      <c r="K11" s="1637"/>
      <c r="L11" s="1637"/>
      <c r="M11" s="1637"/>
      <c r="N11" s="1637"/>
      <c r="O11" s="1637"/>
      <c r="P11" s="1637"/>
      <c r="Q11" s="1637"/>
      <c r="R11" s="1638"/>
      <c r="S11" s="475"/>
      <c r="T11" s="55"/>
      <c r="U11" s="55"/>
      <c r="V11" s="55"/>
      <c r="W11" s="55"/>
      <c r="X11" s="55"/>
      <c r="Y11" s="55"/>
      <c r="Z11" s="55"/>
      <c r="AA11" s="55"/>
      <c r="AB11" s="55"/>
      <c r="AC11" s="55"/>
      <c r="AD11" s="55"/>
      <c r="AE11" s="55"/>
      <c r="AF11" s="55"/>
      <c r="AG11" s="55"/>
      <c r="AH11" s="55"/>
      <c r="AI11" s="55"/>
      <c r="AJ11" s="55"/>
      <c r="AK11" s="55"/>
      <c r="AL11" s="55"/>
      <c r="AM11" s="55"/>
      <c r="AN11" s="55"/>
      <c r="AO11" s="55"/>
      <c r="AP11" s="55"/>
      <c r="AQ11" s="55"/>
      <c r="AR11" s="55"/>
      <c r="AS11" s="55"/>
      <c r="AT11" s="55"/>
      <c r="AU11" s="55"/>
      <c r="AV11" s="55"/>
      <c r="AW11" s="55"/>
      <c r="AX11" s="55"/>
      <c r="AY11" s="55"/>
      <c r="AZ11" s="55"/>
      <c r="BA11" s="55"/>
      <c r="BB11" s="55"/>
      <c r="BC11" s="55"/>
      <c r="BD11" s="55"/>
      <c r="BE11" s="55"/>
      <c r="BF11" s="55"/>
      <c r="BG11" s="55"/>
      <c r="BH11" s="55"/>
      <c r="BI11" s="55"/>
      <c r="BJ11" s="55"/>
      <c r="BK11" s="55"/>
      <c r="BL11" s="55"/>
      <c r="BM11" s="55"/>
      <c r="BN11" s="55"/>
      <c r="BO11" s="55"/>
      <c r="BP11" s="55"/>
      <c r="BQ11" s="55"/>
      <c r="BR11" s="55"/>
      <c r="BS11" s="55"/>
      <c r="BT11" s="55"/>
      <c r="BU11" s="55"/>
      <c r="BV11" s="56"/>
      <c r="BW11" s="57"/>
      <c r="BX11" s="18"/>
      <c r="BY11" s="1736"/>
      <c r="BZ11" s="1737"/>
      <c r="CA11" s="1738"/>
      <c r="CB11" s="58"/>
      <c r="CC11" s="59"/>
      <c r="CD11" s="59"/>
      <c r="CE11" s="59"/>
      <c r="CF11" s="59"/>
      <c r="CG11" s="59"/>
      <c r="CH11" s="59"/>
      <c r="CI11" s="59"/>
      <c r="CJ11" s="59"/>
      <c r="CK11" s="59"/>
      <c r="CL11" s="59"/>
      <c r="CM11" s="59"/>
      <c r="CN11" s="59"/>
      <c r="CO11" s="59"/>
      <c r="CP11" s="59"/>
      <c r="CQ11" s="59"/>
      <c r="CR11" s="59"/>
      <c r="CS11" s="59"/>
      <c r="CT11" s="59"/>
      <c r="CU11" s="59"/>
      <c r="CV11" s="59"/>
      <c r="CW11" s="59"/>
      <c r="CX11" s="59"/>
      <c r="CY11" s="59"/>
      <c r="CZ11" s="59"/>
      <c r="DA11" s="60"/>
      <c r="DB11" s="1723"/>
      <c r="DC11" s="1724"/>
      <c r="DD11" s="59"/>
      <c r="DE11" s="61"/>
      <c r="DF11" s="62"/>
      <c r="DG11" s="59"/>
      <c r="DH11" s="41"/>
      <c r="DI11" s="1855"/>
      <c r="DJ11" s="1855"/>
      <c r="DK11" s="15"/>
      <c r="DL11" s="15"/>
    </row>
    <row r="12" spans="1:119" ht="18.75" customHeight="1" x14ac:dyDescent="0.15">
      <c r="A12" s="15"/>
      <c r="B12" s="15"/>
      <c r="C12" s="15"/>
      <c r="D12" s="29"/>
      <c r="E12" s="29"/>
      <c r="F12" s="1471"/>
      <c r="G12" s="1472"/>
      <c r="H12" s="1472"/>
      <c r="I12" s="1472"/>
      <c r="J12" s="1472"/>
      <c r="K12" s="1472"/>
      <c r="L12" s="1472"/>
      <c r="M12" s="1472"/>
      <c r="N12" s="1472"/>
      <c r="O12" s="1472"/>
      <c r="P12" s="1472"/>
      <c r="Q12" s="1472"/>
      <c r="R12" s="1639"/>
      <c r="S12" s="1710" t="str">
        <f>IF(第1表入力!K11&lt;&gt;0,LEFT(第1表入力!K11,1),"")</f>
        <v>コ</v>
      </c>
      <c r="T12" s="1710"/>
      <c r="U12" s="1710"/>
      <c r="V12" s="1710"/>
      <c r="W12" s="1710" t="str">
        <f>IF(OR(第1表入力!K11=0,(EM217-(EM217-2))&lt;=0),"",MID(第1表入力!K11,(EM217-(EM217-2)),1))</f>
        <v>ク</v>
      </c>
      <c r="X12" s="1710"/>
      <c r="Y12" s="1710"/>
      <c r="Z12" s="1710"/>
      <c r="AA12" s="1710"/>
      <c r="AB12" s="1710" t="str">
        <f>IF(OR(第1表入力!K11=0,(EM217-(EM217-3))&lt;=0),"",MID(第1表入力!K11,(EM217-(EM217-3)),1))</f>
        <v>ゼ</v>
      </c>
      <c r="AC12" s="1710"/>
      <c r="AD12" s="1710"/>
      <c r="AE12" s="1710"/>
      <c r="AF12" s="1710"/>
      <c r="AG12" s="1710" t="str">
        <f>IF(OR(第1表入力!K11=0,(EM217-(EM217-4))&lt;=0),"",MID(第1表入力!K11,(EM217-(EM217-4)),1))</f>
        <v>イ</v>
      </c>
      <c r="AH12" s="1710"/>
      <c r="AI12" s="1710"/>
      <c r="AJ12" s="1710"/>
      <c r="AK12" s="1710"/>
      <c r="AL12" s="1710"/>
      <c r="AM12" s="1411" t="str">
        <f>IF(OR(第1表入力!K11=0,(EM217-(EM217-5))&lt;=0),"",MID(第1表入力!K11,(EM217-(EM217-5)),1))</f>
        <v>　</v>
      </c>
      <c r="AN12" s="1411"/>
      <c r="AO12" s="1411"/>
      <c r="AP12" s="1411"/>
      <c r="AQ12" s="1411" t="str">
        <f>IF(OR(第1表入力!K11=0,(EM217-(EM217-6))&lt;=0),"",MID(第1表入力!K11,(EM217-(EM217-6)),1))</f>
        <v>ソ</v>
      </c>
      <c r="AR12" s="1411"/>
      <c r="AS12" s="1411"/>
      <c r="AT12" s="1411" t="str">
        <f>IF(OR(第1表入力!K11=0,(EM217-(EM217-7))&lt;=0),"",MID(第1表入力!K11,(EM217-(EM217-7)),1))</f>
        <v>ウ</v>
      </c>
      <c r="AU12" s="1411"/>
      <c r="AV12" s="1411"/>
      <c r="AW12" s="1411"/>
      <c r="AX12" s="1710" t="str">
        <f>IF(OR(第1表入力!K11=0,(EM217-(EM217-8))&lt;=0),"",MID(第1表入力!K11,(EM217-(EM217-8)),1))</f>
        <v>タ</v>
      </c>
      <c r="AY12" s="1710"/>
      <c r="AZ12" s="1710"/>
      <c r="BA12" s="1710"/>
      <c r="BB12" s="1710" t="str">
        <f>IF(OR(第1表入力!K11=0,(EM217-(EM217-9))&lt;=0),"",MID(第1表入力!K11,(EM217-(EM217-9)),1))</f>
        <v>ロ</v>
      </c>
      <c r="BC12" s="1710"/>
      <c r="BD12" s="1710"/>
      <c r="BE12" s="1710"/>
      <c r="BF12" s="1710" t="str">
        <f>IF(OR(第1表入力!K11=0,(EM217-(EM217-10))&lt;=0),"",MID(第1表入力!K11,(EM217-(EM217-10)),1))</f>
        <v>ウ</v>
      </c>
      <c r="BG12" s="1710"/>
      <c r="BH12" s="1710"/>
      <c r="BI12" s="1710"/>
      <c r="BJ12" s="1745" t="str">
        <f>IF(OR(第1表入力!K11=0,(EM217-(EM217-11))&lt;=0),"",MID(第1表入力!K11,(EM217-(EM217-11)),1))</f>
        <v/>
      </c>
      <c r="BK12" s="1745"/>
      <c r="BL12" s="1745"/>
      <c r="BM12" s="1745" t="str">
        <f>IF(OR(第1表入力!K11=0,(EM217-(EM217-12))&lt;=0),"",MID(第1表入力!K11,(EM217-(EM217-12)),1))</f>
        <v/>
      </c>
      <c r="BN12" s="1745"/>
      <c r="BO12" s="1745"/>
      <c r="BP12" s="1745"/>
      <c r="BQ12" s="1745" t="str">
        <f>IF(OR(第1表入力!K11=0,(EM217-(EM217-13))&lt;=0),"",MID(第1表入力!K11,(EM217-(EM217-13)),1))</f>
        <v/>
      </c>
      <c r="BR12" s="1745"/>
      <c r="BS12" s="1745"/>
      <c r="BT12" s="1710" t="str">
        <f>IF(OR(第1表入力!K11=0,(EM217-(EM217-14))&lt;=0),"",MID(第1表入力!K11,(EM217-(EM217-14)),1))</f>
        <v/>
      </c>
      <c r="BU12" s="1710"/>
      <c r="BV12" s="1784"/>
      <c r="BW12" s="57"/>
      <c r="BX12" s="18"/>
      <c r="BY12" s="1739"/>
      <c r="BZ12" s="1740"/>
      <c r="CA12" s="1741"/>
      <c r="CB12" s="63"/>
      <c r="CC12" s="64"/>
      <c r="CD12" s="64"/>
      <c r="CE12" s="64"/>
      <c r="CF12" s="64"/>
      <c r="CG12" s="64"/>
      <c r="CH12" s="64"/>
      <c r="CI12" s="64"/>
      <c r="CJ12" s="64"/>
      <c r="CK12" s="64"/>
      <c r="CL12" s="64"/>
      <c r="CM12" s="64"/>
      <c r="CN12" s="64"/>
      <c r="CO12" s="64"/>
      <c r="CP12" s="64"/>
      <c r="CQ12" s="64"/>
      <c r="CR12" s="64"/>
      <c r="CS12" s="64"/>
      <c r="CT12" s="64"/>
      <c r="CU12" s="64"/>
      <c r="CV12" s="64"/>
      <c r="CW12" s="64"/>
      <c r="CX12" s="64"/>
      <c r="CY12" s="64"/>
      <c r="CZ12" s="64"/>
      <c r="DA12" s="65"/>
      <c r="DB12" s="1725"/>
      <c r="DC12" s="1726"/>
      <c r="DD12" s="26"/>
      <c r="DE12" s="66"/>
      <c r="DF12" s="64"/>
      <c r="DG12" s="64"/>
      <c r="DH12" s="67"/>
      <c r="DI12" s="1855"/>
      <c r="DJ12" s="1855"/>
      <c r="DK12" s="15"/>
      <c r="DL12" s="15"/>
      <c r="DM12" s="3"/>
      <c r="DN12" s="4"/>
      <c r="DO12" s="4"/>
    </row>
    <row r="13" spans="1:119" ht="3.75" customHeight="1" x14ac:dyDescent="0.15">
      <c r="A13" s="15"/>
      <c r="B13" s="15"/>
      <c r="C13" s="15"/>
      <c r="D13" s="29"/>
      <c r="E13" s="29"/>
      <c r="F13" s="1471"/>
      <c r="G13" s="1472"/>
      <c r="H13" s="1472"/>
      <c r="I13" s="1472"/>
      <c r="J13" s="1472"/>
      <c r="K13" s="1472"/>
      <c r="L13" s="1472"/>
      <c r="M13" s="1472"/>
      <c r="N13" s="1472"/>
      <c r="O13" s="1472"/>
      <c r="P13" s="1472"/>
      <c r="Q13" s="1472"/>
      <c r="R13" s="1639"/>
      <c r="S13" s="1710"/>
      <c r="T13" s="1710"/>
      <c r="U13" s="1710"/>
      <c r="V13" s="1710"/>
      <c r="W13" s="1710"/>
      <c r="X13" s="1710"/>
      <c r="Y13" s="1710"/>
      <c r="Z13" s="1710"/>
      <c r="AA13" s="1710"/>
      <c r="AB13" s="1710"/>
      <c r="AC13" s="1710"/>
      <c r="AD13" s="1710"/>
      <c r="AE13" s="1710"/>
      <c r="AF13" s="1710"/>
      <c r="AG13" s="1710"/>
      <c r="AH13" s="1710"/>
      <c r="AI13" s="1710"/>
      <c r="AJ13" s="1710"/>
      <c r="AK13" s="1710"/>
      <c r="AL13" s="1710"/>
      <c r="AM13" s="1411"/>
      <c r="AN13" s="1411"/>
      <c r="AO13" s="1411"/>
      <c r="AP13" s="1411"/>
      <c r="AQ13" s="1411"/>
      <c r="AR13" s="1411"/>
      <c r="AS13" s="1411"/>
      <c r="AT13" s="1411"/>
      <c r="AU13" s="1411"/>
      <c r="AV13" s="1411"/>
      <c r="AW13" s="1411"/>
      <c r="AX13" s="1710"/>
      <c r="AY13" s="1710"/>
      <c r="AZ13" s="1710"/>
      <c r="BA13" s="1710"/>
      <c r="BB13" s="1710"/>
      <c r="BC13" s="1710"/>
      <c r="BD13" s="1710"/>
      <c r="BE13" s="1710"/>
      <c r="BF13" s="1710"/>
      <c r="BG13" s="1710"/>
      <c r="BH13" s="1710"/>
      <c r="BI13" s="1710"/>
      <c r="BJ13" s="1745"/>
      <c r="BK13" s="1745"/>
      <c r="BL13" s="1745"/>
      <c r="BM13" s="1745"/>
      <c r="BN13" s="1745"/>
      <c r="BO13" s="1745"/>
      <c r="BP13" s="1745"/>
      <c r="BQ13" s="1745"/>
      <c r="BR13" s="1745"/>
      <c r="BS13" s="1745"/>
      <c r="BT13" s="1710"/>
      <c r="BU13" s="1710"/>
      <c r="BV13" s="1784"/>
      <c r="BW13" s="57"/>
      <c r="BX13" s="18"/>
      <c r="BY13" s="1468" t="s">
        <v>122</v>
      </c>
      <c r="BZ13" s="1469"/>
      <c r="CA13" s="1470"/>
      <c r="CB13" s="68"/>
      <c r="CC13" s="54"/>
      <c r="CD13" s="69"/>
      <c r="CE13" s="62"/>
      <c r="CF13" s="62"/>
      <c r="CG13" s="59"/>
      <c r="CH13" s="1809"/>
      <c r="CI13" s="70"/>
      <c r="CJ13" s="58"/>
      <c r="CK13" s="1809"/>
      <c r="CL13" s="1809"/>
      <c r="CM13" s="70"/>
      <c r="CN13" s="1809"/>
      <c r="CO13" s="59"/>
      <c r="CP13" s="1809"/>
      <c r="CQ13" s="1819" t="s">
        <v>41</v>
      </c>
      <c r="CR13" s="1820"/>
      <c r="CS13" s="50"/>
      <c r="CT13" s="48"/>
      <c r="CU13" s="71"/>
      <c r="CV13" s="71"/>
      <c r="CW13" s="68"/>
      <c r="CX13" s="48"/>
      <c r="CY13" s="72"/>
      <c r="CZ13" s="1751" t="s">
        <v>224</v>
      </c>
      <c r="DA13" s="71"/>
      <c r="DB13" s="71"/>
      <c r="DC13" s="71"/>
      <c r="DD13" s="71"/>
      <c r="DE13" s="1800" t="s">
        <v>223</v>
      </c>
      <c r="DF13" s="1801"/>
      <c r="DG13" s="48"/>
      <c r="DH13" s="49"/>
      <c r="DI13" s="1855"/>
      <c r="DJ13" s="1855"/>
      <c r="DK13" s="15"/>
      <c r="DL13" s="15"/>
      <c r="DM13" s="4"/>
      <c r="DN13" s="4"/>
      <c r="DO13" s="4"/>
    </row>
    <row r="14" spans="1:119" ht="6" customHeight="1" x14ac:dyDescent="0.15">
      <c r="A14" s="15"/>
      <c r="B14" s="15"/>
      <c r="C14" s="15"/>
      <c r="D14" s="29"/>
      <c r="E14" s="29"/>
      <c r="F14" s="1640"/>
      <c r="G14" s="1641"/>
      <c r="H14" s="1641"/>
      <c r="I14" s="1641"/>
      <c r="J14" s="1641"/>
      <c r="K14" s="1641"/>
      <c r="L14" s="1641"/>
      <c r="M14" s="1641"/>
      <c r="N14" s="1641"/>
      <c r="O14" s="1641"/>
      <c r="P14" s="1641"/>
      <c r="Q14" s="1641"/>
      <c r="R14" s="1642"/>
      <c r="S14" s="476"/>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4"/>
      <c r="BW14" s="57"/>
      <c r="BX14" s="18"/>
      <c r="BY14" s="1471"/>
      <c r="BZ14" s="1472"/>
      <c r="CA14" s="1473"/>
      <c r="CB14" s="75"/>
      <c r="CC14" s="62"/>
      <c r="CD14" s="76"/>
      <c r="CE14" s="62"/>
      <c r="CF14" s="62"/>
      <c r="CG14" s="59"/>
      <c r="CH14" s="1809"/>
      <c r="CI14" s="70"/>
      <c r="CJ14" s="58"/>
      <c r="CK14" s="1809"/>
      <c r="CL14" s="1809"/>
      <c r="CM14" s="70"/>
      <c r="CN14" s="1809"/>
      <c r="CO14" s="59"/>
      <c r="CP14" s="1809"/>
      <c r="CQ14" s="1821"/>
      <c r="CR14" s="1822"/>
      <c r="CS14" s="58"/>
      <c r="CT14" s="59"/>
      <c r="CU14" s="18"/>
      <c r="CV14" s="18"/>
      <c r="CW14" s="75"/>
      <c r="CX14" s="59"/>
      <c r="CY14" s="77"/>
      <c r="CZ14" s="1752"/>
      <c r="DA14" s="18"/>
      <c r="DB14" s="18"/>
      <c r="DC14" s="18"/>
      <c r="DD14" s="18"/>
      <c r="DE14" s="1802"/>
      <c r="DF14" s="1803"/>
      <c r="DG14" s="59"/>
      <c r="DH14" s="41"/>
      <c r="DI14" s="1855"/>
      <c r="DJ14" s="1855"/>
      <c r="DK14" s="15"/>
      <c r="DL14" s="15"/>
      <c r="DM14" s="4"/>
      <c r="DN14" s="4"/>
      <c r="DO14" s="4"/>
    </row>
    <row r="15" spans="1:119" ht="15.75" customHeight="1" x14ac:dyDescent="0.15">
      <c r="A15" s="15"/>
      <c r="B15" s="15"/>
      <c r="C15" s="15"/>
      <c r="D15" s="29"/>
      <c r="E15" s="29"/>
      <c r="F15" s="1646" t="s">
        <v>322</v>
      </c>
      <c r="G15" s="1647"/>
      <c r="H15" s="1647"/>
      <c r="I15" s="1647"/>
      <c r="J15" s="1647"/>
      <c r="K15" s="1647"/>
      <c r="L15" s="1647"/>
      <c r="M15" s="1647"/>
      <c r="N15" s="1647"/>
      <c r="O15" s="1647"/>
      <c r="P15" s="1647"/>
      <c r="Q15" s="1647"/>
      <c r="R15" s="1648"/>
      <c r="S15" s="1474" t="str">
        <f>第1表入力!J13</f>
        <v>国税　壮太郎</v>
      </c>
      <c r="T15" s="1474"/>
      <c r="U15" s="1474"/>
      <c r="V15" s="1474"/>
      <c r="W15" s="1474"/>
      <c r="X15" s="1474"/>
      <c r="Y15" s="1474"/>
      <c r="Z15" s="1474"/>
      <c r="AA15" s="1474"/>
      <c r="AB15" s="1474"/>
      <c r="AC15" s="1474"/>
      <c r="AD15" s="1474"/>
      <c r="AE15" s="1474"/>
      <c r="AF15" s="1474"/>
      <c r="AG15" s="1474"/>
      <c r="AH15" s="1474"/>
      <c r="AI15" s="1474"/>
      <c r="AJ15" s="1474"/>
      <c r="AK15" s="1474"/>
      <c r="AL15" s="1474"/>
      <c r="AM15" s="1474"/>
      <c r="AN15" s="1474"/>
      <c r="AO15" s="1474"/>
      <c r="AP15" s="1474"/>
      <c r="AQ15" s="1474"/>
      <c r="AR15" s="1474"/>
      <c r="AS15" s="1474"/>
      <c r="AT15" s="1474"/>
      <c r="AU15" s="1474"/>
      <c r="AV15" s="1474"/>
      <c r="AW15" s="1474"/>
      <c r="AX15" s="1474"/>
      <c r="AY15" s="1474"/>
      <c r="AZ15" s="1474"/>
      <c r="BA15" s="1474"/>
      <c r="BB15" s="1474"/>
      <c r="BC15" s="1474"/>
      <c r="BD15" s="1474"/>
      <c r="BE15" s="1474"/>
      <c r="BF15" s="1474"/>
      <c r="BG15" s="1474"/>
      <c r="BH15" s="1474"/>
      <c r="BI15" s="1474"/>
      <c r="BJ15" s="1474"/>
      <c r="BK15" s="1474"/>
      <c r="BL15" s="1474"/>
      <c r="BM15" s="1474"/>
      <c r="BN15" s="1474"/>
      <c r="BO15" s="1474"/>
      <c r="BP15" s="1474"/>
      <c r="BQ15" s="1474"/>
      <c r="BR15" s="1474"/>
      <c r="BS15" s="1474"/>
      <c r="BT15" s="1474"/>
      <c r="BU15" s="1474"/>
      <c r="BV15" s="1475"/>
      <c r="BW15" s="59"/>
      <c r="BX15" s="18"/>
      <c r="BY15" s="1471"/>
      <c r="BZ15" s="1472"/>
      <c r="CA15" s="1473"/>
      <c r="CB15" s="75"/>
      <c r="CC15" s="62"/>
      <c r="CD15" s="76"/>
      <c r="CE15" s="62"/>
      <c r="CF15" s="62"/>
      <c r="CG15" s="59"/>
      <c r="CH15" s="59"/>
      <c r="CI15" s="70"/>
      <c r="CJ15" s="58"/>
      <c r="CK15" s="59"/>
      <c r="CL15" s="59"/>
      <c r="CM15" s="70"/>
      <c r="CN15" s="59"/>
      <c r="CO15" s="59"/>
      <c r="CP15" s="59"/>
      <c r="CQ15" s="1821"/>
      <c r="CR15" s="1822"/>
      <c r="CS15" s="63"/>
      <c r="CT15" s="64"/>
      <c r="CU15" s="26"/>
      <c r="CV15" s="26"/>
      <c r="CW15" s="78"/>
      <c r="CX15" s="64"/>
      <c r="CY15" s="79"/>
      <c r="CZ15" s="1753"/>
      <c r="DA15" s="26"/>
      <c r="DB15" s="26"/>
      <c r="DC15" s="26"/>
      <c r="DD15" s="26"/>
      <c r="DE15" s="1804"/>
      <c r="DF15" s="1805"/>
      <c r="DG15" s="64"/>
      <c r="DH15" s="67"/>
      <c r="DI15" s="1855"/>
      <c r="DJ15" s="1855"/>
      <c r="DK15" s="80"/>
      <c r="DL15" s="15"/>
      <c r="DM15" s="4"/>
      <c r="DN15" s="4"/>
      <c r="DO15" s="4"/>
    </row>
    <row r="16" spans="1:119" ht="15.75" customHeight="1" x14ac:dyDescent="0.15">
      <c r="A16" s="15"/>
      <c r="B16" s="15"/>
      <c r="C16" s="15"/>
      <c r="D16" s="29"/>
      <c r="E16" s="29"/>
      <c r="F16" s="1649"/>
      <c r="G16" s="1650"/>
      <c r="H16" s="1650"/>
      <c r="I16" s="1650"/>
      <c r="J16" s="1650"/>
      <c r="K16" s="1650"/>
      <c r="L16" s="1650"/>
      <c r="M16" s="1650"/>
      <c r="N16" s="1650"/>
      <c r="O16" s="1650"/>
      <c r="P16" s="1650"/>
      <c r="Q16" s="1650"/>
      <c r="R16" s="1651"/>
      <c r="S16" s="1476"/>
      <c r="T16" s="1476"/>
      <c r="U16" s="1476"/>
      <c r="V16" s="1476"/>
      <c r="W16" s="1476"/>
      <c r="X16" s="1476"/>
      <c r="Y16" s="1476"/>
      <c r="Z16" s="1476"/>
      <c r="AA16" s="1476"/>
      <c r="AB16" s="1476"/>
      <c r="AC16" s="1476"/>
      <c r="AD16" s="1476"/>
      <c r="AE16" s="1476"/>
      <c r="AF16" s="1476"/>
      <c r="AG16" s="1476"/>
      <c r="AH16" s="1476"/>
      <c r="AI16" s="1476"/>
      <c r="AJ16" s="1476"/>
      <c r="AK16" s="1476"/>
      <c r="AL16" s="1476"/>
      <c r="AM16" s="1476"/>
      <c r="AN16" s="1476"/>
      <c r="AO16" s="1476"/>
      <c r="AP16" s="1476"/>
      <c r="AQ16" s="1476"/>
      <c r="AR16" s="1476"/>
      <c r="AS16" s="1476"/>
      <c r="AT16" s="1476"/>
      <c r="AU16" s="1476"/>
      <c r="AV16" s="1476"/>
      <c r="AW16" s="1476"/>
      <c r="AX16" s="1476"/>
      <c r="AY16" s="1476"/>
      <c r="AZ16" s="1476"/>
      <c r="BA16" s="1476"/>
      <c r="BB16" s="1476"/>
      <c r="BC16" s="1476"/>
      <c r="BD16" s="1476"/>
      <c r="BE16" s="1476"/>
      <c r="BF16" s="1476"/>
      <c r="BG16" s="1476"/>
      <c r="BH16" s="1476"/>
      <c r="BI16" s="1476"/>
      <c r="BJ16" s="1476"/>
      <c r="BK16" s="1476"/>
      <c r="BL16" s="1476"/>
      <c r="BM16" s="1476"/>
      <c r="BN16" s="1476"/>
      <c r="BO16" s="1476"/>
      <c r="BP16" s="1476"/>
      <c r="BQ16" s="1476"/>
      <c r="BR16" s="1476"/>
      <c r="BS16" s="1476"/>
      <c r="BT16" s="1476"/>
      <c r="BU16" s="1476"/>
      <c r="BV16" s="1477"/>
      <c r="BW16" s="59"/>
      <c r="BX16" s="18"/>
      <c r="BY16" s="1785" t="s">
        <v>119</v>
      </c>
      <c r="BZ16" s="1786"/>
      <c r="CA16" s="1787"/>
      <c r="CB16" s="68"/>
      <c r="CC16" s="54"/>
      <c r="CD16" s="69"/>
      <c r="CE16" s="54"/>
      <c r="CF16" s="54"/>
      <c r="CG16" s="48"/>
      <c r="CH16" s="48"/>
      <c r="CI16" s="81"/>
      <c r="CJ16" s="50"/>
      <c r="CK16" s="48"/>
      <c r="CL16" s="48"/>
      <c r="CM16" s="81"/>
      <c r="CN16" s="48"/>
      <c r="CO16" s="48"/>
      <c r="CP16" s="81"/>
      <c r="CQ16" s="1821"/>
      <c r="CR16" s="1822"/>
      <c r="CS16" s="58"/>
      <c r="CT16" s="59"/>
      <c r="CU16" s="18"/>
      <c r="CV16" s="18"/>
      <c r="CW16" s="75"/>
      <c r="CX16" s="59"/>
      <c r="CY16" s="77"/>
      <c r="CZ16" s="1747" t="s">
        <v>38</v>
      </c>
      <c r="DA16" s="58"/>
      <c r="DB16" s="18"/>
      <c r="DC16" s="18"/>
      <c r="DD16" s="72"/>
      <c r="DE16" s="1730" t="s">
        <v>234</v>
      </c>
      <c r="DF16" s="1731"/>
      <c r="DG16" s="58"/>
      <c r="DH16" s="41"/>
      <c r="DI16" s="1855"/>
      <c r="DJ16" s="1855"/>
      <c r="DK16" s="80"/>
      <c r="DL16" s="15"/>
      <c r="DM16" s="5"/>
      <c r="DN16" s="4"/>
      <c r="DO16" s="4"/>
    </row>
    <row r="17" spans="1:119" ht="10.5" customHeight="1" x14ac:dyDescent="0.15">
      <c r="A17" s="15"/>
      <c r="B17" s="15"/>
      <c r="C17" s="15"/>
      <c r="D17" s="29"/>
      <c r="E17" s="29"/>
      <c r="F17" s="1652" t="s">
        <v>324</v>
      </c>
      <c r="G17" s="1653"/>
      <c r="H17" s="1653"/>
      <c r="I17" s="1653"/>
      <c r="J17" s="1653"/>
      <c r="K17" s="1653"/>
      <c r="L17" s="1653"/>
      <c r="M17" s="1653"/>
      <c r="N17" s="1653"/>
      <c r="O17" s="1653"/>
      <c r="P17" s="1653"/>
      <c r="Q17" s="1653"/>
      <c r="R17" s="1654"/>
      <c r="S17" s="1681" t="s">
        <v>339</v>
      </c>
      <c r="T17" s="1681"/>
      <c r="U17" s="1681"/>
      <c r="V17" s="1681"/>
      <c r="W17" s="1681"/>
      <c r="X17" s="1681"/>
      <c r="Y17" s="1681"/>
      <c r="Z17" s="1681"/>
      <c r="AA17" s="1681"/>
      <c r="AB17" s="1681"/>
      <c r="AC17" s="1681"/>
      <c r="AD17" s="1681"/>
      <c r="AE17" s="1681"/>
      <c r="AF17" s="1681"/>
      <c r="AG17" s="1681"/>
      <c r="AH17" s="1681"/>
      <c r="AI17" s="1681"/>
      <c r="AJ17" s="1681"/>
      <c r="AK17" s="1681"/>
      <c r="AL17" s="1681"/>
      <c r="AM17" s="1681"/>
      <c r="AN17" s="1681"/>
      <c r="AO17" s="1681"/>
      <c r="AP17" s="1681"/>
      <c r="AQ17" s="1681"/>
      <c r="AR17" s="1681"/>
      <c r="AS17" s="1681"/>
      <c r="AT17" s="1681"/>
      <c r="AU17" s="1681"/>
      <c r="AV17" s="1681"/>
      <c r="AW17" s="1681"/>
      <c r="AX17" s="1681"/>
      <c r="AY17" s="1681"/>
      <c r="AZ17" s="1681"/>
      <c r="BA17" s="1681"/>
      <c r="BB17" s="1681"/>
      <c r="BC17" s="1681"/>
      <c r="BD17" s="1681"/>
      <c r="BE17" s="1681"/>
      <c r="BF17" s="1681"/>
      <c r="BG17" s="1681"/>
      <c r="BH17" s="1681"/>
      <c r="BI17" s="1681"/>
      <c r="BJ17" s="1681"/>
      <c r="BK17" s="1681"/>
      <c r="BL17" s="1681"/>
      <c r="BM17" s="1681"/>
      <c r="BN17" s="1681"/>
      <c r="BO17" s="1681"/>
      <c r="BP17" s="1681"/>
      <c r="BQ17" s="1681"/>
      <c r="BR17" s="1681"/>
      <c r="BS17" s="1681"/>
      <c r="BT17" s="1681"/>
      <c r="BU17" s="1681"/>
      <c r="BV17" s="1682"/>
      <c r="BW17" s="59"/>
      <c r="BX17" s="18"/>
      <c r="BY17" s="1788"/>
      <c r="BZ17" s="1789"/>
      <c r="CA17" s="1790"/>
      <c r="CB17" s="78"/>
      <c r="CC17" s="82"/>
      <c r="CD17" s="83"/>
      <c r="CE17" s="82"/>
      <c r="CF17" s="82"/>
      <c r="CG17" s="64"/>
      <c r="CH17" s="64"/>
      <c r="CI17" s="84"/>
      <c r="CJ17" s="63"/>
      <c r="CK17" s="64"/>
      <c r="CL17" s="64"/>
      <c r="CM17" s="84"/>
      <c r="CN17" s="63"/>
      <c r="CO17" s="64"/>
      <c r="CP17" s="84"/>
      <c r="CQ17" s="1821"/>
      <c r="CR17" s="1822"/>
      <c r="CS17" s="58"/>
      <c r="CT17" s="59"/>
      <c r="CU17" s="18"/>
      <c r="CV17" s="18"/>
      <c r="CW17" s="75"/>
      <c r="CX17" s="59"/>
      <c r="CY17" s="77"/>
      <c r="CZ17" s="1747"/>
      <c r="DA17" s="85"/>
      <c r="DB17" s="18"/>
      <c r="DC17" s="18"/>
      <c r="DD17" s="77"/>
      <c r="DE17" s="1732"/>
      <c r="DF17" s="1731"/>
      <c r="DG17" s="63"/>
      <c r="DH17" s="67"/>
      <c r="DI17" s="1855"/>
      <c r="DJ17" s="1855"/>
      <c r="DK17" s="15"/>
      <c r="DL17" s="15"/>
      <c r="DM17" s="4"/>
      <c r="DN17" s="4"/>
      <c r="DO17" s="4"/>
    </row>
    <row r="18" spans="1:119" ht="3.75" customHeight="1" x14ac:dyDescent="0.15">
      <c r="A18" s="15"/>
      <c r="B18" s="15"/>
      <c r="C18" s="15"/>
      <c r="D18" s="29"/>
      <c r="E18" s="29"/>
      <c r="F18" s="1655"/>
      <c r="G18" s="1656"/>
      <c r="H18" s="1656"/>
      <c r="I18" s="1656"/>
      <c r="J18" s="1656"/>
      <c r="K18" s="1656"/>
      <c r="L18" s="1656"/>
      <c r="M18" s="1656"/>
      <c r="N18" s="1656"/>
      <c r="O18" s="1656"/>
      <c r="P18" s="1656"/>
      <c r="Q18" s="1656"/>
      <c r="R18" s="165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459"/>
      <c r="BK18" s="459"/>
      <c r="BL18" s="459"/>
      <c r="BM18" s="462"/>
      <c r="BV18" s="458"/>
      <c r="BW18" s="59"/>
      <c r="BX18" s="18"/>
      <c r="BY18" s="1742" t="s">
        <v>120</v>
      </c>
      <c r="BZ18" s="1743"/>
      <c r="CA18" s="1744"/>
      <c r="CB18" s="68"/>
      <c r="CC18" s="54"/>
      <c r="CD18" s="69"/>
      <c r="CE18" s="54"/>
      <c r="CF18" s="54"/>
      <c r="CG18" s="48"/>
      <c r="CH18" s="48"/>
      <c r="CI18" s="81"/>
      <c r="CJ18" s="50"/>
      <c r="CK18" s="48"/>
      <c r="CL18" s="48"/>
      <c r="CM18" s="81"/>
      <c r="CN18" s="50"/>
      <c r="CO18" s="48"/>
      <c r="CP18" s="81"/>
      <c r="CQ18" s="1821"/>
      <c r="CR18" s="1822"/>
      <c r="CS18" s="50"/>
      <c r="CT18" s="48"/>
      <c r="CU18" s="71"/>
      <c r="CV18" s="71"/>
      <c r="CW18" s="68"/>
      <c r="CX18" s="48"/>
      <c r="CY18" s="72"/>
      <c r="CZ18" s="1746" t="s">
        <v>39</v>
      </c>
      <c r="DA18" s="71"/>
      <c r="DB18" s="71"/>
      <c r="DC18" s="71"/>
      <c r="DD18" s="72"/>
      <c r="DE18" s="1721" t="s">
        <v>36</v>
      </c>
      <c r="DF18" s="1722"/>
      <c r="DG18" s="48"/>
      <c r="DH18" s="49"/>
      <c r="DI18" s="1855"/>
      <c r="DJ18" s="1855"/>
      <c r="DK18" s="15"/>
      <c r="DL18" s="15"/>
      <c r="DM18" s="4"/>
      <c r="DN18" s="4"/>
      <c r="DO18" s="4"/>
    </row>
    <row r="19" spans="1:119" ht="21.75" customHeight="1" x14ac:dyDescent="0.15">
      <c r="A19" s="15"/>
      <c r="B19" s="15"/>
      <c r="C19" s="15"/>
      <c r="D19" s="29"/>
      <c r="E19" s="29"/>
      <c r="F19" s="1655"/>
      <c r="G19" s="1656"/>
      <c r="H19" s="1656"/>
      <c r="I19" s="1656"/>
      <c r="J19" s="1656"/>
      <c r="K19" s="1656"/>
      <c r="L19" s="1656"/>
      <c r="M19" s="1656"/>
      <c r="N19" s="1656"/>
      <c r="O19" s="1656"/>
      <c r="P19" s="1656"/>
      <c r="Q19" s="1656"/>
      <c r="R19" s="1657"/>
      <c r="S19" s="1645" t="str">
        <f>IF(第1表入力!K16&lt;=0,"",IF((LEN(第1表入力!K16)-12&lt;=0),"0",MID(第1表入力!K16,LEN(第1表入力!K16)-12,1)))</f>
        <v xml:space="preserve"> </v>
      </c>
      <c r="T19" s="1645"/>
      <c r="U19" s="1645"/>
      <c r="V19" s="1645"/>
      <c r="W19" s="1645" t="str">
        <f>IF(第1表入力!K16&lt;=0,"",IF((LEN(第1表入力!K16)-11&lt;=0),"0",MID(第1表入力!K16,LEN(第1表入力!K16)-11,1)))</f>
        <v>1</v>
      </c>
      <c r="X19" s="1645"/>
      <c r="Y19" s="1645"/>
      <c r="Z19" s="1645"/>
      <c r="AA19" s="1645"/>
      <c r="AB19" s="1645" t="str">
        <f>IF(第1表入力!K16&lt;=0,"",IF((LEN(第1表入力!K16)-10&lt;=0),"0",MID(第1表入力!K16,LEN(第1表入力!K16)-10,1)))</f>
        <v>2</v>
      </c>
      <c r="AC19" s="1645"/>
      <c r="AD19" s="1645"/>
      <c r="AE19" s="1645"/>
      <c r="AF19" s="1645"/>
      <c r="AG19" s="1645" t="str">
        <f>IF(第1表入力!K16&lt;=0,"",IF((LEN(第1表入力!K16)-9&lt;=0),"0",MID(第1表入力!K16,LEN(第1表入力!K16)-9,1)))</f>
        <v>3</v>
      </c>
      <c r="AH19" s="1645"/>
      <c r="AI19" s="1645"/>
      <c r="AJ19" s="1645"/>
      <c r="AK19" s="1645"/>
      <c r="AL19" s="1645"/>
      <c r="AM19" s="1645" t="str">
        <f>IF(第1表入力!K16&lt;=0,"",IF((LEN(第1表入力!K16)-8&lt;=0),"0",MID(第1表入力!K16,LEN(第1表入力!K16)-8,1)))</f>
        <v>4</v>
      </c>
      <c r="AN19" s="1645"/>
      <c r="AO19" s="1645"/>
      <c r="AP19" s="1645"/>
      <c r="AQ19" s="1645" t="str">
        <f>IF(第1表入力!K16&lt;=0,"",IF((LEN(第1表入力!K16)-7&lt;=0),"0",MID(第1表入力!K16,LEN(第1表入力!K16)-7,1)))</f>
        <v>5</v>
      </c>
      <c r="AR19" s="1645"/>
      <c r="AS19" s="1645"/>
      <c r="AT19" s="1645" t="str">
        <f>IF(第1表入力!K16&lt;=0,"",IF((LEN(第1表入力!K16)-6&lt;=0),"0",MID(第1表入力!K16,LEN(第1表入力!K16)-6,1)))</f>
        <v>6</v>
      </c>
      <c r="AU19" s="1645"/>
      <c r="AV19" s="1645"/>
      <c r="AW19" s="1645"/>
      <c r="AX19" s="1645" t="str">
        <f>IF(第1表入力!K16&lt;=0,"",IF((LEN(第1表入力!K16)-5&lt;=0),"0",MID(第1表入力!K16,LEN(第1表入力!K16)-5,1)))</f>
        <v>7</v>
      </c>
      <c r="AY19" s="1645"/>
      <c r="AZ19" s="1645"/>
      <c r="BA19" s="1645"/>
      <c r="BB19" s="1645" t="str">
        <f>IF(第1表入力!K16&lt;=0,"",IF((LEN(第1表入力!K16)-4&lt;=0),"0",MID(第1表入力!K16,LEN(第1表入力!K16)-4,1)))</f>
        <v>8</v>
      </c>
      <c r="BC19" s="1645"/>
      <c r="BD19" s="1645"/>
      <c r="BE19" s="1645"/>
      <c r="BF19" s="1645" t="str">
        <f>IF(第1表入力!K16&lt;=0,"",IF((LEN(第1表入力!K16)-3&lt;=0),"0",MID(第1表入力!K16,LEN(第1表入力!K16)-3,1)))</f>
        <v>9</v>
      </c>
      <c r="BG19" s="1645"/>
      <c r="BH19" s="1645"/>
      <c r="BI19" s="1645"/>
      <c r="BJ19" s="1461" t="str">
        <f>IF(第1表入力!K16&lt;=0,"",IF((LEN(第1表入力!K16)-2&lt;=0),"0",MID(第1表入力!K16,LEN(第1表入力!K16)-2,1)))</f>
        <v>0</v>
      </c>
      <c r="BK19" s="1461"/>
      <c r="BL19" s="1461"/>
      <c r="BM19" s="1461" t="str">
        <f>IF(第1表入力!K16&lt;=0,"",IF((LEN(第1表入力!K16)-1&lt;=0),"0",MID(第1表入力!K16,LEN(第1表入力!K16)-1,1)))</f>
        <v>1</v>
      </c>
      <c r="BN19" s="1461"/>
      <c r="BO19" s="1461"/>
      <c r="BP19" s="1461"/>
      <c r="BQ19" s="1461" t="str">
        <f>IF(第1表入力!K16&lt;&gt;0,RIGHT(第1表入力!K16,1),"")</f>
        <v>2</v>
      </c>
      <c r="BR19" s="1461"/>
      <c r="BS19" s="1461"/>
      <c r="BV19" s="458"/>
      <c r="BW19" s="59"/>
      <c r="BX19" s="18"/>
      <c r="BY19" s="1742"/>
      <c r="BZ19" s="1743"/>
      <c r="CA19" s="1744"/>
      <c r="CB19" s="75"/>
      <c r="CC19" s="62"/>
      <c r="CD19" s="76"/>
      <c r="CE19" s="62"/>
      <c r="CF19" s="62"/>
      <c r="CG19" s="59"/>
      <c r="CH19" s="59"/>
      <c r="CI19" s="70"/>
      <c r="CJ19" s="58"/>
      <c r="CK19" s="59"/>
      <c r="CL19" s="59"/>
      <c r="CM19" s="70"/>
      <c r="CN19" s="59"/>
      <c r="CO19" s="59"/>
      <c r="CP19" s="70"/>
      <c r="CQ19" s="1821"/>
      <c r="CR19" s="1822"/>
      <c r="CS19" s="58"/>
      <c r="CT19" s="59"/>
      <c r="CU19" s="18"/>
      <c r="CV19" s="18"/>
      <c r="CW19" s="75"/>
      <c r="CX19" s="59"/>
      <c r="CY19" s="77"/>
      <c r="CZ19" s="1747"/>
      <c r="DA19" s="18"/>
      <c r="DB19" s="18"/>
      <c r="DC19" s="18"/>
      <c r="DD19" s="77"/>
      <c r="DE19" s="1723"/>
      <c r="DF19" s="1724"/>
      <c r="DG19" s="59"/>
      <c r="DH19" s="41"/>
      <c r="DI19" s="1855"/>
      <c r="DJ19" s="1855"/>
      <c r="DK19" s="15"/>
      <c r="DL19" s="15"/>
      <c r="DM19" s="4"/>
      <c r="DN19" s="4"/>
      <c r="DO19" s="4"/>
    </row>
    <row r="20" spans="1:119" ht="4.5" customHeight="1" x14ac:dyDescent="0.15">
      <c r="A20" s="15"/>
      <c r="B20" s="15"/>
      <c r="C20" s="15"/>
      <c r="D20" s="29"/>
      <c r="E20" s="29"/>
      <c r="F20" s="1658"/>
      <c r="G20" s="1659"/>
      <c r="H20" s="1659"/>
      <c r="I20" s="1659"/>
      <c r="J20" s="1659"/>
      <c r="K20" s="1659"/>
      <c r="L20" s="1659"/>
      <c r="M20" s="1659"/>
      <c r="N20" s="1659"/>
      <c r="O20" s="1659"/>
      <c r="P20" s="1659"/>
      <c r="Q20" s="1659"/>
      <c r="R20" s="1660"/>
      <c r="S20" s="474"/>
      <c r="T20" s="86"/>
      <c r="U20" s="86"/>
      <c r="V20" s="86"/>
      <c r="W20" s="86"/>
      <c r="X20" s="86"/>
      <c r="Y20" s="86"/>
      <c r="Z20" s="86"/>
      <c r="AA20" s="86"/>
      <c r="AB20" s="86"/>
      <c r="AC20" s="86"/>
      <c r="AD20" s="86"/>
      <c r="AE20" s="86"/>
      <c r="AF20" s="86"/>
      <c r="AG20" s="86"/>
      <c r="AH20" s="86"/>
      <c r="AI20" s="86"/>
      <c r="AJ20" s="86"/>
      <c r="AK20" s="86"/>
      <c r="AL20" s="86"/>
      <c r="AM20" s="86"/>
      <c r="AN20" s="86"/>
      <c r="AO20" s="86"/>
      <c r="AP20" s="87"/>
      <c r="AQ20" s="87"/>
      <c r="AR20" s="87"/>
      <c r="AS20" s="87"/>
      <c r="AT20" s="87"/>
      <c r="AU20" s="87"/>
      <c r="AV20" s="87"/>
      <c r="AW20" s="87"/>
      <c r="AX20" s="87"/>
      <c r="AY20" s="87"/>
      <c r="AZ20" s="87"/>
      <c r="BA20" s="87"/>
      <c r="BB20" s="87"/>
      <c r="BC20" s="87"/>
      <c r="BD20" s="87"/>
      <c r="BE20" s="87"/>
      <c r="BF20" s="87"/>
      <c r="BG20" s="87"/>
      <c r="BH20" s="87"/>
      <c r="BI20" s="87"/>
      <c r="BJ20" s="459"/>
      <c r="BK20" s="459"/>
      <c r="BL20" s="459"/>
      <c r="BM20" s="468"/>
      <c r="BN20" s="468"/>
      <c r="BO20" s="468"/>
      <c r="BP20" s="468"/>
      <c r="BQ20" s="468"/>
      <c r="BR20" s="468"/>
      <c r="BS20" s="468"/>
      <c r="BV20" s="458"/>
      <c r="BW20" s="59"/>
      <c r="BX20" s="18"/>
      <c r="BY20" s="1742"/>
      <c r="BZ20" s="1743"/>
      <c r="CA20" s="1744"/>
      <c r="CB20" s="78"/>
      <c r="CC20" s="82"/>
      <c r="CD20" s="83"/>
      <c r="CE20" s="82"/>
      <c r="CF20" s="82"/>
      <c r="CG20" s="64"/>
      <c r="CH20" s="64"/>
      <c r="CI20" s="84"/>
      <c r="CJ20" s="63"/>
      <c r="CK20" s="64"/>
      <c r="CL20" s="64"/>
      <c r="CM20" s="84"/>
      <c r="CN20" s="64"/>
      <c r="CO20" s="64"/>
      <c r="CP20" s="84"/>
      <c r="CQ20" s="1821"/>
      <c r="CR20" s="1822"/>
      <c r="CS20" s="63"/>
      <c r="CT20" s="64"/>
      <c r="CU20" s="26"/>
      <c r="CV20" s="26"/>
      <c r="CW20" s="78"/>
      <c r="CX20" s="64"/>
      <c r="CY20" s="79"/>
      <c r="CZ20" s="1748"/>
      <c r="DA20" s="64"/>
      <c r="DB20" s="26"/>
      <c r="DC20" s="26"/>
      <c r="DD20" s="79"/>
      <c r="DE20" s="1725"/>
      <c r="DF20" s="1726"/>
      <c r="DG20" s="64"/>
      <c r="DH20" s="67"/>
      <c r="DI20" s="1855"/>
      <c r="DJ20" s="1855"/>
      <c r="DK20" s="15"/>
      <c r="DL20" s="15"/>
      <c r="DM20" s="5"/>
      <c r="DN20" s="4"/>
      <c r="DO20" s="4"/>
    </row>
    <row r="21" spans="1:119" ht="3" customHeight="1" x14ac:dyDescent="0.15">
      <c r="A21" s="15"/>
      <c r="B21" s="15"/>
      <c r="C21" s="15"/>
      <c r="D21" s="29"/>
      <c r="E21" s="29"/>
      <c r="F21" s="1661" t="s">
        <v>340</v>
      </c>
      <c r="G21" s="1662"/>
      <c r="H21" s="1662"/>
      <c r="I21" s="1662"/>
      <c r="J21" s="1662"/>
      <c r="K21" s="1662"/>
      <c r="L21" s="1662"/>
      <c r="M21" s="1662"/>
      <c r="N21" s="1662"/>
      <c r="O21" s="1662"/>
      <c r="P21" s="1662"/>
      <c r="Q21" s="1662"/>
      <c r="R21" s="1663"/>
      <c r="S21" s="469"/>
      <c r="T21" s="88"/>
      <c r="U21" s="88"/>
      <c r="V21" s="88"/>
      <c r="W21" s="470"/>
      <c r="X21" s="88"/>
      <c r="Y21" s="88"/>
      <c r="Z21" s="88"/>
      <c r="AA21" s="88"/>
      <c r="AB21" s="88"/>
      <c r="AC21" s="88"/>
      <c r="AD21" s="88"/>
      <c r="AE21" s="88"/>
      <c r="AF21" s="88"/>
      <c r="AG21" s="88"/>
      <c r="AH21" s="88"/>
      <c r="AI21" s="88"/>
      <c r="AJ21" s="88"/>
      <c r="AK21" s="88"/>
      <c r="AL21" s="88"/>
      <c r="AM21" s="88"/>
      <c r="AN21" s="88"/>
      <c r="AO21" s="88"/>
      <c r="AP21" s="469"/>
      <c r="AQ21" s="469"/>
      <c r="AR21" s="469"/>
      <c r="AS21" s="469"/>
      <c r="AT21" s="457"/>
      <c r="AU21" s="457"/>
      <c r="AV21" s="457"/>
      <c r="AW21" s="457"/>
      <c r="AX21" s="457"/>
      <c r="AY21" s="457"/>
      <c r="AZ21" s="457"/>
      <c r="BA21" s="466"/>
      <c r="BB21" s="466"/>
      <c r="BC21" s="466"/>
      <c r="BD21" s="1701" t="s">
        <v>77</v>
      </c>
      <c r="BE21" s="1702"/>
      <c r="BF21" s="1702"/>
      <c r="BG21" s="1702"/>
      <c r="BH21" s="1702"/>
      <c r="BI21" s="1703"/>
      <c r="BJ21" s="1683" t="str">
        <f>第1表入力!AY18</f>
        <v>会社員</v>
      </c>
      <c r="BK21" s="1684"/>
      <c r="BL21" s="1684"/>
      <c r="BM21" s="1684"/>
      <c r="BN21" s="1684"/>
      <c r="BO21" s="1684"/>
      <c r="BP21" s="1684"/>
      <c r="BQ21" s="1684"/>
      <c r="BR21" s="1684"/>
      <c r="BS21" s="1684"/>
      <c r="BT21" s="1684"/>
      <c r="BU21" s="1684"/>
      <c r="BV21" s="1685"/>
      <c r="BW21" s="89"/>
      <c r="BX21" s="18"/>
      <c r="BY21" s="1791" t="s">
        <v>121</v>
      </c>
      <c r="BZ21" s="1792"/>
      <c r="CA21" s="1793"/>
      <c r="CB21" s="75"/>
      <c r="CC21" s="62"/>
      <c r="CD21" s="76"/>
      <c r="CE21" s="62"/>
      <c r="CF21" s="62"/>
      <c r="CG21" s="59"/>
      <c r="CH21" s="59"/>
      <c r="CI21" s="70"/>
      <c r="CJ21" s="58"/>
      <c r="CK21" s="59"/>
      <c r="CL21" s="59"/>
      <c r="CM21" s="70"/>
      <c r="CN21" s="59"/>
      <c r="CO21" s="59"/>
      <c r="CP21" s="59"/>
      <c r="CQ21" s="1821"/>
      <c r="CR21" s="1822"/>
      <c r="CS21" s="59"/>
      <c r="CT21" s="59"/>
      <c r="CU21" s="18"/>
      <c r="CV21" s="18"/>
      <c r="CW21" s="75"/>
      <c r="CX21" s="59"/>
      <c r="CY21" s="77"/>
      <c r="CZ21" s="1825" t="s">
        <v>40</v>
      </c>
      <c r="DA21" s="59"/>
      <c r="DB21" s="18"/>
      <c r="DC21" s="18"/>
      <c r="DD21" s="77"/>
      <c r="DE21" s="1723" t="s">
        <v>37</v>
      </c>
      <c r="DF21" s="1724"/>
      <c r="DG21" s="59"/>
      <c r="DH21" s="41"/>
      <c r="DI21" s="1855"/>
      <c r="DJ21" s="1855"/>
      <c r="DK21" s="15"/>
      <c r="DL21" s="15"/>
      <c r="DM21" s="5"/>
      <c r="DN21" s="4"/>
      <c r="DO21" s="4"/>
    </row>
    <row r="22" spans="1:119" ht="24" customHeight="1" x14ac:dyDescent="0.15">
      <c r="A22" s="15"/>
      <c r="B22" s="15"/>
      <c r="C22" s="15"/>
      <c r="D22" s="29"/>
      <c r="E22" s="29"/>
      <c r="F22" s="1664"/>
      <c r="G22" s="1665"/>
      <c r="H22" s="1665"/>
      <c r="I22" s="1665"/>
      <c r="J22" s="1665"/>
      <c r="K22" s="1665"/>
      <c r="L22" s="1665"/>
      <c r="M22" s="1665"/>
      <c r="N22" s="1665"/>
      <c r="O22" s="1665"/>
      <c r="P22" s="1665"/>
      <c r="Q22" s="1665"/>
      <c r="R22" s="1666"/>
      <c r="S22" s="472"/>
      <c r="T22" s="1645">
        <f>IF(第1表入力!J18=6,"",第1表入力!J18)</f>
        <v>3</v>
      </c>
      <c r="U22" s="1645"/>
      <c r="V22" s="1645"/>
      <c r="W22" s="473"/>
      <c r="X22" s="90"/>
      <c r="Y22" s="1645" t="str">
        <f>IF(LEN(第1表入力!X18)&gt;=2,LEFT(第1表入力!X18,1),IF(LEN(第1表入力!X18)=1,"0",MID(TEXT(第1表入力!X18,"???"),2,1)))</f>
        <v>6</v>
      </c>
      <c r="Z22" s="1645"/>
      <c r="AA22" s="1645"/>
      <c r="AB22" s="1645"/>
      <c r="AC22" s="1645"/>
      <c r="AD22" s="1645"/>
      <c r="AE22" s="1645" t="str">
        <f>RIGHT(第1表入力!X18,1)</f>
        <v>0</v>
      </c>
      <c r="AF22" s="1645"/>
      <c r="AG22" s="1645"/>
      <c r="AH22" s="1645"/>
      <c r="AI22" s="1645"/>
      <c r="AJ22" s="90"/>
      <c r="AK22" s="1645" t="str">
        <f>IF(LEN(第1表入力!AH18)&gt;=2,LEFT(第1表入力!AH18,1),IF(LEN(第1表入力!AH18)=1,"0",MID(TEXT(第1表入力!AH18,"???"),2,1)))</f>
        <v>0</v>
      </c>
      <c r="AL22" s="1645"/>
      <c r="AM22" s="1645"/>
      <c r="AN22" s="1645"/>
      <c r="AO22" s="1645"/>
      <c r="AP22" s="1645" t="str">
        <f>RIGHT(第1表入力!AH18,1)</f>
        <v>9</v>
      </c>
      <c r="AQ22" s="1645"/>
      <c r="AR22" s="1645"/>
      <c r="AS22" s="1645"/>
      <c r="AT22" s="1700" t="str">
        <f>IF(LEN(第1表入力!AP18)&gt;=2,LEFT(第1表入力!AP18,1),IF(LEN(第1表入力!AP18)=1,"0",MID(TEXT(第1表入力!AP18,"???"),2,1)))</f>
        <v>2</v>
      </c>
      <c r="AU22" s="1700"/>
      <c r="AV22" s="1700"/>
      <c r="AW22" s="1700"/>
      <c r="AX22" s="1700"/>
      <c r="AY22" s="1700" t="str">
        <f>RIGHT(第1表入力!AP18,1)</f>
        <v>5</v>
      </c>
      <c r="AZ22" s="1700"/>
      <c r="BA22" s="1700"/>
      <c r="BB22" s="1700"/>
      <c r="BC22" s="467"/>
      <c r="BD22" s="1704"/>
      <c r="BE22" s="1705"/>
      <c r="BF22" s="1705"/>
      <c r="BG22" s="1705"/>
      <c r="BH22" s="1705"/>
      <c r="BI22" s="1706"/>
      <c r="BJ22" s="1686"/>
      <c r="BK22" s="1678"/>
      <c r="BL22" s="1678"/>
      <c r="BM22" s="1678"/>
      <c r="BN22" s="1678"/>
      <c r="BO22" s="1678"/>
      <c r="BP22" s="1678"/>
      <c r="BQ22" s="1678"/>
      <c r="BR22" s="1678"/>
      <c r="BS22" s="1678"/>
      <c r="BT22" s="1678"/>
      <c r="BU22" s="1678"/>
      <c r="BV22" s="1687"/>
      <c r="BW22" s="89"/>
      <c r="BX22" s="18"/>
      <c r="BY22" s="1794"/>
      <c r="BZ22" s="1795"/>
      <c r="CA22" s="1796"/>
      <c r="CB22" s="75"/>
      <c r="CC22" s="62"/>
      <c r="CD22" s="76"/>
      <c r="CE22" s="62"/>
      <c r="CF22" s="62"/>
      <c r="CG22" s="59"/>
      <c r="CH22" s="91"/>
      <c r="CI22" s="70"/>
      <c r="CJ22" s="92"/>
      <c r="CK22" s="1809"/>
      <c r="CL22" s="1809"/>
      <c r="CM22" s="70"/>
      <c r="CN22" s="91"/>
      <c r="CO22" s="91"/>
      <c r="CP22" s="91"/>
      <c r="CQ22" s="1821"/>
      <c r="CR22" s="1822"/>
      <c r="CS22" s="91"/>
      <c r="CT22" s="91"/>
      <c r="CU22" s="18"/>
      <c r="CV22" s="18"/>
      <c r="CW22" s="75"/>
      <c r="CX22" s="59"/>
      <c r="CY22" s="77"/>
      <c r="CZ22" s="1825"/>
      <c r="DA22" s="93"/>
      <c r="DB22" s="18"/>
      <c r="DC22" s="18"/>
      <c r="DD22" s="77"/>
      <c r="DE22" s="1723"/>
      <c r="DF22" s="1724"/>
      <c r="DG22" s="59"/>
      <c r="DH22" s="41"/>
      <c r="DI22" s="1855"/>
      <c r="DJ22" s="1855"/>
      <c r="DK22" s="15"/>
      <c r="DL22" s="15"/>
      <c r="DM22" s="4"/>
      <c r="DN22" s="4"/>
      <c r="DO22" s="4"/>
    </row>
    <row r="23" spans="1:119" ht="3" customHeight="1" thickBot="1" x14ac:dyDescent="0.2">
      <c r="A23" s="15"/>
      <c r="B23" s="15"/>
      <c r="C23" s="15"/>
      <c r="D23" s="29"/>
      <c r="E23" s="29"/>
      <c r="F23" s="1667"/>
      <c r="G23" s="1668"/>
      <c r="H23" s="1668"/>
      <c r="I23" s="1668"/>
      <c r="J23" s="1668"/>
      <c r="K23" s="1668"/>
      <c r="L23" s="1668"/>
      <c r="M23" s="1668"/>
      <c r="N23" s="1668"/>
      <c r="O23" s="1668"/>
      <c r="P23" s="1668"/>
      <c r="Q23" s="1668"/>
      <c r="R23" s="1669"/>
      <c r="S23" s="94"/>
      <c r="T23" s="94"/>
      <c r="U23" s="94"/>
      <c r="V23" s="94"/>
      <c r="W23" s="95"/>
      <c r="X23" s="94"/>
      <c r="Y23" s="94"/>
      <c r="Z23" s="94"/>
      <c r="AA23" s="94"/>
      <c r="AB23" s="94"/>
      <c r="AC23" s="94"/>
      <c r="AD23" s="94"/>
      <c r="AE23" s="94"/>
      <c r="AF23" s="94"/>
      <c r="AG23" s="94"/>
      <c r="AH23" s="94"/>
      <c r="AI23" s="94"/>
      <c r="AJ23" s="94"/>
      <c r="AK23" s="94"/>
      <c r="AL23" s="94"/>
      <c r="AM23" s="94"/>
      <c r="AN23" s="94"/>
      <c r="AO23" s="94"/>
      <c r="AP23" s="94"/>
      <c r="AQ23" s="94"/>
      <c r="AR23" s="94"/>
      <c r="AS23" s="94"/>
      <c r="AT23" s="471"/>
      <c r="AU23" s="471"/>
      <c r="AV23" s="471"/>
      <c r="AW23" s="471"/>
      <c r="AX23" s="471"/>
      <c r="AY23" s="471"/>
      <c r="AZ23" s="471"/>
      <c r="BA23" s="465"/>
      <c r="BB23" s="465"/>
      <c r="BC23" s="465"/>
      <c r="BD23" s="1707"/>
      <c r="BE23" s="1708"/>
      <c r="BF23" s="1708"/>
      <c r="BG23" s="1708"/>
      <c r="BH23" s="1708"/>
      <c r="BI23" s="1709"/>
      <c r="BJ23" s="1688"/>
      <c r="BK23" s="1689"/>
      <c r="BL23" s="1689"/>
      <c r="BM23" s="1689"/>
      <c r="BN23" s="1689"/>
      <c r="BO23" s="1689"/>
      <c r="BP23" s="1689"/>
      <c r="BQ23" s="1689"/>
      <c r="BR23" s="1689"/>
      <c r="BS23" s="1689"/>
      <c r="BT23" s="1689"/>
      <c r="BU23" s="1689"/>
      <c r="BV23" s="1690"/>
      <c r="BW23" s="89"/>
      <c r="BX23" s="18"/>
      <c r="BY23" s="1797"/>
      <c r="BZ23" s="1798"/>
      <c r="CA23" s="1799"/>
      <c r="CB23" s="96"/>
      <c r="CC23" s="97"/>
      <c r="CD23" s="98"/>
      <c r="CE23" s="97"/>
      <c r="CF23" s="97"/>
      <c r="CG23" s="99"/>
      <c r="CH23" s="99"/>
      <c r="CI23" s="100"/>
      <c r="CJ23" s="101"/>
      <c r="CK23" s="99"/>
      <c r="CL23" s="99"/>
      <c r="CM23" s="100"/>
      <c r="CN23" s="99"/>
      <c r="CO23" s="99"/>
      <c r="CP23" s="99"/>
      <c r="CQ23" s="1823"/>
      <c r="CR23" s="1824"/>
      <c r="CS23" s="99"/>
      <c r="CT23" s="99"/>
      <c r="CU23" s="102"/>
      <c r="CV23" s="102"/>
      <c r="CW23" s="96"/>
      <c r="CX23" s="99"/>
      <c r="CY23" s="103"/>
      <c r="CZ23" s="1826"/>
      <c r="DA23" s="102"/>
      <c r="DB23" s="102"/>
      <c r="DC23" s="102"/>
      <c r="DD23" s="104"/>
      <c r="DE23" s="1807"/>
      <c r="DF23" s="1808"/>
      <c r="DG23" s="99"/>
      <c r="DH23" s="105"/>
      <c r="DI23" s="1855"/>
      <c r="DJ23" s="1855"/>
      <c r="DK23" s="15"/>
      <c r="DL23" s="15"/>
      <c r="DM23" s="4"/>
      <c r="DN23" s="4"/>
      <c r="DO23" s="4"/>
    </row>
    <row r="24" spans="1:119" ht="4.5" customHeight="1" thickBot="1" x14ac:dyDescent="0.2">
      <c r="A24" s="15"/>
      <c r="B24" s="15"/>
      <c r="C24" s="15"/>
      <c r="D24" s="29"/>
      <c r="E24" s="29"/>
      <c r="F24" s="15"/>
      <c r="G24" s="15"/>
      <c r="H24" s="106"/>
      <c r="I24" s="106"/>
      <c r="J24" s="106"/>
      <c r="K24" s="106"/>
      <c r="L24" s="1606"/>
      <c r="M24" s="1606"/>
      <c r="N24" s="107"/>
      <c r="O24" s="107"/>
      <c r="P24" s="107"/>
      <c r="Q24" s="107"/>
      <c r="R24" s="107"/>
      <c r="S24" s="107"/>
      <c r="T24" s="107"/>
      <c r="U24" s="107"/>
      <c r="V24" s="107"/>
      <c r="W24" s="107"/>
      <c r="X24" s="107"/>
      <c r="Y24" s="107"/>
      <c r="Z24" s="107"/>
      <c r="AA24" s="106"/>
      <c r="AB24" s="107"/>
      <c r="AC24" s="107"/>
      <c r="AD24" s="107"/>
      <c r="AE24" s="107"/>
      <c r="AF24" s="107"/>
      <c r="AG24" s="107"/>
      <c r="AH24" s="106"/>
      <c r="AI24" s="106"/>
      <c r="AJ24" s="106"/>
      <c r="AK24" s="106"/>
      <c r="AL24" s="107"/>
      <c r="AM24" s="107"/>
      <c r="AN24" s="107"/>
      <c r="AO24" s="107"/>
      <c r="AP24" s="107"/>
      <c r="AQ24" s="107"/>
      <c r="AR24" s="106"/>
      <c r="AS24" s="106"/>
      <c r="AT24" s="106"/>
      <c r="AU24" s="107"/>
      <c r="AV24" s="107"/>
      <c r="AW24" s="107"/>
      <c r="AX24" s="107"/>
      <c r="AY24" s="107"/>
      <c r="AZ24" s="107"/>
      <c r="BA24" s="106"/>
      <c r="BB24" s="106"/>
      <c r="BC24" s="106"/>
      <c r="BD24" s="106"/>
      <c r="BE24" s="106"/>
      <c r="BF24" s="106"/>
      <c r="BG24" s="106"/>
      <c r="BH24" s="106"/>
      <c r="BI24" s="106"/>
      <c r="BJ24" s="106"/>
      <c r="BK24" s="106"/>
      <c r="BL24" s="106"/>
      <c r="BM24" s="106"/>
      <c r="BN24" s="106"/>
      <c r="BO24" s="106"/>
      <c r="BP24" s="106"/>
      <c r="BQ24" s="106"/>
      <c r="BR24" s="106"/>
      <c r="BS24" s="106"/>
      <c r="BT24" s="106"/>
      <c r="BU24" s="106"/>
      <c r="BV24" s="106"/>
      <c r="BW24" s="106"/>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c r="DH24" s="15"/>
      <c r="DI24" s="1855"/>
      <c r="DJ24" s="1855"/>
      <c r="DK24" s="15"/>
      <c r="DL24" s="15"/>
    </row>
    <row r="25" spans="1:119" ht="13.5" customHeight="1" thickBot="1" x14ac:dyDescent="0.2">
      <c r="A25" s="15"/>
      <c r="B25" s="1862" t="s">
        <v>78</v>
      </c>
      <c r="C25" s="1691" t="s">
        <v>43</v>
      </c>
      <c r="D25" s="1692"/>
      <c r="E25" s="109"/>
      <c r="F25" s="372" t="s">
        <v>293</v>
      </c>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c r="AI25" s="109"/>
      <c r="AJ25" s="109"/>
      <c r="AK25" s="109"/>
      <c r="AL25" s="109"/>
      <c r="AM25" s="109"/>
      <c r="AN25" s="109"/>
      <c r="AO25" s="109"/>
      <c r="AP25" s="109"/>
      <c r="AQ25" s="109"/>
      <c r="AR25" s="109"/>
      <c r="AS25" s="110"/>
      <c r="AT25" s="111"/>
      <c r="AU25" s="112"/>
      <c r="AV25" s="112"/>
      <c r="AW25" s="112"/>
      <c r="AX25" s="112"/>
      <c r="AY25" s="112"/>
      <c r="AZ25" s="112"/>
      <c r="BA25" s="112"/>
      <c r="BB25" s="112"/>
      <c r="BC25" s="112"/>
      <c r="BD25" s="112"/>
      <c r="BE25" s="112"/>
      <c r="BF25" s="112"/>
      <c r="BG25" s="112"/>
      <c r="BH25" s="112"/>
      <c r="BI25" s="112"/>
      <c r="BJ25" s="112"/>
      <c r="BK25" s="112"/>
      <c r="BL25" s="112"/>
      <c r="BM25" s="112"/>
      <c r="BN25" s="112"/>
      <c r="BO25" s="112"/>
      <c r="BP25" s="112"/>
      <c r="BQ25" s="112"/>
      <c r="BR25" s="112"/>
      <c r="BS25" s="112"/>
      <c r="BT25" s="112"/>
      <c r="BU25" s="112"/>
      <c r="BV25" s="112"/>
      <c r="BW25" s="112"/>
      <c r="BX25" s="112"/>
      <c r="BY25" s="112"/>
      <c r="BZ25" s="112"/>
      <c r="CA25" s="112"/>
      <c r="CB25" s="112"/>
      <c r="CC25" s="112"/>
      <c r="CD25" s="112"/>
      <c r="CE25" s="112"/>
      <c r="CF25" s="112"/>
      <c r="CG25" s="112"/>
      <c r="CH25" s="112"/>
      <c r="CI25" s="112"/>
      <c r="CJ25" s="112"/>
      <c r="CK25" s="113"/>
      <c r="CL25" s="109"/>
      <c r="CM25" s="109"/>
      <c r="CN25" s="109"/>
      <c r="CO25" s="109"/>
      <c r="CP25" s="109"/>
      <c r="CQ25" s="109"/>
      <c r="CR25" s="109"/>
      <c r="CS25" s="109"/>
      <c r="CT25" s="109"/>
      <c r="CU25" s="109"/>
      <c r="CV25" s="109"/>
      <c r="CW25" s="109"/>
      <c r="CX25" s="109"/>
      <c r="CY25" s="109"/>
      <c r="CZ25" s="109"/>
      <c r="DA25" s="109"/>
      <c r="DB25" s="109"/>
      <c r="DC25" s="109"/>
      <c r="DD25" s="109"/>
      <c r="DE25" s="109"/>
      <c r="DF25" s="109"/>
      <c r="DG25" s="109"/>
      <c r="DH25" s="114"/>
      <c r="DI25" s="1855"/>
      <c r="DJ25" s="1855"/>
      <c r="DK25" s="15"/>
      <c r="DL25" s="15"/>
    </row>
    <row r="26" spans="1:119" ht="9" customHeight="1" x14ac:dyDescent="0.15">
      <c r="A26" s="15"/>
      <c r="B26" s="1863"/>
      <c r="C26" s="1693"/>
      <c r="D26" s="1694"/>
      <c r="E26" s="1613" t="s">
        <v>250</v>
      </c>
      <c r="F26" s="1614"/>
      <c r="G26" s="1614"/>
      <c r="H26" s="1614"/>
      <c r="I26" s="1614"/>
      <c r="J26" s="1614"/>
      <c r="K26" s="1614"/>
      <c r="L26" s="1614"/>
      <c r="M26" s="1614"/>
      <c r="N26" s="1614"/>
      <c r="O26" s="1614"/>
      <c r="P26" s="1614"/>
      <c r="Q26" s="1614"/>
      <c r="R26" s="1614"/>
      <c r="S26" s="1614"/>
      <c r="T26" s="1614"/>
      <c r="U26" s="1614"/>
      <c r="V26" s="1614"/>
      <c r="W26" s="1614"/>
      <c r="X26" s="1614"/>
      <c r="Y26" s="1614"/>
      <c r="Z26" s="1614"/>
      <c r="AA26" s="1614"/>
      <c r="AB26" s="1614"/>
      <c r="AC26" s="1614"/>
      <c r="AD26" s="1614"/>
      <c r="AE26" s="1614"/>
      <c r="AF26" s="1614"/>
      <c r="AG26" s="1614"/>
      <c r="AH26" s="1614"/>
      <c r="AI26" s="1614"/>
      <c r="AJ26" s="1614"/>
      <c r="AK26" s="1614"/>
      <c r="AL26" s="1614"/>
      <c r="AM26" s="1614"/>
      <c r="AN26" s="1614"/>
      <c r="AO26" s="1614"/>
      <c r="AP26" s="1614"/>
      <c r="AQ26" s="1614"/>
      <c r="AR26" s="1614"/>
      <c r="AS26" s="1614"/>
      <c r="AT26" s="1614"/>
      <c r="AU26" s="1614"/>
      <c r="AV26" s="1614"/>
      <c r="AW26" s="1614"/>
      <c r="AX26" s="1614"/>
      <c r="AY26" s="1614"/>
      <c r="AZ26" s="1614"/>
      <c r="BA26" s="1614"/>
      <c r="BB26" s="1614"/>
      <c r="BC26" s="1614"/>
      <c r="BD26" s="1614"/>
      <c r="BE26" s="1614"/>
      <c r="BF26" s="1614"/>
      <c r="BG26" s="1614"/>
      <c r="BH26" s="1614"/>
      <c r="BI26" s="1615"/>
      <c r="BJ26" s="1462" t="s">
        <v>46</v>
      </c>
      <c r="BK26" s="1463"/>
      <c r="BL26" s="1263" t="s">
        <v>291</v>
      </c>
      <c r="BM26" s="1264"/>
      <c r="BN26" s="1264"/>
      <c r="BO26" s="1264"/>
      <c r="BP26" s="1264"/>
      <c r="BQ26" s="1264"/>
      <c r="BR26" s="1264"/>
      <c r="BS26" s="1264"/>
      <c r="BT26" s="1264"/>
      <c r="BU26" s="1264"/>
      <c r="BV26" s="1265"/>
      <c r="BW26" s="1263" t="s">
        <v>292</v>
      </c>
      <c r="BX26" s="1264"/>
      <c r="BY26" s="1264"/>
      <c r="BZ26" s="1264"/>
      <c r="CA26" s="1264"/>
      <c r="CB26" s="1264"/>
      <c r="CC26" s="1814"/>
      <c r="CD26" s="1264" t="s">
        <v>289</v>
      </c>
      <c r="CE26" s="1264"/>
      <c r="CF26" s="1264"/>
      <c r="CG26" s="1264"/>
      <c r="CH26" s="1264"/>
      <c r="CI26" s="1264"/>
      <c r="CJ26" s="1264"/>
      <c r="CK26" s="1264"/>
      <c r="CL26" s="1814"/>
      <c r="CM26" s="1816" t="s">
        <v>397</v>
      </c>
      <c r="CN26" s="1817"/>
      <c r="CO26" s="1817"/>
      <c r="CP26" s="1817"/>
      <c r="CQ26" s="1817"/>
      <c r="CR26" s="1817"/>
      <c r="CS26" s="1817"/>
      <c r="CT26" s="1817"/>
      <c r="CU26" s="1817"/>
      <c r="CV26" s="1817"/>
      <c r="CW26" s="1817"/>
      <c r="CX26" s="1817"/>
      <c r="CY26" s="1817"/>
      <c r="CZ26" s="1817"/>
      <c r="DA26" s="1817"/>
      <c r="DB26" s="1817"/>
      <c r="DC26" s="1817"/>
      <c r="DD26" s="1817"/>
      <c r="DE26" s="1817"/>
      <c r="DF26" s="1817"/>
      <c r="DG26" s="1817"/>
      <c r="DH26" s="1818"/>
      <c r="DI26" s="1855"/>
      <c r="DJ26" s="1855"/>
      <c r="DK26" s="15"/>
      <c r="DL26" s="15"/>
    </row>
    <row r="27" spans="1:119" ht="4.5" customHeight="1" x14ac:dyDescent="0.15">
      <c r="A27" s="15"/>
      <c r="B27" s="1863"/>
      <c r="C27" s="1693"/>
      <c r="D27" s="1694"/>
      <c r="E27" s="1616"/>
      <c r="F27" s="1617"/>
      <c r="G27" s="1617"/>
      <c r="H27" s="1617"/>
      <c r="I27" s="1617"/>
      <c r="J27" s="1617"/>
      <c r="K27" s="1617"/>
      <c r="L27" s="1617"/>
      <c r="M27" s="1617"/>
      <c r="N27" s="1617"/>
      <c r="O27" s="1617"/>
      <c r="P27" s="1617"/>
      <c r="Q27" s="1617"/>
      <c r="R27" s="1617"/>
      <c r="S27" s="1617"/>
      <c r="T27" s="1617"/>
      <c r="U27" s="1617"/>
      <c r="V27" s="1617"/>
      <c r="W27" s="1617"/>
      <c r="X27" s="1617"/>
      <c r="Y27" s="1617"/>
      <c r="Z27" s="1617"/>
      <c r="AA27" s="1617"/>
      <c r="AB27" s="1617"/>
      <c r="AC27" s="1617"/>
      <c r="AD27" s="1617"/>
      <c r="AE27" s="1617"/>
      <c r="AF27" s="1617"/>
      <c r="AG27" s="1617"/>
      <c r="AH27" s="1617"/>
      <c r="AI27" s="1617"/>
      <c r="AJ27" s="1617"/>
      <c r="AK27" s="1617"/>
      <c r="AL27" s="1617"/>
      <c r="AM27" s="1617"/>
      <c r="AN27" s="1617"/>
      <c r="AO27" s="1617"/>
      <c r="AP27" s="1617"/>
      <c r="AQ27" s="1617"/>
      <c r="AR27" s="1617"/>
      <c r="AS27" s="1617"/>
      <c r="AT27" s="1617"/>
      <c r="AU27" s="1617"/>
      <c r="AV27" s="1617"/>
      <c r="AW27" s="1617"/>
      <c r="AX27" s="1617"/>
      <c r="AY27" s="1617"/>
      <c r="AZ27" s="1617"/>
      <c r="BA27" s="1617"/>
      <c r="BB27" s="1617"/>
      <c r="BC27" s="1617"/>
      <c r="BD27" s="1617"/>
      <c r="BE27" s="1617"/>
      <c r="BF27" s="1617"/>
      <c r="BG27" s="1617"/>
      <c r="BH27" s="1617"/>
      <c r="BI27" s="1618"/>
      <c r="BJ27" s="1464"/>
      <c r="BK27" s="1465"/>
      <c r="BL27" s="1266"/>
      <c r="BM27" s="1267"/>
      <c r="BN27" s="1267"/>
      <c r="BO27" s="1267"/>
      <c r="BP27" s="1267"/>
      <c r="BQ27" s="1267"/>
      <c r="BR27" s="1267"/>
      <c r="BS27" s="1267"/>
      <c r="BT27" s="1267"/>
      <c r="BU27" s="1267"/>
      <c r="BV27" s="1268"/>
      <c r="BW27" s="1815"/>
      <c r="BX27" s="1267"/>
      <c r="BY27" s="1267"/>
      <c r="BZ27" s="1267"/>
      <c r="CA27" s="1267"/>
      <c r="CB27" s="1267"/>
      <c r="CC27" s="1268"/>
      <c r="CD27" s="1267"/>
      <c r="CE27" s="1267"/>
      <c r="CF27" s="1267"/>
      <c r="CG27" s="1267"/>
      <c r="CH27" s="1267"/>
      <c r="CI27" s="1267"/>
      <c r="CJ27" s="1267"/>
      <c r="CK27" s="1267"/>
      <c r="CL27" s="1268"/>
      <c r="CM27" s="1778" t="s">
        <v>398</v>
      </c>
      <c r="CN27" s="1779"/>
      <c r="CO27" s="1779"/>
      <c r="CP27" s="1779"/>
      <c r="CQ27" s="1779"/>
      <c r="CR27" s="1779"/>
      <c r="CS27" s="1779"/>
      <c r="CT27" s="1779"/>
      <c r="CU27" s="1779"/>
      <c r="CV27" s="1779"/>
      <c r="CW27" s="1779"/>
      <c r="CX27" s="1779"/>
      <c r="CY27" s="1779"/>
      <c r="CZ27" s="1779"/>
      <c r="DA27" s="1779"/>
      <c r="DB27" s="1779"/>
      <c r="DC27" s="1779"/>
      <c r="DD27" s="1779"/>
      <c r="DE27" s="1779"/>
      <c r="DF27" s="1779"/>
      <c r="DG27" s="1779"/>
      <c r="DH27" s="1780"/>
      <c r="DI27" s="1855"/>
      <c r="DJ27" s="1855"/>
      <c r="DK27" s="15"/>
      <c r="DL27" s="15"/>
    </row>
    <row r="28" spans="1:119" ht="4.5" customHeight="1" x14ac:dyDescent="0.15">
      <c r="A28" s="15"/>
      <c r="B28" s="1863"/>
      <c r="C28" s="1693"/>
      <c r="D28" s="1694"/>
      <c r="E28" s="1607" t="s">
        <v>256</v>
      </c>
      <c r="F28" s="1608"/>
      <c r="G28" s="1608"/>
      <c r="H28" s="1608"/>
      <c r="I28" s="1608"/>
      <c r="J28" s="1608"/>
      <c r="K28" s="1608"/>
      <c r="L28" s="1608"/>
      <c r="M28" s="1608"/>
      <c r="N28" s="1608"/>
      <c r="O28" s="1608"/>
      <c r="P28" s="1608"/>
      <c r="Q28" s="1608"/>
      <c r="R28" s="1608"/>
      <c r="S28" s="1608"/>
      <c r="T28" s="1608"/>
      <c r="U28" s="1608"/>
      <c r="V28" s="1608"/>
      <c r="W28" s="1608"/>
      <c r="X28" s="1608"/>
      <c r="Y28" s="1608"/>
      <c r="Z28" s="1608"/>
      <c r="AA28" s="1608"/>
      <c r="AB28" s="1608"/>
      <c r="AC28" s="1608"/>
      <c r="AD28" s="1608"/>
      <c r="AE28" s="1608"/>
      <c r="AF28" s="1608"/>
      <c r="AG28" s="1608"/>
      <c r="AH28" s="1608"/>
      <c r="AI28" s="1608"/>
      <c r="AJ28" s="1608"/>
      <c r="AK28" s="1608"/>
      <c r="AL28" s="1608"/>
      <c r="AM28" s="1608"/>
      <c r="AN28" s="1608"/>
      <c r="AO28" s="1608"/>
      <c r="AP28" s="1608"/>
      <c r="AQ28" s="1608"/>
      <c r="AR28" s="1608"/>
      <c r="AS28" s="1608"/>
      <c r="AT28" s="1608"/>
      <c r="AU28" s="1608"/>
      <c r="AV28" s="1608"/>
      <c r="AW28" s="1608"/>
      <c r="AX28" s="1608"/>
      <c r="AY28" s="1608"/>
      <c r="AZ28" s="1608"/>
      <c r="BA28" s="1608"/>
      <c r="BB28" s="1608"/>
      <c r="BC28" s="1608"/>
      <c r="BD28" s="1608"/>
      <c r="BE28" s="1608"/>
      <c r="BF28" s="1608"/>
      <c r="BG28" s="1608"/>
      <c r="BH28" s="1608"/>
      <c r="BI28" s="1609"/>
      <c r="BJ28" s="1464"/>
      <c r="BK28" s="1465"/>
      <c r="BL28" s="1173" t="s">
        <v>290</v>
      </c>
      <c r="BM28" s="1174"/>
      <c r="BN28" s="1174"/>
      <c r="BO28" s="1174"/>
      <c r="BP28" s="1174"/>
      <c r="BQ28" s="1174"/>
      <c r="BR28" s="1174"/>
      <c r="BS28" s="1174"/>
      <c r="BT28" s="1174"/>
      <c r="BU28" s="1174"/>
      <c r="BV28" s="1174"/>
      <c r="BW28" s="1174"/>
      <c r="BX28" s="1174"/>
      <c r="BY28" s="1174"/>
      <c r="BZ28" s="1174"/>
      <c r="CA28" s="1174"/>
      <c r="CB28" s="1174"/>
      <c r="CC28" s="1174"/>
      <c r="CD28" s="1174"/>
      <c r="CE28" s="1174"/>
      <c r="CF28" s="1174"/>
      <c r="CG28" s="1174"/>
      <c r="CH28" s="1174"/>
      <c r="CI28" s="1174"/>
      <c r="CJ28" s="1174"/>
      <c r="CK28" s="1174"/>
      <c r="CL28" s="1175"/>
      <c r="CM28" s="1781"/>
      <c r="CN28" s="1782"/>
      <c r="CO28" s="1782"/>
      <c r="CP28" s="1782"/>
      <c r="CQ28" s="1782"/>
      <c r="CR28" s="1782"/>
      <c r="CS28" s="1782"/>
      <c r="CT28" s="1782"/>
      <c r="CU28" s="1782"/>
      <c r="CV28" s="1782"/>
      <c r="CW28" s="1782"/>
      <c r="CX28" s="1782"/>
      <c r="CY28" s="1782"/>
      <c r="CZ28" s="1782"/>
      <c r="DA28" s="1782"/>
      <c r="DB28" s="1782"/>
      <c r="DC28" s="1782"/>
      <c r="DD28" s="1782"/>
      <c r="DE28" s="1782"/>
      <c r="DF28" s="1782"/>
      <c r="DG28" s="1782"/>
      <c r="DH28" s="1783"/>
      <c r="DI28" s="1855"/>
      <c r="DJ28" s="1855"/>
      <c r="DK28" s="15"/>
      <c r="DL28" s="15"/>
    </row>
    <row r="29" spans="1:119" ht="9" customHeight="1" thickBot="1" x14ac:dyDescent="0.2">
      <c r="A29" s="15"/>
      <c r="B29" s="1863"/>
      <c r="C29" s="1693"/>
      <c r="D29" s="1694"/>
      <c r="E29" s="1610"/>
      <c r="F29" s="1611"/>
      <c r="G29" s="1611"/>
      <c r="H29" s="1611"/>
      <c r="I29" s="1611"/>
      <c r="J29" s="1611"/>
      <c r="K29" s="1611"/>
      <c r="L29" s="1611"/>
      <c r="M29" s="1611"/>
      <c r="N29" s="1611"/>
      <c r="O29" s="1611"/>
      <c r="P29" s="1611"/>
      <c r="Q29" s="1611"/>
      <c r="R29" s="1611"/>
      <c r="S29" s="1611"/>
      <c r="T29" s="1611"/>
      <c r="U29" s="1611"/>
      <c r="V29" s="1611"/>
      <c r="W29" s="1611"/>
      <c r="X29" s="1611"/>
      <c r="Y29" s="1611"/>
      <c r="Z29" s="1611"/>
      <c r="AA29" s="1611"/>
      <c r="AB29" s="1611"/>
      <c r="AC29" s="1611"/>
      <c r="AD29" s="1611"/>
      <c r="AE29" s="1611"/>
      <c r="AF29" s="1611"/>
      <c r="AG29" s="1611"/>
      <c r="AH29" s="1611"/>
      <c r="AI29" s="1611"/>
      <c r="AJ29" s="1611"/>
      <c r="AK29" s="1611"/>
      <c r="AL29" s="1611"/>
      <c r="AM29" s="1611"/>
      <c r="AN29" s="1611"/>
      <c r="AO29" s="1611"/>
      <c r="AP29" s="1611"/>
      <c r="AQ29" s="1611"/>
      <c r="AR29" s="1611"/>
      <c r="AS29" s="1611"/>
      <c r="AT29" s="1611"/>
      <c r="AU29" s="1611"/>
      <c r="AV29" s="1611"/>
      <c r="AW29" s="1611"/>
      <c r="AX29" s="1611"/>
      <c r="AY29" s="1611"/>
      <c r="AZ29" s="1611"/>
      <c r="BA29" s="1611"/>
      <c r="BB29" s="1611"/>
      <c r="BC29" s="1611"/>
      <c r="BD29" s="1611"/>
      <c r="BE29" s="1611"/>
      <c r="BF29" s="1611"/>
      <c r="BG29" s="1611"/>
      <c r="BH29" s="1611"/>
      <c r="BI29" s="1612"/>
      <c r="BJ29" s="1464"/>
      <c r="BK29" s="1465"/>
      <c r="BL29" s="1176"/>
      <c r="BM29" s="1177"/>
      <c r="BN29" s="1177"/>
      <c r="BO29" s="1177"/>
      <c r="BP29" s="1177"/>
      <c r="BQ29" s="1177"/>
      <c r="BR29" s="1177"/>
      <c r="BS29" s="1177"/>
      <c r="BT29" s="1177"/>
      <c r="BU29" s="1177"/>
      <c r="BV29" s="1177"/>
      <c r="BW29" s="1177"/>
      <c r="BX29" s="1177"/>
      <c r="BY29" s="1177"/>
      <c r="BZ29" s="1177"/>
      <c r="CA29" s="1177"/>
      <c r="CB29" s="1177"/>
      <c r="CC29" s="1177"/>
      <c r="CD29" s="1177"/>
      <c r="CE29" s="1177"/>
      <c r="CF29" s="1177"/>
      <c r="CG29" s="1177"/>
      <c r="CH29" s="1177"/>
      <c r="CI29" s="1177"/>
      <c r="CJ29" s="1177"/>
      <c r="CK29" s="1177"/>
      <c r="CL29" s="1178"/>
      <c r="CM29" s="1224" t="s">
        <v>49</v>
      </c>
      <c r="CN29" s="1225"/>
      <c r="CO29" s="1225"/>
      <c r="CP29" s="1225"/>
      <c r="CQ29" s="1226"/>
      <c r="CR29" s="1224" t="s">
        <v>50</v>
      </c>
      <c r="CS29" s="1225"/>
      <c r="CT29" s="1225"/>
      <c r="CU29" s="1225"/>
      <c r="CV29" s="1226"/>
      <c r="CW29" s="1452" t="s">
        <v>288</v>
      </c>
      <c r="CX29" s="1453"/>
      <c r="CY29" s="1453"/>
      <c r="CZ29" s="1453"/>
      <c r="DA29" s="1453"/>
      <c r="DB29" s="1454"/>
      <c r="DC29" s="1224" t="s">
        <v>51</v>
      </c>
      <c r="DD29" s="1225"/>
      <c r="DE29" s="1225"/>
      <c r="DF29" s="1225"/>
      <c r="DG29" s="1225"/>
      <c r="DH29" s="1455"/>
      <c r="DI29" s="1855"/>
      <c r="DJ29" s="1855"/>
      <c r="DK29" s="15"/>
      <c r="DL29" s="15"/>
    </row>
    <row r="30" spans="1:119" ht="3" customHeight="1" x14ac:dyDescent="0.15">
      <c r="A30" s="15"/>
      <c r="B30" s="1863"/>
      <c r="C30" s="1693"/>
      <c r="D30" s="1694"/>
      <c r="E30" s="115"/>
      <c r="F30" s="115"/>
      <c r="G30" s="115"/>
      <c r="H30" s="115"/>
      <c r="I30" s="115"/>
      <c r="J30" s="115"/>
      <c r="K30" s="115"/>
      <c r="L30" s="115"/>
      <c r="M30" s="115"/>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116"/>
      <c r="AT30" s="116"/>
      <c r="AU30" s="62"/>
      <c r="AV30" s="62"/>
      <c r="AW30" s="62"/>
      <c r="AX30" s="62"/>
      <c r="AY30" s="62"/>
      <c r="AZ30" s="62"/>
      <c r="BA30" s="62"/>
      <c r="BB30" s="62"/>
      <c r="BC30" s="62"/>
      <c r="BD30" s="62"/>
      <c r="BE30" s="62"/>
      <c r="BF30" s="62"/>
      <c r="BG30" s="62"/>
      <c r="BH30" s="62"/>
      <c r="BI30" s="62"/>
      <c r="BJ30" s="1464"/>
      <c r="BK30" s="1465"/>
      <c r="BL30" s="1321" t="str">
        <f>第1表入力!BL25</f>
        <v>現金
預貯金等</v>
      </c>
      <c r="BM30" s="1322"/>
      <c r="BN30" s="1322"/>
      <c r="BO30" s="1322"/>
      <c r="BP30" s="1322"/>
      <c r="BQ30" s="1322"/>
      <c r="BR30" s="1322"/>
      <c r="BS30" s="1322"/>
      <c r="BT30" s="1322"/>
      <c r="BU30" s="1322"/>
      <c r="BV30" s="1323"/>
      <c r="BW30" s="1321" t="str">
        <f>第1表入力!BW25</f>
        <v>現金
預貯金等</v>
      </c>
      <c r="BX30" s="1322"/>
      <c r="BY30" s="1322"/>
      <c r="BZ30" s="1322"/>
      <c r="CA30" s="1322"/>
      <c r="CB30" s="1322"/>
      <c r="CC30" s="1323"/>
      <c r="CD30" s="1321" t="str">
        <f>第1表入力!CC25</f>
        <v>現金</v>
      </c>
      <c r="CE30" s="1322"/>
      <c r="CF30" s="1322"/>
      <c r="CG30" s="1322"/>
      <c r="CH30" s="1322"/>
      <c r="CI30" s="1322"/>
      <c r="CJ30" s="1322"/>
      <c r="CK30" s="1322"/>
      <c r="CL30" s="1323"/>
      <c r="CM30" s="1503" t="s">
        <v>283</v>
      </c>
      <c r="CN30" s="1504"/>
      <c r="CO30" s="1504"/>
      <c r="CP30" s="117"/>
      <c r="CQ30" s="117"/>
      <c r="CR30" s="117"/>
      <c r="CS30" s="117"/>
      <c r="CT30" s="117"/>
      <c r="CU30" s="117"/>
      <c r="CV30" s="117"/>
      <c r="CW30" s="117"/>
      <c r="CX30" s="117"/>
      <c r="CY30" s="117"/>
      <c r="CZ30" s="117"/>
      <c r="DA30" s="117"/>
      <c r="DB30" s="117"/>
      <c r="DC30" s="117"/>
      <c r="DD30" s="117"/>
      <c r="DE30" s="117"/>
      <c r="DF30" s="117"/>
      <c r="DG30" s="117"/>
      <c r="DH30" s="118"/>
      <c r="DI30" s="1855"/>
      <c r="DJ30" s="1855"/>
      <c r="DK30" s="15"/>
      <c r="DL30" s="1502"/>
    </row>
    <row r="31" spans="1:119" ht="20.25" customHeight="1" x14ac:dyDescent="0.15">
      <c r="A31" s="15"/>
      <c r="B31" s="1863"/>
      <c r="C31" s="1693"/>
      <c r="D31" s="1694"/>
      <c r="E31" s="1590" t="s">
        <v>7</v>
      </c>
      <c r="F31" s="1590"/>
      <c r="G31" s="1590"/>
      <c r="H31" s="1590"/>
      <c r="I31" s="1521" t="str">
        <f>第1表入力!I25</f>
        <v>千代田区霞が関３丁目１番１号</v>
      </c>
      <c r="J31" s="1521"/>
      <c r="K31" s="1521"/>
      <c r="L31" s="1521"/>
      <c r="M31" s="1521"/>
      <c r="N31" s="1521"/>
      <c r="O31" s="1521"/>
      <c r="P31" s="1521"/>
      <c r="Q31" s="1521"/>
      <c r="R31" s="1521"/>
      <c r="S31" s="1521"/>
      <c r="T31" s="1521"/>
      <c r="U31" s="1521"/>
      <c r="V31" s="1521"/>
      <c r="W31" s="1521"/>
      <c r="X31" s="1521"/>
      <c r="Y31" s="1521"/>
      <c r="Z31" s="1521"/>
      <c r="AA31" s="1521"/>
      <c r="AB31" s="1521"/>
      <c r="AC31" s="1521"/>
      <c r="AD31" s="1521"/>
      <c r="AE31" s="1521"/>
      <c r="AF31" s="1521"/>
      <c r="AG31" s="1521"/>
      <c r="AH31" s="1521"/>
      <c r="AI31" s="1521"/>
      <c r="AJ31" s="1521"/>
      <c r="AK31" s="1521"/>
      <c r="AL31" s="1521"/>
      <c r="AM31" s="1521"/>
      <c r="AN31" s="1521"/>
      <c r="AO31" s="1521"/>
      <c r="AP31" s="1521"/>
      <c r="AQ31" s="1521"/>
      <c r="AR31" s="1521"/>
      <c r="AS31" s="1521"/>
      <c r="AT31" s="1521"/>
      <c r="AU31" s="1521"/>
      <c r="AV31" s="1521"/>
      <c r="AW31" s="1521"/>
      <c r="AX31" s="1521"/>
      <c r="AY31" s="1521"/>
      <c r="AZ31" s="1521"/>
      <c r="BA31" s="1521"/>
      <c r="BB31" s="1521"/>
      <c r="BC31" s="1521"/>
      <c r="BD31" s="1521"/>
      <c r="BE31" s="1521"/>
      <c r="BF31" s="1521"/>
      <c r="BG31" s="1521"/>
      <c r="BH31" s="1521"/>
      <c r="BI31" s="1521"/>
      <c r="BJ31" s="1464"/>
      <c r="BK31" s="1465"/>
      <c r="BL31" s="1324"/>
      <c r="BM31" s="1325"/>
      <c r="BN31" s="1325"/>
      <c r="BO31" s="1325"/>
      <c r="BP31" s="1325"/>
      <c r="BQ31" s="1325"/>
      <c r="BR31" s="1325"/>
      <c r="BS31" s="1325"/>
      <c r="BT31" s="1325"/>
      <c r="BU31" s="1325"/>
      <c r="BV31" s="1326"/>
      <c r="BW31" s="1456"/>
      <c r="BX31" s="1325"/>
      <c r="BY31" s="1325"/>
      <c r="BZ31" s="1325"/>
      <c r="CA31" s="1325"/>
      <c r="CB31" s="1325"/>
      <c r="CC31" s="1457"/>
      <c r="CD31" s="1456"/>
      <c r="CE31" s="1325"/>
      <c r="CF31" s="1325"/>
      <c r="CG31" s="1325"/>
      <c r="CH31" s="1325"/>
      <c r="CI31" s="1325"/>
      <c r="CJ31" s="1325"/>
      <c r="CK31" s="1325"/>
      <c r="CL31" s="1457"/>
      <c r="CM31" s="1505"/>
      <c r="CN31" s="1506"/>
      <c r="CO31" s="1506"/>
      <c r="CP31" s="119" t="str">
        <f>IF(LEN(第1表入力!CR25)&gt;=2,LEFT(第1表入力!CR25,1),IF(LEN(第1表入力!CR25)=1,"0",MID(TEXT(第1表入力!CR25,"???"),2,1)))</f>
        <v>0</v>
      </c>
      <c r="CQ31" s="120"/>
      <c r="CR31" s="119" t="str">
        <f>RIGHT(第1表入力!CR25,1)</f>
        <v>6</v>
      </c>
      <c r="CS31" s="121" t="s">
        <v>6</v>
      </c>
      <c r="CT31" s="609"/>
      <c r="CU31" s="123"/>
      <c r="CV31" s="119" t="str">
        <f>IF(LEN(第1表入力!CX25)&gt;=2,LEFT(第1表入力!CX25,1),IF(LEN(第1表入力!CX25)=1,"0",MID(TEXT(第1表入力!CX25,"???"),2,1)))</f>
        <v>0</v>
      </c>
      <c r="CW31" s="124"/>
      <c r="CX31" s="119" t="str">
        <f>RIGHT(第1表入力!CX25,1)</f>
        <v>9</v>
      </c>
      <c r="CY31" s="125" t="s">
        <v>4</v>
      </c>
      <c r="CZ31" s="609"/>
      <c r="DA31" s="123"/>
      <c r="DB31" s="119" t="str">
        <f>IF(LEN(第1表入力!DC25)&gt;=2,LEFT(第1表入力!DC25,1),IF(LEN(第1表入力!DC25)=1,"0",MID(TEXT(第1表入力!DC25,"???"),2,1)))</f>
        <v>1</v>
      </c>
      <c r="DC31" s="120"/>
      <c r="DD31" s="1510" t="str">
        <f>RIGHT(第1表入力!DC25,1)</f>
        <v>9</v>
      </c>
      <c r="DE31" s="1511"/>
      <c r="DF31" s="125" t="s">
        <v>5</v>
      </c>
      <c r="DG31" s="609"/>
      <c r="DH31" s="126"/>
      <c r="DI31" s="1854" t="s">
        <v>161</v>
      </c>
      <c r="DJ31" s="1854"/>
      <c r="DK31" s="15"/>
      <c r="DL31" s="1502"/>
    </row>
    <row r="32" spans="1:119" ht="3" customHeight="1" x14ac:dyDescent="0.15">
      <c r="A32" s="15"/>
      <c r="B32" s="1863"/>
      <c r="C32" s="1693"/>
      <c r="D32" s="1694"/>
      <c r="E32" s="127"/>
      <c r="F32" s="128"/>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29"/>
      <c r="AI32" s="129"/>
      <c r="AJ32" s="129"/>
      <c r="AK32" s="129"/>
      <c r="AL32" s="129"/>
      <c r="AM32" s="129"/>
      <c r="AN32" s="129"/>
      <c r="AO32" s="129"/>
      <c r="AP32" s="129"/>
      <c r="AQ32" s="129"/>
      <c r="AR32" s="129"/>
      <c r="AS32" s="129"/>
      <c r="AT32" s="129"/>
      <c r="AU32" s="129"/>
      <c r="AV32" s="129"/>
      <c r="AW32" s="129"/>
      <c r="AX32" s="129"/>
      <c r="AY32" s="129"/>
      <c r="AZ32" s="129"/>
      <c r="BA32" s="129"/>
      <c r="BB32" s="129"/>
      <c r="BC32" s="129"/>
      <c r="BD32" s="129"/>
      <c r="BE32" s="129"/>
      <c r="BF32" s="129"/>
      <c r="BG32" s="129"/>
      <c r="BH32" s="129"/>
      <c r="BI32" s="129"/>
      <c r="BJ32" s="1464"/>
      <c r="BK32" s="1465"/>
      <c r="BL32" s="1324"/>
      <c r="BM32" s="1325"/>
      <c r="BN32" s="1325"/>
      <c r="BO32" s="1325"/>
      <c r="BP32" s="1325"/>
      <c r="BQ32" s="1325"/>
      <c r="BR32" s="1325"/>
      <c r="BS32" s="1325"/>
      <c r="BT32" s="1325"/>
      <c r="BU32" s="1325"/>
      <c r="BV32" s="1326"/>
      <c r="BW32" s="1456"/>
      <c r="BX32" s="1325"/>
      <c r="BY32" s="1325"/>
      <c r="BZ32" s="1325"/>
      <c r="CA32" s="1325"/>
      <c r="CB32" s="1325"/>
      <c r="CC32" s="1457"/>
      <c r="CD32" s="1456"/>
      <c r="CE32" s="1325"/>
      <c r="CF32" s="1325"/>
      <c r="CG32" s="1325"/>
      <c r="CH32" s="1325"/>
      <c r="CI32" s="1325"/>
      <c r="CJ32" s="1325"/>
      <c r="CK32" s="1325"/>
      <c r="CL32" s="1457"/>
      <c r="CM32" s="1507"/>
      <c r="CN32" s="1508"/>
      <c r="CO32" s="1508"/>
      <c r="CP32" s="130"/>
      <c r="CQ32" s="130"/>
      <c r="CR32" s="130"/>
      <c r="CS32" s="131"/>
      <c r="CT32" s="131"/>
      <c r="CU32" s="131"/>
      <c r="CV32" s="130"/>
      <c r="CW32" s="130"/>
      <c r="CX32" s="130"/>
      <c r="CY32" s="131"/>
      <c r="CZ32" s="131"/>
      <c r="DA32" s="131"/>
      <c r="DB32" s="130"/>
      <c r="DC32" s="130"/>
      <c r="DD32" s="130"/>
      <c r="DE32" s="130"/>
      <c r="DF32" s="131"/>
      <c r="DG32" s="131"/>
      <c r="DH32" s="132"/>
      <c r="DI32" s="1854"/>
      <c r="DJ32" s="1854"/>
      <c r="DK32" s="15"/>
      <c r="DL32" s="1502"/>
    </row>
    <row r="33" spans="1:116" ht="3" customHeight="1" x14ac:dyDescent="0.15">
      <c r="A33" s="15"/>
      <c r="B33" s="1863"/>
      <c r="C33" s="1693"/>
      <c r="D33" s="1694"/>
      <c r="E33" s="1583" t="s">
        <v>211</v>
      </c>
      <c r="F33" s="133"/>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5"/>
      <c r="BI33" s="136"/>
      <c r="BJ33" s="1464"/>
      <c r="BK33" s="1465"/>
      <c r="BL33" s="1324"/>
      <c r="BM33" s="1325"/>
      <c r="BN33" s="1325"/>
      <c r="BO33" s="1325"/>
      <c r="BP33" s="1325"/>
      <c r="BQ33" s="1325"/>
      <c r="BR33" s="1325"/>
      <c r="BS33" s="1325"/>
      <c r="BT33" s="1325"/>
      <c r="BU33" s="1325"/>
      <c r="BV33" s="1326"/>
      <c r="BW33" s="1456"/>
      <c r="BX33" s="1325"/>
      <c r="BY33" s="1325"/>
      <c r="BZ33" s="1325"/>
      <c r="CA33" s="1325"/>
      <c r="CB33" s="1325"/>
      <c r="CC33" s="1457"/>
      <c r="CD33" s="1456"/>
      <c r="CE33" s="1325"/>
      <c r="CF33" s="1325"/>
      <c r="CG33" s="1325"/>
      <c r="CH33" s="1325"/>
      <c r="CI33" s="1325"/>
      <c r="CJ33" s="1325"/>
      <c r="CK33" s="1325"/>
      <c r="CL33" s="1457"/>
      <c r="CM33" s="137"/>
      <c r="CN33" s="122"/>
      <c r="CO33" s="122"/>
      <c r="CP33" s="122"/>
      <c r="CQ33" s="122"/>
      <c r="CR33" s="122"/>
      <c r="CS33" s="122"/>
      <c r="CT33" s="122"/>
      <c r="CU33" s="122"/>
      <c r="CV33" s="122"/>
      <c r="CW33" s="122"/>
      <c r="CX33" s="122"/>
      <c r="CY33" s="122"/>
      <c r="CZ33" s="122"/>
      <c r="DA33" s="122"/>
      <c r="DB33" s="122"/>
      <c r="DC33" s="122"/>
      <c r="DD33" s="122"/>
      <c r="DE33" s="122"/>
      <c r="DF33" s="122"/>
      <c r="DG33" s="122"/>
      <c r="DH33" s="126"/>
      <c r="DI33" s="1854"/>
      <c r="DJ33" s="1854"/>
      <c r="DK33" s="15"/>
      <c r="DL33" s="15"/>
    </row>
    <row r="34" spans="1:116" ht="10.5" customHeight="1" x14ac:dyDescent="0.15">
      <c r="A34" s="15"/>
      <c r="B34" s="1863"/>
      <c r="C34" s="1693"/>
      <c r="D34" s="1694"/>
      <c r="E34" s="1583"/>
      <c r="F34" s="133"/>
      <c r="G34" s="1411" t="str">
        <f>IF(第1表入力!I26&lt;&gt;0,LEFT(第1表入力!I26,1),"")</f>
        <v>コ</v>
      </c>
      <c r="H34" s="1411"/>
      <c r="I34" s="1411"/>
      <c r="J34" s="1411" t="str">
        <f>IF(OR(第1表入力!I26=0,(EM217-(EM217-2))&lt;=0),"",MID(第1表入力!I26,(EM217-(EM217-2)),1))</f>
        <v>ク</v>
      </c>
      <c r="K34" s="1411"/>
      <c r="L34" s="1411"/>
      <c r="M34" s="1411"/>
      <c r="N34" s="1411" t="str">
        <f>IF(OR(第1表入力!I26=0,(EM217-(EM217-3))&lt;=0),"",MID(第1表入力!I26,(EM217-(EM217-3)),1))</f>
        <v>ゼ</v>
      </c>
      <c r="O34" s="1411"/>
      <c r="P34" s="1411"/>
      <c r="Q34" s="1411" t="str">
        <f>IF(OR(第1表入力!I26=0,(EM217-(EM217-4))&lt;=0),"",MID(第1表入力!I26,(EM217-(EM217-4)),1))</f>
        <v>イ</v>
      </c>
      <c r="R34" s="1411"/>
      <c r="S34" s="1411"/>
      <c r="T34" s="1411"/>
      <c r="U34" s="1411" t="str">
        <f>IF(OR(第1表入力!I26=0,(EM217-(EM217-5))&lt;=0),"",MID(第1表入力!I26,(EM217-(EM217-5)),1))</f>
        <v>　</v>
      </c>
      <c r="V34" s="1411"/>
      <c r="W34" s="1411"/>
      <c r="X34" s="1411" t="str">
        <f>IF(OR(第1表入力!I26=0,(EM217-(EM217-6))&lt;=0),"",MID(第1表入力!I26,(EM217-(EM217-6)),1))</f>
        <v>イ</v>
      </c>
      <c r="Y34" s="1411"/>
      <c r="Z34" s="1411"/>
      <c r="AA34" s="1411"/>
      <c r="AB34" s="1411" t="str">
        <f>IF(OR(第1表入力!I26=0,(EM217-(EM217-7))&lt;=0),"",MID(第1表入力!I26,(EM217-(EM217-7)),1))</f>
        <v>チ</v>
      </c>
      <c r="AC34" s="1411"/>
      <c r="AD34" s="1411"/>
      <c r="AE34" s="1411"/>
      <c r="AF34" s="1411" t="str">
        <f>IF(OR(第1表入力!I26=0,(EM217-(EM217-8))&lt;=0),"",MID(第1表入力!I26,(EM217-(EM217-8)),1))</f>
        <v>ロ</v>
      </c>
      <c r="AG34" s="1411"/>
      <c r="AH34" s="1411"/>
      <c r="AI34" s="1411"/>
      <c r="AJ34" s="1411"/>
      <c r="AK34" s="1411" t="str">
        <f>IF(OR(第1表入力!I26=0,(EM217-(EM217-9))&lt;=0),"",MID(第1表入力!I26,(EM217-(EM217-9)),1))</f>
        <v>ウ</v>
      </c>
      <c r="AL34" s="1411"/>
      <c r="AM34" s="1411"/>
      <c r="AN34" s="1411"/>
      <c r="AO34" s="1411" t="str">
        <f>IF(OR(第1表入力!I26=0,(EM217-(EM217-10))&lt;=0),"",MID(第1表入力!I26,(EM217-(EM217-10)),1))</f>
        <v/>
      </c>
      <c r="AP34" s="1411"/>
      <c r="AQ34" s="1411"/>
      <c r="AR34" s="1411" t="str">
        <f>IF(OR(第1表入力!I26=0,(EM217-(EM217-11))&lt;=0),"",MID(第1表入力!I26,(EM217-(EM217-11)),1))</f>
        <v/>
      </c>
      <c r="AS34" s="1411"/>
      <c r="AT34" s="1411"/>
      <c r="AU34" s="1411" t="str">
        <f>IF(OR(第1表入力!I26=0,(EM217-(EM217-12))&lt;=0),"",MID(第1表入力!I26,(EM217-(EM217-12)),1))</f>
        <v/>
      </c>
      <c r="AV34" s="1411"/>
      <c r="AW34" s="1411"/>
      <c r="AX34" s="1411" t="str">
        <f>IF(OR(第1表入力!I26=0,(EM217-(EM217-13))&lt;=0),"",MID(第1表入力!I26,(EM217-(EM217-13)),1))</f>
        <v/>
      </c>
      <c r="AY34" s="1411"/>
      <c r="AZ34" s="1411"/>
      <c r="BA34" s="1411" t="str">
        <f>IF(OR(第1表入力!I26=0,(EM217-(EM217-14))&lt;=0),"",MID(第1表入力!I26,(EM217-(EM217-14)),1))</f>
        <v/>
      </c>
      <c r="BB34" s="1411"/>
      <c r="BC34" s="1411"/>
      <c r="BD34" s="1411"/>
      <c r="BE34" s="1411" t="str">
        <f>IF(OR(第1表入力!I26=0,(EM217-(EM217-15))&lt;=0),"",MID(第1表入力!I26,(EM217-(EM217-15)),1))</f>
        <v/>
      </c>
      <c r="BF34" s="1411"/>
      <c r="BG34" s="1411"/>
      <c r="BH34" s="135"/>
      <c r="BI34" s="136"/>
      <c r="BJ34" s="1464"/>
      <c r="BK34" s="1465"/>
      <c r="BL34" s="1327"/>
      <c r="BM34" s="1328"/>
      <c r="BN34" s="1328"/>
      <c r="BO34" s="1328"/>
      <c r="BP34" s="1328"/>
      <c r="BQ34" s="1328"/>
      <c r="BR34" s="1328"/>
      <c r="BS34" s="1328"/>
      <c r="BT34" s="1328"/>
      <c r="BU34" s="1328"/>
      <c r="BV34" s="1329"/>
      <c r="BW34" s="1327"/>
      <c r="BX34" s="1328"/>
      <c r="BY34" s="1328"/>
      <c r="BZ34" s="1328"/>
      <c r="CA34" s="1328"/>
      <c r="CB34" s="1328"/>
      <c r="CC34" s="1329"/>
      <c r="CD34" s="1327"/>
      <c r="CE34" s="1328"/>
      <c r="CF34" s="1328"/>
      <c r="CG34" s="1328"/>
      <c r="CH34" s="1328"/>
      <c r="CI34" s="1328"/>
      <c r="CJ34" s="1328"/>
      <c r="CK34" s="1328"/>
      <c r="CL34" s="1329"/>
      <c r="CM34" s="137"/>
      <c r="CN34" s="1773" t="str">
        <f>IF(OR(第1表入力!CM26=0,LEN(第1表入力!CM26)-9&lt;=0),"",MID(第1表入力!CM26,LEN(第1表入力!CM26)-9,1))</f>
        <v/>
      </c>
      <c r="CO34" s="138"/>
      <c r="CP34" s="1229" t="str">
        <f>IF(OR(第1表入力!CM26=0,LEN(第1表入力!CM26)-8&lt;=0),"",MID(第1表入力!CM26,LEN(第1表入力!CM26)-8,1))</f>
        <v/>
      </c>
      <c r="CQ34" s="139"/>
      <c r="CR34" s="1229" t="str">
        <f>IF(OR(第1表入力!CM26=0,LEN(第1表入力!CM26)-7&lt;=0),"",MID(第1表入力!CM26,LEN(第1表入力!CM26)-7,1))</f>
        <v/>
      </c>
      <c r="CS34" s="139"/>
      <c r="CT34" s="1229" t="str">
        <f>IF(OR(第1表入力!CM26=0,LEN(第1表入力!CM26)-6&lt;=0),"",MID(第1表入力!CM26,LEN(第1表入力!CM26)-6,1))</f>
        <v>5</v>
      </c>
      <c r="CU34" s="138"/>
      <c r="CV34" s="1229" t="str">
        <f>IF(OR(第1表入力!CM26=0,LEN(第1表入力!CM26)-5&lt;=0),"",MID(第1表入力!CM26,LEN(第1表入力!CM26)-5,1))</f>
        <v>0</v>
      </c>
      <c r="CW34" s="139"/>
      <c r="CX34" s="1229" t="str">
        <f>IF(OR(第1表入力!CM26=0,LEN(第1表入力!CM26)-4&lt;=0),"",MID(第1表入力!CM26,LEN(第1表入力!CM26)-4,1))</f>
        <v>0</v>
      </c>
      <c r="CY34" s="139"/>
      <c r="CZ34" s="1229" t="str">
        <f>IF(OR(第1表入力!CM26=0,LEN(第1表入力!CM26)-3&lt;=0),"",MID(第1表入力!CM26,LEN(第1表入力!CM26)-3,1))</f>
        <v>0</v>
      </c>
      <c r="DA34" s="138"/>
      <c r="DB34" s="1229" t="str">
        <f>IF(OR(第1表入力!CM26=0,LEN(第1表入力!CM26)-2&lt;=0),"",MID(第1表入力!CM26,LEN(第1表入力!CM26)-2,1))</f>
        <v>0</v>
      </c>
      <c r="DC34" s="139"/>
      <c r="DD34" s="1763" t="str">
        <f>IF(OR(第1表入力!CM26=0,LEN(第1表入力!CM26)-1&lt;=0),"",MID(第1表入力!CM26,LEN(第1表入力!CM26)-1,1))</f>
        <v>0</v>
      </c>
      <c r="DE34" s="1764"/>
      <c r="DF34" s="139"/>
      <c r="DG34" s="1229" t="str">
        <f>IF(第1表入力!CM26&lt;&gt;0,RIGHT(第1表入力!CM26,1),"")</f>
        <v>0</v>
      </c>
      <c r="DH34" s="126"/>
      <c r="DI34" s="1854"/>
      <c r="DJ34" s="1854"/>
      <c r="DK34" s="15"/>
      <c r="DL34" s="15"/>
    </row>
    <row r="35" spans="1:116" ht="10.5" customHeight="1" x14ac:dyDescent="0.15">
      <c r="A35" s="15"/>
      <c r="B35" s="1863"/>
      <c r="C35" s="1693"/>
      <c r="D35" s="1694"/>
      <c r="E35" s="1584"/>
      <c r="F35" s="133"/>
      <c r="G35" s="1411"/>
      <c r="H35" s="1411"/>
      <c r="I35" s="1411"/>
      <c r="J35" s="1411"/>
      <c r="K35" s="1411"/>
      <c r="L35" s="1411"/>
      <c r="M35" s="1411"/>
      <c r="N35" s="1411"/>
      <c r="O35" s="1411"/>
      <c r="P35" s="1411"/>
      <c r="Q35" s="1411"/>
      <c r="R35" s="1411"/>
      <c r="S35" s="1411"/>
      <c r="T35" s="1411"/>
      <c r="U35" s="1411"/>
      <c r="V35" s="1411"/>
      <c r="W35" s="1411"/>
      <c r="X35" s="1411"/>
      <c r="Y35" s="1411"/>
      <c r="Z35" s="1411"/>
      <c r="AA35" s="1411"/>
      <c r="AB35" s="1411"/>
      <c r="AC35" s="1411"/>
      <c r="AD35" s="1411"/>
      <c r="AE35" s="1411"/>
      <c r="AF35" s="1411"/>
      <c r="AG35" s="1411"/>
      <c r="AH35" s="1411"/>
      <c r="AI35" s="1411"/>
      <c r="AJ35" s="1411"/>
      <c r="AK35" s="1411"/>
      <c r="AL35" s="1411"/>
      <c r="AM35" s="1411"/>
      <c r="AN35" s="1411"/>
      <c r="AO35" s="1411"/>
      <c r="AP35" s="1411"/>
      <c r="AQ35" s="1411"/>
      <c r="AR35" s="1411"/>
      <c r="AS35" s="1411"/>
      <c r="AT35" s="1411"/>
      <c r="AU35" s="1411"/>
      <c r="AV35" s="1411"/>
      <c r="AW35" s="1411"/>
      <c r="AX35" s="1411"/>
      <c r="AY35" s="1411"/>
      <c r="AZ35" s="1411"/>
      <c r="BA35" s="1411"/>
      <c r="BB35" s="1411"/>
      <c r="BC35" s="1411"/>
      <c r="BD35" s="1411"/>
      <c r="BE35" s="1411"/>
      <c r="BF35" s="1411"/>
      <c r="BG35" s="1411"/>
      <c r="BH35" s="135"/>
      <c r="BI35" s="136"/>
      <c r="BJ35" s="1464"/>
      <c r="BK35" s="1465"/>
      <c r="BL35" s="1458" t="str">
        <f>第1表入力!BL27</f>
        <v>千代田区霞が関３丁目１番１号</v>
      </c>
      <c r="BM35" s="1459"/>
      <c r="BN35" s="1459"/>
      <c r="BO35" s="1459"/>
      <c r="BP35" s="1459"/>
      <c r="BQ35" s="1459"/>
      <c r="BR35" s="1459"/>
      <c r="BS35" s="1459"/>
      <c r="BT35" s="1459"/>
      <c r="BU35" s="1459"/>
      <c r="BV35" s="1459"/>
      <c r="BW35" s="1459"/>
      <c r="BX35" s="1459"/>
      <c r="BY35" s="1459"/>
      <c r="BZ35" s="1459"/>
      <c r="CA35" s="1459"/>
      <c r="CB35" s="1459"/>
      <c r="CC35" s="1459"/>
      <c r="CD35" s="1459"/>
      <c r="CE35" s="1459"/>
      <c r="CF35" s="1459"/>
      <c r="CG35" s="1459"/>
      <c r="CH35" s="1459"/>
      <c r="CI35" s="1459"/>
      <c r="CJ35" s="1459"/>
      <c r="CK35" s="1459"/>
      <c r="CL35" s="1460"/>
      <c r="CM35" s="122"/>
      <c r="CN35" s="1774"/>
      <c r="CO35" s="138"/>
      <c r="CP35" s="1230"/>
      <c r="CQ35" s="139"/>
      <c r="CR35" s="1230"/>
      <c r="CS35" s="139"/>
      <c r="CT35" s="1230"/>
      <c r="CU35" s="138"/>
      <c r="CV35" s="1230"/>
      <c r="CW35" s="139"/>
      <c r="CX35" s="1230"/>
      <c r="CY35" s="139"/>
      <c r="CZ35" s="1230"/>
      <c r="DA35" s="138"/>
      <c r="DB35" s="1230"/>
      <c r="DC35" s="139"/>
      <c r="DD35" s="1765"/>
      <c r="DE35" s="1766"/>
      <c r="DF35" s="139"/>
      <c r="DG35" s="1230"/>
      <c r="DH35" s="126"/>
      <c r="DI35" s="1854"/>
      <c r="DJ35" s="1854"/>
      <c r="DK35" s="15"/>
      <c r="DL35" s="15"/>
    </row>
    <row r="36" spans="1:116" ht="3" customHeight="1" x14ac:dyDescent="0.15">
      <c r="A36" s="15"/>
      <c r="B36" s="1863"/>
      <c r="C36" s="1693"/>
      <c r="D36" s="1694"/>
      <c r="E36" s="1585"/>
      <c r="F36" s="128"/>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464"/>
      <c r="BK36" s="1465"/>
      <c r="BL36" s="1324"/>
      <c r="BM36" s="1325"/>
      <c r="BN36" s="1325"/>
      <c r="BO36" s="1325"/>
      <c r="BP36" s="1325"/>
      <c r="BQ36" s="1325"/>
      <c r="BR36" s="1325"/>
      <c r="BS36" s="1325"/>
      <c r="BT36" s="1325"/>
      <c r="BU36" s="1325"/>
      <c r="BV36" s="1325"/>
      <c r="BW36" s="1325"/>
      <c r="BX36" s="1325"/>
      <c r="BY36" s="1325"/>
      <c r="BZ36" s="1325"/>
      <c r="CA36" s="1325"/>
      <c r="CB36" s="1325"/>
      <c r="CC36" s="1325"/>
      <c r="CD36" s="1325"/>
      <c r="CE36" s="1325"/>
      <c r="CF36" s="1325"/>
      <c r="CG36" s="1325"/>
      <c r="CH36" s="1325"/>
      <c r="CI36" s="1325"/>
      <c r="CJ36" s="1325"/>
      <c r="CK36" s="1325"/>
      <c r="CL36" s="1326"/>
      <c r="CM36" s="140"/>
      <c r="CN36" s="140"/>
      <c r="CO36" s="140"/>
      <c r="CP36" s="140"/>
      <c r="CQ36" s="140"/>
      <c r="CR36" s="140"/>
      <c r="CS36" s="140"/>
      <c r="CT36" s="140"/>
      <c r="CU36" s="140"/>
      <c r="CV36" s="140"/>
      <c r="CW36" s="140"/>
      <c r="CX36" s="140"/>
      <c r="CY36" s="18"/>
      <c r="CZ36" s="18"/>
      <c r="DA36" s="18"/>
      <c r="DB36" s="18"/>
      <c r="DC36" s="18"/>
      <c r="DD36" s="18"/>
      <c r="DE36" s="18"/>
      <c r="DF36" s="18"/>
      <c r="DG36" s="18"/>
      <c r="DH36" s="41"/>
      <c r="DI36" s="1854"/>
      <c r="DJ36" s="1854"/>
      <c r="DK36" s="15"/>
      <c r="DL36" s="15"/>
    </row>
    <row r="37" spans="1:116" ht="30.75" customHeight="1" x14ac:dyDescent="0.15">
      <c r="A37" s="15"/>
      <c r="B37" s="1863"/>
      <c r="C37" s="1693"/>
      <c r="D37" s="1694"/>
      <c r="E37" s="1349" t="s">
        <v>35</v>
      </c>
      <c r="F37" s="1349"/>
      <c r="G37" s="1349"/>
      <c r="H37" s="1349"/>
      <c r="I37" s="1593" t="str">
        <f>第1表入力!I28</f>
        <v>国税　一郎</v>
      </c>
      <c r="J37" s="1593"/>
      <c r="K37" s="1593"/>
      <c r="L37" s="1593"/>
      <c r="M37" s="1593"/>
      <c r="N37" s="1593"/>
      <c r="O37" s="1593"/>
      <c r="P37" s="1593"/>
      <c r="Q37" s="1593"/>
      <c r="R37" s="1593"/>
      <c r="S37" s="1593"/>
      <c r="T37" s="1593"/>
      <c r="U37" s="1593"/>
      <c r="V37" s="1593"/>
      <c r="W37" s="1593"/>
      <c r="X37" s="1593"/>
      <c r="Y37" s="1593"/>
      <c r="Z37" s="1593"/>
      <c r="AA37" s="1593"/>
      <c r="AB37" s="1593"/>
      <c r="AC37" s="1593"/>
      <c r="AD37" s="1593"/>
      <c r="AE37" s="1593"/>
      <c r="AF37" s="1593"/>
      <c r="AG37" s="1593"/>
      <c r="AH37" s="1593"/>
      <c r="AI37" s="1593"/>
      <c r="AJ37" s="1593"/>
      <c r="AK37" s="1594"/>
      <c r="AL37" s="1515" t="s">
        <v>48</v>
      </c>
      <c r="AM37" s="1516"/>
      <c r="AN37" s="135"/>
      <c r="AO37" s="141"/>
      <c r="AP37" s="1350">
        <f>IF(第1表入力!AN28="父",1,IF(第1表入力!AN28="母",2,IF(第1表入力!AN28="祖父",3,IF(第1表入力!AN28="祖母",4,IF(第1表入力!AN28="上記以外",5,"")))))</f>
        <v>3</v>
      </c>
      <c r="AQ37" s="1350"/>
      <c r="AR37" s="1350"/>
      <c r="AS37" s="1350"/>
      <c r="AT37" s="141"/>
      <c r="AU37" s="142"/>
      <c r="AV37" s="135"/>
      <c r="AW37" s="143" t="s">
        <v>217</v>
      </c>
      <c r="AX37" s="144"/>
      <c r="AY37" s="144"/>
      <c r="AZ37" s="144"/>
      <c r="BA37" s="144"/>
      <c r="BB37" s="144"/>
      <c r="BC37" s="144"/>
      <c r="BD37" s="144"/>
      <c r="BE37" s="144"/>
      <c r="BF37" s="144"/>
      <c r="BG37" s="144"/>
      <c r="BH37" s="144"/>
      <c r="BI37" s="145"/>
      <c r="BJ37" s="1466"/>
      <c r="BK37" s="1467"/>
      <c r="BL37" s="1327"/>
      <c r="BM37" s="1328"/>
      <c r="BN37" s="1328"/>
      <c r="BO37" s="1328"/>
      <c r="BP37" s="1328"/>
      <c r="BQ37" s="1328"/>
      <c r="BR37" s="1328"/>
      <c r="BS37" s="1328"/>
      <c r="BT37" s="1328"/>
      <c r="BU37" s="1328"/>
      <c r="BV37" s="1328"/>
      <c r="BW37" s="1328"/>
      <c r="BX37" s="1328"/>
      <c r="BY37" s="1328"/>
      <c r="BZ37" s="1328"/>
      <c r="CA37" s="1328"/>
      <c r="CB37" s="1328"/>
      <c r="CC37" s="1328"/>
      <c r="CD37" s="1328"/>
      <c r="CE37" s="1328"/>
      <c r="CF37" s="1328"/>
      <c r="CG37" s="1328"/>
      <c r="CH37" s="1328"/>
      <c r="CI37" s="1328"/>
      <c r="CJ37" s="1328"/>
      <c r="CK37" s="1328"/>
      <c r="CL37" s="1329"/>
      <c r="CM37" s="1221">
        <f>第1表入力!CL28</f>
        <v>0</v>
      </c>
      <c r="CN37" s="1222"/>
      <c r="CO37" s="1222"/>
      <c r="CP37" s="1222"/>
      <c r="CQ37" s="1451"/>
      <c r="CR37" s="1221">
        <f>第1表入力!CP28</f>
        <v>0</v>
      </c>
      <c r="CS37" s="1222"/>
      <c r="CT37" s="1222"/>
      <c r="CU37" s="1222"/>
      <c r="CV37" s="1451"/>
      <c r="CW37" s="1221">
        <f>第1表入力!CV28</f>
        <v>0</v>
      </c>
      <c r="CX37" s="1222"/>
      <c r="CY37" s="1222"/>
      <c r="CZ37" s="1222"/>
      <c r="DA37" s="1222"/>
      <c r="DB37" s="1451"/>
      <c r="DC37" s="1221">
        <f>第1表入力!DB28</f>
        <v>0</v>
      </c>
      <c r="DD37" s="1222"/>
      <c r="DE37" s="1222"/>
      <c r="DF37" s="1222"/>
      <c r="DG37" s="1222"/>
      <c r="DH37" s="1223"/>
      <c r="DI37" s="1854"/>
      <c r="DJ37" s="1854"/>
      <c r="DK37" s="15"/>
      <c r="DL37" s="15"/>
    </row>
    <row r="38" spans="1:116" ht="3" customHeight="1" x14ac:dyDescent="0.15">
      <c r="A38" s="15"/>
      <c r="B38" s="1863"/>
      <c r="C38" s="1693"/>
      <c r="D38" s="1694"/>
      <c r="E38" s="1586" t="s">
        <v>165</v>
      </c>
      <c r="F38" s="1587"/>
      <c r="G38" s="1563">
        <f>IF(AND(第1表入力!G29&gt;=1,第1表入力!G29&lt;=5),第1表入力!G29,"")</f>
        <v>3</v>
      </c>
      <c r="H38" s="1564"/>
      <c r="I38" s="1564"/>
      <c r="J38" s="1565"/>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7"/>
      <c r="AL38" s="1517"/>
      <c r="AM38" s="1518"/>
      <c r="AN38" s="1553">
        <f>第1表入力!AN29</f>
        <v>0</v>
      </c>
      <c r="AO38" s="1554"/>
      <c r="AP38" s="1554"/>
      <c r="AQ38" s="1554"/>
      <c r="AR38" s="1554"/>
      <c r="AS38" s="1554"/>
      <c r="AT38" s="1555"/>
      <c r="AU38" s="136"/>
      <c r="AV38" s="136"/>
      <c r="AW38" s="148"/>
      <c r="AX38" s="148"/>
      <c r="AY38" s="148"/>
      <c r="AZ38" s="148"/>
      <c r="BA38" s="148"/>
      <c r="BB38" s="148"/>
      <c r="BC38" s="148"/>
      <c r="BD38" s="148"/>
      <c r="BE38" s="148"/>
      <c r="BF38" s="148"/>
      <c r="BG38" s="148"/>
      <c r="BH38" s="148"/>
      <c r="BI38" s="149"/>
      <c r="BJ38" s="1432" t="s">
        <v>286</v>
      </c>
      <c r="BK38" s="1433"/>
      <c r="BL38" s="1433"/>
      <c r="BM38" s="1433"/>
      <c r="BN38" s="1433"/>
      <c r="BO38" s="1433"/>
      <c r="BP38" s="1433"/>
      <c r="BQ38" s="1433"/>
      <c r="BR38" s="1433"/>
      <c r="BS38" s="1434"/>
      <c r="BT38" s="1423" t="str">
        <f>IF(第1表入力!BT29="平成","○
",IF(第1表入力!BT29="令和","
○",""))</f>
        <v xml:space="preserve">
○</v>
      </c>
      <c r="BU38" s="1424"/>
      <c r="BV38" s="1425"/>
      <c r="BW38" s="368"/>
      <c r="BX38" s="368"/>
      <c r="BY38" s="368"/>
      <c r="BZ38" s="368"/>
      <c r="CA38" s="1299" t="s">
        <v>126</v>
      </c>
      <c r="CB38" s="1300"/>
      <c r="CC38" s="1301"/>
      <c r="CD38" s="1293" t="str">
        <f>第1表入力!CC29</f>
        <v>麹町</v>
      </c>
      <c r="CE38" s="1294"/>
      <c r="CF38" s="1294"/>
      <c r="CG38" s="1294"/>
      <c r="CH38" s="1294"/>
      <c r="CI38" s="1294"/>
      <c r="CJ38" s="1294"/>
      <c r="CK38" s="368"/>
      <c r="CL38" s="369"/>
      <c r="CM38" s="1208" t="s">
        <v>287</v>
      </c>
      <c r="CN38" s="1209"/>
      <c r="CO38" s="1209"/>
      <c r="CP38" s="1209"/>
      <c r="CQ38" s="1209"/>
      <c r="CR38" s="1209"/>
      <c r="CS38" s="1209"/>
      <c r="CT38" s="1209"/>
      <c r="CU38" s="1209"/>
      <c r="CV38" s="1209"/>
      <c r="CW38" s="1209"/>
      <c r="CX38" s="1209"/>
      <c r="CY38" s="1209"/>
      <c r="CZ38" s="1209"/>
      <c r="DA38" s="1209"/>
      <c r="DB38" s="1209"/>
      <c r="DC38" s="1209"/>
      <c r="DD38" s="1209"/>
      <c r="DE38" s="1209"/>
      <c r="DF38" s="1209"/>
      <c r="DG38" s="1209"/>
      <c r="DH38" s="1210"/>
      <c r="DI38" s="1854"/>
      <c r="DJ38" s="1854"/>
      <c r="DK38" s="15"/>
      <c r="DL38" s="15"/>
    </row>
    <row r="39" spans="1:116" ht="25.5" customHeight="1" x14ac:dyDescent="0.15">
      <c r="A39" s="15"/>
      <c r="B39" s="1863"/>
      <c r="C39" s="1693"/>
      <c r="D39" s="1694"/>
      <c r="E39" s="1588"/>
      <c r="F39" s="1589"/>
      <c r="G39" s="1566"/>
      <c r="H39" s="1567"/>
      <c r="I39" s="1567"/>
      <c r="J39" s="1568"/>
      <c r="K39" s="150"/>
      <c r="L39" s="1562" t="str">
        <f>IF(LEN(第1表入力!T29)&gt;=2,LEFT(第1表入力!T29,1),IF(LEN(第1表入力!T29)=1,"0",MID(TEXT(第1表入力!T29,"???"),2,1)))</f>
        <v>0</v>
      </c>
      <c r="M39" s="1562"/>
      <c r="N39" s="1562"/>
      <c r="O39" s="1562" t="str">
        <f>RIGHT(第1表入力!T29,1)</f>
        <v>9</v>
      </c>
      <c r="P39" s="1562"/>
      <c r="Q39" s="1562"/>
      <c r="R39" s="1562"/>
      <c r="S39" s="150"/>
      <c r="T39" s="1562" t="str">
        <f>IF(LEN(第1表入力!Y29)&gt;=2,LEFT(第1表入力!Y29,1),IF(LEN(第1表入力!Y29)=1,"0",MID(TEXT(第1表入力!Y29,"???"),2,1)))</f>
        <v>1</v>
      </c>
      <c r="U39" s="1562"/>
      <c r="V39" s="1562"/>
      <c r="W39" s="1562" t="str">
        <f>RIGHT(第1表入力!Y29,1)</f>
        <v>1</v>
      </c>
      <c r="X39" s="1562"/>
      <c r="Y39" s="1562"/>
      <c r="Z39" s="1562"/>
      <c r="AA39" s="124"/>
      <c r="AB39" s="1569" t="str">
        <f>IF(LEN(第1表入力!AF29)&gt;=2,LEFT(第1表入力!AF29,1),IF(LEN(第1表入力!AF29)=1,"0",MID(TEXT(第1表入力!AF29,"???"),2,1)))</f>
        <v>0</v>
      </c>
      <c r="AC39" s="1569"/>
      <c r="AD39" s="1569"/>
      <c r="AE39" s="1569"/>
      <c r="AF39" s="1562" t="str">
        <f>RIGHT(第1表入力!AF29,1)</f>
        <v>3</v>
      </c>
      <c r="AG39" s="1562"/>
      <c r="AH39" s="1562"/>
      <c r="AI39" s="1562"/>
      <c r="AJ39" s="1562"/>
      <c r="AK39" s="151"/>
      <c r="AL39" s="1517"/>
      <c r="AM39" s="1518"/>
      <c r="AN39" s="1556"/>
      <c r="AO39" s="1557"/>
      <c r="AP39" s="1557"/>
      <c r="AQ39" s="1557"/>
      <c r="AR39" s="1557"/>
      <c r="AS39" s="1557"/>
      <c r="AT39" s="1558"/>
      <c r="AU39" s="1417" t="s">
        <v>232</v>
      </c>
      <c r="AV39" s="1418"/>
      <c r="AW39" s="1418"/>
      <c r="AX39" s="1418"/>
      <c r="AY39" s="1418"/>
      <c r="AZ39" s="1418"/>
      <c r="BA39" s="1418"/>
      <c r="BB39" s="1418"/>
      <c r="BC39" s="1418"/>
      <c r="BD39" s="1418"/>
      <c r="BE39" s="1418"/>
      <c r="BF39" s="1418"/>
      <c r="BG39" s="1418"/>
      <c r="BH39" s="1418"/>
      <c r="BI39" s="1419"/>
      <c r="BJ39" s="1435"/>
      <c r="BK39" s="1436"/>
      <c r="BL39" s="1436"/>
      <c r="BM39" s="1436"/>
      <c r="BN39" s="1436"/>
      <c r="BO39" s="1436"/>
      <c r="BP39" s="1436"/>
      <c r="BQ39" s="1436"/>
      <c r="BR39" s="1436"/>
      <c r="BS39" s="1437"/>
      <c r="BT39" s="1426"/>
      <c r="BU39" s="1427"/>
      <c r="BV39" s="1428"/>
      <c r="BW39" s="247"/>
      <c r="BX39" s="247"/>
      <c r="BY39" s="247"/>
      <c r="BZ39" s="247"/>
      <c r="CA39" s="1302"/>
      <c r="CB39" s="1303"/>
      <c r="CC39" s="1304"/>
      <c r="CD39" s="1295"/>
      <c r="CE39" s="1296"/>
      <c r="CF39" s="1296"/>
      <c r="CG39" s="1296"/>
      <c r="CH39" s="1296"/>
      <c r="CI39" s="1296"/>
      <c r="CJ39" s="1296"/>
      <c r="CK39" s="1290" t="s">
        <v>127</v>
      </c>
      <c r="CL39" s="1291"/>
      <c r="CM39" s="1211"/>
      <c r="CN39" s="1212"/>
      <c r="CO39" s="1212"/>
      <c r="CP39" s="1212"/>
      <c r="CQ39" s="1212"/>
      <c r="CR39" s="1212"/>
      <c r="CS39" s="1212"/>
      <c r="CT39" s="1212"/>
      <c r="CU39" s="1212"/>
      <c r="CV39" s="1212"/>
      <c r="CW39" s="1212"/>
      <c r="CX39" s="1212"/>
      <c r="CY39" s="1212"/>
      <c r="CZ39" s="1212"/>
      <c r="DA39" s="1212"/>
      <c r="DB39" s="1212"/>
      <c r="DC39" s="1212"/>
      <c r="DD39" s="1212"/>
      <c r="DE39" s="1212"/>
      <c r="DF39" s="1212"/>
      <c r="DG39" s="1212"/>
      <c r="DH39" s="1213"/>
      <c r="DI39" s="1854"/>
      <c r="DJ39" s="1854"/>
      <c r="DK39" s="15"/>
      <c r="DL39" s="15"/>
    </row>
    <row r="40" spans="1:116" ht="3" customHeight="1" thickBot="1" x14ac:dyDescent="0.2">
      <c r="A40" s="15"/>
      <c r="B40" s="1863"/>
      <c r="C40" s="1693"/>
      <c r="D40" s="1694"/>
      <c r="E40" s="1591"/>
      <c r="F40" s="1592"/>
      <c r="G40" s="1595"/>
      <c r="H40" s="1596"/>
      <c r="I40" s="1596"/>
      <c r="J40" s="1597"/>
      <c r="K40" s="152"/>
      <c r="L40" s="152"/>
      <c r="M40" s="152"/>
      <c r="N40" s="152"/>
      <c r="O40" s="152"/>
      <c r="P40" s="152"/>
      <c r="Q40" s="152"/>
      <c r="R40" s="152"/>
      <c r="S40" s="152"/>
      <c r="T40" s="152"/>
      <c r="U40" s="152"/>
      <c r="V40" s="152"/>
      <c r="W40" s="152"/>
      <c r="X40" s="152"/>
      <c r="Y40" s="152"/>
      <c r="Z40" s="152"/>
      <c r="AA40" s="152"/>
      <c r="AB40" s="152"/>
      <c r="AC40" s="152"/>
      <c r="AD40" s="152"/>
      <c r="AE40" s="152"/>
      <c r="AF40" s="152"/>
      <c r="AG40" s="152"/>
      <c r="AH40" s="152"/>
      <c r="AI40" s="152"/>
      <c r="AJ40" s="152"/>
      <c r="AK40" s="153"/>
      <c r="AL40" s="1519"/>
      <c r="AM40" s="1520"/>
      <c r="AN40" s="1559"/>
      <c r="AO40" s="1560"/>
      <c r="AP40" s="1560"/>
      <c r="AQ40" s="1560"/>
      <c r="AR40" s="1560"/>
      <c r="AS40" s="1560"/>
      <c r="AT40" s="1561"/>
      <c r="AU40" s="1420"/>
      <c r="AV40" s="1421"/>
      <c r="AW40" s="1421"/>
      <c r="AX40" s="1421"/>
      <c r="AY40" s="1421"/>
      <c r="AZ40" s="1421"/>
      <c r="BA40" s="1421"/>
      <c r="BB40" s="1421"/>
      <c r="BC40" s="1421"/>
      <c r="BD40" s="1421"/>
      <c r="BE40" s="1421"/>
      <c r="BF40" s="1421"/>
      <c r="BG40" s="1421"/>
      <c r="BH40" s="1421"/>
      <c r="BI40" s="1422"/>
      <c r="BJ40" s="1438"/>
      <c r="BK40" s="1439"/>
      <c r="BL40" s="1439"/>
      <c r="BM40" s="1439"/>
      <c r="BN40" s="1439"/>
      <c r="BO40" s="1439"/>
      <c r="BP40" s="1439"/>
      <c r="BQ40" s="1439"/>
      <c r="BR40" s="1439"/>
      <c r="BS40" s="1440"/>
      <c r="BT40" s="1429"/>
      <c r="BU40" s="1430"/>
      <c r="BV40" s="1431"/>
      <c r="BW40" s="242"/>
      <c r="BX40" s="242"/>
      <c r="BY40" s="242"/>
      <c r="BZ40" s="242"/>
      <c r="CA40" s="1305"/>
      <c r="CB40" s="1306"/>
      <c r="CC40" s="1307"/>
      <c r="CD40" s="1297"/>
      <c r="CE40" s="1298"/>
      <c r="CF40" s="1298"/>
      <c r="CG40" s="1298"/>
      <c r="CH40" s="1298"/>
      <c r="CI40" s="1298"/>
      <c r="CJ40" s="1298"/>
      <c r="CK40" s="242"/>
      <c r="CL40" s="370"/>
      <c r="CM40" s="1214"/>
      <c r="CN40" s="1215"/>
      <c r="CO40" s="1215"/>
      <c r="CP40" s="1215"/>
      <c r="CQ40" s="1215"/>
      <c r="CR40" s="1215"/>
      <c r="CS40" s="1215"/>
      <c r="CT40" s="1215"/>
      <c r="CU40" s="1215"/>
      <c r="CV40" s="1215"/>
      <c r="CW40" s="1215"/>
      <c r="CX40" s="1215"/>
      <c r="CY40" s="1215"/>
      <c r="CZ40" s="1215"/>
      <c r="DA40" s="1215"/>
      <c r="DB40" s="1215"/>
      <c r="DC40" s="1215"/>
      <c r="DD40" s="1215"/>
      <c r="DE40" s="1215"/>
      <c r="DF40" s="1215"/>
      <c r="DG40" s="1215"/>
      <c r="DH40" s="1216"/>
      <c r="DI40" s="1854"/>
      <c r="DJ40" s="1854"/>
      <c r="DK40" s="15"/>
      <c r="DL40" s="15"/>
    </row>
    <row r="41" spans="1:116" ht="3" customHeight="1" x14ac:dyDescent="0.15">
      <c r="A41" s="15"/>
      <c r="B41" s="1863"/>
      <c r="C41" s="1693"/>
      <c r="D41" s="1694"/>
      <c r="E41" s="154"/>
      <c r="F41" s="154"/>
      <c r="G41" s="155"/>
      <c r="H41" s="155"/>
      <c r="I41" s="155"/>
      <c r="J41" s="155"/>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7"/>
      <c r="AL41" s="158"/>
      <c r="AM41" s="158"/>
      <c r="AN41" s="159"/>
      <c r="AO41" s="159"/>
      <c r="AP41" s="159"/>
      <c r="AQ41" s="159"/>
      <c r="AR41" s="159"/>
      <c r="AS41" s="159"/>
      <c r="AT41" s="159"/>
      <c r="AU41" s="160"/>
      <c r="AV41" s="160"/>
      <c r="AW41" s="161"/>
      <c r="AX41" s="161"/>
      <c r="AY41" s="161"/>
      <c r="AZ41" s="161"/>
      <c r="BA41" s="161"/>
      <c r="BB41" s="161"/>
      <c r="BC41" s="161"/>
      <c r="BD41" s="161"/>
      <c r="BE41" s="161"/>
      <c r="BF41" s="161"/>
      <c r="BG41" s="161"/>
      <c r="BH41" s="161"/>
      <c r="BI41" s="161"/>
      <c r="BJ41" s="1767" t="s">
        <v>46</v>
      </c>
      <c r="BK41" s="1768"/>
      <c r="BL41" s="1321">
        <f>第1表入力!BM30</f>
        <v>0</v>
      </c>
      <c r="BM41" s="1322"/>
      <c r="BN41" s="1322"/>
      <c r="BO41" s="1322"/>
      <c r="BP41" s="1322"/>
      <c r="BQ41" s="1322"/>
      <c r="BR41" s="1322"/>
      <c r="BS41" s="1322"/>
      <c r="BT41" s="1322"/>
      <c r="BU41" s="1322"/>
      <c r="BV41" s="1323"/>
      <c r="BW41" s="1321">
        <f>第1表入力!BW30</f>
        <v>0</v>
      </c>
      <c r="BX41" s="1322"/>
      <c r="BY41" s="1322"/>
      <c r="BZ41" s="1322"/>
      <c r="CA41" s="1322"/>
      <c r="CB41" s="1322"/>
      <c r="CC41" s="1323"/>
      <c r="CD41" s="1321">
        <f>第1表入力!CC30</f>
        <v>0</v>
      </c>
      <c r="CE41" s="1322"/>
      <c r="CF41" s="1322"/>
      <c r="CG41" s="1322"/>
      <c r="CH41" s="1322"/>
      <c r="CI41" s="1322"/>
      <c r="CJ41" s="1322"/>
      <c r="CK41" s="1322"/>
      <c r="CL41" s="1323"/>
      <c r="CM41" s="1503" t="s">
        <v>280</v>
      </c>
      <c r="CN41" s="1504"/>
      <c r="CO41" s="1504"/>
      <c r="CP41" s="162"/>
      <c r="CQ41" s="162"/>
      <c r="CR41" s="162"/>
      <c r="CS41" s="162"/>
      <c r="CT41" s="162"/>
      <c r="CU41" s="162"/>
      <c r="CV41" s="162"/>
      <c r="CW41" s="162"/>
      <c r="CX41" s="162"/>
      <c r="CY41" s="163"/>
      <c r="CZ41" s="163"/>
      <c r="DA41" s="163"/>
      <c r="DB41" s="163"/>
      <c r="DC41" s="163"/>
      <c r="DD41" s="163"/>
      <c r="DE41" s="163"/>
      <c r="DF41" s="163"/>
      <c r="DG41" s="163"/>
      <c r="DH41" s="40"/>
      <c r="DI41" s="1854"/>
      <c r="DJ41" s="1854"/>
      <c r="DK41" s="15"/>
      <c r="DL41" s="15"/>
    </row>
    <row r="42" spans="1:116" ht="20.25" customHeight="1" x14ac:dyDescent="0.15">
      <c r="A42" s="15"/>
      <c r="B42" s="1863"/>
      <c r="C42" s="1693"/>
      <c r="D42" s="1694"/>
      <c r="E42" s="1590" t="s">
        <v>7</v>
      </c>
      <c r="F42" s="1590"/>
      <c r="G42" s="1590"/>
      <c r="H42" s="1590"/>
      <c r="I42" s="1521">
        <f>第1表入力!I30</f>
        <v>0</v>
      </c>
      <c r="J42" s="1521"/>
      <c r="K42" s="1521"/>
      <c r="L42" s="1521"/>
      <c r="M42" s="1521"/>
      <c r="N42" s="1521"/>
      <c r="O42" s="1521"/>
      <c r="P42" s="1521"/>
      <c r="Q42" s="1521"/>
      <c r="R42" s="1521"/>
      <c r="S42" s="1521"/>
      <c r="T42" s="1521"/>
      <c r="U42" s="1521"/>
      <c r="V42" s="1521"/>
      <c r="W42" s="1521"/>
      <c r="X42" s="1521"/>
      <c r="Y42" s="1521"/>
      <c r="Z42" s="1521"/>
      <c r="AA42" s="1521"/>
      <c r="AB42" s="1521"/>
      <c r="AC42" s="1521"/>
      <c r="AD42" s="1521"/>
      <c r="AE42" s="1521"/>
      <c r="AF42" s="1521"/>
      <c r="AG42" s="1521"/>
      <c r="AH42" s="1521"/>
      <c r="AI42" s="1521"/>
      <c r="AJ42" s="1521"/>
      <c r="AK42" s="1521"/>
      <c r="AL42" s="1521"/>
      <c r="AM42" s="1521"/>
      <c r="AN42" s="1521"/>
      <c r="AO42" s="1521"/>
      <c r="AP42" s="1521"/>
      <c r="AQ42" s="1521"/>
      <c r="AR42" s="1521"/>
      <c r="AS42" s="1521"/>
      <c r="AT42" s="1521"/>
      <c r="AU42" s="1521"/>
      <c r="AV42" s="1521"/>
      <c r="AW42" s="1521"/>
      <c r="AX42" s="1521"/>
      <c r="AY42" s="1521"/>
      <c r="AZ42" s="1521"/>
      <c r="BA42" s="1521"/>
      <c r="BB42" s="1521"/>
      <c r="BC42" s="1521"/>
      <c r="BD42" s="1521"/>
      <c r="BE42" s="1521"/>
      <c r="BF42" s="1521"/>
      <c r="BG42" s="1521"/>
      <c r="BH42" s="1521"/>
      <c r="BI42" s="1521"/>
      <c r="BJ42" s="1769"/>
      <c r="BK42" s="1770"/>
      <c r="BL42" s="1324"/>
      <c r="BM42" s="1325"/>
      <c r="BN42" s="1325"/>
      <c r="BO42" s="1325"/>
      <c r="BP42" s="1325"/>
      <c r="BQ42" s="1325"/>
      <c r="BR42" s="1325"/>
      <c r="BS42" s="1325"/>
      <c r="BT42" s="1325"/>
      <c r="BU42" s="1325"/>
      <c r="BV42" s="1326"/>
      <c r="BW42" s="1456"/>
      <c r="BX42" s="1325"/>
      <c r="BY42" s="1325"/>
      <c r="BZ42" s="1325"/>
      <c r="CA42" s="1325"/>
      <c r="CB42" s="1325"/>
      <c r="CC42" s="1457"/>
      <c r="CD42" s="1456"/>
      <c r="CE42" s="1325"/>
      <c r="CF42" s="1325"/>
      <c r="CG42" s="1325"/>
      <c r="CH42" s="1325"/>
      <c r="CI42" s="1325"/>
      <c r="CJ42" s="1325"/>
      <c r="CK42" s="1325"/>
      <c r="CL42" s="1457"/>
      <c r="CM42" s="1505"/>
      <c r="CN42" s="1506"/>
      <c r="CO42" s="1506"/>
      <c r="CP42" s="119" t="str">
        <f>IF(LEN(第1表入力!CR30)&gt;=2,LEFT(第1表入力!CR30,1),IF(LEN(第1表入力!CR30)=1,"0",MID(TEXT(第1表入力!CR30,"???"),2,1)))</f>
        <v xml:space="preserve"> </v>
      </c>
      <c r="CQ42" s="120"/>
      <c r="CR42" s="119" t="str">
        <f>RIGHT(第1表入力!CR30,1)</f>
        <v/>
      </c>
      <c r="CS42" s="121" t="s">
        <v>6</v>
      </c>
      <c r="CT42" s="609"/>
      <c r="CU42" s="123"/>
      <c r="CV42" s="119" t="str">
        <f>IF(LEN(第1表入力!CX30)&gt;=2,LEFT(第1表入力!CX30,1),IF(LEN(第1表入力!CX30)=1,"0",MID(TEXT(第1表入力!CX30,"???"),2,1)))</f>
        <v xml:space="preserve"> </v>
      </c>
      <c r="CW42" s="124"/>
      <c r="CX42" s="119" t="str">
        <f>RIGHT(第1表入力!CX30,1)</f>
        <v/>
      </c>
      <c r="CY42" s="125" t="s">
        <v>4</v>
      </c>
      <c r="CZ42" s="609"/>
      <c r="DA42" s="123"/>
      <c r="DB42" s="119" t="str">
        <f>IF(LEN(第1表入力!DC30)&gt;=2,LEFT(第1表入力!DC30,1),IF(LEN(第1表入力!DC30)=1,"0",MID(TEXT(第1表入力!DC30,"???"),2,1)))</f>
        <v xml:space="preserve"> </v>
      </c>
      <c r="DC42" s="120"/>
      <c r="DD42" s="1510" t="str">
        <f>RIGHT(第1表入力!DC30,1)</f>
        <v/>
      </c>
      <c r="DE42" s="1511"/>
      <c r="DF42" s="125" t="s">
        <v>5</v>
      </c>
      <c r="DG42" s="609"/>
      <c r="DH42" s="126"/>
      <c r="DI42" s="1854"/>
      <c r="DJ42" s="1854"/>
      <c r="DK42" s="15"/>
      <c r="DL42" s="15"/>
    </row>
    <row r="43" spans="1:116" ht="3" customHeight="1" x14ac:dyDescent="0.15">
      <c r="A43" s="15"/>
      <c r="B43" s="1863"/>
      <c r="C43" s="1693"/>
      <c r="D43" s="1694"/>
      <c r="E43" s="127"/>
      <c r="F43" s="128"/>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c r="AL43" s="129"/>
      <c r="AM43" s="129"/>
      <c r="AN43" s="129"/>
      <c r="AO43" s="129"/>
      <c r="AP43" s="129"/>
      <c r="AQ43" s="129"/>
      <c r="AR43" s="129"/>
      <c r="AS43" s="129"/>
      <c r="AT43" s="129"/>
      <c r="AU43" s="129"/>
      <c r="AV43" s="129"/>
      <c r="AW43" s="129"/>
      <c r="AX43" s="129"/>
      <c r="AY43" s="129"/>
      <c r="AZ43" s="129"/>
      <c r="BA43" s="129"/>
      <c r="BB43" s="129"/>
      <c r="BC43" s="129"/>
      <c r="BD43" s="129"/>
      <c r="BE43" s="129"/>
      <c r="BF43" s="129"/>
      <c r="BG43" s="129"/>
      <c r="BH43" s="129"/>
      <c r="BI43" s="129"/>
      <c r="BJ43" s="1769"/>
      <c r="BK43" s="1770"/>
      <c r="BL43" s="1324"/>
      <c r="BM43" s="1325"/>
      <c r="BN43" s="1325"/>
      <c r="BO43" s="1325"/>
      <c r="BP43" s="1325"/>
      <c r="BQ43" s="1325"/>
      <c r="BR43" s="1325"/>
      <c r="BS43" s="1325"/>
      <c r="BT43" s="1325"/>
      <c r="BU43" s="1325"/>
      <c r="BV43" s="1326"/>
      <c r="BW43" s="1456"/>
      <c r="BX43" s="1325"/>
      <c r="BY43" s="1325"/>
      <c r="BZ43" s="1325"/>
      <c r="CA43" s="1325"/>
      <c r="CB43" s="1325"/>
      <c r="CC43" s="1457"/>
      <c r="CD43" s="1456"/>
      <c r="CE43" s="1325"/>
      <c r="CF43" s="1325"/>
      <c r="CG43" s="1325"/>
      <c r="CH43" s="1325"/>
      <c r="CI43" s="1325"/>
      <c r="CJ43" s="1325"/>
      <c r="CK43" s="1325"/>
      <c r="CL43" s="1457"/>
      <c r="CM43" s="1507"/>
      <c r="CN43" s="1508"/>
      <c r="CO43" s="1508"/>
      <c r="CP43" s="164"/>
      <c r="CQ43" s="164"/>
      <c r="CR43" s="164"/>
      <c r="CS43" s="164"/>
      <c r="CT43" s="164"/>
      <c r="CU43" s="164"/>
      <c r="CV43" s="164"/>
      <c r="CW43" s="164"/>
      <c r="CX43" s="164"/>
      <c r="CY43" s="164"/>
      <c r="CZ43" s="164"/>
      <c r="DA43" s="164"/>
      <c r="DB43" s="164"/>
      <c r="DC43" s="164"/>
      <c r="DD43" s="164"/>
      <c r="DE43" s="164"/>
      <c r="DF43" s="164"/>
      <c r="DG43" s="164"/>
      <c r="DH43" s="165"/>
      <c r="DI43" s="1854"/>
      <c r="DJ43" s="1854"/>
      <c r="DK43" s="15"/>
      <c r="DL43" s="15"/>
    </row>
    <row r="44" spans="1:116" ht="3" customHeight="1" x14ac:dyDescent="0.15">
      <c r="A44" s="15"/>
      <c r="B44" s="1863"/>
      <c r="C44" s="1693"/>
      <c r="D44" s="1694"/>
      <c r="E44" s="1697" t="s">
        <v>212</v>
      </c>
      <c r="F44" s="133"/>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36"/>
      <c r="BJ44" s="1769"/>
      <c r="BK44" s="1770"/>
      <c r="BL44" s="1324"/>
      <c r="BM44" s="1325"/>
      <c r="BN44" s="1325"/>
      <c r="BO44" s="1325"/>
      <c r="BP44" s="1325"/>
      <c r="BQ44" s="1325"/>
      <c r="BR44" s="1325"/>
      <c r="BS44" s="1325"/>
      <c r="BT44" s="1325"/>
      <c r="BU44" s="1325"/>
      <c r="BV44" s="1326"/>
      <c r="BW44" s="1456"/>
      <c r="BX44" s="1325"/>
      <c r="BY44" s="1325"/>
      <c r="BZ44" s="1325"/>
      <c r="CA44" s="1325"/>
      <c r="CB44" s="1325"/>
      <c r="CC44" s="1457"/>
      <c r="CD44" s="1456"/>
      <c r="CE44" s="1325"/>
      <c r="CF44" s="1325"/>
      <c r="CG44" s="1325"/>
      <c r="CH44" s="1325"/>
      <c r="CI44" s="1325"/>
      <c r="CJ44" s="1325"/>
      <c r="CK44" s="1325"/>
      <c r="CL44" s="1457"/>
      <c r="CM44" s="15"/>
      <c r="CN44" s="15"/>
      <c r="CO44" s="15"/>
      <c r="CP44" s="15"/>
      <c r="CQ44" s="15"/>
      <c r="CR44" s="15"/>
      <c r="CS44" s="15"/>
      <c r="CT44" s="15"/>
      <c r="CU44" s="15"/>
      <c r="CV44" s="15"/>
      <c r="CW44" s="15"/>
      <c r="CX44" s="15"/>
      <c r="CY44" s="15"/>
      <c r="CZ44" s="15"/>
      <c r="DA44" s="15"/>
      <c r="DB44" s="15"/>
      <c r="DC44" s="15"/>
      <c r="DD44" s="15"/>
      <c r="DE44" s="15"/>
      <c r="DF44" s="15"/>
      <c r="DG44" s="15"/>
      <c r="DH44" s="39"/>
      <c r="DI44" s="1854"/>
      <c r="DJ44" s="1854"/>
      <c r="DK44" s="15"/>
      <c r="DL44" s="15"/>
    </row>
    <row r="45" spans="1:116" ht="10.5" customHeight="1" x14ac:dyDescent="0.15">
      <c r="A45" s="15"/>
      <c r="B45" s="1863"/>
      <c r="C45" s="1693"/>
      <c r="D45" s="1694"/>
      <c r="E45" s="1698"/>
      <c r="F45" s="133"/>
      <c r="G45" s="1411" t="str">
        <f>IF(第1表入力!I31&lt;&gt;0,LEFT(第1表入力!I31,1),"")</f>
        <v/>
      </c>
      <c r="H45" s="1411"/>
      <c r="I45" s="1411"/>
      <c r="J45" s="1411" t="str">
        <f>IF(OR(第1表入力!I31=0,(EM226-(EM226-2))&lt;=0),"",MID(第1表入力!I31,(EM226-(EM226-2)),1))</f>
        <v/>
      </c>
      <c r="K45" s="1411"/>
      <c r="L45" s="1411"/>
      <c r="M45" s="1411"/>
      <c r="N45" s="1411" t="str">
        <f>IF(OR(第1表入力!I31=0,(EM226-(EM226-3))&lt;=0),"",MID(第1表入力!I31,(EM226-(EM226-3)),1))</f>
        <v/>
      </c>
      <c r="O45" s="1411"/>
      <c r="P45" s="1411"/>
      <c r="Q45" s="1411" t="str">
        <f>IF(OR(第1表入力!I31=0,(EM226-(EM226-4))&lt;=0),"",MID(第1表入力!I31,(EM226-(EM226-4)),1))</f>
        <v/>
      </c>
      <c r="R45" s="1411"/>
      <c r="S45" s="1411"/>
      <c r="T45" s="1411"/>
      <c r="U45" s="1411" t="str">
        <f>IF(OR(第1表入力!I31=0,(EM226-(EM226-5))&lt;=0),"",MID(第1表入力!I31,(EM226-(EM226-5)),1))</f>
        <v/>
      </c>
      <c r="V45" s="1411"/>
      <c r="W45" s="1411"/>
      <c r="X45" s="1411" t="str">
        <f>IF(OR(第1表入力!I31=0,(EM226-(EM226-6))&lt;=0),"",MID(第1表入力!I31,(EM226-(EM226-6)),1))</f>
        <v/>
      </c>
      <c r="Y45" s="1411"/>
      <c r="Z45" s="1411"/>
      <c r="AA45" s="1411"/>
      <c r="AB45" s="1411" t="str">
        <f>IF(OR(第1表入力!I31=0,(EM226-(EM226-7))&lt;=0),"",MID(第1表入力!I31,(EM226-(EM226-7)),1))</f>
        <v/>
      </c>
      <c r="AC45" s="1411"/>
      <c r="AD45" s="1411"/>
      <c r="AE45" s="1411"/>
      <c r="AF45" s="1411" t="str">
        <f>IF(OR(第1表入力!I31=0,(EM226-(EM226-8))&lt;=0),"",MID(第1表入力!I31,(EM226-(EM226-8)),1))</f>
        <v/>
      </c>
      <c r="AG45" s="1411"/>
      <c r="AH45" s="1411"/>
      <c r="AI45" s="1411"/>
      <c r="AJ45" s="1411"/>
      <c r="AK45" s="1411" t="str">
        <f>IF(OR(第1表入力!I31=0,(EM226-(EM226-9))&lt;=0),"",MID(第1表入力!I31,(EM226-(EM226-9)),1))</f>
        <v/>
      </c>
      <c r="AL45" s="1411"/>
      <c r="AM45" s="1411"/>
      <c r="AN45" s="1411"/>
      <c r="AO45" s="1411" t="str">
        <f>IF(OR(第1表入力!I31=0,(EM226-(EM226-10))&lt;=0),"",MID(第1表入力!I31,(EM226-(EM226-10)),1))</f>
        <v/>
      </c>
      <c r="AP45" s="1411"/>
      <c r="AQ45" s="1411"/>
      <c r="AR45" s="1411" t="str">
        <f>IF(OR(第1表入力!I31=0,(EM226-(EM226-11))&lt;=0),"",MID(第1表入力!I31,(EM226-(EM226-11)),1))</f>
        <v/>
      </c>
      <c r="AS45" s="1411"/>
      <c r="AT45" s="1411"/>
      <c r="AU45" s="1411" t="str">
        <f>IF(OR(第1表入力!I31=0,(EM226-(EM226-12))&lt;=0),"",MID(第1表入力!I31,(EM226-(EM226-12)),1))</f>
        <v/>
      </c>
      <c r="AV45" s="1411"/>
      <c r="AW45" s="1411"/>
      <c r="AX45" s="1411" t="str">
        <f>IF(OR(第1表入力!I31=0,(EM226-(EM226-13))&lt;=0),"",MID(第1表入力!I31,(EM226-(EM226-13)),1))</f>
        <v/>
      </c>
      <c r="AY45" s="1411"/>
      <c r="AZ45" s="1411"/>
      <c r="BA45" s="1411" t="str">
        <f>IF(OR(第1表入力!I31=0,(EM226-(EM226-14))&lt;=0),"",MID(第1表入力!I31,(EM226-(EM226-14)),1))</f>
        <v/>
      </c>
      <c r="BB45" s="1411"/>
      <c r="BC45" s="1411"/>
      <c r="BD45" s="1411"/>
      <c r="BE45" s="1411" t="str">
        <f>IF(OR(第1表入力!I31=0,(EM226-(EM226-15))&lt;=0),"",MID(第1表入力!I31,(EM226-(EM226-15)),1))</f>
        <v/>
      </c>
      <c r="BF45" s="1411"/>
      <c r="BG45" s="1411"/>
      <c r="BH45" s="135"/>
      <c r="BI45" s="136"/>
      <c r="BJ45" s="1769"/>
      <c r="BK45" s="1770"/>
      <c r="BL45" s="1327"/>
      <c r="BM45" s="1328"/>
      <c r="BN45" s="1328"/>
      <c r="BO45" s="1328"/>
      <c r="BP45" s="1328"/>
      <c r="BQ45" s="1328"/>
      <c r="BR45" s="1328"/>
      <c r="BS45" s="1328"/>
      <c r="BT45" s="1328"/>
      <c r="BU45" s="1328"/>
      <c r="BV45" s="1329"/>
      <c r="BW45" s="1327"/>
      <c r="BX45" s="1328"/>
      <c r="BY45" s="1328"/>
      <c r="BZ45" s="1328"/>
      <c r="CA45" s="1328"/>
      <c r="CB45" s="1328"/>
      <c r="CC45" s="1329"/>
      <c r="CD45" s="1327"/>
      <c r="CE45" s="1328"/>
      <c r="CF45" s="1328"/>
      <c r="CG45" s="1328"/>
      <c r="CH45" s="1328"/>
      <c r="CI45" s="1328"/>
      <c r="CJ45" s="1328"/>
      <c r="CK45" s="1328"/>
      <c r="CL45" s="1329"/>
      <c r="CM45" s="371"/>
      <c r="CN45" s="1183" t="str">
        <f>IF(OR(第1表入力!CM31=0,LEN(第1表入力!CM31)-9&lt;=0),"",MID(第1表入力!CM31,LEN(第1表入力!CM31)-9,1))</f>
        <v/>
      </c>
      <c r="CO45" s="169"/>
      <c r="CP45" s="1179" t="str">
        <f>IF(OR(第1表入力!CM31=0,LEN(第1表入力!CM31)-8&lt;=0),"",MID(第1表入力!CM31,LEN(第1表入力!CM31)-8,1))</f>
        <v/>
      </c>
      <c r="CQ45" s="168"/>
      <c r="CR45" s="1179" t="str">
        <f>IF(OR(第1表入力!CM31=0,LEN(第1表入力!CM31)-7&lt;=0),"",MID(第1表入力!CM31,LEN(第1表入力!CM31)-7,1))</f>
        <v/>
      </c>
      <c r="CS45" s="168"/>
      <c r="CT45" s="1179" t="str">
        <f>IF(OR(第1表入力!CM31=0,LEN(第1表入力!CM31)-6&lt;=0),"",MID(第1表入力!CM31,LEN(第1表入力!CM31)-6,1))</f>
        <v/>
      </c>
      <c r="CU45" s="169"/>
      <c r="CV45" s="1179" t="str">
        <f>IF(OR(第1表入力!CM31=0,LEN(第1表入力!CM31)-5&lt;=0),"",MID(第1表入力!CM31,LEN(第1表入力!CM31)-5,1))</f>
        <v/>
      </c>
      <c r="CW45" s="168"/>
      <c r="CX45" s="1179" t="str">
        <f>IF(OR(第1表入力!CM31=0,LEN(第1表入力!CM31)-4&lt;=0),"",MID(第1表入力!CM31,LEN(第1表入力!CM31)-4,1))</f>
        <v/>
      </c>
      <c r="CY45" s="168"/>
      <c r="CZ45" s="1179" t="str">
        <f>IF(OR(第1表入力!CM31=0,LEN(第1表入力!CM31)-3&lt;=0),"",MID(第1表入力!CM31,LEN(第1表入力!CM31)-3,1))</f>
        <v/>
      </c>
      <c r="DA45" s="169"/>
      <c r="DB45" s="1179" t="str">
        <f>IF(OR(第1表入力!CM31=0,LEN(第1表入力!CM31)-2&lt;=0),"",MID(第1表入力!CM31,LEN(第1表入力!CM31)-2,1))</f>
        <v/>
      </c>
      <c r="DC45" s="168"/>
      <c r="DD45" s="1217" t="str">
        <f>IF(OR(第1表入力!CM31=0,LEN(第1表入力!CM31)-1&lt;=0),"",MID(第1表入力!CM31,LEN(第1表入力!CM31)-1,1))</f>
        <v/>
      </c>
      <c r="DE45" s="1218"/>
      <c r="DF45" s="170"/>
      <c r="DG45" s="1179" t="str">
        <f>IF(第1表入力!CM31&lt;&gt;0,RIGHT(第1表入力!CM31,1),"")</f>
        <v/>
      </c>
      <c r="DH45" s="126"/>
      <c r="DI45" s="1854"/>
      <c r="DJ45" s="1854"/>
      <c r="DK45" s="15"/>
      <c r="DL45" s="15"/>
    </row>
    <row r="46" spans="1:116" ht="10.5" customHeight="1" x14ac:dyDescent="0.15">
      <c r="A46" s="15"/>
      <c r="B46" s="1863"/>
      <c r="C46" s="1693"/>
      <c r="D46" s="1694"/>
      <c r="E46" s="1698"/>
      <c r="F46" s="133"/>
      <c r="G46" s="1411"/>
      <c r="H46" s="1411"/>
      <c r="I46" s="1411"/>
      <c r="J46" s="1411"/>
      <c r="K46" s="1411"/>
      <c r="L46" s="1411"/>
      <c r="M46" s="1411"/>
      <c r="N46" s="1411"/>
      <c r="O46" s="1411"/>
      <c r="P46" s="1411"/>
      <c r="Q46" s="1411"/>
      <c r="R46" s="1411"/>
      <c r="S46" s="1411"/>
      <c r="T46" s="1411"/>
      <c r="U46" s="1411"/>
      <c r="V46" s="1411"/>
      <c r="W46" s="1411"/>
      <c r="X46" s="1411"/>
      <c r="Y46" s="1411"/>
      <c r="Z46" s="1411"/>
      <c r="AA46" s="1411"/>
      <c r="AB46" s="1411"/>
      <c r="AC46" s="1411"/>
      <c r="AD46" s="1411"/>
      <c r="AE46" s="1411"/>
      <c r="AF46" s="1411"/>
      <c r="AG46" s="1411"/>
      <c r="AH46" s="1411"/>
      <c r="AI46" s="1411"/>
      <c r="AJ46" s="1411"/>
      <c r="AK46" s="1411"/>
      <c r="AL46" s="1411"/>
      <c r="AM46" s="1411"/>
      <c r="AN46" s="1411"/>
      <c r="AO46" s="1411"/>
      <c r="AP46" s="1411"/>
      <c r="AQ46" s="1411"/>
      <c r="AR46" s="1411"/>
      <c r="AS46" s="1411"/>
      <c r="AT46" s="1411"/>
      <c r="AU46" s="1411"/>
      <c r="AV46" s="1411"/>
      <c r="AW46" s="1411"/>
      <c r="AX46" s="1411"/>
      <c r="AY46" s="1411"/>
      <c r="AZ46" s="1411"/>
      <c r="BA46" s="1411"/>
      <c r="BB46" s="1411"/>
      <c r="BC46" s="1411"/>
      <c r="BD46" s="1411"/>
      <c r="BE46" s="1411"/>
      <c r="BF46" s="1411"/>
      <c r="BG46" s="1411"/>
      <c r="BH46" s="135"/>
      <c r="BI46" s="136"/>
      <c r="BJ46" s="1769"/>
      <c r="BK46" s="1770"/>
      <c r="BL46" s="1458">
        <f>第1表入力!BM32</f>
        <v>0</v>
      </c>
      <c r="BM46" s="1459"/>
      <c r="BN46" s="1459"/>
      <c r="BO46" s="1459"/>
      <c r="BP46" s="1459"/>
      <c r="BQ46" s="1459"/>
      <c r="BR46" s="1459"/>
      <c r="BS46" s="1459"/>
      <c r="BT46" s="1459"/>
      <c r="BU46" s="1459"/>
      <c r="BV46" s="1459"/>
      <c r="BW46" s="1459"/>
      <c r="BX46" s="1459"/>
      <c r="BY46" s="1459"/>
      <c r="BZ46" s="1459"/>
      <c r="CA46" s="1459"/>
      <c r="CB46" s="1459"/>
      <c r="CC46" s="1459"/>
      <c r="CD46" s="1459"/>
      <c r="CE46" s="1459"/>
      <c r="CF46" s="1459"/>
      <c r="CG46" s="1459"/>
      <c r="CH46" s="1459"/>
      <c r="CI46" s="1459"/>
      <c r="CJ46" s="1459"/>
      <c r="CK46" s="1459"/>
      <c r="CL46" s="1460"/>
      <c r="CM46" s="122"/>
      <c r="CN46" s="1185"/>
      <c r="CO46" s="169"/>
      <c r="CP46" s="1180"/>
      <c r="CQ46" s="168"/>
      <c r="CR46" s="1180"/>
      <c r="CS46" s="168"/>
      <c r="CT46" s="1180"/>
      <c r="CU46" s="169"/>
      <c r="CV46" s="1180"/>
      <c r="CW46" s="168"/>
      <c r="CX46" s="1180"/>
      <c r="CY46" s="168"/>
      <c r="CZ46" s="1180"/>
      <c r="DA46" s="169"/>
      <c r="DB46" s="1180"/>
      <c r="DC46" s="168"/>
      <c r="DD46" s="1219"/>
      <c r="DE46" s="1220"/>
      <c r="DF46" s="170"/>
      <c r="DG46" s="1180"/>
      <c r="DH46" s="126"/>
      <c r="DI46" s="1854"/>
      <c r="DJ46" s="1854"/>
      <c r="DK46" s="15"/>
      <c r="DL46" s="15"/>
    </row>
    <row r="47" spans="1:116" ht="3" customHeight="1" x14ac:dyDescent="0.15">
      <c r="A47" s="15"/>
      <c r="B47" s="1863"/>
      <c r="C47" s="1693"/>
      <c r="D47" s="1694"/>
      <c r="E47" s="1699"/>
      <c r="F47" s="128"/>
      <c r="G47" s="129"/>
      <c r="H47" s="129"/>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29"/>
      <c r="AJ47" s="129"/>
      <c r="AK47" s="129"/>
      <c r="AL47" s="129"/>
      <c r="AM47" s="129"/>
      <c r="AN47" s="129"/>
      <c r="AO47" s="129"/>
      <c r="AP47" s="129"/>
      <c r="AQ47" s="129"/>
      <c r="AR47" s="129"/>
      <c r="AS47" s="129"/>
      <c r="AT47" s="129"/>
      <c r="AU47" s="129"/>
      <c r="AV47" s="129"/>
      <c r="AW47" s="129"/>
      <c r="AX47" s="129"/>
      <c r="AY47" s="129"/>
      <c r="AZ47" s="129"/>
      <c r="BA47" s="129"/>
      <c r="BB47" s="129"/>
      <c r="BC47" s="129"/>
      <c r="BD47" s="129"/>
      <c r="BE47" s="129"/>
      <c r="BF47" s="129"/>
      <c r="BG47" s="129"/>
      <c r="BH47" s="129"/>
      <c r="BI47" s="129"/>
      <c r="BJ47" s="1769"/>
      <c r="BK47" s="1770"/>
      <c r="BL47" s="1324"/>
      <c r="BM47" s="1325"/>
      <c r="BN47" s="1325"/>
      <c r="BO47" s="1325"/>
      <c r="BP47" s="1325"/>
      <c r="BQ47" s="1325"/>
      <c r="BR47" s="1325"/>
      <c r="BS47" s="1325"/>
      <c r="BT47" s="1325"/>
      <c r="BU47" s="1325"/>
      <c r="BV47" s="1325"/>
      <c r="BW47" s="1325"/>
      <c r="BX47" s="1325"/>
      <c r="BY47" s="1325"/>
      <c r="BZ47" s="1325"/>
      <c r="CA47" s="1325"/>
      <c r="CB47" s="1325"/>
      <c r="CC47" s="1325"/>
      <c r="CD47" s="1325"/>
      <c r="CE47" s="1325"/>
      <c r="CF47" s="1325"/>
      <c r="CG47" s="1325"/>
      <c r="CH47" s="1325"/>
      <c r="CI47" s="1325"/>
      <c r="CJ47" s="1325"/>
      <c r="CK47" s="1325"/>
      <c r="CL47" s="1326"/>
      <c r="CM47" s="171"/>
      <c r="CN47" s="171"/>
      <c r="CO47" s="171"/>
      <c r="CP47" s="171"/>
      <c r="CQ47" s="171"/>
      <c r="CR47" s="171"/>
      <c r="CS47" s="171"/>
      <c r="CT47" s="171"/>
      <c r="CU47" s="171"/>
      <c r="CV47" s="171"/>
      <c r="CW47" s="171"/>
      <c r="CX47" s="171"/>
      <c r="CY47" s="171"/>
      <c r="CZ47" s="171"/>
      <c r="DA47" s="171"/>
      <c r="DB47" s="171"/>
      <c r="DC47" s="171"/>
      <c r="DD47" s="171"/>
      <c r="DE47" s="171"/>
      <c r="DF47" s="171"/>
      <c r="DG47" s="171"/>
      <c r="DH47" s="172"/>
      <c r="DI47" s="1854"/>
      <c r="DJ47" s="1854"/>
      <c r="DK47" s="15"/>
      <c r="DL47" s="15"/>
    </row>
    <row r="48" spans="1:116" ht="30.95" customHeight="1" x14ac:dyDescent="0.15">
      <c r="A48" s="15"/>
      <c r="B48" s="1863"/>
      <c r="C48" s="1693"/>
      <c r="D48" s="1694"/>
      <c r="E48" s="1349" t="s">
        <v>8</v>
      </c>
      <c r="F48" s="1349"/>
      <c r="G48" s="1349"/>
      <c r="H48" s="1349"/>
      <c r="I48" s="1593">
        <f>第1表入力!I33</f>
        <v>0</v>
      </c>
      <c r="J48" s="1593"/>
      <c r="K48" s="1593"/>
      <c r="L48" s="1593"/>
      <c r="M48" s="1593"/>
      <c r="N48" s="1593"/>
      <c r="O48" s="1593"/>
      <c r="P48" s="1593"/>
      <c r="Q48" s="1593"/>
      <c r="R48" s="1593"/>
      <c r="S48" s="1593"/>
      <c r="T48" s="1593"/>
      <c r="U48" s="1593"/>
      <c r="V48" s="1593"/>
      <c r="W48" s="1593"/>
      <c r="X48" s="1593"/>
      <c r="Y48" s="1593"/>
      <c r="Z48" s="1593"/>
      <c r="AA48" s="1593"/>
      <c r="AB48" s="1593"/>
      <c r="AC48" s="1593"/>
      <c r="AD48" s="1593"/>
      <c r="AE48" s="1593"/>
      <c r="AF48" s="1593"/>
      <c r="AG48" s="1593"/>
      <c r="AH48" s="1593"/>
      <c r="AI48" s="1593"/>
      <c r="AJ48" s="1593"/>
      <c r="AK48" s="1594"/>
      <c r="AL48" s="1515" t="s">
        <v>48</v>
      </c>
      <c r="AM48" s="1516"/>
      <c r="AN48" s="135"/>
      <c r="AO48" s="141"/>
      <c r="AP48" s="1350" t="str">
        <f>IF(第1表入力!AN33="父",1,IF(第1表入力!AN33="母",2,IF(第1表入力!AN33="祖父",3,IF(第1表入力!AN33="祖母",4,IF(第1表入力!AN33="上記以外",5,"")))))</f>
        <v/>
      </c>
      <c r="AQ48" s="1350"/>
      <c r="AR48" s="1350"/>
      <c r="AS48" s="1350"/>
      <c r="AT48" s="141"/>
      <c r="AU48" s="142"/>
      <c r="AV48" s="135"/>
      <c r="AW48" s="143" t="s">
        <v>217</v>
      </c>
      <c r="AX48" s="144"/>
      <c r="AY48" s="144"/>
      <c r="AZ48" s="144"/>
      <c r="BA48" s="144"/>
      <c r="BB48" s="144"/>
      <c r="BC48" s="144"/>
      <c r="BD48" s="144"/>
      <c r="BE48" s="144"/>
      <c r="BF48" s="144"/>
      <c r="BG48" s="144"/>
      <c r="BH48" s="144"/>
      <c r="BI48" s="145"/>
      <c r="BJ48" s="1771"/>
      <c r="BK48" s="1772"/>
      <c r="BL48" s="1327"/>
      <c r="BM48" s="1328"/>
      <c r="BN48" s="1328"/>
      <c r="BO48" s="1328"/>
      <c r="BP48" s="1328"/>
      <c r="BQ48" s="1328"/>
      <c r="BR48" s="1328"/>
      <c r="BS48" s="1328"/>
      <c r="BT48" s="1328"/>
      <c r="BU48" s="1328"/>
      <c r="BV48" s="1328"/>
      <c r="BW48" s="1328"/>
      <c r="BX48" s="1328"/>
      <c r="BY48" s="1328"/>
      <c r="BZ48" s="1328"/>
      <c r="CA48" s="1328"/>
      <c r="CB48" s="1328"/>
      <c r="CC48" s="1328"/>
      <c r="CD48" s="1328"/>
      <c r="CE48" s="1328"/>
      <c r="CF48" s="1328"/>
      <c r="CG48" s="1328"/>
      <c r="CH48" s="1328"/>
      <c r="CI48" s="1328"/>
      <c r="CJ48" s="1328"/>
      <c r="CK48" s="1328"/>
      <c r="CL48" s="1329"/>
      <c r="CM48" s="1221">
        <f>第1表入力!CL33</f>
        <v>0</v>
      </c>
      <c r="CN48" s="1222"/>
      <c r="CO48" s="1222"/>
      <c r="CP48" s="1222"/>
      <c r="CQ48" s="1451"/>
      <c r="CR48" s="1221">
        <f>第1表入力!CP33</f>
        <v>0</v>
      </c>
      <c r="CS48" s="1222"/>
      <c r="CT48" s="1222"/>
      <c r="CU48" s="1222"/>
      <c r="CV48" s="1451"/>
      <c r="CW48" s="1221">
        <f>第1表入力!CV33</f>
        <v>0</v>
      </c>
      <c r="CX48" s="1222"/>
      <c r="CY48" s="1222"/>
      <c r="CZ48" s="1222"/>
      <c r="DA48" s="1222"/>
      <c r="DB48" s="1451"/>
      <c r="DC48" s="1221">
        <f>第1表入力!DB33</f>
        <v>0</v>
      </c>
      <c r="DD48" s="1222"/>
      <c r="DE48" s="1222"/>
      <c r="DF48" s="1222"/>
      <c r="DG48" s="1222"/>
      <c r="DH48" s="1223"/>
      <c r="DI48" s="1854"/>
      <c r="DJ48" s="1854"/>
      <c r="DK48" s="15"/>
      <c r="DL48" s="15"/>
    </row>
    <row r="49" spans="1:116" ht="3" customHeight="1" x14ac:dyDescent="0.15">
      <c r="A49" s="15"/>
      <c r="B49" s="1863"/>
      <c r="C49" s="1693"/>
      <c r="D49" s="1694"/>
      <c r="E49" s="1586" t="s">
        <v>165</v>
      </c>
      <c r="F49" s="1587"/>
      <c r="G49" s="1563" t="str">
        <f>IF(AND(第1表入力!G34&gt;=1,第1表入力!G34&lt;=5),第1表入力!G34,"")</f>
        <v/>
      </c>
      <c r="H49" s="1564"/>
      <c r="I49" s="1564"/>
      <c r="J49" s="1565"/>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7"/>
      <c r="AL49" s="1517"/>
      <c r="AM49" s="1518"/>
      <c r="AN49" s="1553">
        <f>第1表入力!AN34</f>
        <v>0</v>
      </c>
      <c r="AO49" s="1554"/>
      <c r="AP49" s="1554"/>
      <c r="AQ49" s="1554"/>
      <c r="AR49" s="1554"/>
      <c r="AS49" s="1554"/>
      <c r="AT49" s="1554"/>
      <c r="AU49" s="173"/>
      <c r="AV49" s="136"/>
      <c r="AW49" s="148"/>
      <c r="AX49" s="148"/>
      <c r="AY49" s="148"/>
      <c r="AZ49" s="148"/>
      <c r="BA49" s="148"/>
      <c r="BB49" s="148"/>
      <c r="BC49" s="148"/>
      <c r="BD49" s="148"/>
      <c r="BE49" s="148"/>
      <c r="BF49" s="148"/>
      <c r="BG49" s="148"/>
      <c r="BH49" s="148"/>
      <c r="BI49" s="149"/>
      <c r="BJ49" s="1432" t="s">
        <v>286</v>
      </c>
      <c r="BK49" s="1433"/>
      <c r="BL49" s="1433"/>
      <c r="BM49" s="1433"/>
      <c r="BN49" s="1433"/>
      <c r="BO49" s="1433"/>
      <c r="BP49" s="1433"/>
      <c r="BQ49" s="1433"/>
      <c r="BR49" s="1433"/>
      <c r="BS49" s="1434"/>
      <c r="BT49" s="1423" t="str">
        <f>IF(第1表入力!BT34="平成","○
",IF(第1表入力!BT34="令和","
○",""))</f>
        <v/>
      </c>
      <c r="BU49" s="1424"/>
      <c r="BV49" s="1425"/>
      <c r="BW49" s="368"/>
      <c r="BX49" s="368"/>
      <c r="BY49" s="368"/>
      <c r="BZ49" s="368"/>
      <c r="CA49" s="1299" t="s">
        <v>126</v>
      </c>
      <c r="CB49" s="1300"/>
      <c r="CC49" s="1301"/>
      <c r="CD49" s="1293">
        <f>第1表入力!CC34</f>
        <v>0</v>
      </c>
      <c r="CE49" s="1294"/>
      <c r="CF49" s="1294"/>
      <c r="CG49" s="1294"/>
      <c r="CH49" s="1294"/>
      <c r="CI49" s="1294"/>
      <c r="CJ49" s="1294"/>
      <c r="CK49" s="368"/>
      <c r="CL49" s="369"/>
      <c r="CM49" s="1208" t="s">
        <v>287</v>
      </c>
      <c r="CN49" s="1209"/>
      <c r="CO49" s="1209"/>
      <c r="CP49" s="1209"/>
      <c r="CQ49" s="1209"/>
      <c r="CR49" s="1209"/>
      <c r="CS49" s="1209"/>
      <c r="CT49" s="1209"/>
      <c r="CU49" s="1209"/>
      <c r="CV49" s="1209"/>
      <c r="CW49" s="1209"/>
      <c r="CX49" s="1209"/>
      <c r="CY49" s="1209"/>
      <c r="CZ49" s="1209"/>
      <c r="DA49" s="1209"/>
      <c r="DB49" s="1209"/>
      <c r="DC49" s="1209"/>
      <c r="DD49" s="1209"/>
      <c r="DE49" s="1209"/>
      <c r="DF49" s="1209"/>
      <c r="DG49" s="1209"/>
      <c r="DH49" s="1210"/>
      <c r="DI49" s="1854"/>
      <c r="DJ49" s="1854"/>
      <c r="DK49" s="15"/>
      <c r="DL49" s="15"/>
    </row>
    <row r="50" spans="1:116" ht="25.5" customHeight="1" x14ac:dyDescent="0.15">
      <c r="A50" s="15"/>
      <c r="B50" s="1863"/>
      <c r="C50" s="1693"/>
      <c r="D50" s="1694"/>
      <c r="E50" s="1588"/>
      <c r="F50" s="1589"/>
      <c r="G50" s="1566"/>
      <c r="H50" s="1567"/>
      <c r="I50" s="1567"/>
      <c r="J50" s="1568"/>
      <c r="K50" s="150"/>
      <c r="L50" s="1562" t="str">
        <f>IF(LEN(第1表入力!T34)&gt;=2,LEFT(第1表入力!T34,1),IF(LEN(第1表入力!T34)=1,"0",MID(TEXT(第1表入力!T34,"???"),2,1)))</f>
        <v xml:space="preserve"> </v>
      </c>
      <c r="M50" s="1562"/>
      <c r="N50" s="1562"/>
      <c r="O50" s="1562" t="str">
        <f>RIGHT(第1表入力!T34,1)</f>
        <v/>
      </c>
      <c r="P50" s="1562"/>
      <c r="Q50" s="1562"/>
      <c r="R50" s="1562"/>
      <c r="S50" s="150"/>
      <c r="T50" s="1562" t="str">
        <f>IF(LEN(第1表入力!Y34)&gt;=2,LEFT(第1表入力!Y34,1),IF(LEN(第1表入力!Y34)=1,"0",MID(TEXT(第1表入力!Y34,"???"),2,1)))</f>
        <v xml:space="preserve"> </v>
      </c>
      <c r="U50" s="1562"/>
      <c r="V50" s="1562"/>
      <c r="W50" s="1562" t="str">
        <f>RIGHT(第1表入力!Y34,1)</f>
        <v/>
      </c>
      <c r="X50" s="1562"/>
      <c r="Y50" s="1562"/>
      <c r="Z50" s="1562"/>
      <c r="AA50" s="124"/>
      <c r="AB50" s="1569" t="str">
        <f>IF(LEN(第1表入力!AF34)&gt;=2,LEFT(第1表入力!AF34,1),IF(LEN(第1表入力!AF34)=1,"0",MID(TEXT(第1表入力!AF34,"???"),2,1)))</f>
        <v xml:space="preserve"> </v>
      </c>
      <c r="AC50" s="1569"/>
      <c r="AD50" s="1569"/>
      <c r="AE50" s="1569"/>
      <c r="AF50" s="1562" t="str">
        <f>RIGHT(第1表入力!AF34,1)</f>
        <v/>
      </c>
      <c r="AG50" s="1562"/>
      <c r="AH50" s="1562"/>
      <c r="AI50" s="1562"/>
      <c r="AJ50" s="1562"/>
      <c r="AK50" s="151"/>
      <c r="AL50" s="1517"/>
      <c r="AM50" s="1518"/>
      <c r="AN50" s="1556"/>
      <c r="AO50" s="1557"/>
      <c r="AP50" s="1557"/>
      <c r="AQ50" s="1557"/>
      <c r="AR50" s="1557"/>
      <c r="AS50" s="1557"/>
      <c r="AT50" s="1557"/>
      <c r="AU50" s="1417" t="s">
        <v>218</v>
      </c>
      <c r="AV50" s="1418"/>
      <c r="AW50" s="1418"/>
      <c r="AX50" s="1418"/>
      <c r="AY50" s="1418"/>
      <c r="AZ50" s="1418"/>
      <c r="BA50" s="1418"/>
      <c r="BB50" s="1418"/>
      <c r="BC50" s="1418"/>
      <c r="BD50" s="1418"/>
      <c r="BE50" s="1418"/>
      <c r="BF50" s="1418"/>
      <c r="BG50" s="1418"/>
      <c r="BH50" s="1418"/>
      <c r="BI50" s="1419"/>
      <c r="BJ50" s="1435"/>
      <c r="BK50" s="1436"/>
      <c r="BL50" s="1436"/>
      <c r="BM50" s="1436"/>
      <c r="BN50" s="1436"/>
      <c r="BO50" s="1436"/>
      <c r="BP50" s="1436"/>
      <c r="BQ50" s="1436"/>
      <c r="BR50" s="1436"/>
      <c r="BS50" s="1437"/>
      <c r="BT50" s="1426"/>
      <c r="BU50" s="1427"/>
      <c r="BV50" s="1428"/>
      <c r="BW50" s="247"/>
      <c r="BX50" s="247"/>
      <c r="BY50" s="247"/>
      <c r="BZ50" s="247"/>
      <c r="CA50" s="1302"/>
      <c r="CB50" s="1303"/>
      <c r="CC50" s="1304"/>
      <c r="CD50" s="1295"/>
      <c r="CE50" s="1296"/>
      <c r="CF50" s="1296"/>
      <c r="CG50" s="1296"/>
      <c r="CH50" s="1296"/>
      <c r="CI50" s="1296"/>
      <c r="CJ50" s="1296"/>
      <c r="CK50" s="1290" t="s">
        <v>127</v>
      </c>
      <c r="CL50" s="1291"/>
      <c r="CM50" s="1211"/>
      <c r="CN50" s="1212"/>
      <c r="CO50" s="1212"/>
      <c r="CP50" s="1212"/>
      <c r="CQ50" s="1212"/>
      <c r="CR50" s="1212"/>
      <c r="CS50" s="1212"/>
      <c r="CT50" s="1212"/>
      <c r="CU50" s="1212"/>
      <c r="CV50" s="1212"/>
      <c r="CW50" s="1212"/>
      <c r="CX50" s="1212"/>
      <c r="CY50" s="1212"/>
      <c r="CZ50" s="1212"/>
      <c r="DA50" s="1212"/>
      <c r="DB50" s="1212"/>
      <c r="DC50" s="1212"/>
      <c r="DD50" s="1212"/>
      <c r="DE50" s="1212"/>
      <c r="DF50" s="1212"/>
      <c r="DG50" s="1212"/>
      <c r="DH50" s="1213"/>
      <c r="DI50" s="1854"/>
      <c r="DJ50" s="1854"/>
      <c r="DK50" s="15"/>
      <c r="DL50" s="15"/>
    </row>
    <row r="51" spans="1:116" ht="3" customHeight="1" thickBot="1" x14ac:dyDescent="0.2">
      <c r="A51" s="15"/>
      <c r="B51" s="1863"/>
      <c r="C51" s="1693"/>
      <c r="D51" s="1694"/>
      <c r="E51" s="1588"/>
      <c r="F51" s="1589"/>
      <c r="G51" s="1566"/>
      <c r="H51" s="1567"/>
      <c r="I51" s="1567"/>
      <c r="J51" s="1568"/>
      <c r="K51" s="174"/>
      <c r="L51" s="174"/>
      <c r="M51" s="174"/>
      <c r="N51" s="174"/>
      <c r="O51" s="174"/>
      <c r="P51" s="174"/>
      <c r="Q51" s="174"/>
      <c r="R51" s="174"/>
      <c r="S51" s="174"/>
      <c r="T51" s="174"/>
      <c r="U51" s="174"/>
      <c r="V51" s="174"/>
      <c r="W51" s="174"/>
      <c r="X51" s="174"/>
      <c r="Y51" s="174"/>
      <c r="Z51" s="174"/>
      <c r="AA51" s="174"/>
      <c r="AB51" s="174"/>
      <c r="AC51" s="174"/>
      <c r="AD51" s="174"/>
      <c r="AE51" s="174"/>
      <c r="AF51" s="174"/>
      <c r="AG51" s="174"/>
      <c r="AH51" s="174"/>
      <c r="AI51" s="174"/>
      <c r="AJ51" s="174"/>
      <c r="AK51" s="175"/>
      <c r="AL51" s="1517"/>
      <c r="AM51" s="1518"/>
      <c r="AN51" s="1559"/>
      <c r="AO51" s="1560"/>
      <c r="AP51" s="1560"/>
      <c r="AQ51" s="1560"/>
      <c r="AR51" s="1560"/>
      <c r="AS51" s="1560"/>
      <c r="AT51" s="1560"/>
      <c r="AU51" s="1420"/>
      <c r="AV51" s="1421"/>
      <c r="AW51" s="1421"/>
      <c r="AX51" s="1421"/>
      <c r="AY51" s="1421"/>
      <c r="AZ51" s="1421"/>
      <c r="BA51" s="1421"/>
      <c r="BB51" s="1421"/>
      <c r="BC51" s="1421"/>
      <c r="BD51" s="1421"/>
      <c r="BE51" s="1421"/>
      <c r="BF51" s="1421"/>
      <c r="BG51" s="1421"/>
      <c r="BH51" s="1421"/>
      <c r="BI51" s="1422"/>
      <c r="BJ51" s="1438"/>
      <c r="BK51" s="1439"/>
      <c r="BL51" s="1439"/>
      <c r="BM51" s="1439"/>
      <c r="BN51" s="1439"/>
      <c r="BO51" s="1439"/>
      <c r="BP51" s="1439"/>
      <c r="BQ51" s="1439"/>
      <c r="BR51" s="1439"/>
      <c r="BS51" s="1440"/>
      <c r="BT51" s="1429"/>
      <c r="BU51" s="1430"/>
      <c r="BV51" s="1431"/>
      <c r="BW51" s="242"/>
      <c r="BX51" s="242"/>
      <c r="BY51" s="242"/>
      <c r="BZ51" s="242"/>
      <c r="CA51" s="1305"/>
      <c r="CB51" s="1306"/>
      <c r="CC51" s="1307"/>
      <c r="CD51" s="1297"/>
      <c r="CE51" s="1298"/>
      <c r="CF51" s="1298"/>
      <c r="CG51" s="1298"/>
      <c r="CH51" s="1298"/>
      <c r="CI51" s="1298"/>
      <c r="CJ51" s="1298"/>
      <c r="CK51" s="242"/>
      <c r="CL51" s="370"/>
      <c r="CM51" s="1214"/>
      <c r="CN51" s="1215"/>
      <c r="CO51" s="1215"/>
      <c r="CP51" s="1215"/>
      <c r="CQ51" s="1215"/>
      <c r="CR51" s="1215"/>
      <c r="CS51" s="1215"/>
      <c r="CT51" s="1215"/>
      <c r="CU51" s="1215"/>
      <c r="CV51" s="1215"/>
      <c r="CW51" s="1215"/>
      <c r="CX51" s="1215"/>
      <c r="CY51" s="1215"/>
      <c r="CZ51" s="1215"/>
      <c r="DA51" s="1215"/>
      <c r="DB51" s="1215"/>
      <c r="DC51" s="1215"/>
      <c r="DD51" s="1215"/>
      <c r="DE51" s="1215"/>
      <c r="DF51" s="1215"/>
      <c r="DG51" s="1215"/>
      <c r="DH51" s="1216"/>
      <c r="DI51" s="1854"/>
      <c r="DJ51" s="1854"/>
      <c r="DK51" s="15"/>
      <c r="DL51" s="15"/>
    </row>
    <row r="52" spans="1:116" ht="3" customHeight="1" x14ac:dyDescent="0.15">
      <c r="A52" s="15"/>
      <c r="B52" s="1863"/>
      <c r="C52" s="1693"/>
      <c r="D52" s="1694"/>
      <c r="E52" s="1346" t="s">
        <v>116</v>
      </c>
      <c r="F52" s="1346"/>
      <c r="G52" s="1346"/>
      <c r="H52" s="1346"/>
      <c r="I52" s="1346"/>
      <c r="J52" s="1346"/>
      <c r="K52" s="1346"/>
      <c r="L52" s="1346"/>
      <c r="M52" s="1346"/>
      <c r="N52" s="1346"/>
      <c r="O52" s="1346"/>
      <c r="P52" s="1346"/>
      <c r="Q52" s="1346"/>
      <c r="R52" s="1346"/>
      <c r="S52" s="1346"/>
      <c r="T52" s="1346"/>
      <c r="U52" s="1346"/>
      <c r="V52" s="1346"/>
      <c r="W52" s="1346"/>
      <c r="X52" s="1346"/>
      <c r="Y52" s="1346"/>
      <c r="Z52" s="1346"/>
      <c r="AA52" s="1346"/>
      <c r="AB52" s="1346"/>
      <c r="AC52" s="1346"/>
      <c r="AD52" s="1346"/>
      <c r="AE52" s="1346"/>
      <c r="AF52" s="1346"/>
      <c r="AG52" s="1346"/>
      <c r="AH52" s="1346"/>
      <c r="AI52" s="1346"/>
      <c r="AJ52" s="1346"/>
      <c r="AK52" s="1346"/>
      <c r="AL52" s="1346"/>
      <c r="AM52" s="1346"/>
      <c r="AN52" s="1346"/>
      <c r="AO52" s="1346"/>
      <c r="AP52" s="1346"/>
      <c r="AQ52" s="1346"/>
      <c r="AR52" s="1346"/>
      <c r="AS52" s="1346"/>
      <c r="AT52" s="1346"/>
      <c r="AU52" s="1346"/>
      <c r="AV52" s="1346"/>
      <c r="AW52" s="1346"/>
      <c r="AX52" s="1346"/>
      <c r="AY52" s="1346"/>
      <c r="AZ52" s="1346"/>
      <c r="BA52" s="1346"/>
      <c r="BB52" s="1346"/>
      <c r="BC52" s="1346"/>
      <c r="BD52" s="176"/>
      <c r="BE52" s="176"/>
      <c r="BF52" s="176"/>
      <c r="BG52" s="176"/>
      <c r="BH52" s="176"/>
      <c r="BI52" s="176"/>
      <c r="BJ52" s="176"/>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7"/>
      <c r="CJ52" s="178"/>
      <c r="CK52" s="1284" t="s">
        <v>115</v>
      </c>
      <c r="CL52" s="1285"/>
      <c r="CM52" s="179"/>
      <c r="CN52" s="179"/>
      <c r="CO52" s="179"/>
      <c r="CP52" s="179"/>
      <c r="CQ52" s="179"/>
      <c r="CR52" s="179"/>
      <c r="CS52" s="179"/>
      <c r="CT52" s="179"/>
      <c r="CU52" s="179"/>
      <c r="CV52" s="179"/>
      <c r="CW52" s="179"/>
      <c r="CX52" s="179"/>
      <c r="CY52" s="179"/>
      <c r="CZ52" s="179"/>
      <c r="DA52" s="179"/>
      <c r="DB52" s="179"/>
      <c r="DC52" s="179"/>
      <c r="DD52" s="179"/>
      <c r="DE52" s="179"/>
      <c r="DF52" s="179"/>
      <c r="DG52" s="179"/>
      <c r="DH52" s="180"/>
      <c r="DI52" s="1854"/>
      <c r="DJ52" s="1854"/>
      <c r="DK52" s="15"/>
      <c r="DL52" s="15"/>
    </row>
    <row r="53" spans="1:116" ht="23.25" customHeight="1" x14ac:dyDescent="0.15">
      <c r="A53" s="15"/>
      <c r="B53" s="1863"/>
      <c r="C53" s="1693"/>
      <c r="D53" s="1694"/>
      <c r="E53" s="1347"/>
      <c r="F53" s="1347"/>
      <c r="G53" s="1347"/>
      <c r="H53" s="1347"/>
      <c r="I53" s="1347"/>
      <c r="J53" s="1347"/>
      <c r="K53" s="1347"/>
      <c r="L53" s="1347"/>
      <c r="M53" s="1347"/>
      <c r="N53" s="1347"/>
      <c r="O53" s="1347"/>
      <c r="P53" s="1347"/>
      <c r="Q53" s="1347"/>
      <c r="R53" s="1347"/>
      <c r="S53" s="1347"/>
      <c r="T53" s="1347"/>
      <c r="U53" s="1347"/>
      <c r="V53" s="1347"/>
      <c r="W53" s="1347"/>
      <c r="X53" s="1347"/>
      <c r="Y53" s="1347"/>
      <c r="Z53" s="1347"/>
      <c r="AA53" s="1347"/>
      <c r="AB53" s="1347"/>
      <c r="AC53" s="1347"/>
      <c r="AD53" s="1347"/>
      <c r="AE53" s="1347"/>
      <c r="AF53" s="1347"/>
      <c r="AG53" s="1347"/>
      <c r="AH53" s="1347"/>
      <c r="AI53" s="1347"/>
      <c r="AJ53" s="1347"/>
      <c r="AK53" s="1347"/>
      <c r="AL53" s="1347"/>
      <c r="AM53" s="1347"/>
      <c r="AN53" s="1347"/>
      <c r="AO53" s="1347"/>
      <c r="AP53" s="1347"/>
      <c r="AQ53" s="1347"/>
      <c r="AR53" s="1347"/>
      <c r="AS53" s="1347"/>
      <c r="AT53" s="1347"/>
      <c r="AU53" s="1347"/>
      <c r="AV53" s="1347"/>
      <c r="AW53" s="1347"/>
      <c r="AX53" s="1347"/>
      <c r="AY53" s="1347"/>
      <c r="AZ53" s="1347"/>
      <c r="BA53" s="1347"/>
      <c r="BB53" s="1347"/>
      <c r="BC53" s="1347"/>
      <c r="BD53" s="181"/>
      <c r="BE53" s="181"/>
      <c r="BF53" s="181"/>
      <c r="BG53" s="181"/>
      <c r="BH53" s="181"/>
      <c r="BI53" s="181"/>
      <c r="BJ53" s="181"/>
      <c r="BK53" s="181"/>
      <c r="BL53" s="181"/>
      <c r="BM53" s="181"/>
      <c r="BN53" s="181"/>
      <c r="BO53" s="181"/>
      <c r="BP53" s="181"/>
      <c r="BQ53" s="181"/>
      <c r="BR53" s="181"/>
      <c r="BS53" s="181"/>
      <c r="BT53" s="181"/>
      <c r="BU53" s="181"/>
      <c r="BV53" s="181"/>
      <c r="BW53" s="181"/>
      <c r="BX53" s="181"/>
      <c r="BY53" s="181"/>
      <c r="BZ53" s="181"/>
      <c r="CA53" s="181"/>
      <c r="CB53" s="181"/>
      <c r="CC53" s="181"/>
      <c r="CD53" s="181"/>
      <c r="CE53" s="181"/>
      <c r="CF53" s="181"/>
      <c r="CG53" s="181"/>
      <c r="CH53" s="181"/>
      <c r="CI53" s="182"/>
      <c r="CJ53" s="183"/>
      <c r="CK53" s="1241"/>
      <c r="CL53" s="1242"/>
      <c r="CM53" s="184"/>
      <c r="CN53" s="166" t="str">
        <f>IF(OR(第1表入力!CM35=0,LEN(第1表入力!CM35)-9&lt;=0),"",MID(第1表入力!CM35,LEN(第1表入力!CM35)-9,1))</f>
        <v/>
      </c>
      <c r="CO53" s="169"/>
      <c r="CP53" s="167" t="str">
        <f>IF(OR(第1表入力!CM35=0,LEN(第1表入力!CM35)-8&lt;=0),"",MID(第1表入力!CM35,LEN(第1表入力!CM35)-8,1))</f>
        <v/>
      </c>
      <c r="CQ53" s="168"/>
      <c r="CR53" s="167" t="str">
        <f>IF(OR(第1表入力!CM35=0,LEN(第1表入力!CM35)-7&lt;=0),"",MID(第1表入力!CM35,LEN(第1表入力!CM35)-7,1))</f>
        <v/>
      </c>
      <c r="CS53" s="168"/>
      <c r="CT53" s="167" t="str">
        <f>IF(OR(第1表入力!CM35=0,LEN(第1表入力!CM35)-6&lt;=0),"",MID(第1表入力!CM35,LEN(第1表入力!CM35)-6,1))</f>
        <v>5</v>
      </c>
      <c r="CU53" s="169"/>
      <c r="CV53" s="167" t="str">
        <f>IF(OR(第1表入力!CM35=0,LEN(第1表入力!CM35)-5&lt;=0),"",MID(第1表入力!CM35,LEN(第1表入力!CM35)-5,1))</f>
        <v>0</v>
      </c>
      <c r="CW53" s="168"/>
      <c r="CX53" s="167" t="str">
        <f>IF(OR(第1表入力!CM35=0,LEN(第1表入力!CM35)-4&lt;=0),"",MID(第1表入力!CM35,LEN(第1表入力!CM35)-4,1))</f>
        <v>0</v>
      </c>
      <c r="CY53" s="168"/>
      <c r="CZ53" s="167" t="str">
        <f>IF(OR(第1表入力!CM35=0,LEN(第1表入力!CM35)-3&lt;=0),"",MID(第1表入力!CM35,LEN(第1表入力!CM35)-3,1))</f>
        <v>0</v>
      </c>
      <c r="DA53" s="169"/>
      <c r="DB53" s="167" t="str">
        <f>IF(OR(第1表入力!CM35=0,LEN(第1表入力!CM35)-2&lt;=0),"",MID(第1表入力!CM35,LEN(第1表入力!CM35)-2,1))</f>
        <v>0</v>
      </c>
      <c r="DC53" s="168"/>
      <c r="DD53" s="1269" t="str">
        <f>IF(OR(第1表入力!CM35=0,LEN(第1表入力!CM35)-1&lt;=0),"",MID(第1表入力!CM35,LEN(第1表入力!CM35)-1,1))</f>
        <v>0</v>
      </c>
      <c r="DE53" s="1270"/>
      <c r="DF53" s="168"/>
      <c r="DG53" s="167" t="str">
        <f>IF(第1表入力!CM35&lt;&gt;0,RIGHT(第1表入力!CM35,1),"")</f>
        <v>0</v>
      </c>
      <c r="DH53" s="185"/>
      <c r="DI53" s="1854"/>
      <c r="DJ53" s="1854"/>
      <c r="DK53" s="15"/>
      <c r="DL53" s="15"/>
    </row>
    <row r="54" spans="1:116" ht="3" customHeight="1" thickBot="1" x14ac:dyDescent="0.2">
      <c r="A54" s="15"/>
      <c r="B54" s="1863"/>
      <c r="C54" s="1695"/>
      <c r="D54" s="1696"/>
      <c r="E54" s="1347"/>
      <c r="F54" s="1348"/>
      <c r="G54" s="1348"/>
      <c r="H54" s="1348"/>
      <c r="I54" s="1348"/>
      <c r="J54" s="1348"/>
      <c r="K54" s="1348"/>
      <c r="L54" s="1348"/>
      <c r="M54" s="1348"/>
      <c r="N54" s="1348"/>
      <c r="O54" s="1348"/>
      <c r="P54" s="1348"/>
      <c r="Q54" s="1348"/>
      <c r="R54" s="1348"/>
      <c r="S54" s="1348"/>
      <c r="T54" s="1348"/>
      <c r="U54" s="1348"/>
      <c r="V54" s="1348"/>
      <c r="W54" s="1348"/>
      <c r="X54" s="1348"/>
      <c r="Y54" s="1348"/>
      <c r="Z54" s="1348"/>
      <c r="AA54" s="1348"/>
      <c r="AB54" s="1348"/>
      <c r="AC54" s="1348"/>
      <c r="AD54" s="1348"/>
      <c r="AE54" s="1348"/>
      <c r="AF54" s="1348"/>
      <c r="AG54" s="1348"/>
      <c r="AH54" s="1348"/>
      <c r="AI54" s="1348"/>
      <c r="AJ54" s="1348"/>
      <c r="AK54" s="1348"/>
      <c r="AL54" s="1348"/>
      <c r="AM54" s="1348"/>
      <c r="AN54" s="1348"/>
      <c r="AO54" s="1348"/>
      <c r="AP54" s="1348"/>
      <c r="AQ54" s="1348"/>
      <c r="AR54" s="1348"/>
      <c r="AS54" s="1348"/>
      <c r="AT54" s="1348"/>
      <c r="AU54" s="1348"/>
      <c r="AV54" s="1348"/>
      <c r="AW54" s="1348"/>
      <c r="AX54" s="1348"/>
      <c r="AY54" s="1348"/>
      <c r="AZ54" s="1348"/>
      <c r="BA54" s="1348"/>
      <c r="BB54" s="1348"/>
      <c r="BC54" s="1348"/>
      <c r="BD54" s="186"/>
      <c r="BE54" s="186"/>
      <c r="BF54" s="186"/>
      <c r="BG54" s="186"/>
      <c r="BH54" s="186"/>
      <c r="BI54" s="186"/>
      <c r="BJ54" s="186"/>
      <c r="BK54" s="186"/>
      <c r="BL54" s="186"/>
      <c r="BM54" s="186"/>
      <c r="BN54" s="186"/>
      <c r="BO54" s="186"/>
      <c r="BP54" s="186"/>
      <c r="BQ54" s="186"/>
      <c r="BR54" s="186"/>
      <c r="BS54" s="186"/>
      <c r="BT54" s="186"/>
      <c r="BU54" s="186"/>
      <c r="BV54" s="186"/>
      <c r="BW54" s="186"/>
      <c r="BX54" s="186"/>
      <c r="BY54" s="186"/>
      <c r="BZ54" s="186"/>
      <c r="CA54" s="186"/>
      <c r="CB54" s="186"/>
      <c r="CC54" s="186"/>
      <c r="CD54" s="186"/>
      <c r="CE54" s="186"/>
      <c r="CF54" s="186"/>
      <c r="CG54" s="186"/>
      <c r="CH54" s="186"/>
      <c r="CI54" s="187"/>
      <c r="CJ54" s="188"/>
      <c r="CK54" s="1509"/>
      <c r="CL54" s="1334"/>
      <c r="CM54" s="189"/>
      <c r="CN54" s="189"/>
      <c r="CO54" s="189"/>
      <c r="CP54" s="189"/>
      <c r="CQ54" s="189"/>
      <c r="CR54" s="189"/>
      <c r="CS54" s="189"/>
      <c r="CT54" s="189"/>
      <c r="CU54" s="189"/>
      <c r="CV54" s="189"/>
      <c r="CW54" s="189"/>
      <c r="CX54" s="189"/>
      <c r="CY54" s="189"/>
      <c r="CZ54" s="189"/>
      <c r="DA54" s="189"/>
      <c r="DB54" s="189"/>
      <c r="DC54" s="189"/>
      <c r="DD54" s="189"/>
      <c r="DE54" s="189"/>
      <c r="DF54" s="189"/>
      <c r="DG54" s="189"/>
      <c r="DH54" s="190"/>
      <c r="DI54" s="1854"/>
      <c r="DJ54" s="1854"/>
      <c r="DK54" s="15"/>
      <c r="DL54" s="15"/>
    </row>
    <row r="55" spans="1:116" ht="3.75" customHeight="1" thickBot="1" x14ac:dyDescent="0.2">
      <c r="A55" s="1514" t="s">
        <v>258</v>
      </c>
      <c r="B55" s="1863"/>
      <c r="C55" s="191"/>
      <c r="D55" s="191"/>
      <c r="E55" s="154"/>
      <c r="F55" s="192"/>
      <c r="G55" s="193"/>
      <c r="H55" s="193"/>
      <c r="I55" s="193"/>
      <c r="J55" s="193"/>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94"/>
      <c r="AL55" s="133"/>
      <c r="AM55" s="133"/>
      <c r="AN55" s="135"/>
      <c r="AO55" s="135"/>
      <c r="AP55" s="135"/>
      <c r="AQ55" s="135"/>
      <c r="AR55" s="135"/>
      <c r="AS55" s="135"/>
      <c r="AT55" s="135"/>
      <c r="AU55" s="135"/>
      <c r="AV55" s="135"/>
      <c r="AW55" s="195"/>
      <c r="AX55" s="195"/>
      <c r="AY55" s="195"/>
      <c r="AZ55" s="195"/>
      <c r="BA55" s="196"/>
      <c r="BB55" s="196"/>
      <c r="BC55" s="196"/>
      <c r="BD55" s="196"/>
      <c r="BE55" s="196"/>
      <c r="BF55" s="196"/>
      <c r="BG55" s="196"/>
      <c r="BH55" s="196"/>
      <c r="BI55" s="196"/>
      <c r="BJ55" s="159"/>
      <c r="BK55" s="159"/>
      <c r="BL55" s="159"/>
      <c r="BM55" s="159"/>
      <c r="BN55" s="159"/>
      <c r="BO55" s="159"/>
      <c r="BP55" s="159"/>
      <c r="BQ55" s="159"/>
      <c r="BR55" s="159"/>
      <c r="BS55" s="159"/>
      <c r="BT55" s="159"/>
      <c r="BU55" s="159"/>
      <c r="BV55" s="159"/>
      <c r="BW55" s="159"/>
      <c r="BX55" s="159"/>
      <c r="BY55" s="159"/>
      <c r="BZ55" s="159"/>
      <c r="CA55" s="159"/>
      <c r="CB55" s="159"/>
      <c r="CC55" s="159"/>
      <c r="CD55" s="159"/>
      <c r="CE55" s="159"/>
      <c r="CF55" s="159"/>
      <c r="CG55" s="159"/>
      <c r="CH55" s="159"/>
      <c r="CI55" s="159"/>
      <c r="CJ55" s="159"/>
      <c r="CK55" s="159"/>
      <c r="CL55" s="179"/>
      <c r="CM55" s="179"/>
      <c r="CN55" s="179"/>
      <c r="CO55" s="106"/>
      <c r="CP55" s="106"/>
      <c r="CQ55" s="106"/>
      <c r="CR55" s="106"/>
      <c r="CS55" s="106"/>
      <c r="CT55" s="106"/>
      <c r="CU55" s="106"/>
      <c r="CV55" s="106"/>
      <c r="CW55" s="106"/>
      <c r="CX55" s="106"/>
      <c r="CY55" s="106"/>
      <c r="CZ55" s="106"/>
      <c r="DA55" s="106"/>
      <c r="DB55" s="106"/>
      <c r="DC55" s="106"/>
      <c r="DD55" s="106"/>
      <c r="DE55" s="106"/>
      <c r="DF55" s="106"/>
      <c r="DG55" s="106"/>
      <c r="DH55" s="106"/>
      <c r="DI55" s="1854"/>
      <c r="DJ55" s="1854"/>
      <c r="DK55" s="15"/>
      <c r="DL55" s="15"/>
    </row>
    <row r="56" spans="1:116" ht="3" customHeight="1" x14ac:dyDescent="0.15">
      <c r="A56" s="1514"/>
      <c r="B56" s="1863"/>
      <c r="C56" s="1856" t="s">
        <v>44</v>
      </c>
      <c r="D56" s="1857"/>
      <c r="E56" s="154"/>
      <c r="F56" s="154"/>
      <c r="G56" s="155"/>
      <c r="H56" s="155"/>
      <c r="I56" s="155"/>
      <c r="J56" s="155"/>
      <c r="K56" s="156"/>
      <c r="L56" s="156"/>
      <c r="M56" s="156"/>
      <c r="N56" s="156"/>
      <c r="O56" s="156"/>
      <c r="P56" s="156"/>
      <c r="Q56" s="156"/>
      <c r="R56" s="156"/>
      <c r="S56" s="156"/>
      <c r="T56" s="156"/>
      <c r="U56" s="156"/>
      <c r="V56" s="156"/>
      <c r="W56" s="156"/>
      <c r="X56" s="156"/>
      <c r="Y56" s="156"/>
      <c r="Z56" s="156"/>
      <c r="AA56" s="156"/>
      <c r="AB56" s="156"/>
      <c r="AC56" s="156"/>
      <c r="AD56" s="156"/>
      <c r="AE56" s="156"/>
      <c r="AF56" s="156"/>
      <c r="AG56" s="156"/>
      <c r="AH56" s="156"/>
      <c r="AI56" s="156"/>
      <c r="AJ56" s="156"/>
      <c r="AK56" s="157"/>
      <c r="AL56" s="158"/>
      <c r="AM56" s="158"/>
      <c r="AN56" s="159"/>
      <c r="AO56" s="159"/>
      <c r="AP56" s="159"/>
      <c r="AQ56" s="159"/>
      <c r="AR56" s="159"/>
      <c r="AS56" s="159"/>
      <c r="AT56" s="159"/>
      <c r="AU56" s="159"/>
      <c r="AV56" s="159"/>
      <c r="AW56" s="196"/>
      <c r="AX56" s="196"/>
      <c r="AY56" s="196"/>
      <c r="AZ56" s="196"/>
      <c r="BA56" s="196"/>
      <c r="BB56" s="196"/>
      <c r="BC56" s="196"/>
      <c r="BD56" s="196"/>
      <c r="BE56" s="196"/>
      <c r="BF56" s="196"/>
      <c r="BG56" s="196"/>
      <c r="BH56" s="196"/>
      <c r="BI56" s="196"/>
      <c r="BJ56" s="1462" t="s">
        <v>285</v>
      </c>
      <c r="BK56" s="1463"/>
      <c r="BL56" s="1321">
        <f>第1表入力!BL36</f>
        <v>0</v>
      </c>
      <c r="BM56" s="1322"/>
      <c r="BN56" s="1322"/>
      <c r="BO56" s="1322"/>
      <c r="BP56" s="1322"/>
      <c r="BQ56" s="1322"/>
      <c r="BR56" s="1322"/>
      <c r="BS56" s="1322"/>
      <c r="BT56" s="1322"/>
      <c r="BU56" s="1322"/>
      <c r="BV56" s="1322"/>
      <c r="BW56" s="1321">
        <f>第1表入力!BV36</f>
        <v>0</v>
      </c>
      <c r="BX56" s="1322"/>
      <c r="BY56" s="1322"/>
      <c r="BZ56" s="1322"/>
      <c r="CA56" s="1322"/>
      <c r="CB56" s="1322"/>
      <c r="CC56" s="1598"/>
      <c r="CD56" s="1322">
        <f>第1表入力!CC36</f>
        <v>0</v>
      </c>
      <c r="CE56" s="1322"/>
      <c r="CF56" s="1322"/>
      <c r="CG56" s="1322"/>
      <c r="CH56" s="1322"/>
      <c r="CI56" s="1322"/>
      <c r="CJ56" s="1322"/>
      <c r="CK56" s="1322"/>
      <c r="CL56" s="1598"/>
      <c r="CM56" s="1503" t="s">
        <v>281</v>
      </c>
      <c r="CN56" s="1504"/>
      <c r="CO56" s="1504"/>
      <c r="CP56" s="179"/>
      <c r="CQ56" s="179"/>
      <c r="CR56" s="179"/>
      <c r="CS56" s="179"/>
      <c r="CT56" s="179"/>
      <c r="CU56" s="179"/>
      <c r="CV56" s="179"/>
      <c r="CW56" s="179"/>
      <c r="CX56" s="179"/>
      <c r="CY56" s="179"/>
      <c r="CZ56" s="179"/>
      <c r="DA56" s="179"/>
      <c r="DB56" s="179"/>
      <c r="DC56" s="179"/>
      <c r="DD56" s="179"/>
      <c r="DE56" s="179"/>
      <c r="DF56" s="179"/>
      <c r="DG56" s="179"/>
      <c r="DH56" s="180"/>
      <c r="DI56" s="1854"/>
      <c r="DJ56" s="1854"/>
      <c r="DK56" s="15"/>
      <c r="DL56" s="15"/>
    </row>
    <row r="57" spans="1:116" ht="20.25" customHeight="1" x14ac:dyDescent="0.15">
      <c r="A57" s="1514"/>
      <c r="B57" s="1863"/>
      <c r="C57" s="1858"/>
      <c r="D57" s="1859"/>
      <c r="E57" s="1590" t="s">
        <v>7</v>
      </c>
      <c r="F57" s="1590"/>
      <c r="G57" s="1590"/>
      <c r="H57" s="1590"/>
      <c r="I57" s="1521">
        <f>第1表入力!I36</f>
        <v>0</v>
      </c>
      <c r="J57" s="1521"/>
      <c r="K57" s="1521"/>
      <c r="L57" s="1521"/>
      <c r="M57" s="1521"/>
      <c r="N57" s="1521"/>
      <c r="O57" s="1521"/>
      <c r="P57" s="1521"/>
      <c r="Q57" s="1521"/>
      <c r="R57" s="1521"/>
      <c r="S57" s="1521"/>
      <c r="T57" s="1521"/>
      <c r="U57" s="1521"/>
      <c r="V57" s="1521"/>
      <c r="W57" s="1521"/>
      <c r="X57" s="1521"/>
      <c r="Y57" s="1521"/>
      <c r="Z57" s="1521"/>
      <c r="AA57" s="1521"/>
      <c r="AB57" s="1521"/>
      <c r="AC57" s="1521"/>
      <c r="AD57" s="1521"/>
      <c r="AE57" s="1521"/>
      <c r="AF57" s="1521"/>
      <c r="AG57" s="1521"/>
      <c r="AH57" s="1521"/>
      <c r="AI57" s="1521"/>
      <c r="AJ57" s="1521"/>
      <c r="AK57" s="1521"/>
      <c r="AL57" s="1521"/>
      <c r="AM57" s="1521"/>
      <c r="AN57" s="1521"/>
      <c r="AO57" s="1521"/>
      <c r="AP57" s="1521"/>
      <c r="AQ57" s="1521"/>
      <c r="AR57" s="1521"/>
      <c r="AS57" s="1521"/>
      <c r="AT57" s="1521"/>
      <c r="AU57" s="1521"/>
      <c r="AV57" s="1521"/>
      <c r="AW57" s="1521"/>
      <c r="AX57" s="1521"/>
      <c r="AY57" s="1521"/>
      <c r="AZ57" s="1521"/>
      <c r="BA57" s="1521"/>
      <c r="BB57" s="1521"/>
      <c r="BC57" s="1521"/>
      <c r="BD57" s="1521"/>
      <c r="BE57" s="1521"/>
      <c r="BF57" s="1521"/>
      <c r="BG57" s="1521"/>
      <c r="BH57" s="1521"/>
      <c r="BI57" s="1522"/>
      <c r="BJ57" s="1464"/>
      <c r="BK57" s="1465"/>
      <c r="BL57" s="1456"/>
      <c r="BM57" s="1325"/>
      <c r="BN57" s="1325"/>
      <c r="BO57" s="1325"/>
      <c r="BP57" s="1325"/>
      <c r="BQ57" s="1325"/>
      <c r="BR57" s="1325"/>
      <c r="BS57" s="1325"/>
      <c r="BT57" s="1325"/>
      <c r="BU57" s="1325"/>
      <c r="BV57" s="1325"/>
      <c r="BW57" s="1456"/>
      <c r="BX57" s="1325"/>
      <c r="BY57" s="1325"/>
      <c r="BZ57" s="1325"/>
      <c r="CA57" s="1325"/>
      <c r="CB57" s="1325"/>
      <c r="CC57" s="1599"/>
      <c r="CD57" s="1325"/>
      <c r="CE57" s="1325"/>
      <c r="CF57" s="1325"/>
      <c r="CG57" s="1325"/>
      <c r="CH57" s="1325"/>
      <c r="CI57" s="1325"/>
      <c r="CJ57" s="1325"/>
      <c r="CK57" s="1325"/>
      <c r="CL57" s="1599"/>
      <c r="CM57" s="1505"/>
      <c r="CN57" s="1506"/>
      <c r="CO57" s="1506"/>
      <c r="CP57" s="119" t="str">
        <f>IF(LEN(第1表入力!CR36)&gt;=2,LEFT(第1表入力!CR36,1),IF(LEN(第1表入力!CR36)=1,"0",MID(TEXT(第1表入力!CR36,"???"),2,1)))</f>
        <v xml:space="preserve"> </v>
      </c>
      <c r="CQ57" s="120"/>
      <c r="CR57" s="119" t="str">
        <f>RIGHT(第1表入力!CR36,1)</f>
        <v/>
      </c>
      <c r="CS57" s="121" t="s">
        <v>6</v>
      </c>
      <c r="CT57" s="609"/>
      <c r="CU57" s="123"/>
      <c r="CV57" s="119" t="str">
        <f>IF(LEN(第1表入力!CX36)&gt;=2,LEFT(第1表入力!CX36,1),IF(LEN(第1表入力!CX36)=1,"0",MID(TEXT(第1表入力!CX36,"???"),2,1)))</f>
        <v xml:space="preserve"> </v>
      </c>
      <c r="CW57" s="124"/>
      <c r="CX57" s="119" t="str">
        <f>RIGHT(第1表入力!CX36,1)</f>
        <v/>
      </c>
      <c r="CY57" s="125" t="s">
        <v>4</v>
      </c>
      <c r="CZ57" s="609"/>
      <c r="DA57" s="123"/>
      <c r="DB57" s="119" t="str">
        <f>IF(LEN(第1表入力!DC36)&gt;=2,LEFT(第1表入力!DC36,1),IF(LEN(第1表入力!DC36)=1,"0",MID(TEXT(第1表入力!DC36,"???"),2,1)))</f>
        <v xml:space="preserve"> </v>
      </c>
      <c r="DC57" s="120"/>
      <c r="DD57" s="1510" t="str">
        <f>RIGHT(第1表入力!DC36,1)</f>
        <v/>
      </c>
      <c r="DE57" s="1511"/>
      <c r="DF57" s="125" t="s">
        <v>5</v>
      </c>
      <c r="DG57" s="609"/>
      <c r="DH57" s="126"/>
      <c r="DI57" s="1854"/>
      <c r="DJ57" s="1854"/>
      <c r="DK57" s="15"/>
      <c r="DL57" s="15"/>
    </row>
    <row r="58" spans="1:116" ht="3" customHeight="1" x14ac:dyDescent="0.15">
      <c r="A58" s="1514"/>
      <c r="B58" s="1863"/>
      <c r="C58" s="1858"/>
      <c r="D58" s="1859"/>
      <c r="E58" s="127"/>
      <c r="F58" s="128"/>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29"/>
      <c r="AE58" s="129"/>
      <c r="AF58" s="129"/>
      <c r="AG58" s="129"/>
      <c r="AH58" s="129"/>
      <c r="AI58" s="129"/>
      <c r="AJ58" s="129"/>
      <c r="AK58" s="129"/>
      <c r="AL58" s="129"/>
      <c r="AM58" s="129"/>
      <c r="AN58" s="129"/>
      <c r="AO58" s="129"/>
      <c r="AP58" s="129"/>
      <c r="AQ58" s="129"/>
      <c r="AR58" s="129"/>
      <c r="AS58" s="129"/>
      <c r="AT58" s="129"/>
      <c r="AU58" s="129"/>
      <c r="AV58" s="129"/>
      <c r="AW58" s="129"/>
      <c r="AX58" s="129"/>
      <c r="AY58" s="129"/>
      <c r="AZ58" s="129"/>
      <c r="BA58" s="129"/>
      <c r="BB58" s="129"/>
      <c r="BC58" s="129"/>
      <c r="BD58" s="129"/>
      <c r="BE58" s="129"/>
      <c r="BF58" s="129"/>
      <c r="BG58" s="129"/>
      <c r="BH58" s="129"/>
      <c r="BI58" s="197"/>
      <c r="BJ58" s="1464"/>
      <c r="BK58" s="1465"/>
      <c r="BL58" s="1456"/>
      <c r="BM58" s="1325"/>
      <c r="BN58" s="1325"/>
      <c r="BO58" s="1325"/>
      <c r="BP58" s="1325"/>
      <c r="BQ58" s="1325"/>
      <c r="BR58" s="1325"/>
      <c r="BS58" s="1325"/>
      <c r="BT58" s="1325"/>
      <c r="BU58" s="1325"/>
      <c r="BV58" s="1325"/>
      <c r="BW58" s="1456"/>
      <c r="BX58" s="1325"/>
      <c r="BY58" s="1325"/>
      <c r="BZ58" s="1325"/>
      <c r="CA58" s="1325"/>
      <c r="CB58" s="1325"/>
      <c r="CC58" s="1599"/>
      <c r="CD58" s="1325"/>
      <c r="CE58" s="1325"/>
      <c r="CF58" s="1325"/>
      <c r="CG58" s="1325"/>
      <c r="CH58" s="1325"/>
      <c r="CI58" s="1325"/>
      <c r="CJ58" s="1325"/>
      <c r="CK58" s="1325"/>
      <c r="CL58" s="1599"/>
      <c r="CM58" s="1507"/>
      <c r="CN58" s="1508"/>
      <c r="CO58" s="1508"/>
      <c r="CP58" s="198"/>
      <c r="CQ58" s="198"/>
      <c r="CR58" s="198"/>
      <c r="CS58" s="198"/>
      <c r="CT58" s="198"/>
      <c r="CU58" s="198"/>
      <c r="CV58" s="198"/>
      <c r="CW58" s="198"/>
      <c r="CX58" s="198"/>
      <c r="CY58" s="198"/>
      <c r="CZ58" s="198"/>
      <c r="DA58" s="198"/>
      <c r="DB58" s="198"/>
      <c r="DC58" s="198"/>
      <c r="DD58" s="198"/>
      <c r="DE58" s="198"/>
      <c r="DF58" s="198"/>
      <c r="DG58" s="198"/>
      <c r="DH58" s="199"/>
      <c r="DI58" s="1854"/>
      <c r="DJ58" s="1854"/>
      <c r="DK58" s="15"/>
      <c r="DL58" s="15"/>
    </row>
    <row r="59" spans="1:116" ht="3" customHeight="1" x14ac:dyDescent="0.15">
      <c r="A59" s="1514"/>
      <c r="B59" s="1863"/>
      <c r="C59" s="1858"/>
      <c r="D59" s="1859"/>
      <c r="E59" s="1583" t="s">
        <v>128</v>
      </c>
      <c r="F59" s="133"/>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35"/>
      <c r="BI59" s="136"/>
      <c r="BJ59" s="1464"/>
      <c r="BK59" s="1465"/>
      <c r="BL59" s="1456"/>
      <c r="BM59" s="1325"/>
      <c r="BN59" s="1325"/>
      <c r="BO59" s="1325"/>
      <c r="BP59" s="1325"/>
      <c r="BQ59" s="1325"/>
      <c r="BR59" s="1325"/>
      <c r="BS59" s="1325"/>
      <c r="BT59" s="1325"/>
      <c r="BU59" s="1325"/>
      <c r="BV59" s="1325"/>
      <c r="BW59" s="1456"/>
      <c r="BX59" s="1325"/>
      <c r="BY59" s="1325"/>
      <c r="BZ59" s="1325"/>
      <c r="CA59" s="1325"/>
      <c r="CB59" s="1325"/>
      <c r="CC59" s="1599"/>
      <c r="CD59" s="1325"/>
      <c r="CE59" s="1325"/>
      <c r="CF59" s="1325"/>
      <c r="CG59" s="1325"/>
      <c r="CH59" s="1325"/>
      <c r="CI59" s="1325"/>
      <c r="CJ59" s="1325"/>
      <c r="CK59" s="1325"/>
      <c r="CL59" s="1599"/>
      <c r="CM59" s="137"/>
      <c r="CN59" s="15"/>
      <c r="CO59" s="15"/>
      <c r="CP59" s="15"/>
      <c r="CQ59" s="15"/>
      <c r="CR59" s="15"/>
      <c r="CS59" s="15"/>
      <c r="CT59" s="15"/>
      <c r="CU59" s="15"/>
      <c r="CV59" s="15"/>
      <c r="CW59" s="15"/>
      <c r="CX59" s="15"/>
      <c r="CY59" s="15"/>
      <c r="CZ59" s="15"/>
      <c r="DA59" s="15"/>
      <c r="DB59" s="15"/>
      <c r="DC59" s="15"/>
      <c r="DD59" s="15"/>
      <c r="DE59" s="15"/>
      <c r="DF59" s="15"/>
      <c r="DG59" s="15"/>
      <c r="DH59" s="126"/>
      <c r="DI59" s="1854"/>
      <c r="DJ59" s="1854"/>
      <c r="DK59" s="15"/>
      <c r="DL59" s="15"/>
    </row>
    <row r="60" spans="1:116" ht="10.5" customHeight="1" x14ac:dyDescent="0.15">
      <c r="A60" s="1514"/>
      <c r="B60" s="1863"/>
      <c r="C60" s="1858"/>
      <c r="D60" s="1859"/>
      <c r="E60" s="1583"/>
      <c r="F60" s="133"/>
      <c r="G60" s="1411" t="str">
        <f>IF(第1表入力!I37&lt;&gt;0,LEFT(第1表入力!I37,1),"")</f>
        <v/>
      </c>
      <c r="H60" s="1411"/>
      <c r="I60" s="1411"/>
      <c r="J60" s="1411" t="str">
        <f>IF(OR(第1表入力!I37=0,(EM239-(EM239-2))&lt;=0),"",MID(第1表入力!I37,(EM239-(EM239-2)),1))</f>
        <v/>
      </c>
      <c r="K60" s="1411"/>
      <c r="L60" s="1411"/>
      <c r="M60" s="1411"/>
      <c r="N60" s="1411" t="str">
        <f>IF(OR(第1表入力!I37=0,(EM239-(EM239-3))&lt;=0),"",MID(第1表入力!I37,(EM239-(EM239-3)),1))</f>
        <v/>
      </c>
      <c r="O60" s="1411"/>
      <c r="P60" s="1411"/>
      <c r="Q60" s="1411" t="str">
        <f>IF(OR(第1表入力!I37=0,(EM239-(EM239-4))&lt;=0),"",MID(第1表入力!I37,(EM239-(EM239-4)),1))</f>
        <v/>
      </c>
      <c r="R60" s="1411"/>
      <c r="S60" s="1411"/>
      <c r="T60" s="1411"/>
      <c r="U60" s="1411" t="str">
        <f>IF(OR(第1表入力!I37=0,(EM239-(EM239-5))&lt;=0),"",MID(第1表入力!I37,(EM239-(EM239-5)),1))</f>
        <v/>
      </c>
      <c r="V60" s="1411"/>
      <c r="W60" s="1411"/>
      <c r="X60" s="1411" t="str">
        <f>IF(OR(第1表入力!I37=0,(EM239-(EM239-6))&lt;=0),"",MID(第1表入力!I37,(EM239-(EM239-6)),1))</f>
        <v/>
      </c>
      <c r="Y60" s="1411"/>
      <c r="Z60" s="1411"/>
      <c r="AA60" s="1411"/>
      <c r="AB60" s="1411" t="str">
        <f>IF(OR(第1表入力!I37=0,(EM239-(EM239-7))&lt;=0),"",MID(第1表入力!I37,(EM239-(EM239-7)),1))</f>
        <v/>
      </c>
      <c r="AC60" s="1411"/>
      <c r="AD60" s="1411"/>
      <c r="AE60" s="1411"/>
      <c r="AF60" s="1411" t="str">
        <f>IF(OR(第1表入力!I37=0,(EM239-(EM239-8))&lt;=0),"",MID(第1表入力!I37,(EM239-(EM239-8)),1))</f>
        <v/>
      </c>
      <c r="AG60" s="1411"/>
      <c r="AH60" s="1411"/>
      <c r="AI60" s="1411"/>
      <c r="AJ60" s="1411"/>
      <c r="AK60" s="1411" t="str">
        <f>IF(OR(第1表入力!I37=0,(EM239-(EM239-9))&lt;=0),"",MID(第1表入力!I37,(EM239-(EM239-9)),1))</f>
        <v/>
      </c>
      <c r="AL60" s="1411"/>
      <c r="AM60" s="1411"/>
      <c r="AN60" s="1411"/>
      <c r="AO60" s="1411" t="str">
        <f>IF(OR(第1表入力!I37=0,(EM239-(EM239-10))&lt;=0),"",MID(第1表入力!I37,(EM239-(EM239-10)),1))</f>
        <v/>
      </c>
      <c r="AP60" s="1411"/>
      <c r="AQ60" s="1411"/>
      <c r="AR60" s="1411" t="str">
        <f>IF(OR(第1表入力!I37=0,(EM239-(EM239-11))&lt;=0),"",MID(第1表入力!I37,(EM239-(EM239-11)),1))</f>
        <v/>
      </c>
      <c r="AS60" s="1411"/>
      <c r="AT60" s="1411"/>
      <c r="AU60" s="1411" t="str">
        <f>IF(OR(第1表入力!I37=0,(EM239-(EM239-12))&lt;=0),"",MID(第1表入力!I37,(EM239-(EM239-12)),1))</f>
        <v/>
      </c>
      <c r="AV60" s="1411"/>
      <c r="AW60" s="1411"/>
      <c r="AX60" s="1411" t="str">
        <f>IF(OR(第1表入力!I37=0,(EM239-(EM239-13))&lt;=0),"",MID(第1表入力!I37,(EM239-(EM239-13)),1))</f>
        <v/>
      </c>
      <c r="AY60" s="1411"/>
      <c r="AZ60" s="1411"/>
      <c r="BA60" s="1411" t="str">
        <f>IF(OR(第1表入力!I37=0,(EM239-(EM239-14))&lt;=0),"",MID(第1表入力!I37,(EM239-(EM239-14)),1))</f>
        <v/>
      </c>
      <c r="BB60" s="1411"/>
      <c r="BC60" s="1411"/>
      <c r="BD60" s="1411"/>
      <c r="BE60" s="1411" t="str">
        <f>IF(OR(第1表入力!I37=0,(EM239-(EM239-15))&lt;=0),"",MID(第1表入力!I37,(EM239-(EM239-15)),1))</f>
        <v/>
      </c>
      <c r="BF60" s="1411"/>
      <c r="BG60" s="1411"/>
      <c r="BH60" s="135"/>
      <c r="BI60" s="136"/>
      <c r="BJ60" s="1464"/>
      <c r="BK60" s="1465"/>
      <c r="BL60" s="1456"/>
      <c r="BM60" s="1325"/>
      <c r="BN60" s="1325"/>
      <c r="BO60" s="1325"/>
      <c r="BP60" s="1325"/>
      <c r="BQ60" s="1325"/>
      <c r="BR60" s="1325"/>
      <c r="BS60" s="1325"/>
      <c r="BT60" s="1325"/>
      <c r="BU60" s="1325"/>
      <c r="BV60" s="1325"/>
      <c r="BW60" s="1456"/>
      <c r="BX60" s="1325"/>
      <c r="BY60" s="1325"/>
      <c r="BZ60" s="1325"/>
      <c r="CA60" s="1325"/>
      <c r="CB60" s="1325"/>
      <c r="CC60" s="1599"/>
      <c r="CD60" s="1325"/>
      <c r="CE60" s="1325"/>
      <c r="CF60" s="1325"/>
      <c r="CG60" s="1325"/>
      <c r="CH60" s="1325"/>
      <c r="CI60" s="1325"/>
      <c r="CJ60" s="1325"/>
      <c r="CK60" s="1325"/>
      <c r="CL60" s="1599"/>
      <c r="CM60" s="137"/>
      <c r="CN60" s="1183" t="str">
        <f>IF(OR(第1表入力!CM37=0,LEN(第1表入力!CM37)-9&lt;=0),"",MID(第1表入力!CM37,LEN(第1表入力!CM37)-9,1))</f>
        <v/>
      </c>
      <c r="CO60" s="169"/>
      <c r="CP60" s="1179" t="str">
        <f>IF(OR(第1表入力!CM37=0,LEN(第1表入力!CM37)-8&lt;=0),"",MID(第1表入力!CM37,LEN(第1表入力!CM37)-8,1))</f>
        <v/>
      </c>
      <c r="CQ60" s="168"/>
      <c r="CR60" s="1179" t="str">
        <f>IF(OR(第1表入力!CM37=0,LEN(第1表入力!CM37)-7&lt;=0),"",MID(第1表入力!CM37,LEN(第1表入力!CM37)-7,1))</f>
        <v/>
      </c>
      <c r="CS60" s="168"/>
      <c r="CT60" s="1179" t="str">
        <f>IF(OR(第1表入力!CM37=0,LEN(第1表入力!CM37)-6&lt;=0),"",MID(第1表入力!CM37,LEN(第1表入力!CM37)-6,1))</f>
        <v/>
      </c>
      <c r="CU60" s="169"/>
      <c r="CV60" s="1179" t="str">
        <f>IF(OR(第1表入力!CM37=0,LEN(第1表入力!CM37)-5&lt;=0),"",MID(第1表入力!CM37,LEN(第1表入力!CM37)-5,1))</f>
        <v/>
      </c>
      <c r="CW60" s="168"/>
      <c r="CX60" s="1179" t="str">
        <f>IF(OR(第1表入力!CM37=0,LEN(第1表入力!CM37)-4&lt;=0),"",MID(第1表入力!CM37,LEN(第1表入力!CM37)-4,1))</f>
        <v/>
      </c>
      <c r="CY60" s="168"/>
      <c r="CZ60" s="1179" t="str">
        <f>IF(OR(第1表入力!CM37=0,LEN(第1表入力!CM37)-3&lt;=0),"",MID(第1表入力!CM37,LEN(第1表入力!CM37)-3,1))</f>
        <v/>
      </c>
      <c r="DA60" s="169"/>
      <c r="DB60" s="1179" t="str">
        <f>IF(OR(第1表入力!CM37=0,LEN(第1表入力!CM37)-2&lt;=0),"",MID(第1表入力!CM37,LEN(第1表入力!CM37)-2,1))</f>
        <v/>
      </c>
      <c r="DC60" s="168"/>
      <c r="DD60" s="1217" t="str">
        <f>IF(OR(第1表入力!CM37=0,LEN(第1表入力!CM37)-1&lt;=0),"",MID(第1表入力!CM37,LEN(第1表入力!CM37)-1,1))</f>
        <v/>
      </c>
      <c r="DE60" s="1218"/>
      <c r="DF60" s="168"/>
      <c r="DG60" s="1179" t="str">
        <f>IF(第1表入力!CM37&lt;&gt;0,RIGHT(第1表入力!CM37,1),"")</f>
        <v/>
      </c>
      <c r="DH60" s="126"/>
      <c r="DI60" s="1854"/>
      <c r="DJ60" s="1854"/>
      <c r="DK60" s="15"/>
      <c r="DL60" s="15"/>
    </row>
    <row r="61" spans="1:116" ht="10.5" customHeight="1" x14ac:dyDescent="0.15">
      <c r="A61" s="1514"/>
      <c r="B61" s="1863"/>
      <c r="C61" s="1858"/>
      <c r="D61" s="1859"/>
      <c r="E61" s="1584"/>
      <c r="F61" s="133"/>
      <c r="G61" s="1411"/>
      <c r="H61" s="1411"/>
      <c r="I61" s="1411"/>
      <c r="J61" s="1411"/>
      <c r="K61" s="1411"/>
      <c r="L61" s="1411"/>
      <c r="M61" s="1411"/>
      <c r="N61" s="1411"/>
      <c r="O61" s="1411"/>
      <c r="P61" s="1411"/>
      <c r="Q61" s="1411"/>
      <c r="R61" s="1411"/>
      <c r="S61" s="1411"/>
      <c r="T61" s="1411"/>
      <c r="U61" s="1411"/>
      <c r="V61" s="1411"/>
      <c r="W61" s="1411"/>
      <c r="X61" s="1411"/>
      <c r="Y61" s="1411"/>
      <c r="Z61" s="1411"/>
      <c r="AA61" s="1411"/>
      <c r="AB61" s="1411"/>
      <c r="AC61" s="1411"/>
      <c r="AD61" s="1411"/>
      <c r="AE61" s="1411"/>
      <c r="AF61" s="1411"/>
      <c r="AG61" s="1411"/>
      <c r="AH61" s="1411"/>
      <c r="AI61" s="1411"/>
      <c r="AJ61" s="1411"/>
      <c r="AK61" s="1411"/>
      <c r="AL61" s="1411"/>
      <c r="AM61" s="1411"/>
      <c r="AN61" s="1411"/>
      <c r="AO61" s="1411"/>
      <c r="AP61" s="1411"/>
      <c r="AQ61" s="1411"/>
      <c r="AR61" s="1411"/>
      <c r="AS61" s="1411"/>
      <c r="AT61" s="1411"/>
      <c r="AU61" s="1411"/>
      <c r="AV61" s="1411"/>
      <c r="AW61" s="1411"/>
      <c r="AX61" s="1411"/>
      <c r="AY61" s="1411"/>
      <c r="AZ61" s="1411"/>
      <c r="BA61" s="1411"/>
      <c r="BB61" s="1411"/>
      <c r="BC61" s="1411"/>
      <c r="BD61" s="1411"/>
      <c r="BE61" s="1411"/>
      <c r="BF61" s="1411"/>
      <c r="BG61" s="1411"/>
      <c r="BH61" s="135"/>
      <c r="BI61" s="136"/>
      <c r="BJ61" s="1464"/>
      <c r="BK61" s="1465"/>
      <c r="BL61" s="1456"/>
      <c r="BM61" s="1325"/>
      <c r="BN61" s="1325"/>
      <c r="BO61" s="1325"/>
      <c r="BP61" s="1325"/>
      <c r="BQ61" s="1325"/>
      <c r="BR61" s="1325"/>
      <c r="BS61" s="1325"/>
      <c r="BT61" s="1325"/>
      <c r="BU61" s="1325"/>
      <c r="BV61" s="1325"/>
      <c r="BW61" s="1456"/>
      <c r="BX61" s="1325"/>
      <c r="BY61" s="1325"/>
      <c r="BZ61" s="1325"/>
      <c r="CA61" s="1325"/>
      <c r="CB61" s="1325"/>
      <c r="CC61" s="1599"/>
      <c r="CD61" s="1325"/>
      <c r="CE61" s="1325"/>
      <c r="CF61" s="1325"/>
      <c r="CG61" s="1325"/>
      <c r="CH61" s="1325"/>
      <c r="CI61" s="1325"/>
      <c r="CJ61" s="1325"/>
      <c r="CK61" s="1325"/>
      <c r="CL61" s="1599"/>
      <c r="CM61" s="137"/>
      <c r="CN61" s="1185"/>
      <c r="CO61" s="169"/>
      <c r="CP61" s="1180"/>
      <c r="CQ61" s="168"/>
      <c r="CR61" s="1180"/>
      <c r="CS61" s="168"/>
      <c r="CT61" s="1180"/>
      <c r="CU61" s="169"/>
      <c r="CV61" s="1180"/>
      <c r="CW61" s="168"/>
      <c r="CX61" s="1180"/>
      <c r="CY61" s="168"/>
      <c r="CZ61" s="1180"/>
      <c r="DA61" s="169"/>
      <c r="DB61" s="1180"/>
      <c r="DC61" s="168"/>
      <c r="DD61" s="1219"/>
      <c r="DE61" s="1220"/>
      <c r="DF61" s="168"/>
      <c r="DG61" s="1180"/>
      <c r="DH61" s="126"/>
      <c r="DI61" s="1854"/>
      <c r="DJ61" s="1854"/>
      <c r="DK61" s="15"/>
      <c r="DL61" s="15"/>
    </row>
    <row r="62" spans="1:116" ht="3" customHeight="1" x14ac:dyDescent="0.15">
      <c r="A62" s="1514"/>
      <c r="B62" s="1863"/>
      <c r="C62" s="1858"/>
      <c r="D62" s="1859"/>
      <c r="E62" s="1585"/>
      <c r="F62" s="128"/>
      <c r="G62" s="129"/>
      <c r="H62" s="129"/>
      <c r="I62" s="129"/>
      <c r="J62" s="129"/>
      <c r="K62" s="129"/>
      <c r="L62" s="129"/>
      <c r="M62" s="129"/>
      <c r="N62" s="129"/>
      <c r="O62" s="129"/>
      <c r="P62" s="129"/>
      <c r="Q62" s="129"/>
      <c r="R62" s="129"/>
      <c r="S62" s="129"/>
      <c r="T62" s="129"/>
      <c r="U62" s="129"/>
      <c r="V62" s="129"/>
      <c r="W62" s="129"/>
      <c r="X62" s="129"/>
      <c r="Y62" s="129"/>
      <c r="Z62" s="129"/>
      <c r="AA62" s="129"/>
      <c r="AB62" s="129"/>
      <c r="AC62" s="129"/>
      <c r="AD62" s="129"/>
      <c r="AE62" s="129"/>
      <c r="AF62" s="129"/>
      <c r="AG62" s="129"/>
      <c r="AH62" s="129"/>
      <c r="AI62" s="129"/>
      <c r="AJ62" s="129"/>
      <c r="AK62" s="129"/>
      <c r="AL62" s="129"/>
      <c r="AM62" s="129"/>
      <c r="AN62" s="129"/>
      <c r="AO62" s="129"/>
      <c r="AP62" s="129"/>
      <c r="AQ62" s="129"/>
      <c r="AR62" s="129"/>
      <c r="AS62" s="129"/>
      <c r="AT62" s="129"/>
      <c r="AU62" s="129"/>
      <c r="AV62" s="129"/>
      <c r="AW62" s="129"/>
      <c r="AX62" s="129"/>
      <c r="AY62" s="129"/>
      <c r="AZ62" s="129"/>
      <c r="BA62" s="129"/>
      <c r="BB62" s="129"/>
      <c r="BC62" s="129"/>
      <c r="BD62" s="129"/>
      <c r="BE62" s="129"/>
      <c r="BF62" s="129"/>
      <c r="BG62" s="129"/>
      <c r="BH62" s="129"/>
      <c r="BI62" s="129"/>
      <c r="BJ62" s="1464"/>
      <c r="BK62" s="1465"/>
      <c r="BL62" s="1600"/>
      <c r="BM62" s="1328"/>
      <c r="BN62" s="1328"/>
      <c r="BO62" s="1328"/>
      <c r="BP62" s="1328"/>
      <c r="BQ62" s="1328"/>
      <c r="BR62" s="1328"/>
      <c r="BS62" s="1328"/>
      <c r="BT62" s="1328"/>
      <c r="BU62" s="1328"/>
      <c r="BV62" s="1328"/>
      <c r="BW62" s="1600"/>
      <c r="BX62" s="1328"/>
      <c r="BY62" s="1328"/>
      <c r="BZ62" s="1328"/>
      <c r="CA62" s="1328"/>
      <c r="CB62" s="1328"/>
      <c r="CC62" s="1329"/>
      <c r="CD62" s="1328"/>
      <c r="CE62" s="1328"/>
      <c r="CF62" s="1328"/>
      <c r="CG62" s="1328"/>
      <c r="CH62" s="1328"/>
      <c r="CI62" s="1328"/>
      <c r="CJ62" s="1328"/>
      <c r="CK62" s="1328"/>
      <c r="CL62" s="1329"/>
      <c r="CM62" s="137"/>
      <c r="CN62" s="122"/>
      <c r="CO62" s="106"/>
      <c r="CP62" s="106"/>
      <c r="CQ62" s="106"/>
      <c r="CR62" s="106"/>
      <c r="CS62" s="106"/>
      <c r="CT62" s="106"/>
      <c r="CU62" s="106"/>
      <c r="CV62" s="106"/>
      <c r="CW62" s="106"/>
      <c r="CX62" s="106"/>
      <c r="CY62" s="106"/>
      <c r="CZ62" s="106"/>
      <c r="DA62" s="106"/>
      <c r="DB62" s="106"/>
      <c r="DC62" s="106"/>
      <c r="DD62" s="106"/>
      <c r="DE62" s="106"/>
      <c r="DF62" s="106"/>
      <c r="DG62" s="106"/>
      <c r="DH62" s="185"/>
      <c r="DI62" s="1854"/>
      <c r="DJ62" s="1854"/>
      <c r="DK62" s="15"/>
      <c r="DL62" s="15"/>
    </row>
    <row r="63" spans="1:116" ht="28.5" customHeight="1" x14ac:dyDescent="0.15">
      <c r="A63" s="1514"/>
      <c r="B63" s="1863"/>
      <c r="C63" s="1858"/>
      <c r="D63" s="1859"/>
      <c r="E63" s="1349" t="s">
        <v>8</v>
      </c>
      <c r="F63" s="1349"/>
      <c r="G63" s="1349"/>
      <c r="H63" s="1349"/>
      <c r="I63" s="1593">
        <f>第1表入力!I39</f>
        <v>0</v>
      </c>
      <c r="J63" s="1593"/>
      <c r="K63" s="1593"/>
      <c r="L63" s="1593"/>
      <c r="M63" s="1593"/>
      <c r="N63" s="1593"/>
      <c r="O63" s="1593"/>
      <c r="P63" s="1593"/>
      <c r="Q63" s="1593"/>
      <c r="R63" s="1593"/>
      <c r="S63" s="1593"/>
      <c r="T63" s="1593"/>
      <c r="U63" s="1593"/>
      <c r="V63" s="1593"/>
      <c r="W63" s="1593"/>
      <c r="X63" s="1593"/>
      <c r="Y63" s="1593"/>
      <c r="Z63" s="1593"/>
      <c r="AA63" s="1593"/>
      <c r="AB63" s="1593"/>
      <c r="AC63" s="1593"/>
      <c r="AD63" s="1593"/>
      <c r="AE63" s="1593"/>
      <c r="AF63" s="1593"/>
      <c r="AG63" s="1593"/>
      <c r="AH63" s="1593"/>
      <c r="AI63" s="1593"/>
      <c r="AJ63" s="1593"/>
      <c r="AK63" s="1594"/>
      <c r="AL63" s="1515" t="s">
        <v>48</v>
      </c>
      <c r="AM63" s="1516"/>
      <c r="AN63" s="135"/>
      <c r="AO63" s="141"/>
      <c r="AP63" s="1350" t="str">
        <f>IF(第1表入力!AN39="父",1,IF(第1表入力!AN39="母",2,IF(第1表入力!AN39="祖父",3,IF(第1表入力!AN39="祖母",4,IF(第1表入力!AN39="上記以外",5,IF(第1表入力!AN39="夫",6,IF(第1表入力!AN39="妻",7,IF(第1表入力!AN39="上記 以外",8,""))))))))</f>
        <v/>
      </c>
      <c r="AQ63" s="1350"/>
      <c r="AR63" s="1350"/>
      <c r="AS63" s="1350"/>
      <c r="AT63" s="141"/>
      <c r="AU63" s="142"/>
      <c r="AV63" s="200" t="s">
        <v>214</v>
      </c>
      <c r="AW63" s="201"/>
      <c r="AX63" s="201"/>
      <c r="AY63" s="201"/>
      <c r="AZ63" s="201"/>
      <c r="BA63" s="201"/>
      <c r="BB63" s="202" t="s">
        <v>213</v>
      </c>
      <c r="BC63" s="203"/>
      <c r="BD63" s="203"/>
      <c r="BE63" s="203"/>
      <c r="BF63" s="203"/>
      <c r="BG63" s="203"/>
      <c r="BH63" s="203"/>
      <c r="BI63" s="204"/>
      <c r="BJ63" s="1464"/>
      <c r="BK63" s="1465"/>
      <c r="BL63" s="1601">
        <f>第1表入力!BL39</f>
        <v>0</v>
      </c>
      <c r="BM63" s="1459"/>
      <c r="BN63" s="1459"/>
      <c r="BO63" s="1459"/>
      <c r="BP63" s="1459"/>
      <c r="BQ63" s="1459"/>
      <c r="BR63" s="1459"/>
      <c r="BS63" s="1459"/>
      <c r="BT63" s="1459"/>
      <c r="BU63" s="1459"/>
      <c r="BV63" s="1459"/>
      <c r="BW63" s="1459"/>
      <c r="BX63" s="1459"/>
      <c r="BY63" s="1459"/>
      <c r="BZ63" s="1459"/>
      <c r="CA63" s="1459"/>
      <c r="CB63" s="1459"/>
      <c r="CC63" s="1459"/>
      <c r="CD63" s="1459"/>
      <c r="CE63" s="1459"/>
      <c r="CF63" s="1459"/>
      <c r="CG63" s="1459"/>
      <c r="CH63" s="1459"/>
      <c r="CI63" s="1459"/>
      <c r="CJ63" s="1459"/>
      <c r="CK63" s="1459"/>
      <c r="CL63" s="1602"/>
      <c r="CM63" s="1754">
        <f>第1表入力!CL39</f>
        <v>0</v>
      </c>
      <c r="CN63" s="1755"/>
      <c r="CO63" s="1755"/>
      <c r="CP63" s="1755"/>
      <c r="CQ63" s="1755"/>
      <c r="CR63" s="1754">
        <f>第1表入力!CP39</f>
        <v>0</v>
      </c>
      <c r="CS63" s="1755"/>
      <c r="CT63" s="1755"/>
      <c r="CU63" s="1755"/>
      <c r="CV63" s="1760"/>
      <c r="CW63" s="1754">
        <f>第1表入力!CV39</f>
        <v>0</v>
      </c>
      <c r="CX63" s="1755"/>
      <c r="CY63" s="1755"/>
      <c r="CZ63" s="1755"/>
      <c r="DA63" s="1755"/>
      <c r="DB63" s="1760"/>
      <c r="DC63" s="1755">
        <f>第1表入力!DB39</f>
        <v>0</v>
      </c>
      <c r="DD63" s="1755"/>
      <c r="DE63" s="1755"/>
      <c r="DF63" s="1755"/>
      <c r="DG63" s="1755"/>
      <c r="DH63" s="1775"/>
      <c r="DI63" s="1854"/>
      <c r="DJ63" s="1854"/>
      <c r="DK63" s="15"/>
      <c r="DL63" s="15"/>
    </row>
    <row r="64" spans="1:116" ht="3" customHeight="1" x14ac:dyDescent="0.15">
      <c r="A64" s="1514"/>
      <c r="B64" s="1863"/>
      <c r="C64" s="1858"/>
      <c r="D64" s="1859"/>
      <c r="E64" s="1586" t="s">
        <v>165</v>
      </c>
      <c r="F64" s="1587"/>
      <c r="G64" s="1563" t="str">
        <f>IF(AND(第1表入力!G40&gt;=1,第1表入力!G40&lt;=5),第1表入力!G40,"")</f>
        <v/>
      </c>
      <c r="H64" s="1564"/>
      <c r="I64" s="1564"/>
      <c r="J64" s="1565"/>
      <c r="K64" s="146"/>
      <c r="L64" s="146"/>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7"/>
      <c r="AL64" s="1517"/>
      <c r="AM64" s="1518"/>
      <c r="AN64" s="1553">
        <f>第1表入力!AN40</f>
        <v>0</v>
      </c>
      <c r="AO64" s="1554"/>
      <c r="AP64" s="1554"/>
      <c r="AQ64" s="1554"/>
      <c r="AR64" s="1554"/>
      <c r="AS64" s="1554"/>
      <c r="AT64" s="1554"/>
      <c r="AU64" s="173"/>
      <c r="AV64" s="205"/>
      <c r="AW64" s="205"/>
      <c r="AX64" s="205"/>
      <c r="AY64" s="205"/>
      <c r="AZ64" s="205"/>
      <c r="BA64" s="205"/>
      <c r="BB64" s="206"/>
      <c r="BC64" s="205"/>
      <c r="BD64" s="205"/>
      <c r="BE64" s="205"/>
      <c r="BF64" s="205"/>
      <c r="BG64" s="205"/>
      <c r="BH64" s="205"/>
      <c r="BI64" s="207"/>
      <c r="BJ64" s="1464"/>
      <c r="BK64" s="1465"/>
      <c r="BL64" s="1456"/>
      <c r="BM64" s="1325"/>
      <c r="BN64" s="1325"/>
      <c r="BO64" s="1325"/>
      <c r="BP64" s="1325"/>
      <c r="BQ64" s="1325"/>
      <c r="BR64" s="1325"/>
      <c r="BS64" s="1325"/>
      <c r="BT64" s="1325"/>
      <c r="BU64" s="1325"/>
      <c r="BV64" s="1325"/>
      <c r="BW64" s="1325"/>
      <c r="BX64" s="1325"/>
      <c r="BY64" s="1325"/>
      <c r="BZ64" s="1325"/>
      <c r="CA64" s="1325"/>
      <c r="CB64" s="1325"/>
      <c r="CC64" s="1325"/>
      <c r="CD64" s="1325"/>
      <c r="CE64" s="1325"/>
      <c r="CF64" s="1325"/>
      <c r="CG64" s="1325"/>
      <c r="CH64" s="1325"/>
      <c r="CI64" s="1325"/>
      <c r="CJ64" s="1325"/>
      <c r="CK64" s="1325"/>
      <c r="CL64" s="1599"/>
      <c r="CM64" s="1756"/>
      <c r="CN64" s="1757"/>
      <c r="CO64" s="1757"/>
      <c r="CP64" s="1757"/>
      <c r="CQ64" s="1757"/>
      <c r="CR64" s="1756"/>
      <c r="CS64" s="1757"/>
      <c r="CT64" s="1757"/>
      <c r="CU64" s="1757"/>
      <c r="CV64" s="1761"/>
      <c r="CW64" s="1756"/>
      <c r="CX64" s="1757"/>
      <c r="CY64" s="1757"/>
      <c r="CZ64" s="1757"/>
      <c r="DA64" s="1757"/>
      <c r="DB64" s="1761"/>
      <c r="DC64" s="1757"/>
      <c r="DD64" s="1757"/>
      <c r="DE64" s="1757"/>
      <c r="DF64" s="1757"/>
      <c r="DG64" s="1757"/>
      <c r="DH64" s="1776"/>
      <c r="DI64" s="1854"/>
      <c r="DJ64" s="1854"/>
      <c r="DK64" s="15"/>
      <c r="DL64" s="15"/>
    </row>
    <row r="65" spans="1:116" ht="25.5" customHeight="1" x14ac:dyDescent="0.15">
      <c r="A65" s="1514"/>
      <c r="B65" s="1863"/>
      <c r="C65" s="1858"/>
      <c r="D65" s="1859"/>
      <c r="E65" s="1588"/>
      <c r="F65" s="1589"/>
      <c r="G65" s="1566"/>
      <c r="H65" s="1567"/>
      <c r="I65" s="1567"/>
      <c r="J65" s="1568"/>
      <c r="K65" s="150"/>
      <c r="L65" s="1562" t="str">
        <f>IF(LEN(第1表入力!T40)&gt;=2,LEFT(第1表入力!T40,1),IF(LEN(第1表入力!T40)=1,"0",MID(TEXT(第1表入力!T40,"???"),2,1)))</f>
        <v xml:space="preserve"> </v>
      </c>
      <c r="M65" s="1562"/>
      <c r="N65" s="1562"/>
      <c r="O65" s="1562" t="str">
        <f>RIGHT(第1表入力!T40,1)</f>
        <v/>
      </c>
      <c r="P65" s="1562"/>
      <c r="Q65" s="1562"/>
      <c r="R65" s="1562"/>
      <c r="S65" s="150"/>
      <c r="T65" s="1562" t="str">
        <f>IF(LEN(第1表入力!Y40)&gt;=2,LEFT(第1表入力!Y40,1),IF(LEN(第1表入力!Y40)=1,"0",MID(TEXT(第1表入力!Y40,"???"),2,1)))</f>
        <v xml:space="preserve"> </v>
      </c>
      <c r="U65" s="1562"/>
      <c r="V65" s="1562"/>
      <c r="W65" s="1562" t="str">
        <f>RIGHT(第1表入力!Y40,1)</f>
        <v/>
      </c>
      <c r="X65" s="1562"/>
      <c r="Y65" s="1562"/>
      <c r="Z65" s="1562"/>
      <c r="AA65" s="124"/>
      <c r="AB65" s="1569" t="str">
        <f>IF(LEN(第1表入力!AF40)&gt;=2,LEFT(第1表入力!AF40,1),IF(LEN(第1表入力!AF40)=1,"0",MID(TEXT(第1表入力!AF40,"???"),2,1)))</f>
        <v xml:space="preserve"> </v>
      </c>
      <c r="AC65" s="1569"/>
      <c r="AD65" s="1569"/>
      <c r="AE65" s="1569"/>
      <c r="AF65" s="1562" t="str">
        <f>RIGHT(第1表入力!AF40,1)</f>
        <v/>
      </c>
      <c r="AG65" s="1562"/>
      <c r="AH65" s="1562"/>
      <c r="AI65" s="1562"/>
      <c r="AJ65" s="1562"/>
      <c r="AK65" s="151"/>
      <c r="AL65" s="1517"/>
      <c r="AM65" s="1518"/>
      <c r="AN65" s="1556"/>
      <c r="AO65" s="1557"/>
      <c r="AP65" s="1557"/>
      <c r="AQ65" s="1557"/>
      <c r="AR65" s="1557"/>
      <c r="AS65" s="1557"/>
      <c r="AT65" s="1557"/>
      <c r="AU65" s="173"/>
      <c r="AV65" s="205"/>
      <c r="AW65" s="205"/>
      <c r="AX65" s="205"/>
      <c r="AY65" s="205"/>
      <c r="AZ65" s="205"/>
      <c r="BA65" s="205"/>
      <c r="BB65" s="206"/>
      <c r="BC65" s="205"/>
      <c r="BD65" s="205"/>
      <c r="BE65" s="205"/>
      <c r="BF65" s="205"/>
      <c r="BG65" s="205"/>
      <c r="BH65" s="205"/>
      <c r="BI65" s="207"/>
      <c r="BJ65" s="1464"/>
      <c r="BK65" s="1465"/>
      <c r="BL65" s="1456"/>
      <c r="BM65" s="1325"/>
      <c r="BN65" s="1325"/>
      <c r="BO65" s="1325"/>
      <c r="BP65" s="1325"/>
      <c r="BQ65" s="1325"/>
      <c r="BR65" s="1325"/>
      <c r="BS65" s="1325"/>
      <c r="BT65" s="1325"/>
      <c r="BU65" s="1325"/>
      <c r="BV65" s="1325"/>
      <c r="BW65" s="1325"/>
      <c r="BX65" s="1325"/>
      <c r="BY65" s="1325"/>
      <c r="BZ65" s="1325"/>
      <c r="CA65" s="1325"/>
      <c r="CB65" s="1325"/>
      <c r="CC65" s="1325"/>
      <c r="CD65" s="1325"/>
      <c r="CE65" s="1325"/>
      <c r="CF65" s="1325"/>
      <c r="CG65" s="1325"/>
      <c r="CH65" s="1325"/>
      <c r="CI65" s="1325"/>
      <c r="CJ65" s="1325"/>
      <c r="CK65" s="1325"/>
      <c r="CL65" s="1599"/>
      <c r="CM65" s="1756"/>
      <c r="CN65" s="1757"/>
      <c r="CO65" s="1757"/>
      <c r="CP65" s="1757"/>
      <c r="CQ65" s="1757"/>
      <c r="CR65" s="1756"/>
      <c r="CS65" s="1757"/>
      <c r="CT65" s="1757"/>
      <c r="CU65" s="1757"/>
      <c r="CV65" s="1761"/>
      <c r="CW65" s="1756"/>
      <c r="CX65" s="1757"/>
      <c r="CY65" s="1757"/>
      <c r="CZ65" s="1757"/>
      <c r="DA65" s="1757"/>
      <c r="DB65" s="1761"/>
      <c r="DC65" s="1757"/>
      <c r="DD65" s="1757"/>
      <c r="DE65" s="1757"/>
      <c r="DF65" s="1757"/>
      <c r="DG65" s="1757"/>
      <c r="DH65" s="1776"/>
      <c r="DI65" s="1854"/>
      <c r="DJ65" s="1854"/>
      <c r="DK65" s="15"/>
      <c r="DL65" s="15"/>
    </row>
    <row r="66" spans="1:116" ht="3" customHeight="1" thickBot="1" x14ac:dyDescent="0.2">
      <c r="A66" s="1514"/>
      <c r="B66" s="1863"/>
      <c r="C66" s="1858"/>
      <c r="D66" s="1859"/>
      <c r="E66" s="1591"/>
      <c r="F66" s="1592"/>
      <c r="G66" s="1595"/>
      <c r="H66" s="1596"/>
      <c r="I66" s="1596"/>
      <c r="J66" s="1597"/>
      <c r="K66" s="152"/>
      <c r="L66" s="152"/>
      <c r="M66" s="152"/>
      <c r="N66" s="152"/>
      <c r="O66" s="152"/>
      <c r="P66" s="152"/>
      <c r="Q66" s="152"/>
      <c r="R66" s="152"/>
      <c r="S66" s="152"/>
      <c r="T66" s="152"/>
      <c r="U66" s="152"/>
      <c r="V66" s="152"/>
      <c r="W66" s="152"/>
      <c r="X66" s="152"/>
      <c r="Y66" s="152"/>
      <c r="Z66" s="152"/>
      <c r="AA66" s="152"/>
      <c r="AB66" s="152"/>
      <c r="AC66" s="152"/>
      <c r="AD66" s="152"/>
      <c r="AE66" s="152"/>
      <c r="AF66" s="152"/>
      <c r="AG66" s="152"/>
      <c r="AH66" s="152"/>
      <c r="AI66" s="152"/>
      <c r="AJ66" s="152"/>
      <c r="AK66" s="153"/>
      <c r="AL66" s="1519"/>
      <c r="AM66" s="1520"/>
      <c r="AN66" s="1559"/>
      <c r="AO66" s="1560"/>
      <c r="AP66" s="1560"/>
      <c r="AQ66" s="1560"/>
      <c r="AR66" s="1560"/>
      <c r="AS66" s="1560"/>
      <c r="AT66" s="1560"/>
      <c r="AU66" s="208"/>
      <c r="AV66" s="209"/>
      <c r="AW66" s="209"/>
      <c r="AX66" s="209"/>
      <c r="AY66" s="209"/>
      <c r="AZ66" s="209"/>
      <c r="BA66" s="209"/>
      <c r="BB66" s="209"/>
      <c r="BC66" s="209"/>
      <c r="BD66" s="209"/>
      <c r="BE66" s="209"/>
      <c r="BF66" s="209"/>
      <c r="BG66" s="209"/>
      <c r="BH66" s="209"/>
      <c r="BI66" s="210"/>
      <c r="BJ66" s="1500"/>
      <c r="BK66" s="1501"/>
      <c r="BL66" s="1603"/>
      <c r="BM66" s="1604"/>
      <c r="BN66" s="1604"/>
      <c r="BO66" s="1604"/>
      <c r="BP66" s="1604"/>
      <c r="BQ66" s="1604"/>
      <c r="BR66" s="1604"/>
      <c r="BS66" s="1604"/>
      <c r="BT66" s="1604"/>
      <c r="BU66" s="1604"/>
      <c r="BV66" s="1604"/>
      <c r="BW66" s="1604"/>
      <c r="BX66" s="1604"/>
      <c r="BY66" s="1604"/>
      <c r="BZ66" s="1604"/>
      <c r="CA66" s="1604"/>
      <c r="CB66" s="1604"/>
      <c r="CC66" s="1604"/>
      <c r="CD66" s="1604"/>
      <c r="CE66" s="1604"/>
      <c r="CF66" s="1604"/>
      <c r="CG66" s="1604"/>
      <c r="CH66" s="1604"/>
      <c r="CI66" s="1604"/>
      <c r="CJ66" s="1604"/>
      <c r="CK66" s="1604"/>
      <c r="CL66" s="1605"/>
      <c r="CM66" s="1758"/>
      <c r="CN66" s="1759"/>
      <c r="CO66" s="1759"/>
      <c r="CP66" s="1759"/>
      <c r="CQ66" s="1759"/>
      <c r="CR66" s="1758"/>
      <c r="CS66" s="1759"/>
      <c r="CT66" s="1759"/>
      <c r="CU66" s="1759"/>
      <c r="CV66" s="1762"/>
      <c r="CW66" s="1758"/>
      <c r="CX66" s="1759"/>
      <c r="CY66" s="1759"/>
      <c r="CZ66" s="1759"/>
      <c r="DA66" s="1759"/>
      <c r="DB66" s="1762"/>
      <c r="DC66" s="1759"/>
      <c r="DD66" s="1759"/>
      <c r="DE66" s="1759"/>
      <c r="DF66" s="1759"/>
      <c r="DG66" s="1759"/>
      <c r="DH66" s="1777"/>
      <c r="DI66" s="1854"/>
      <c r="DJ66" s="1854"/>
      <c r="DK66" s="15"/>
      <c r="DL66" s="15"/>
    </row>
    <row r="67" spans="1:116" ht="3" customHeight="1" x14ac:dyDescent="0.15">
      <c r="A67" s="1514"/>
      <c r="B67" s="1863"/>
      <c r="C67" s="1858"/>
      <c r="D67" s="1859"/>
      <c r="E67" s="192"/>
      <c r="F67" s="192"/>
      <c r="G67" s="193"/>
      <c r="H67" s="193"/>
      <c r="I67" s="193"/>
      <c r="J67" s="193"/>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94"/>
      <c r="AL67" s="133"/>
      <c r="AM67" s="133"/>
      <c r="AN67" s="135"/>
      <c r="AO67" s="135"/>
      <c r="AP67" s="135"/>
      <c r="AQ67" s="135"/>
      <c r="AR67" s="135"/>
      <c r="AS67" s="135"/>
      <c r="AT67" s="135"/>
      <c r="AU67" s="136"/>
      <c r="AV67" s="211"/>
      <c r="AW67" s="211"/>
      <c r="AX67" s="211"/>
      <c r="AY67" s="211"/>
      <c r="AZ67" s="211"/>
      <c r="BA67" s="211"/>
      <c r="BB67" s="211"/>
      <c r="BC67" s="211"/>
      <c r="BD67" s="211"/>
      <c r="BE67" s="211"/>
      <c r="BF67" s="211"/>
      <c r="BG67" s="211"/>
      <c r="BH67" s="211"/>
      <c r="BI67" s="211"/>
      <c r="BJ67" s="1462" t="s">
        <v>285</v>
      </c>
      <c r="BK67" s="1463"/>
      <c r="BL67" s="1321">
        <f>第1表入力!BL41</f>
        <v>0</v>
      </c>
      <c r="BM67" s="1322"/>
      <c r="BN67" s="1322"/>
      <c r="BO67" s="1322"/>
      <c r="BP67" s="1322"/>
      <c r="BQ67" s="1322"/>
      <c r="BR67" s="1322"/>
      <c r="BS67" s="1322"/>
      <c r="BT67" s="1322"/>
      <c r="BU67" s="1322"/>
      <c r="BV67" s="1598"/>
      <c r="BW67" s="1321">
        <f>第1表入力!BV41</f>
        <v>0</v>
      </c>
      <c r="BX67" s="1322"/>
      <c r="BY67" s="1322"/>
      <c r="BZ67" s="1322"/>
      <c r="CA67" s="1322"/>
      <c r="CB67" s="1322"/>
      <c r="CC67" s="1598"/>
      <c r="CD67" s="1322">
        <f>第1表入力!CC41</f>
        <v>0</v>
      </c>
      <c r="CE67" s="1322"/>
      <c r="CF67" s="1322"/>
      <c r="CG67" s="1322"/>
      <c r="CH67" s="1322"/>
      <c r="CI67" s="1322"/>
      <c r="CJ67" s="1322"/>
      <c r="CK67" s="1322"/>
      <c r="CL67" s="1598"/>
      <c r="CM67" s="1503" t="s">
        <v>282</v>
      </c>
      <c r="CN67" s="1504"/>
      <c r="CO67" s="1504"/>
      <c r="CP67" s="212"/>
      <c r="CQ67" s="212"/>
      <c r="CR67" s="212"/>
      <c r="CS67" s="212"/>
      <c r="CT67" s="212"/>
      <c r="CU67" s="212"/>
      <c r="CV67" s="212"/>
      <c r="CW67" s="212"/>
      <c r="CX67" s="212"/>
      <c r="CY67" s="18"/>
      <c r="CZ67" s="18"/>
      <c r="DA67" s="18"/>
      <c r="DB67" s="18"/>
      <c r="DC67" s="18"/>
      <c r="DD67" s="18"/>
      <c r="DE67" s="18"/>
      <c r="DF67" s="18"/>
      <c r="DG67" s="18"/>
      <c r="DH67" s="41"/>
      <c r="DI67" s="1854"/>
      <c r="DJ67" s="1854"/>
      <c r="DK67" s="15"/>
      <c r="DL67" s="15"/>
    </row>
    <row r="68" spans="1:116" ht="20.25" customHeight="1" x14ac:dyDescent="0.15">
      <c r="A68" s="1514"/>
      <c r="B68" s="1863"/>
      <c r="C68" s="1858"/>
      <c r="D68" s="1859"/>
      <c r="E68" s="1590" t="s">
        <v>7</v>
      </c>
      <c r="F68" s="1590"/>
      <c r="G68" s="1590"/>
      <c r="H68" s="1590"/>
      <c r="I68" s="1521">
        <f>第1表入力!I41</f>
        <v>0</v>
      </c>
      <c r="J68" s="1521"/>
      <c r="K68" s="1521"/>
      <c r="L68" s="1521"/>
      <c r="M68" s="1521"/>
      <c r="N68" s="1521"/>
      <c r="O68" s="1521"/>
      <c r="P68" s="1521"/>
      <c r="Q68" s="1521"/>
      <c r="R68" s="1521"/>
      <c r="S68" s="1521"/>
      <c r="T68" s="1521"/>
      <c r="U68" s="1521"/>
      <c r="V68" s="1521"/>
      <c r="W68" s="1521"/>
      <c r="X68" s="1521"/>
      <c r="Y68" s="1521"/>
      <c r="Z68" s="1521"/>
      <c r="AA68" s="1521"/>
      <c r="AB68" s="1521"/>
      <c r="AC68" s="1521"/>
      <c r="AD68" s="1521"/>
      <c r="AE68" s="1521"/>
      <c r="AF68" s="1521"/>
      <c r="AG68" s="1521"/>
      <c r="AH68" s="1521"/>
      <c r="AI68" s="1521"/>
      <c r="AJ68" s="1521"/>
      <c r="AK68" s="1521"/>
      <c r="AL68" s="1521"/>
      <c r="AM68" s="1521"/>
      <c r="AN68" s="1521"/>
      <c r="AO68" s="1521"/>
      <c r="AP68" s="1521"/>
      <c r="AQ68" s="1521"/>
      <c r="AR68" s="1521"/>
      <c r="AS68" s="1521"/>
      <c r="AT68" s="1521"/>
      <c r="AU68" s="1521"/>
      <c r="AV68" s="1521"/>
      <c r="AW68" s="1521"/>
      <c r="AX68" s="1521"/>
      <c r="AY68" s="1521"/>
      <c r="AZ68" s="1521"/>
      <c r="BA68" s="1521"/>
      <c r="BB68" s="1521"/>
      <c r="BC68" s="1521"/>
      <c r="BD68" s="1521"/>
      <c r="BE68" s="1521"/>
      <c r="BF68" s="1521"/>
      <c r="BG68" s="1521"/>
      <c r="BH68" s="1521"/>
      <c r="BI68" s="1521"/>
      <c r="BJ68" s="1464"/>
      <c r="BK68" s="1465"/>
      <c r="BL68" s="1456"/>
      <c r="BM68" s="1325"/>
      <c r="BN68" s="1325"/>
      <c r="BO68" s="1325"/>
      <c r="BP68" s="1325"/>
      <c r="BQ68" s="1325"/>
      <c r="BR68" s="1325"/>
      <c r="BS68" s="1325"/>
      <c r="BT68" s="1325"/>
      <c r="BU68" s="1325"/>
      <c r="BV68" s="1599"/>
      <c r="BW68" s="1456"/>
      <c r="BX68" s="1325"/>
      <c r="BY68" s="1325"/>
      <c r="BZ68" s="1325"/>
      <c r="CA68" s="1325"/>
      <c r="CB68" s="1325"/>
      <c r="CC68" s="1599"/>
      <c r="CD68" s="1325"/>
      <c r="CE68" s="1325"/>
      <c r="CF68" s="1325"/>
      <c r="CG68" s="1325"/>
      <c r="CH68" s="1325"/>
      <c r="CI68" s="1325"/>
      <c r="CJ68" s="1325"/>
      <c r="CK68" s="1325"/>
      <c r="CL68" s="1599"/>
      <c r="CM68" s="1505"/>
      <c r="CN68" s="1506"/>
      <c r="CO68" s="1506"/>
      <c r="CP68" s="213" t="str">
        <f>IF(LEN(第1表入力!CR41)&gt;=2,LEFT(第1表入力!CR41,1),IF(LEN(第1表入力!CR41)=1,"0",MID(TEXT(第1表入力!CR41,"???"),2,1)))</f>
        <v xml:space="preserve"> </v>
      </c>
      <c r="CQ68" s="184"/>
      <c r="CR68" s="213" t="str">
        <f>RIGHT(第1表入力!CR41,1)</f>
        <v/>
      </c>
      <c r="CS68" s="122" t="s">
        <v>6</v>
      </c>
      <c r="CT68" s="609"/>
      <c r="CU68" s="122"/>
      <c r="CV68" s="213" t="str">
        <f>IF(LEN(第1表入力!CX41)&gt;=2,LEFT(第1表入力!CX41,1),IF(LEN(第1表入力!CX41)=1,"0",MID(TEXT(第1表入力!CX41,"???"),2,1)))</f>
        <v xml:space="preserve"> </v>
      </c>
      <c r="CW68" s="184"/>
      <c r="CX68" s="213" t="str">
        <f>RIGHT(第1表入力!CX41,1)</f>
        <v/>
      </c>
      <c r="CY68" s="214" t="s">
        <v>4</v>
      </c>
      <c r="CZ68" s="609"/>
      <c r="DA68" s="122"/>
      <c r="DB68" s="213" t="str">
        <f>IF(LEN(第1表入力!DC41)&gt;=2,LEFT(第1表入力!DC41,1),IF(LEN(第1表入力!DC41)=1,"0",MID(TEXT(第1表入力!DC41,"???"),2,1)))</f>
        <v xml:space="preserve"> </v>
      </c>
      <c r="DC68" s="184"/>
      <c r="DD68" s="1512" t="str">
        <f>RIGHT(第1表入力!DC41,1)</f>
        <v/>
      </c>
      <c r="DE68" s="1513"/>
      <c r="DF68" s="214" t="s">
        <v>5</v>
      </c>
      <c r="DG68" s="609"/>
      <c r="DH68" s="126"/>
      <c r="DI68" s="1854"/>
      <c r="DJ68" s="1854"/>
      <c r="DK68" s="15"/>
      <c r="DL68" s="15"/>
    </row>
    <row r="69" spans="1:116" ht="3" customHeight="1" x14ac:dyDescent="0.15">
      <c r="A69" s="1514"/>
      <c r="B69" s="1863"/>
      <c r="C69" s="1858"/>
      <c r="D69" s="1859"/>
      <c r="E69" s="127"/>
      <c r="F69" s="128"/>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97"/>
      <c r="BJ69" s="1464"/>
      <c r="BK69" s="1465"/>
      <c r="BL69" s="1456"/>
      <c r="BM69" s="1325"/>
      <c r="BN69" s="1325"/>
      <c r="BO69" s="1325"/>
      <c r="BP69" s="1325"/>
      <c r="BQ69" s="1325"/>
      <c r="BR69" s="1325"/>
      <c r="BS69" s="1325"/>
      <c r="BT69" s="1325"/>
      <c r="BU69" s="1325"/>
      <c r="BV69" s="1599"/>
      <c r="BW69" s="1456"/>
      <c r="BX69" s="1325"/>
      <c r="BY69" s="1325"/>
      <c r="BZ69" s="1325"/>
      <c r="CA69" s="1325"/>
      <c r="CB69" s="1325"/>
      <c r="CC69" s="1599"/>
      <c r="CD69" s="1325"/>
      <c r="CE69" s="1325"/>
      <c r="CF69" s="1325"/>
      <c r="CG69" s="1325"/>
      <c r="CH69" s="1325"/>
      <c r="CI69" s="1325"/>
      <c r="CJ69" s="1325"/>
      <c r="CK69" s="1325"/>
      <c r="CL69" s="1599"/>
      <c r="CM69" s="1507"/>
      <c r="CN69" s="1508"/>
      <c r="CO69" s="1508"/>
      <c r="CP69" s="198"/>
      <c r="CQ69" s="198"/>
      <c r="CR69" s="198"/>
      <c r="CS69" s="198"/>
      <c r="CT69" s="198"/>
      <c r="CU69" s="198"/>
      <c r="CV69" s="198"/>
      <c r="CW69" s="198"/>
      <c r="CX69" s="198"/>
      <c r="CY69" s="198"/>
      <c r="CZ69" s="198"/>
      <c r="DA69" s="198"/>
      <c r="DB69" s="198"/>
      <c r="DC69" s="198"/>
      <c r="DD69" s="198"/>
      <c r="DE69" s="198"/>
      <c r="DF69" s="198"/>
      <c r="DG69" s="198"/>
      <c r="DH69" s="199"/>
      <c r="DI69" s="1854"/>
      <c r="DJ69" s="1854"/>
      <c r="DK69" s="15"/>
      <c r="DL69" s="15"/>
    </row>
    <row r="70" spans="1:116" ht="3" customHeight="1" x14ac:dyDescent="0.15">
      <c r="A70" s="1514"/>
      <c r="B70" s="1863"/>
      <c r="C70" s="1858"/>
      <c r="D70" s="1859"/>
      <c r="E70" s="1583" t="s">
        <v>129</v>
      </c>
      <c r="F70" s="133"/>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35"/>
      <c r="BI70" s="136"/>
      <c r="BJ70" s="1464"/>
      <c r="BK70" s="1465"/>
      <c r="BL70" s="1456"/>
      <c r="BM70" s="1325"/>
      <c r="BN70" s="1325"/>
      <c r="BO70" s="1325"/>
      <c r="BP70" s="1325"/>
      <c r="BQ70" s="1325"/>
      <c r="BR70" s="1325"/>
      <c r="BS70" s="1325"/>
      <c r="BT70" s="1325"/>
      <c r="BU70" s="1325"/>
      <c r="BV70" s="1599"/>
      <c r="BW70" s="1456"/>
      <c r="BX70" s="1325"/>
      <c r="BY70" s="1325"/>
      <c r="BZ70" s="1325"/>
      <c r="CA70" s="1325"/>
      <c r="CB70" s="1325"/>
      <c r="CC70" s="1599"/>
      <c r="CD70" s="1325"/>
      <c r="CE70" s="1325"/>
      <c r="CF70" s="1325"/>
      <c r="CG70" s="1325"/>
      <c r="CH70" s="1325"/>
      <c r="CI70" s="1325"/>
      <c r="CJ70" s="1325"/>
      <c r="CK70" s="1325"/>
      <c r="CL70" s="1599"/>
      <c r="CM70" s="15"/>
      <c r="CN70" s="215"/>
      <c r="CO70" s="215"/>
      <c r="CP70" s="215"/>
      <c r="CQ70" s="215"/>
      <c r="CR70" s="215"/>
      <c r="CS70" s="215"/>
      <c r="CT70" s="215"/>
      <c r="CU70" s="215"/>
      <c r="CV70" s="215"/>
      <c r="CW70" s="215"/>
      <c r="CX70" s="215"/>
      <c r="CY70" s="215"/>
      <c r="CZ70" s="215"/>
      <c r="DA70" s="215"/>
      <c r="DB70" s="215"/>
      <c r="DC70" s="215"/>
      <c r="DD70" s="215"/>
      <c r="DE70" s="215"/>
      <c r="DF70" s="215"/>
      <c r="DG70" s="215"/>
      <c r="DH70" s="216"/>
      <c r="DI70" s="1854"/>
      <c r="DJ70" s="1854"/>
      <c r="DK70" s="15"/>
      <c r="DL70" s="15"/>
    </row>
    <row r="71" spans="1:116" ht="10.5" customHeight="1" x14ac:dyDescent="0.15">
      <c r="A71" s="1514"/>
      <c r="B71" s="1863"/>
      <c r="C71" s="1858"/>
      <c r="D71" s="1859"/>
      <c r="E71" s="1583"/>
      <c r="F71" s="133"/>
      <c r="G71" s="1411" t="str">
        <f>IF(第1表入力!I42&lt;&gt;0,LEFT(第1表入力!I42,1),"")</f>
        <v/>
      </c>
      <c r="H71" s="1411"/>
      <c r="I71" s="1411"/>
      <c r="J71" s="1411" t="str">
        <f>IF(OR(第1表入力!I42=0,(EM248-(EM248-2))&lt;=0),"",MID(第1表入力!I42,(EM248-(EM248-2)),1))</f>
        <v/>
      </c>
      <c r="K71" s="1411"/>
      <c r="L71" s="1411"/>
      <c r="M71" s="1411"/>
      <c r="N71" s="1411" t="str">
        <f>IF(OR(第1表入力!I42=0,(EM248-(EM248-3))&lt;=0),"",MID(第1表入力!I42,(EM248-(EM248-3)),1))</f>
        <v/>
      </c>
      <c r="O71" s="1411"/>
      <c r="P71" s="1411"/>
      <c r="Q71" s="1411" t="str">
        <f>IF(OR(第1表入力!I42=0,(EM248-(EM248-4))&lt;=0),"",MID(第1表入力!I42,(EM248-(EM248-4)),1))</f>
        <v/>
      </c>
      <c r="R71" s="1411"/>
      <c r="S71" s="1411"/>
      <c r="T71" s="1411"/>
      <c r="U71" s="1411" t="str">
        <f>IF(OR(第1表入力!I42=0,(EM248-(EM248-5))&lt;=0),"",MID(第1表入力!I42,(EM248-(EM248-5)),1))</f>
        <v/>
      </c>
      <c r="V71" s="1411"/>
      <c r="W71" s="1411"/>
      <c r="X71" s="1411" t="str">
        <f>IF(OR(第1表入力!I42=0,(EM248-(EM248-6))&lt;=0),"",MID(第1表入力!I42,(EM248-(EM248-6)),1))</f>
        <v/>
      </c>
      <c r="Y71" s="1411"/>
      <c r="Z71" s="1411"/>
      <c r="AA71" s="1411"/>
      <c r="AB71" s="1411" t="str">
        <f>IF(OR(第1表入力!I42=0,(EM248-(EM248-7))&lt;=0),"",MID(第1表入力!I42,(EM248-(EM248-7)),1))</f>
        <v/>
      </c>
      <c r="AC71" s="1411"/>
      <c r="AD71" s="1411"/>
      <c r="AE71" s="1411"/>
      <c r="AF71" s="1411" t="str">
        <f>IF(OR(第1表入力!I42=0,(EM248-(EM248-8))&lt;=0),"",MID(第1表入力!I42,(EM248-(EM248-8)),1))</f>
        <v/>
      </c>
      <c r="AG71" s="1411"/>
      <c r="AH71" s="1411"/>
      <c r="AI71" s="1411"/>
      <c r="AJ71" s="1411"/>
      <c r="AK71" s="1411" t="str">
        <f>IF(OR(第1表入力!I42=0,(EM248-(EM248-9))&lt;=0),"",MID(第1表入力!I42,(EM248-(EM248-9)),1))</f>
        <v/>
      </c>
      <c r="AL71" s="1411"/>
      <c r="AM71" s="1411"/>
      <c r="AN71" s="1411"/>
      <c r="AO71" s="1411" t="str">
        <f>IF(OR(第1表入力!I42=0,(EM248-(EM248-10))&lt;=0),"",MID(第1表入力!I42,(EM248-(EM248-10)),1))</f>
        <v/>
      </c>
      <c r="AP71" s="1411"/>
      <c r="AQ71" s="1411"/>
      <c r="AR71" s="1411" t="str">
        <f>IF(OR(第1表入力!I42=0,(EM248-(EM248-11))&lt;=0),"",MID(第1表入力!I42,(EM248-(EM248-11)),1))</f>
        <v/>
      </c>
      <c r="AS71" s="1411"/>
      <c r="AT71" s="1411"/>
      <c r="AU71" s="1411" t="str">
        <f>IF(OR(第1表入力!I42=0,(EM248-(EM248-12))&lt;=0),"",MID(第1表入力!I42,(EM248-(EM248-12)),1))</f>
        <v/>
      </c>
      <c r="AV71" s="1411"/>
      <c r="AW71" s="1411"/>
      <c r="AX71" s="1411" t="str">
        <f>IF(OR(第1表入力!I42=0,(EM248-(EM248-13))&lt;=0),"",MID(第1表入力!I42,(EM248-(EM248-13)),1))</f>
        <v/>
      </c>
      <c r="AY71" s="1411"/>
      <c r="AZ71" s="1411"/>
      <c r="BA71" s="1411" t="str">
        <f>IF(OR(第1表入力!I42=0,(EM248-(EM248-14))&lt;=0),"",MID(第1表入力!I42,(EM248-(EM248-14)),1))</f>
        <v/>
      </c>
      <c r="BB71" s="1411"/>
      <c r="BC71" s="1411"/>
      <c r="BD71" s="1411"/>
      <c r="BE71" s="1411" t="str">
        <f>IF(OR(第1表入力!I42=0,(EM248-(EM248-15))&lt;=0),"",MID(第1表入力!I42,(EM248-(EM248-15)),1))</f>
        <v/>
      </c>
      <c r="BF71" s="1411"/>
      <c r="BG71" s="1411"/>
      <c r="BH71" s="135"/>
      <c r="BI71" s="136"/>
      <c r="BJ71" s="1464"/>
      <c r="BK71" s="1465"/>
      <c r="BL71" s="1456"/>
      <c r="BM71" s="1325"/>
      <c r="BN71" s="1325"/>
      <c r="BO71" s="1325"/>
      <c r="BP71" s="1325"/>
      <c r="BQ71" s="1325"/>
      <c r="BR71" s="1325"/>
      <c r="BS71" s="1325"/>
      <c r="BT71" s="1325"/>
      <c r="BU71" s="1325"/>
      <c r="BV71" s="1599"/>
      <c r="BW71" s="1456"/>
      <c r="BX71" s="1325"/>
      <c r="BY71" s="1325"/>
      <c r="BZ71" s="1325"/>
      <c r="CA71" s="1325"/>
      <c r="CB71" s="1325"/>
      <c r="CC71" s="1599"/>
      <c r="CD71" s="1325"/>
      <c r="CE71" s="1325"/>
      <c r="CF71" s="1325"/>
      <c r="CG71" s="1325"/>
      <c r="CH71" s="1325"/>
      <c r="CI71" s="1325"/>
      <c r="CJ71" s="1325"/>
      <c r="CK71" s="1325"/>
      <c r="CL71" s="1599"/>
      <c r="CM71" s="137"/>
      <c r="CN71" s="1183" t="str">
        <f>IF(OR(第1表入力!CM42=0,LEN(第1表入力!CM42)-9&lt;=0),"",MID(第1表入力!CM42,LEN(第1表入力!CM42)-9,1))</f>
        <v/>
      </c>
      <c r="CO71" s="169"/>
      <c r="CP71" s="1179" t="str">
        <f>IF(OR(第1表入力!CM42=0,LEN(第1表入力!CM42)-8&lt;=0),"",MID(第1表入力!CM42,LEN(第1表入力!CM42)-8,1))</f>
        <v/>
      </c>
      <c r="CQ71" s="168"/>
      <c r="CR71" s="1179" t="str">
        <f>IF(OR(第1表入力!CM42=0,LEN(第1表入力!CM42)-7&lt;=0),"",MID(第1表入力!CM42,LEN(第1表入力!CM42)-7,1))</f>
        <v/>
      </c>
      <c r="CS71" s="168"/>
      <c r="CT71" s="1179" t="str">
        <f>IF(OR(第1表入力!CM42=0,LEN(第1表入力!CM42)-6&lt;=0),"",MID(第1表入力!CM42,LEN(第1表入力!CM42)-6,1))</f>
        <v/>
      </c>
      <c r="CU71" s="169"/>
      <c r="CV71" s="1179" t="str">
        <f>IF(OR(第1表入力!CM42=0,LEN(第1表入力!CM42)-5&lt;=0),"",MID(第1表入力!CM42,LEN(第1表入力!CM42)-5,1))</f>
        <v/>
      </c>
      <c r="CW71" s="168"/>
      <c r="CX71" s="1179" t="str">
        <f>IF(OR(第1表入力!CM42=0,LEN(第1表入力!CM42)-4&lt;=0),"",MID(第1表入力!CM42,LEN(第1表入力!CM42)-4,1))</f>
        <v/>
      </c>
      <c r="CY71" s="168"/>
      <c r="CZ71" s="1179" t="str">
        <f>IF(OR(第1表入力!CM42=0,LEN(第1表入力!CM42)-3&lt;=0),"",MID(第1表入力!CM42,LEN(第1表入力!CM42)-3,1))</f>
        <v/>
      </c>
      <c r="DA71" s="169"/>
      <c r="DB71" s="1179" t="str">
        <f>IF(OR(第1表入力!CM42=0,LEN(第1表入力!CM42)-2&lt;=0),"",MID(第1表入力!CM42,LEN(第1表入力!CM42)-2,1))</f>
        <v/>
      </c>
      <c r="DC71" s="168"/>
      <c r="DD71" s="1217" t="str">
        <f>IF(OR(第1表入力!CM42=0,LEN(第1表入力!CM42)-1&lt;=0),"",MID(第1表入力!CM42,LEN(第1表入力!CM42)-1,1))</f>
        <v/>
      </c>
      <c r="DE71" s="1218"/>
      <c r="DF71" s="168"/>
      <c r="DG71" s="1179" t="str">
        <f>IF(第1表入力!CM42&lt;&gt;0,RIGHT(第1表入力!CM42,1),"")</f>
        <v/>
      </c>
      <c r="DH71" s="126"/>
      <c r="DI71" s="1854"/>
      <c r="DJ71" s="1854"/>
      <c r="DK71" s="15"/>
      <c r="DL71" s="15"/>
    </row>
    <row r="72" spans="1:116" ht="10.5" customHeight="1" x14ac:dyDescent="0.15">
      <c r="A72" s="1514"/>
      <c r="B72" s="1863"/>
      <c r="C72" s="1858"/>
      <c r="D72" s="1859"/>
      <c r="E72" s="1584"/>
      <c r="F72" s="133"/>
      <c r="G72" s="1411"/>
      <c r="H72" s="1411"/>
      <c r="I72" s="1411"/>
      <c r="J72" s="1411"/>
      <c r="K72" s="1411"/>
      <c r="L72" s="1411"/>
      <c r="M72" s="1411"/>
      <c r="N72" s="1411"/>
      <c r="O72" s="1411"/>
      <c r="P72" s="1411"/>
      <c r="Q72" s="1411"/>
      <c r="R72" s="1411"/>
      <c r="S72" s="1411"/>
      <c r="T72" s="1411"/>
      <c r="U72" s="1411"/>
      <c r="V72" s="1411"/>
      <c r="W72" s="1411"/>
      <c r="X72" s="1411"/>
      <c r="Y72" s="1411"/>
      <c r="Z72" s="1411"/>
      <c r="AA72" s="1411"/>
      <c r="AB72" s="1411"/>
      <c r="AC72" s="1411"/>
      <c r="AD72" s="1411"/>
      <c r="AE72" s="1411"/>
      <c r="AF72" s="1411"/>
      <c r="AG72" s="1411"/>
      <c r="AH72" s="1411"/>
      <c r="AI72" s="1411"/>
      <c r="AJ72" s="1411"/>
      <c r="AK72" s="1411"/>
      <c r="AL72" s="1411"/>
      <c r="AM72" s="1411"/>
      <c r="AN72" s="1411"/>
      <c r="AO72" s="1411"/>
      <c r="AP72" s="1411"/>
      <c r="AQ72" s="1411"/>
      <c r="AR72" s="1411"/>
      <c r="AS72" s="1411"/>
      <c r="AT72" s="1411"/>
      <c r="AU72" s="1411"/>
      <c r="AV72" s="1411"/>
      <c r="AW72" s="1411"/>
      <c r="AX72" s="1411"/>
      <c r="AY72" s="1411"/>
      <c r="AZ72" s="1411"/>
      <c r="BA72" s="1411"/>
      <c r="BB72" s="1411"/>
      <c r="BC72" s="1411"/>
      <c r="BD72" s="1411"/>
      <c r="BE72" s="1411"/>
      <c r="BF72" s="1411"/>
      <c r="BG72" s="1411"/>
      <c r="BH72" s="135"/>
      <c r="BI72" s="136"/>
      <c r="BJ72" s="1464"/>
      <c r="BK72" s="1465"/>
      <c r="BL72" s="1456"/>
      <c r="BM72" s="1325"/>
      <c r="BN72" s="1325"/>
      <c r="BO72" s="1325"/>
      <c r="BP72" s="1325"/>
      <c r="BQ72" s="1325"/>
      <c r="BR72" s="1325"/>
      <c r="BS72" s="1325"/>
      <c r="BT72" s="1325"/>
      <c r="BU72" s="1325"/>
      <c r="BV72" s="1599"/>
      <c r="BW72" s="1456"/>
      <c r="BX72" s="1325"/>
      <c r="BY72" s="1325"/>
      <c r="BZ72" s="1325"/>
      <c r="CA72" s="1325"/>
      <c r="CB72" s="1325"/>
      <c r="CC72" s="1599"/>
      <c r="CD72" s="1325"/>
      <c r="CE72" s="1325"/>
      <c r="CF72" s="1325"/>
      <c r="CG72" s="1325"/>
      <c r="CH72" s="1325"/>
      <c r="CI72" s="1325"/>
      <c r="CJ72" s="1325"/>
      <c r="CK72" s="1325"/>
      <c r="CL72" s="1599"/>
      <c r="CM72" s="122"/>
      <c r="CN72" s="1185"/>
      <c r="CO72" s="169"/>
      <c r="CP72" s="1180"/>
      <c r="CQ72" s="168"/>
      <c r="CR72" s="1180"/>
      <c r="CS72" s="168"/>
      <c r="CT72" s="1180"/>
      <c r="CU72" s="169"/>
      <c r="CV72" s="1180"/>
      <c r="CW72" s="168"/>
      <c r="CX72" s="1180"/>
      <c r="CY72" s="168"/>
      <c r="CZ72" s="1180"/>
      <c r="DA72" s="169"/>
      <c r="DB72" s="1180"/>
      <c r="DC72" s="168"/>
      <c r="DD72" s="1219"/>
      <c r="DE72" s="1220"/>
      <c r="DF72" s="168"/>
      <c r="DG72" s="1180"/>
      <c r="DH72" s="126"/>
      <c r="DI72" s="1854"/>
      <c r="DJ72" s="1854"/>
      <c r="DK72" s="15"/>
      <c r="DL72" s="15"/>
    </row>
    <row r="73" spans="1:116" ht="3" customHeight="1" x14ac:dyDescent="0.15">
      <c r="A73" s="1514"/>
      <c r="B73" s="1863"/>
      <c r="C73" s="1858"/>
      <c r="D73" s="1859"/>
      <c r="E73" s="1585"/>
      <c r="F73" s="128"/>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29"/>
      <c r="AN73" s="129"/>
      <c r="AO73" s="129"/>
      <c r="AP73" s="129"/>
      <c r="AQ73" s="129"/>
      <c r="AR73" s="129"/>
      <c r="AS73" s="129"/>
      <c r="AT73" s="129"/>
      <c r="AU73" s="129"/>
      <c r="AV73" s="129"/>
      <c r="AW73" s="129"/>
      <c r="AX73" s="129"/>
      <c r="AY73" s="129"/>
      <c r="AZ73" s="129"/>
      <c r="BA73" s="129"/>
      <c r="BB73" s="129"/>
      <c r="BC73" s="129"/>
      <c r="BD73" s="129"/>
      <c r="BE73" s="129"/>
      <c r="BF73" s="129"/>
      <c r="BG73" s="129"/>
      <c r="BH73" s="129"/>
      <c r="BI73" s="129"/>
      <c r="BJ73" s="1464"/>
      <c r="BK73" s="1465"/>
      <c r="BL73" s="1600"/>
      <c r="BM73" s="1328"/>
      <c r="BN73" s="1328"/>
      <c r="BO73" s="1328"/>
      <c r="BP73" s="1328"/>
      <c r="BQ73" s="1328"/>
      <c r="BR73" s="1328"/>
      <c r="BS73" s="1328"/>
      <c r="BT73" s="1328"/>
      <c r="BU73" s="1328"/>
      <c r="BV73" s="1329"/>
      <c r="BW73" s="1600"/>
      <c r="BX73" s="1328"/>
      <c r="BY73" s="1328"/>
      <c r="BZ73" s="1328"/>
      <c r="CA73" s="1328"/>
      <c r="CB73" s="1328"/>
      <c r="CC73" s="1329"/>
      <c r="CD73" s="1328"/>
      <c r="CE73" s="1328"/>
      <c r="CF73" s="1328"/>
      <c r="CG73" s="1328"/>
      <c r="CH73" s="1328"/>
      <c r="CI73" s="1328"/>
      <c r="CJ73" s="1328"/>
      <c r="CK73" s="1328"/>
      <c r="CL73" s="1329"/>
      <c r="CM73" s="131"/>
      <c r="CN73" s="131"/>
      <c r="CO73" s="198"/>
      <c r="CP73" s="198"/>
      <c r="CQ73" s="198"/>
      <c r="CR73" s="198"/>
      <c r="CS73" s="198"/>
      <c r="CT73" s="198"/>
      <c r="CU73" s="198"/>
      <c r="CV73" s="198"/>
      <c r="CW73" s="198"/>
      <c r="CX73" s="198"/>
      <c r="CY73" s="198"/>
      <c r="CZ73" s="198"/>
      <c r="DA73" s="198"/>
      <c r="DB73" s="198"/>
      <c r="DC73" s="198"/>
      <c r="DD73" s="198"/>
      <c r="DE73" s="198"/>
      <c r="DF73" s="198"/>
      <c r="DG73" s="198"/>
      <c r="DH73" s="199"/>
      <c r="DI73" s="1854"/>
      <c r="DJ73" s="1854"/>
      <c r="DK73" s="15"/>
      <c r="DL73" s="15"/>
    </row>
    <row r="74" spans="1:116" ht="28.5" customHeight="1" x14ac:dyDescent="0.15">
      <c r="A74" s="1514"/>
      <c r="B74" s="1863"/>
      <c r="C74" s="1858"/>
      <c r="D74" s="1859"/>
      <c r="E74" s="1349" t="s">
        <v>8</v>
      </c>
      <c r="F74" s="1349"/>
      <c r="G74" s="1349"/>
      <c r="H74" s="1349"/>
      <c r="I74" s="1593">
        <f>第1表入力!I44</f>
        <v>0</v>
      </c>
      <c r="J74" s="1593"/>
      <c r="K74" s="1593"/>
      <c r="L74" s="1593"/>
      <c r="M74" s="1593"/>
      <c r="N74" s="1593"/>
      <c r="O74" s="1593"/>
      <c r="P74" s="1593"/>
      <c r="Q74" s="1593"/>
      <c r="R74" s="1593"/>
      <c r="S74" s="1593"/>
      <c r="T74" s="1593"/>
      <c r="U74" s="1593"/>
      <c r="V74" s="1593"/>
      <c r="W74" s="1593"/>
      <c r="X74" s="1593"/>
      <c r="Y74" s="1593"/>
      <c r="Z74" s="1593"/>
      <c r="AA74" s="1593"/>
      <c r="AB74" s="1593"/>
      <c r="AC74" s="1593"/>
      <c r="AD74" s="1593"/>
      <c r="AE74" s="1593"/>
      <c r="AF74" s="1593"/>
      <c r="AG74" s="1593"/>
      <c r="AH74" s="1593"/>
      <c r="AI74" s="1593"/>
      <c r="AJ74" s="1593"/>
      <c r="AK74" s="1594"/>
      <c r="AL74" s="1515" t="s">
        <v>48</v>
      </c>
      <c r="AM74" s="1516"/>
      <c r="AN74" s="135"/>
      <c r="AO74" s="141"/>
      <c r="AP74" s="1350" t="str">
        <f>IF(第1表入力!AN44="父",1,IF(第1表入力!AN44="母",2,IF(第1表入力!AN44="祖父",3,IF(第1表入力!AN44="祖母",4,IF(第1表入力!AN44="上記以外",5,IF(第1表入力!AN44="夫",6,IF(第1表入力!AN44="妻",7,IF(第1表入力!AN44="上記 以外",8,""))))))))</f>
        <v/>
      </c>
      <c r="AQ74" s="1350"/>
      <c r="AR74" s="1350"/>
      <c r="AS74" s="1350"/>
      <c r="AT74" s="141"/>
      <c r="AU74" s="142"/>
      <c r="AV74" s="200" t="s">
        <v>214</v>
      </c>
      <c r="AW74" s="201"/>
      <c r="AX74" s="201"/>
      <c r="AY74" s="201"/>
      <c r="AZ74" s="201"/>
      <c r="BA74" s="201"/>
      <c r="BB74" s="202" t="s">
        <v>213</v>
      </c>
      <c r="BC74" s="203"/>
      <c r="BD74" s="217"/>
      <c r="BE74" s="217"/>
      <c r="BF74" s="217"/>
      <c r="BG74" s="217"/>
      <c r="BH74" s="217"/>
      <c r="BI74" s="218"/>
      <c r="BJ74" s="1464"/>
      <c r="BK74" s="1465"/>
      <c r="BL74" s="1601">
        <f>第1表入力!BL44</f>
        <v>0</v>
      </c>
      <c r="BM74" s="1459"/>
      <c r="BN74" s="1459"/>
      <c r="BO74" s="1459"/>
      <c r="BP74" s="1459"/>
      <c r="BQ74" s="1459"/>
      <c r="BR74" s="1459"/>
      <c r="BS74" s="1459"/>
      <c r="BT74" s="1459"/>
      <c r="BU74" s="1459"/>
      <c r="BV74" s="1459"/>
      <c r="BW74" s="1459"/>
      <c r="BX74" s="1459"/>
      <c r="BY74" s="1459"/>
      <c r="BZ74" s="1459"/>
      <c r="CA74" s="1459"/>
      <c r="CB74" s="1459"/>
      <c r="CC74" s="1459"/>
      <c r="CD74" s="1459"/>
      <c r="CE74" s="1459"/>
      <c r="CF74" s="1459"/>
      <c r="CG74" s="1459"/>
      <c r="CH74" s="1459"/>
      <c r="CI74" s="1459"/>
      <c r="CJ74" s="1459"/>
      <c r="CK74" s="1459"/>
      <c r="CL74" s="1602"/>
      <c r="CM74" s="1754">
        <f>第1表入力!CL44</f>
        <v>0</v>
      </c>
      <c r="CN74" s="1755"/>
      <c r="CO74" s="1755"/>
      <c r="CP74" s="1755"/>
      <c r="CQ74" s="1755"/>
      <c r="CR74" s="1754">
        <f>第1表入力!CP44</f>
        <v>0</v>
      </c>
      <c r="CS74" s="1755"/>
      <c r="CT74" s="1755"/>
      <c r="CU74" s="1755"/>
      <c r="CV74" s="1760"/>
      <c r="CW74" s="1754">
        <f>第1表入力!CV44</f>
        <v>0</v>
      </c>
      <c r="CX74" s="1755"/>
      <c r="CY74" s="1755"/>
      <c r="CZ74" s="1755"/>
      <c r="DA74" s="1755"/>
      <c r="DB74" s="1760"/>
      <c r="DC74" s="1755">
        <f>第1表入力!DB44</f>
        <v>0</v>
      </c>
      <c r="DD74" s="1755"/>
      <c r="DE74" s="1755"/>
      <c r="DF74" s="1755"/>
      <c r="DG74" s="1755"/>
      <c r="DH74" s="1775"/>
      <c r="DI74" s="1854"/>
      <c r="DJ74" s="1854"/>
      <c r="DK74" s="15"/>
      <c r="DL74" s="15"/>
    </row>
    <row r="75" spans="1:116" ht="3" customHeight="1" x14ac:dyDescent="0.15">
      <c r="A75" s="1514"/>
      <c r="B75" s="1863"/>
      <c r="C75" s="1858"/>
      <c r="D75" s="1859"/>
      <c r="E75" s="1586" t="s">
        <v>165</v>
      </c>
      <c r="F75" s="1587"/>
      <c r="G75" s="1563" t="str">
        <f>IF(AND(第1表入力!G45&gt;=1,第1表入力!G45&lt;=5),第1表入力!G45,"")</f>
        <v/>
      </c>
      <c r="H75" s="1564"/>
      <c r="I75" s="1564"/>
      <c r="J75" s="1565"/>
      <c r="K75" s="146"/>
      <c r="L75" s="146"/>
      <c r="M75" s="146"/>
      <c r="N75" s="146"/>
      <c r="O75" s="146"/>
      <c r="P75" s="146"/>
      <c r="Q75" s="146"/>
      <c r="R75" s="146"/>
      <c r="S75" s="146"/>
      <c r="T75" s="146"/>
      <c r="U75" s="146"/>
      <c r="V75" s="146"/>
      <c r="W75" s="146"/>
      <c r="X75" s="146"/>
      <c r="Y75" s="146"/>
      <c r="Z75" s="146"/>
      <c r="AA75" s="146"/>
      <c r="AB75" s="146"/>
      <c r="AC75" s="146"/>
      <c r="AD75" s="146"/>
      <c r="AE75" s="146"/>
      <c r="AF75" s="146"/>
      <c r="AG75" s="146"/>
      <c r="AH75" s="146"/>
      <c r="AI75" s="146"/>
      <c r="AJ75" s="146"/>
      <c r="AK75" s="147"/>
      <c r="AL75" s="1517"/>
      <c r="AM75" s="1518"/>
      <c r="AN75" s="1553">
        <f>第1表入力!AN45</f>
        <v>0</v>
      </c>
      <c r="AO75" s="1554"/>
      <c r="AP75" s="1554"/>
      <c r="AQ75" s="1554"/>
      <c r="AR75" s="1554"/>
      <c r="AS75" s="1554"/>
      <c r="AT75" s="1554"/>
      <c r="AU75" s="173"/>
      <c r="AV75" s="219"/>
      <c r="AW75" s="219"/>
      <c r="AX75" s="219"/>
      <c r="AY75" s="219"/>
      <c r="AZ75" s="219"/>
      <c r="BA75" s="219"/>
      <c r="BB75" s="220"/>
      <c r="BC75" s="219"/>
      <c r="BD75" s="219"/>
      <c r="BE75" s="219"/>
      <c r="BF75" s="219"/>
      <c r="BG75" s="219"/>
      <c r="BH75" s="219"/>
      <c r="BI75" s="221"/>
      <c r="BJ75" s="1464"/>
      <c r="BK75" s="1465"/>
      <c r="BL75" s="1456"/>
      <c r="BM75" s="1325"/>
      <c r="BN75" s="1325"/>
      <c r="BO75" s="1325"/>
      <c r="BP75" s="1325"/>
      <c r="BQ75" s="1325"/>
      <c r="BR75" s="1325"/>
      <c r="BS75" s="1325"/>
      <c r="BT75" s="1325"/>
      <c r="BU75" s="1325"/>
      <c r="BV75" s="1325"/>
      <c r="BW75" s="1325"/>
      <c r="BX75" s="1325"/>
      <c r="BY75" s="1325"/>
      <c r="BZ75" s="1325"/>
      <c r="CA75" s="1325"/>
      <c r="CB75" s="1325"/>
      <c r="CC75" s="1325"/>
      <c r="CD75" s="1325"/>
      <c r="CE75" s="1325"/>
      <c r="CF75" s="1325"/>
      <c r="CG75" s="1325"/>
      <c r="CH75" s="1325"/>
      <c r="CI75" s="1325"/>
      <c r="CJ75" s="1325"/>
      <c r="CK75" s="1325"/>
      <c r="CL75" s="1599"/>
      <c r="CM75" s="1756"/>
      <c r="CN75" s="1757"/>
      <c r="CO75" s="1757"/>
      <c r="CP75" s="1757"/>
      <c r="CQ75" s="1757"/>
      <c r="CR75" s="1756"/>
      <c r="CS75" s="1757"/>
      <c r="CT75" s="1757"/>
      <c r="CU75" s="1757"/>
      <c r="CV75" s="1761"/>
      <c r="CW75" s="1756"/>
      <c r="CX75" s="1757"/>
      <c r="CY75" s="1757"/>
      <c r="CZ75" s="1757"/>
      <c r="DA75" s="1757"/>
      <c r="DB75" s="1761"/>
      <c r="DC75" s="1757"/>
      <c r="DD75" s="1757"/>
      <c r="DE75" s="1757"/>
      <c r="DF75" s="1757"/>
      <c r="DG75" s="1757"/>
      <c r="DH75" s="1776"/>
      <c r="DI75" s="1854"/>
      <c r="DJ75" s="1854"/>
      <c r="DK75" s="15"/>
      <c r="DL75" s="15"/>
    </row>
    <row r="76" spans="1:116" ht="25.5" customHeight="1" x14ac:dyDescent="0.15">
      <c r="A76" s="1514"/>
      <c r="B76" s="1863"/>
      <c r="C76" s="1858"/>
      <c r="D76" s="1859"/>
      <c r="E76" s="1588"/>
      <c r="F76" s="1589"/>
      <c r="G76" s="1566"/>
      <c r="H76" s="1567"/>
      <c r="I76" s="1567"/>
      <c r="J76" s="1568"/>
      <c r="K76" s="150"/>
      <c r="L76" s="1562" t="str">
        <f>IF(LEN(第1表入力!T45)&gt;=2,LEFT(第1表入力!T45,1),IF(LEN(第1表入力!T45)=1,"0",MID(TEXT(第1表入力!T45,"???"),2,1)))</f>
        <v xml:space="preserve"> </v>
      </c>
      <c r="M76" s="1562"/>
      <c r="N76" s="1562"/>
      <c r="O76" s="1562" t="str">
        <f>RIGHT(第1表入力!T45,1)</f>
        <v/>
      </c>
      <c r="P76" s="1562"/>
      <c r="Q76" s="1562"/>
      <c r="R76" s="1562"/>
      <c r="S76" s="150"/>
      <c r="T76" s="1562" t="str">
        <f>IF(LEN(第1表入力!Y45)&gt;=2,LEFT(第1表入力!Y45,1),IF(LEN(第1表入力!Y45)=1,"0",MID(TEXT(第1表入力!Y45,"???"),2,1)))</f>
        <v xml:space="preserve"> </v>
      </c>
      <c r="U76" s="1562"/>
      <c r="V76" s="1562"/>
      <c r="W76" s="1562" t="str">
        <f>RIGHT(第1表入力!Y45,1)</f>
        <v/>
      </c>
      <c r="X76" s="1562"/>
      <c r="Y76" s="1562"/>
      <c r="Z76" s="1562"/>
      <c r="AA76" s="124"/>
      <c r="AB76" s="1569" t="str">
        <f>IF(LEN(第1表入力!AF45)&gt;=2,LEFT(第1表入力!AF45,1),IF(LEN(第1表入力!AF45)=1,"0",MID(TEXT(第1表入力!AF45,"???"),2,1)))</f>
        <v xml:space="preserve"> </v>
      </c>
      <c r="AC76" s="1569"/>
      <c r="AD76" s="1569"/>
      <c r="AE76" s="1569"/>
      <c r="AF76" s="1562" t="str">
        <f>RIGHT(第1表入力!AF45,1)</f>
        <v/>
      </c>
      <c r="AG76" s="1562"/>
      <c r="AH76" s="1562"/>
      <c r="AI76" s="1562"/>
      <c r="AJ76" s="1562"/>
      <c r="AK76" s="151"/>
      <c r="AL76" s="1517"/>
      <c r="AM76" s="1518"/>
      <c r="AN76" s="1556"/>
      <c r="AO76" s="1557"/>
      <c r="AP76" s="1557"/>
      <c r="AQ76" s="1557"/>
      <c r="AR76" s="1557"/>
      <c r="AS76" s="1557"/>
      <c r="AT76" s="1557"/>
      <c r="AU76" s="173"/>
      <c r="AV76" s="219"/>
      <c r="AW76" s="219"/>
      <c r="AX76" s="219"/>
      <c r="AY76" s="219"/>
      <c r="AZ76" s="219"/>
      <c r="BA76" s="219"/>
      <c r="BB76" s="220"/>
      <c r="BC76" s="219"/>
      <c r="BD76" s="219"/>
      <c r="BE76" s="219"/>
      <c r="BF76" s="219"/>
      <c r="BG76" s="219"/>
      <c r="BH76" s="219"/>
      <c r="BI76" s="221"/>
      <c r="BJ76" s="1464"/>
      <c r="BK76" s="1465"/>
      <c r="BL76" s="1456"/>
      <c r="BM76" s="1325"/>
      <c r="BN76" s="1325"/>
      <c r="BO76" s="1325"/>
      <c r="BP76" s="1325"/>
      <c r="BQ76" s="1325"/>
      <c r="BR76" s="1325"/>
      <c r="BS76" s="1325"/>
      <c r="BT76" s="1325"/>
      <c r="BU76" s="1325"/>
      <c r="BV76" s="1325"/>
      <c r="BW76" s="1325"/>
      <c r="BX76" s="1325"/>
      <c r="BY76" s="1325"/>
      <c r="BZ76" s="1325"/>
      <c r="CA76" s="1325"/>
      <c r="CB76" s="1325"/>
      <c r="CC76" s="1325"/>
      <c r="CD76" s="1325"/>
      <c r="CE76" s="1325"/>
      <c r="CF76" s="1325"/>
      <c r="CG76" s="1325"/>
      <c r="CH76" s="1325"/>
      <c r="CI76" s="1325"/>
      <c r="CJ76" s="1325"/>
      <c r="CK76" s="1325"/>
      <c r="CL76" s="1599"/>
      <c r="CM76" s="1756"/>
      <c r="CN76" s="1757"/>
      <c r="CO76" s="1757"/>
      <c r="CP76" s="1757"/>
      <c r="CQ76" s="1757"/>
      <c r="CR76" s="1756"/>
      <c r="CS76" s="1757"/>
      <c r="CT76" s="1757"/>
      <c r="CU76" s="1757"/>
      <c r="CV76" s="1761"/>
      <c r="CW76" s="1756"/>
      <c r="CX76" s="1757"/>
      <c r="CY76" s="1757"/>
      <c r="CZ76" s="1757"/>
      <c r="DA76" s="1757"/>
      <c r="DB76" s="1761"/>
      <c r="DC76" s="1757"/>
      <c r="DD76" s="1757"/>
      <c r="DE76" s="1757"/>
      <c r="DF76" s="1757"/>
      <c r="DG76" s="1757"/>
      <c r="DH76" s="1776"/>
      <c r="DI76" s="1854"/>
      <c r="DJ76" s="1854"/>
      <c r="DK76" s="15"/>
      <c r="DL76" s="15"/>
    </row>
    <row r="77" spans="1:116" ht="3" customHeight="1" thickBot="1" x14ac:dyDescent="0.2">
      <c r="A77" s="1514"/>
      <c r="B77" s="1863"/>
      <c r="C77" s="1858"/>
      <c r="D77" s="1859"/>
      <c r="E77" s="1588"/>
      <c r="F77" s="1589"/>
      <c r="G77" s="1566"/>
      <c r="H77" s="1567"/>
      <c r="I77" s="1567"/>
      <c r="J77" s="1568"/>
      <c r="K77" s="174"/>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5"/>
      <c r="AL77" s="1517"/>
      <c r="AM77" s="1518"/>
      <c r="AN77" s="1559"/>
      <c r="AO77" s="1560"/>
      <c r="AP77" s="1560"/>
      <c r="AQ77" s="1560"/>
      <c r="AR77" s="1560"/>
      <c r="AS77" s="1560"/>
      <c r="AT77" s="1560"/>
      <c r="AU77" s="208"/>
      <c r="AV77" s="222"/>
      <c r="AW77" s="222"/>
      <c r="AX77" s="222"/>
      <c r="AY77" s="222"/>
      <c r="AZ77" s="222"/>
      <c r="BA77" s="222"/>
      <c r="BB77" s="222"/>
      <c r="BC77" s="222"/>
      <c r="BD77" s="222"/>
      <c r="BE77" s="222"/>
      <c r="BF77" s="222"/>
      <c r="BG77" s="222"/>
      <c r="BH77" s="222"/>
      <c r="BI77" s="223"/>
      <c r="BJ77" s="1500"/>
      <c r="BK77" s="1501"/>
      <c r="BL77" s="1603"/>
      <c r="BM77" s="1604"/>
      <c r="BN77" s="1604"/>
      <c r="BO77" s="1604"/>
      <c r="BP77" s="1604"/>
      <c r="BQ77" s="1604"/>
      <c r="BR77" s="1604"/>
      <c r="BS77" s="1604"/>
      <c r="BT77" s="1604"/>
      <c r="BU77" s="1604"/>
      <c r="BV77" s="1604"/>
      <c r="BW77" s="1604"/>
      <c r="BX77" s="1604"/>
      <c r="BY77" s="1604"/>
      <c r="BZ77" s="1604"/>
      <c r="CA77" s="1604"/>
      <c r="CB77" s="1604"/>
      <c r="CC77" s="1604"/>
      <c r="CD77" s="1604"/>
      <c r="CE77" s="1604"/>
      <c r="CF77" s="1604"/>
      <c r="CG77" s="1604"/>
      <c r="CH77" s="1604"/>
      <c r="CI77" s="1604"/>
      <c r="CJ77" s="1604"/>
      <c r="CK77" s="1604"/>
      <c r="CL77" s="1605"/>
      <c r="CM77" s="1758"/>
      <c r="CN77" s="1759"/>
      <c r="CO77" s="1759"/>
      <c r="CP77" s="1759"/>
      <c r="CQ77" s="1759"/>
      <c r="CR77" s="1758"/>
      <c r="CS77" s="1759"/>
      <c r="CT77" s="1759"/>
      <c r="CU77" s="1759"/>
      <c r="CV77" s="1762"/>
      <c r="CW77" s="1758"/>
      <c r="CX77" s="1759"/>
      <c r="CY77" s="1759"/>
      <c r="CZ77" s="1759"/>
      <c r="DA77" s="1759"/>
      <c r="DB77" s="1762"/>
      <c r="DC77" s="1759"/>
      <c r="DD77" s="1759"/>
      <c r="DE77" s="1759"/>
      <c r="DF77" s="1759"/>
      <c r="DG77" s="1759"/>
      <c r="DH77" s="1777"/>
      <c r="DI77" s="1854"/>
      <c r="DJ77" s="1854"/>
      <c r="DK77" s="15"/>
      <c r="DL77" s="15"/>
    </row>
    <row r="78" spans="1:116" ht="3" customHeight="1" x14ac:dyDescent="0.15">
      <c r="A78" s="1514"/>
      <c r="B78" s="1863"/>
      <c r="C78" s="1858"/>
      <c r="D78" s="1859"/>
      <c r="E78" s="1578" t="s">
        <v>215</v>
      </c>
      <c r="F78" s="1578"/>
      <c r="G78" s="1579"/>
      <c r="H78" s="1579"/>
      <c r="I78" s="1579"/>
      <c r="J78" s="1579"/>
      <c r="K78" s="1579"/>
      <c r="L78" s="1579"/>
      <c r="M78" s="1579"/>
      <c r="N78" s="1579"/>
      <c r="O78" s="1579"/>
      <c r="P78" s="1579"/>
      <c r="Q78" s="1579"/>
      <c r="R78" s="1579"/>
      <c r="S78" s="1579"/>
      <c r="T78" s="1579"/>
      <c r="U78" s="1579"/>
      <c r="V78" s="1579"/>
      <c r="W78" s="1579"/>
      <c r="X78" s="1579"/>
      <c r="Y78" s="1579"/>
      <c r="Z78" s="1579"/>
      <c r="AA78" s="1579"/>
      <c r="AB78" s="1579"/>
      <c r="AC78" s="1579"/>
      <c r="AD78" s="1579"/>
      <c r="AE78" s="1579"/>
      <c r="AF78" s="1579"/>
      <c r="AG78" s="1579"/>
      <c r="AH78" s="1579"/>
      <c r="AI78" s="1579"/>
      <c r="AJ78" s="1579"/>
      <c r="AK78" s="1579"/>
      <c r="AL78" s="1579"/>
      <c r="AM78" s="1579"/>
      <c r="AN78" s="1579"/>
      <c r="AO78" s="1579"/>
      <c r="AP78" s="1579"/>
      <c r="AQ78" s="1579"/>
      <c r="AR78" s="1579"/>
      <c r="AS78" s="1579"/>
      <c r="AT78" s="1579"/>
      <c r="AU78" s="1579"/>
      <c r="AV78" s="1579"/>
      <c r="AW78" s="1579"/>
      <c r="AX78" s="1579"/>
      <c r="AY78" s="1579"/>
      <c r="AZ78" s="1579"/>
      <c r="BA78" s="1579"/>
      <c r="BB78" s="1579"/>
      <c r="BC78" s="1579"/>
      <c r="BD78" s="1579"/>
      <c r="BE78" s="1579"/>
      <c r="BF78" s="1579"/>
      <c r="BG78" s="1579"/>
      <c r="BH78" s="1579"/>
      <c r="BI78" s="1579"/>
      <c r="BJ78" s="1579"/>
      <c r="BK78" s="1579"/>
      <c r="BL78" s="1579"/>
      <c r="BM78" s="1579"/>
      <c r="BN78" s="1579"/>
      <c r="BO78" s="1579"/>
      <c r="BP78" s="1579"/>
      <c r="BQ78" s="1579"/>
      <c r="BR78" s="1579"/>
      <c r="BS78" s="1579"/>
      <c r="BT78" s="1579"/>
      <c r="BU78" s="1579"/>
      <c r="BV78" s="1579"/>
      <c r="BW78" s="1579"/>
      <c r="BX78" s="1579"/>
      <c r="BY78" s="1579"/>
      <c r="BZ78" s="1579"/>
      <c r="CA78" s="1579"/>
      <c r="CB78" s="1579"/>
      <c r="CC78" s="1579"/>
      <c r="CD78" s="1579"/>
      <c r="CE78" s="1579"/>
      <c r="CF78" s="1579"/>
      <c r="CG78" s="1579"/>
      <c r="CH78" s="1579"/>
      <c r="CI78" s="177"/>
      <c r="CJ78" s="178"/>
      <c r="CK78" s="1284" t="s">
        <v>117</v>
      </c>
      <c r="CL78" s="1285"/>
      <c r="CM78" s="179"/>
      <c r="CN78" s="224"/>
      <c r="CO78" s="179"/>
      <c r="CP78" s="179"/>
      <c r="CQ78" s="179"/>
      <c r="CR78" s="179"/>
      <c r="CS78" s="179"/>
      <c r="CT78" s="179"/>
      <c r="CU78" s="179"/>
      <c r="CV78" s="179"/>
      <c r="CW78" s="179"/>
      <c r="CX78" s="179"/>
      <c r="CY78" s="179"/>
      <c r="CZ78" s="179"/>
      <c r="DA78" s="179"/>
      <c r="DB78" s="179"/>
      <c r="DC78" s="179"/>
      <c r="DD78" s="179"/>
      <c r="DE78" s="179"/>
      <c r="DF78" s="179"/>
      <c r="DG78" s="179"/>
      <c r="DH78" s="180"/>
      <c r="DI78" s="1854"/>
      <c r="DJ78" s="1854"/>
      <c r="DK78" s="15"/>
      <c r="DL78" s="15"/>
    </row>
    <row r="79" spans="1:116" ht="22.5" customHeight="1" x14ac:dyDescent="0.15">
      <c r="A79" s="1514"/>
      <c r="B79" s="1863"/>
      <c r="C79" s="1858"/>
      <c r="D79" s="1859"/>
      <c r="E79" s="1580"/>
      <c r="F79" s="1580"/>
      <c r="G79" s="1580"/>
      <c r="H79" s="1580"/>
      <c r="I79" s="1580"/>
      <c r="J79" s="1580"/>
      <c r="K79" s="1580"/>
      <c r="L79" s="1580"/>
      <c r="M79" s="1580"/>
      <c r="N79" s="1580"/>
      <c r="O79" s="1580"/>
      <c r="P79" s="1580"/>
      <c r="Q79" s="1580"/>
      <c r="R79" s="1580"/>
      <c r="S79" s="1580"/>
      <c r="T79" s="1580"/>
      <c r="U79" s="1580"/>
      <c r="V79" s="1580"/>
      <c r="W79" s="1580"/>
      <c r="X79" s="1580"/>
      <c r="Y79" s="1580"/>
      <c r="Z79" s="1580"/>
      <c r="AA79" s="1580"/>
      <c r="AB79" s="1580"/>
      <c r="AC79" s="1580"/>
      <c r="AD79" s="1580"/>
      <c r="AE79" s="1580"/>
      <c r="AF79" s="1580"/>
      <c r="AG79" s="1580"/>
      <c r="AH79" s="1580"/>
      <c r="AI79" s="1580"/>
      <c r="AJ79" s="1580"/>
      <c r="AK79" s="1580"/>
      <c r="AL79" s="1580"/>
      <c r="AM79" s="1580"/>
      <c r="AN79" s="1580"/>
      <c r="AO79" s="1580"/>
      <c r="AP79" s="1580"/>
      <c r="AQ79" s="1580"/>
      <c r="AR79" s="1580"/>
      <c r="AS79" s="1580"/>
      <c r="AT79" s="1580"/>
      <c r="AU79" s="1580"/>
      <c r="AV79" s="1580"/>
      <c r="AW79" s="1580"/>
      <c r="AX79" s="1580"/>
      <c r="AY79" s="1580"/>
      <c r="AZ79" s="1580"/>
      <c r="BA79" s="1580"/>
      <c r="BB79" s="1580"/>
      <c r="BC79" s="1580"/>
      <c r="BD79" s="1580"/>
      <c r="BE79" s="1580"/>
      <c r="BF79" s="1580"/>
      <c r="BG79" s="1580"/>
      <c r="BH79" s="1580"/>
      <c r="BI79" s="1580"/>
      <c r="BJ79" s="1580"/>
      <c r="BK79" s="1580"/>
      <c r="BL79" s="1580"/>
      <c r="BM79" s="1580"/>
      <c r="BN79" s="1580"/>
      <c r="BO79" s="1580"/>
      <c r="BP79" s="1580"/>
      <c r="BQ79" s="1580"/>
      <c r="BR79" s="1580"/>
      <c r="BS79" s="1580"/>
      <c r="BT79" s="1580"/>
      <c r="BU79" s="1580"/>
      <c r="BV79" s="1580"/>
      <c r="BW79" s="1580"/>
      <c r="BX79" s="1580"/>
      <c r="BY79" s="1580"/>
      <c r="BZ79" s="1580"/>
      <c r="CA79" s="1580"/>
      <c r="CB79" s="1580"/>
      <c r="CC79" s="1580"/>
      <c r="CD79" s="1580"/>
      <c r="CE79" s="1580"/>
      <c r="CF79" s="1580"/>
      <c r="CG79" s="1580"/>
      <c r="CH79" s="1580"/>
      <c r="CI79" s="182"/>
      <c r="CJ79" s="183"/>
      <c r="CK79" s="1241"/>
      <c r="CL79" s="1242"/>
      <c r="CM79" s="184"/>
      <c r="CN79" s="166" t="str">
        <f>IF(OR(第1表入力!CM46=0,LEN(第1表入力!CM46)-9&lt;=0),"",MID(第1表入力!CM46,LEN(第1表入力!CM46)-9,1))</f>
        <v/>
      </c>
      <c r="CO79" s="169"/>
      <c r="CP79" s="167" t="str">
        <f>IF(OR(第1表入力!CM46=0,LEN(第1表入力!CM46)-8&lt;=0),"",MID(第1表入力!CM46,LEN(第1表入力!CM46)-8,1))</f>
        <v/>
      </c>
      <c r="CQ79" s="168"/>
      <c r="CR79" s="167" t="str">
        <f>IF(OR(第1表入力!CM46=0,LEN(第1表入力!CM46)-7&lt;=0),"",MID(第1表入力!CM46,LEN(第1表入力!CM46)-7,1))</f>
        <v/>
      </c>
      <c r="CS79" s="168"/>
      <c r="CT79" s="167" t="str">
        <f>IF(OR(第1表入力!CM46=0,LEN(第1表入力!CM46)-6&lt;=0),"",MID(第1表入力!CM46,LEN(第1表入力!CM46)-6,1))</f>
        <v/>
      </c>
      <c r="CU79" s="169"/>
      <c r="CV79" s="167" t="str">
        <f>IF(OR(第1表入力!CM46=0,LEN(第1表入力!CM46)-5&lt;=0),"",MID(第1表入力!CM46,LEN(第1表入力!CM46)-5,1))</f>
        <v/>
      </c>
      <c r="CW79" s="168"/>
      <c r="CX79" s="167" t="str">
        <f>IF(OR(第1表入力!CM46=0,LEN(第1表入力!CM46)-4&lt;=0),"",MID(第1表入力!CM46,LEN(第1表入力!CM46)-4,1))</f>
        <v/>
      </c>
      <c r="CY79" s="168"/>
      <c r="CZ79" s="167" t="str">
        <f>IF(OR(第1表入力!CM46=0,LEN(第1表入力!CM46)-3&lt;=0),"",MID(第1表入力!CM46,LEN(第1表入力!CM46)-3,1))</f>
        <v/>
      </c>
      <c r="DA79" s="169"/>
      <c r="DB79" s="167" t="str">
        <f>IF(OR(第1表入力!CM46=0,LEN(第1表入力!CM46)-2&lt;=0),"",MID(第1表入力!CM46,LEN(第1表入力!CM46)-2,1))</f>
        <v/>
      </c>
      <c r="DC79" s="168"/>
      <c r="DD79" s="1269" t="str">
        <f>IF(OR(第1表入力!CM46=0,LEN(第1表入力!CM46)-1&lt;=0),"",MID(第1表入力!CM46,LEN(第1表入力!CM46)-1,1))</f>
        <v/>
      </c>
      <c r="DE79" s="1270"/>
      <c r="DF79" s="168"/>
      <c r="DG79" s="167" t="str">
        <f>IF(第1表入力!CM46&lt;&gt;0,RIGHT(第1表入力!CM46,1),"")</f>
        <v/>
      </c>
      <c r="DH79" s="185"/>
      <c r="DI79" s="1854"/>
      <c r="DJ79" s="1854"/>
      <c r="DK79" s="15"/>
      <c r="DL79" s="15"/>
    </row>
    <row r="80" spans="1:116" ht="3" customHeight="1" x14ac:dyDescent="0.15">
      <c r="A80" s="1514"/>
      <c r="B80" s="1863"/>
      <c r="C80" s="1858"/>
      <c r="D80" s="1859"/>
      <c r="E80" s="1581"/>
      <c r="F80" s="1581"/>
      <c r="G80" s="1581"/>
      <c r="H80" s="1581"/>
      <c r="I80" s="1581"/>
      <c r="J80" s="1581"/>
      <c r="K80" s="1581"/>
      <c r="L80" s="1581"/>
      <c r="M80" s="1581"/>
      <c r="N80" s="1581"/>
      <c r="O80" s="1581"/>
      <c r="P80" s="1581"/>
      <c r="Q80" s="1581"/>
      <c r="R80" s="1581"/>
      <c r="S80" s="1581"/>
      <c r="T80" s="1581"/>
      <c r="U80" s="1581"/>
      <c r="V80" s="1581"/>
      <c r="W80" s="1581"/>
      <c r="X80" s="1581"/>
      <c r="Y80" s="1581"/>
      <c r="Z80" s="1581"/>
      <c r="AA80" s="1581"/>
      <c r="AB80" s="1581"/>
      <c r="AC80" s="1581"/>
      <c r="AD80" s="1581"/>
      <c r="AE80" s="1581"/>
      <c r="AF80" s="1581"/>
      <c r="AG80" s="1581"/>
      <c r="AH80" s="1581"/>
      <c r="AI80" s="1581"/>
      <c r="AJ80" s="1581"/>
      <c r="AK80" s="1581"/>
      <c r="AL80" s="1581"/>
      <c r="AM80" s="1581"/>
      <c r="AN80" s="1581"/>
      <c r="AO80" s="1581"/>
      <c r="AP80" s="1581"/>
      <c r="AQ80" s="1581"/>
      <c r="AR80" s="1581"/>
      <c r="AS80" s="1581"/>
      <c r="AT80" s="1581"/>
      <c r="AU80" s="1581"/>
      <c r="AV80" s="1581"/>
      <c r="AW80" s="1581"/>
      <c r="AX80" s="1581"/>
      <c r="AY80" s="1581"/>
      <c r="AZ80" s="1581"/>
      <c r="BA80" s="1581"/>
      <c r="BB80" s="1581"/>
      <c r="BC80" s="1581"/>
      <c r="BD80" s="1581"/>
      <c r="BE80" s="1581"/>
      <c r="BF80" s="1581"/>
      <c r="BG80" s="1581"/>
      <c r="BH80" s="1581"/>
      <c r="BI80" s="1581"/>
      <c r="BJ80" s="1581"/>
      <c r="BK80" s="1581"/>
      <c r="BL80" s="1581"/>
      <c r="BM80" s="1581"/>
      <c r="BN80" s="1581"/>
      <c r="BO80" s="1581"/>
      <c r="BP80" s="1581"/>
      <c r="BQ80" s="1581"/>
      <c r="BR80" s="1581"/>
      <c r="BS80" s="1581"/>
      <c r="BT80" s="1581"/>
      <c r="BU80" s="1581"/>
      <c r="BV80" s="1581"/>
      <c r="BW80" s="1581"/>
      <c r="BX80" s="1581"/>
      <c r="BY80" s="1581"/>
      <c r="BZ80" s="1581"/>
      <c r="CA80" s="1581"/>
      <c r="CB80" s="1581"/>
      <c r="CC80" s="1581"/>
      <c r="CD80" s="1581"/>
      <c r="CE80" s="1581"/>
      <c r="CF80" s="1581"/>
      <c r="CG80" s="1581"/>
      <c r="CH80" s="1581"/>
      <c r="CI80" s="225"/>
      <c r="CJ80" s="226"/>
      <c r="CK80" s="1243"/>
      <c r="CL80" s="1244"/>
      <c r="CM80" s="227"/>
      <c r="CN80" s="228"/>
      <c r="CO80" s="227"/>
      <c r="CP80" s="227"/>
      <c r="CQ80" s="227"/>
      <c r="CR80" s="227"/>
      <c r="CS80" s="227"/>
      <c r="CT80" s="227"/>
      <c r="CU80" s="227"/>
      <c r="CV80" s="227"/>
      <c r="CW80" s="227"/>
      <c r="CX80" s="227"/>
      <c r="CY80" s="227"/>
      <c r="CZ80" s="227"/>
      <c r="DA80" s="227"/>
      <c r="DB80" s="227"/>
      <c r="DC80" s="227"/>
      <c r="DD80" s="227"/>
      <c r="DE80" s="227"/>
      <c r="DF80" s="227"/>
      <c r="DG80" s="227"/>
      <c r="DH80" s="229"/>
      <c r="DI80" s="1854"/>
      <c r="DJ80" s="1854"/>
      <c r="DK80" s="15"/>
      <c r="DL80" s="15"/>
    </row>
    <row r="81" spans="1:116" ht="3" customHeight="1" x14ac:dyDescent="0.15">
      <c r="A81" s="1514"/>
      <c r="B81" s="1863"/>
      <c r="C81" s="1858"/>
      <c r="D81" s="1859"/>
      <c r="E81" s="1574" t="s">
        <v>95</v>
      </c>
      <c r="F81" s="1574"/>
      <c r="G81" s="1574"/>
      <c r="H81" s="1574"/>
      <c r="I81" s="1574"/>
      <c r="J81" s="1574"/>
      <c r="K81" s="1574"/>
      <c r="L81" s="1574"/>
      <c r="M81" s="1574"/>
      <c r="N81" s="1574"/>
      <c r="O81" s="1574"/>
      <c r="P81" s="1574"/>
      <c r="Q81" s="1574"/>
      <c r="R81" s="1574"/>
      <c r="S81" s="1574"/>
      <c r="T81" s="230"/>
      <c r="U81" s="1576" t="s">
        <v>221</v>
      </c>
      <c r="V81" s="1576"/>
      <c r="W81" s="1576"/>
      <c r="X81" s="1576"/>
      <c r="Y81" s="1576"/>
      <c r="Z81" s="1576"/>
      <c r="AA81" s="1576"/>
      <c r="AB81" s="1576"/>
      <c r="AC81" s="1576"/>
      <c r="AD81" s="1576"/>
      <c r="AE81" s="1576"/>
      <c r="AF81" s="1576"/>
      <c r="AG81" s="1576"/>
      <c r="AH81" s="1576"/>
      <c r="AI81" s="1576"/>
      <c r="AJ81" s="1576"/>
      <c r="AK81" s="1576"/>
      <c r="AL81" s="1576"/>
      <c r="AM81" s="1576"/>
      <c r="AN81" s="1576"/>
      <c r="AO81" s="1576"/>
      <c r="AP81" s="1576"/>
      <c r="AQ81" s="1576"/>
      <c r="AR81" s="231"/>
      <c r="AS81" s="231"/>
      <c r="AT81" s="232"/>
      <c r="AU81" s="232"/>
      <c r="AV81" s="233"/>
      <c r="AW81" s="232"/>
      <c r="AX81" s="232"/>
      <c r="AY81" s="232"/>
      <c r="AZ81" s="232"/>
      <c r="BA81" s="232"/>
      <c r="BB81" s="232"/>
      <c r="BC81" s="232"/>
      <c r="BD81" s="232"/>
      <c r="BE81" s="232"/>
      <c r="BF81" s="232"/>
      <c r="BG81" s="232"/>
      <c r="BH81" s="232"/>
      <c r="BI81" s="232"/>
      <c r="BJ81" s="232"/>
      <c r="BK81" s="232"/>
      <c r="BL81" s="232"/>
      <c r="BM81" s="232"/>
      <c r="BN81" s="232"/>
      <c r="BO81" s="232"/>
      <c r="BP81" s="232"/>
      <c r="BQ81" s="232"/>
      <c r="BR81" s="232"/>
      <c r="BS81" s="232"/>
      <c r="BT81" s="232"/>
      <c r="BU81" s="232"/>
      <c r="BV81" s="232"/>
      <c r="BW81" s="232"/>
      <c r="BX81" s="232"/>
      <c r="BY81" s="232"/>
      <c r="BZ81" s="234"/>
      <c r="CA81" s="1277" t="s">
        <v>381</v>
      </c>
      <c r="CB81" s="1277"/>
      <c r="CC81" s="1277"/>
      <c r="CD81" s="1277"/>
      <c r="CE81" s="1277"/>
      <c r="CF81" s="1277"/>
      <c r="CG81" s="1277"/>
      <c r="CH81" s="1277"/>
      <c r="CI81" s="1277"/>
      <c r="CJ81" s="1278"/>
      <c r="CK81" s="1241" t="s">
        <v>26</v>
      </c>
      <c r="CL81" s="1242"/>
      <c r="CM81" s="235"/>
      <c r="CN81" s="236"/>
      <c r="CO81" s="235"/>
      <c r="CP81" s="235"/>
      <c r="CQ81" s="235"/>
      <c r="CR81" s="235"/>
      <c r="CS81" s="235"/>
      <c r="CT81" s="235"/>
      <c r="CU81" s="235"/>
      <c r="CV81" s="235"/>
      <c r="CW81" s="235"/>
      <c r="CX81" s="235"/>
      <c r="CY81" s="235"/>
      <c r="CZ81" s="235"/>
      <c r="DA81" s="235"/>
      <c r="DB81" s="235"/>
      <c r="DC81" s="235"/>
      <c r="DD81" s="235"/>
      <c r="DE81" s="235"/>
      <c r="DF81" s="235"/>
      <c r="DG81" s="235"/>
      <c r="DH81" s="237"/>
      <c r="DI81" s="1854"/>
      <c r="DJ81" s="1854"/>
      <c r="DK81" s="15"/>
      <c r="DL81" s="15"/>
    </row>
    <row r="82" spans="1:116" ht="8.25" customHeight="1" x14ac:dyDescent="0.15">
      <c r="A82" s="1514"/>
      <c r="B82" s="1863"/>
      <c r="C82" s="1858"/>
      <c r="D82" s="1859"/>
      <c r="E82" s="1575"/>
      <c r="F82" s="1575"/>
      <c r="G82" s="1575"/>
      <c r="H82" s="1575"/>
      <c r="I82" s="1575"/>
      <c r="J82" s="1575"/>
      <c r="K82" s="1575"/>
      <c r="L82" s="1575"/>
      <c r="M82" s="1575"/>
      <c r="N82" s="1575"/>
      <c r="O82" s="1575"/>
      <c r="P82" s="1575"/>
      <c r="Q82" s="1575"/>
      <c r="R82" s="1575"/>
      <c r="S82" s="1575"/>
      <c r="T82" s="1573" t="s">
        <v>55</v>
      </c>
      <c r="U82" s="1577"/>
      <c r="V82" s="1577"/>
      <c r="W82" s="1577"/>
      <c r="X82" s="1577"/>
      <c r="Y82" s="1577"/>
      <c r="Z82" s="1577"/>
      <c r="AA82" s="1577"/>
      <c r="AB82" s="1577"/>
      <c r="AC82" s="1577"/>
      <c r="AD82" s="1577"/>
      <c r="AE82" s="1577"/>
      <c r="AF82" s="1577"/>
      <c r="AG82" s="1577"/>
      <c r="AH82" s="1577"/>
      <c r="AI82" s="1577"/>
      <c r="AJ82" s="1577"/>
      <c r="AK82" s="1577"/>
      <c r="AL82" s="1577"/>
      <c r="AM82" s="1577"/>
      <c r="AN82" s="1577"/>
      <c r="AO82" s="1577"/>
      <c r="AP82" s="1577"/>
      <c r="AQ82" s="1577"/>
      <c r="AR82" s="1853" t="s">
        <v>220</v>
      </c>
      <c r="AS82" s="1853"/>
      <c r="AT82" s="1582" t="str">
        <f>IF(第1表入力!DW146=TRUE,"☑","□")</f>
        <v>□</v>
      </c>
      <c r="AU82" s="1582"/>
      <c r="AV82" s="1582"/>
      <c r="AW82" s="1582"/>
      <c r="AX82" s="1523" t="s">
        <v>130</v>
      </c>
      <c r="AY82" s="1523"/>
      <c r="AZ82" s="1523"/>
      <c r="BA82" s="1523"/>
      <c r="BB82" s="1523"/>
      <c r="BC82" s="1523"/>
      <c r="BD82" s="1523"/>
      <c r="BE82" s="1523"/>
      <c r="BF82" s="1523"/>
      <c r="BG82" s="1523"/>
      <c r="BH82" s="1523"/>
      <c r="BI82" s="1523"/>
      <c r="BJ82" s="1523"/>
      <c r="BK82" s="1523"/>
      <c r="BL82" s="1523"/>
      <c r="BM82" s="1523"/>
      <c r="BN82" s="1523"/>
      <c r="BO82" s="1523"/>
      <c r="BP82" s="1523"/>
      <c r="BQ82" s="1523"/>
      <c r="BR82" s="1523"/>
      <c r="BS82" s="1523"/>
      <c r="BT82" s="1523"/>
      <c r="BU82" s="1523"/>
      <c r="BV82" s="1523"/>
      <c r="BW82" s="1523"/>
      <c r="BX82" s="1523"/>
      <c r="BY82" s="1573" t="s">
        <v>80</v>
      </c>
      <c r="BZ82" s="238"/>
      <c r="CA82" s="1279"/>
      <c r="CB82" s="1279"/>
      <c r="CC82" s="1279"/>
      <c r="CD82" s="1279"/>
      <c r="CE82" s="1279"/>
      <c r="CF82" s="1279"/>
      <c r="CG82" s="1279"/>
      <c r="CH82" s="1279"/>
      <c r="CI82" s="1279"/>
      <c r="CJ82" s="1280"/>
      <c r="CK82" s="1241"/>
      <c r="CL82" s="1242"/>
      <c r="CM82" s="184"/>
      <c r="CN82" s="1183" t="str">
        <f>IF(OR(第1表入力!CM47=0,LEN(第1表入力!CM47)-9&lt;=0),"",MID(第1表入力!CM47,LEN(第1表入力!CM47)-9,1))</f>
        <v/>
      </c>
      <c r="CO82" s="1228"/>
      <c r="CP82" s="1179" t="str">
        <f>IF(OR(第1表入力!CM47=0,LEN(第1表入力!CM47)-8&lt;=0),"",MID(第1表入力!CM47,LEN(第1表入力!CM47)-8,1))</f>
        <v/>
      </c>
      <c r="CQ82" s="168"/>
      <c r="CR82" s="1179" t="str">
        <f>IF(OR(第1表入力!CM47=0,LEN(第1表入力!CM47)-7&lt;=0),"",MID(第1表入力!CM47,LEN(第1表入力!CM47)-7,1))</f>
        <v/>
      </c>
      <c r="CS82" s="168"/>
      <c r="CT82" s="1179" t="str">
        <f>IF(OR(第1表入力!CM47=0,LEN(第1表入力!CM47)-6&lt;=0),"",MID(第1表入力!CM47,LEN(第1表入力!CM47)-6,1))</f>
        <v/>
      </c>
      <c r="CU82" s="1228"/>
      <c r="CV82" s="1179" t="str">
        <f>IF(OR(第1表入力!CM47=0,LEN(第1表入力!CM47)-5&lt;=0),"",MID(第1表入力!CM47,LEN(第1表入力!CM47)-5,1))</f>
        <v/>
      </c>
      <c r="CW82" s="168"/>
      <c r="CX82" s="1179" t="str">
        <f>IF(OR(第1表入力!CM47=0,LEN(第1表入力!CM47)-4&lt;=0),"",MID(第1表入力!CM47,LEN(第1表入力!CM47)-4,1))</f>
        <v/>
      </c>
      <c r="CY82" s="168"/>
      <c r="CZ82" s="1179" t="str">
        <f>IF(OR(第1表入力!CM47=0,LEN(第1表入力!CM47)-3&lt;=0),"",MID(第1表入力!CM47,LEN(第1表入力!CM47)-3,1))</f>
        <v/>
      </c>
      <c r="DA82" s="1228"/>
      <c r="DB82" s="1179" t="str">
        <f>IF(OR(第1表入力!CM47=0,LEN(第1表入力!CM47)-2&lt;=0),"",MID(第1表入力!CM47,LEN(第1表入力!CM47)-2,1))</f>
        <v/>
      </c>
      <c r="DC82" s="168"/>
      <c r="DD82" s="1217" t="str">
        <f>IF(OR(第1表入力!CM47=0,LEN(第1表入力!CM47)-1&lt;=0),"",MID(第1表入力!CM47,LEN(第1表入力!CM47)-1,1))</f>
        <v/>
      </c>
      <c r="DE82" s="1218"/>
      <c r="DF82" s="168"/>
      <c r="DG82" s="1179" t="str">
        <f>IF(第1表入力!CM47&lt;&gt;0,RIGHT(第1表入力!CM47,1),"")</f>
        <v/>
      </c>
      <c r="DH82" s="185"/>
      <c r="DI82" s="1854"/>
      <c r="DJ82" s="1854"/>
      <c r="DK82" s="15"/>
      <c r="DL82" s="15"/>
    </row>
    <row r="83" spans="1:116" ht="8.25" customHeight="1" x14ac:dyDescent="0.15">
      <c r="A83" s="1514"/>
      <c r="B83" s="1863"/>
      <c r="C83" s="1858"/>
      <c r="D83" s="1859"/>
      <c r="E83" s="1575"/>
      <c r="F83" s="1575"/>
      <c r="G83" s="1575"/>
      <c r="H83" s="1575"/>
      <c r="I83" s="1575"/>
      <c r="J83" s="1575"/>
      <c r="K83" s="1575"/>
      <c r="L83" s="1575"/>
      <c r="M83" s="1575"/>
      <c r="N83" s="1575"/>
      <c r="O83" s="1575"/>
      <c r="P83" s="1575"/>
      <c r="Q83" s="1575"/>
      <c r="R83" s="1575"/>
      <c r="S83" s="1575"/>
      <c r="T83" s="1573"/>
      <c r="U83" s="1577"/>
      <c r="V83" s="1577"/>
      <c r="W83" s="1577"/>
      <c r="X83" s="1577"/>
      <c r="Y83" s="1577"/>
      <c r="Z83" s="1577"/>
      <c r="AA83" s="1577"/>
      <c r="AB83" s="1577"/>
      <c r="AC83" s="1577"/>
      <c r="AD83" s="1577"/>
      <c r="AE83" s="1577"/>
      <c r="AF83" s="1577"/>
      <c r="AG83" s="1577"/>
      <c r="AH83" s="1577"/>
      <c r="AI83" s="1577"/>
      <c r="AJ83" s="1577"/>
      <c r="AK83" s="1577"/>
      <c r="AL83" s="1577"/>
      <c r="AM83" s="1577"/>
      <c r="AN83" s="1577"/>
      <c r="AO83" s="1577"/>
      <c r="AP83" s="1577"/>
      <c r="AQ83" s="1577"/>
      <c r="AR83" s="1853"/>
      <c r="AS83" s="1853"/>
      <c r="AT83" s="1582"/>
      <c r="AU83" s="1582"/>
      <c r="AV83" s="1582"/>
      <c r="AW83" s="1582"/>
      <c r="AX83" s="1523"/>
      <c r="AY83" s="1523"/>
      <c r="AZ83" s="1523"/>
      <c r="BA83" s="1523"/>
      <c r="BB83" s="1523"/>
      <c r="BC83" s="1523"/>
      <c r="BD83" s="1523"/>
      <c r="BE83" s="1523"/>
      <c r="BF83" s="1523"/>
      <c r="BG83" s="1523"/>
      <c r="BH83" s="1523"/>
      <c r="BI83" s="1523"/>
      <c r="BJ83" s="1523"/>
      <c r="BK83" s="1523"/>
      <c r="BL83" s="1523"/>
      <c r="BM83" s="1523"/>
      <c r="BN83" s="1523"/>
      <c r="BO83" s="1523"/>
      <c r="BP83" s="1523"/>
      <c r="BQ83" s="1523"/>
      <c r="BR83" s="1523"/>
      <c r="BS83" s="1523"/>
      <c r="BT83" s="1523"/>
      <c r="BU83" s="1523"/>
      <c r="BV83" s="1523"/>
      <c r="BW83" s="1523"/>
      <c r="BX83" s="1523"/>
      <c r="BY83" s="1573"/>
      <c r="BZ83" s="1478">
        <f>第1表入力!BZ48</f>
        <v>0</v>
      </c>
      <c r="CA83" s="1478"/>
      <c r="CB83" s="1478"/>
      <c r="CC83" s="1478"/>
      <c r="CD83" s="1478"/>
      <c r="CE83" s="1478"/>
      <c r="CF83" s="1478"/>
      <c r="CG83" s="1478"/>
      <c r="CH83" s="1478"/>
      <c r="CI83" s="239"/>
      <c r="CJ83" s="183"/>
      <c r="CK83" s="1241"/>
      <c r="CL83" s="1242"/>
      <c r="CM83" s="15"/>
      <c r="CN83" s="1184"/>
      <c r="CO83" s="1228"/>
      <c r="CP83" s="1186"/>
      <c r="CQ83" s="168"/>
      <c r="CR83" s="1186"/>
      <c r="CS83" s="168"/>
      <c r="CT83" s="1186"/>
      <c r="CU83" s="1228"/>
      <c r="CV83" s="1186"/>
      <c r="CW83" s="168"/>
      <c r="CX83" s="1186"/>
      <c r="CY83" s="168"/>
      <c r="CZ83" s="1186"/>
      <c r="DA83" s="1228"/>
      <c r="DB83" s="1186"/>
      <c r="DC83" s="168"/>
      <c r="DD83" s="1496"/>
      <c r="DE83" s="1497"/>
      <c r="DF83" s="168"/>
      <c r="DG83" s="1186"/>
      <c r="DH83" s="185"/>
      <c r="DI83" s="1854"/>
      <c r="DJ83" s="1854"/>
      <c r="DK83" s="15"/>
      <c r="DL83" s="15"/>
    </row>
    <row r="84" spans="1:116" ht="8.25" customHeight="1" x14ac:dyDescent="0.15">
      <c r="A84" s="1514"/>
      <c r="B84" s="1863"/>
      <c r="C84" s="1858"/>
      <c r="D84" s="1859"/>
      <c r="E84" s="240" t="s">
        <v>53</v>
      </c>
      <c r="F84" s="241"/>
      <c r="G84" s="241"/>
      <c r="H84" s="241"/>
      <c r="I84" s="241"/>
      <c r="J84" s="241"/>
      <c r="K84" s="241"/>
      <c r="L84" s="241"/>
      <c r="M84" s="241"/>
      <c r="N84" s="241"/>
      <c r="O84" s="241"/>
      <c r="P84" s="241"/>
      <c r="Q84" s="241"/>
      <c r="R84" s="241"/>
      <c r="S84" s="241"/>
      <c r="T84" s="241"/>
      <c r="U84" s="241"/>
      <c r="V84" s="241"/>
      <c r="W84" s="241"/>
      <c r="X84" s="241"/>
      <c r="Y84" s="241"/>
      <c r="Z84" s="241"/>
      <c r="AA84" s="241"/>
      <c r="AB84" s="241"/>
      <c r="AC84" s="241"/>
      <c r="AD84" s="241"/>
      <c r="AE84" s="241"/>
      <c r="AF84" s="241"/>
      <c r="AG84" s="241"/>
      <c r="AH84" s="241"/>
      <c r="AI84" s="241"/>
      <c r="AJ84" s="241"/>
      <c r="AK84" s="241"/>
      <c r="AL84" s="241"/>
      <c r="AM84" s="241"/>
      <c r="AN84" s="241"/>
      <c r="AO84" s="241"/>
      <c r="AP84" s="241"/>
      <c r="AQ84" s="241"/>
      <c r="AR84" s="241"/>
      <c r="AS84" s="241"/>
      <c r="AT84" s="241"/>
      <c r="AU84" s="241"/>
      <c r="AV84" s="241"/>
      <c r="AW84" s="241"/>
      <c r="AX84" s="241"/>
      <c r="AY84" s="241"/>
      <c r="AZ84" s="241"/>
      <c r="BA84" s="241"/>
      <c r="BB84" s="241"/>
      <c r="BC84" s="241"/>
      <c r="BD84" s="241"/>
      <c r="BE84" s="241"/>
      <c r="BF84" s="241"/>
      <c r="BG84" s="241"/>
      <c r="BH84" s="241"/>
      <c r="BI84" s="241"/>
      <c r="BJ84" s="241"/>
      <c r="BK84" s="241"/>
      <c r="BL84" s="241"/>
      <c r="BM84" s="241"/>
      <c r="BN84" s="241"/>
      <c r="BO84" s="241"/>
      <c r="BP84" s="241"/>
      <c r="BQ84" s="241"/>
      <c r="BR84" s="241"/>
      <c r="BS84" s="241"/>
      <c r="BT84" s="241"/>
      <c r="BU84" s="241"/>
      <c r="BV84" s="241"/>
      <c r="BW84" s="241"/>
      <c r="BX84" s="241"/>
      <c r="BY84" s="241"/>
      <c r="BZ84" s="1479"/>
      <c r="CA84" s="1479"/>
      <c r="CB84" s="1479"/>
      <c r="CC84" s="1479"/>
      <c r="CD84" s="1479"/>
      <c r="CE84" s="1479"/>
      <c r="CF84" s="1479"/>
      <c r="CG84" s="1479"/>
      <c r="CH84" s="1479"/>
      <c r="CI84" s="1281" t="s">
        <v>54</v>
      </c>
      <c r="CJ84" s="1282"/>
      <c r="CK84" s="1241"/>
      <c r="CL84" s="1242"/>
      <c r="CM84" s="15"/>
      <c r="CN84" s="1185"/>
      <c r="CO84" s="1228"/>
      <c r="CP84" s="1187"/>
      <c r="CQ84" s="168"/>
      <c r="CR84" s="1187"/>
      <c r="CS84" s="168"/>
      <c r="CT84" s="1187"/>
      <c r="CU84" s="1228"/>
      <c r="CV84" s="1187"/>
      <c r="CW84" s="168"/>
      <c r="CX84" s="1187"/>
      <c r="CY84" s="168"/>
      <c r="CZ84" s="1187"/>
      <c r="DA84" s="1228"/>
      <c r="DB84" s="1187"/>
      <c r="DC84" s="168"/>
      <c r="DD84" s="1498"/>
      <c r="DE84" s="1499"/>
      <c r="DF84" s="168"/>
      <c r="DG84" s="1187"/>
      <c r="DH84" s="185"/>
      <c r="DI84" s="1854"/>
      <c r="DJ84" s="1854"/>
      <c r="DK84" s="15"/>
      <c r="DL84" s="15"/>
    </row>
    <row r="85" spans="1:116" ht="3" customHeight="1" x14ac:dyDescent="0.15">
      <c r="A85" s="1514"/>
      <c r="B85" s="1863"/>
      <c r="C85" s="1858"/>
      <c r="D85" s="1859"/>
      <c r="E85" s="241"/>
      <c r="F85" s="241"/>
      <c r="G85" s="241"/>
      <c r="H85" s="241"/>
      <c r="I85" s="241"/>
      <c r="J85" s="241"/>
      <c r="K85" s="241"/>
      <c r="L85" s="241"/>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41"/>
      <c r="AL85" s="241"/>
      <c r="AM85" s="241"/>
      <c r="AN85" s="241"/>
      <c r="AO85" s="241"/>
      <c r="AP85" s="241"/>
      <c r="AQ85" s="241"/>
      <c r="AR85" s="241"/>
      <c r="AS85" s="241"/>
      <c r="AT85" s="241"/>
      <c r="AU85" s="241"/>
      <c r="AV85" s="241"/>
      <c r="AW85" s="241"/>
      <c r="AX85" s="241"/>
      <c r="AY85" s="241"/>
      <c r="AZ85" s="241"/>
      <c r="BA85" s="241"/>
      <c r="BB85" s="241"/>
      <c r="BC85" s="241"/>
      <c r="BD85" s="241"/>
      <c r="BE85" s="241"/>
      <c r="BF85" s="241"/>
      <c r="BG85" s="241"/>
      <c r="BH85" s="241"/>
      <c r="BI85" s="241"/>
      <c r="BJ85" s="241"/>
      <c r="BK85" s="241"/>
      <c r="BL85" s="241"/>
      <c r="BM85" s="241"/>
      <c r="BN85" s="241"/>
      <c r="BO85" s="241"/>
      <c r="BP85" s="241"/>
      <c r="BQ85" s="241"/>
      <c r="BR85" s="241"/>
      <c r="BS85" s="241"/>
      <c r="BT85" s="241"/>
      <c r="BU85" s="241"/>
      <c r="BV85" s="241"/>
      <c r="BW85" s="241"/>
      <c r="BX85" s="241"/>
      <c r="BY85" s="241"/>
      <c r="BZ85" s="241"/>
      <c r="CA85" s="241"/>
      <c r="CB85" s="241"/>
      <c r="CC85" s="247"/>
      <c r="CD85" s="247"/>
      <c r="CE85" s="247"/>
      <c r="CF85" s="247"/>
      <c r="CG85" s="247"/>
      <c r="CH85" s="247"/>
      <c r="CI85" s="182"/>
      <c r="CJ85" s="594"/>
      <c r="CK85" s="1247"/>
      <c r="CL85" s="1283"/>
      <c r="CM85" s="106"/>
      <c r="CN85" s="106"/>
      <c r="CO85" s="106"/>
      <c r="CP85" s="106"/>
      <c r="CQ85" s="106"/>
      <c r="CR85" s="106"/>
      <c r="CS85" s="106"/>
      <c r="CT85" s="106"/>
      <c r="CU85" s="106"/>
      <c r="CV85" s="106"/>
      <c r="CW85" s="106"/>
      <c r="CX85" s="106"/>
      <c r="CY85" s="106"/>
      <c r="CZ85" s="106"/>
      <c r="DA85" s="106"/>
      <c r="DB85" s="106"/>
      <c r="DC85" s="106"/>
      <c r="DD85" s="106"/>
      <c r="DE85" s="106"/>
      <c r="DF85" s="106"/>
      <c r="DG85" s="106"/>
      <c r="DH85" s="185"/>
      <c r="DI85" s="1854"/>
      <c r="DJ85" s="1854"/>
      <c r="DK85" s="15"/>
      <c r="DL85" s="15"/>
    </row>
    <row r="86" spans="1:116" ht="27" customHeight="1" thickBot="1" x14ac:dyDescent="0.2">
      <c r="A86" s="1514"/>
      <c r="B86" s="1864"/>
      <c r="C86" s="1860"/>
      <c r="D86" s="1861"/>
      <c r="E86" s="1865" t="s">
        <v>386</v>
      </c>
      <c r="F86" s="1866"/>
      <c r="G86" s="1866"/>
      <c r="H86" s="1867"/>
      <c r="I86" s="1871" t="s">
        <v>394</v>
      </c>
      <c r="J86" s="1872"/>
      <c r="K86" s="1872"/>
      <c r="L86" s="1873"/>
      <c r="M86" s="607"/>
      <c r="N86" s="608"/>
      <c r="O86" s="608"/>
      <c r="P86" s="608"/>
      <c r="Q86" s="608"/>
      <c r="R86" s="600"/>
      <c r="S86" s="600"/>
      <c r="T86" s="600"/>
      <c r="U86" s="600"/>
      <c r="V86" s="600"/>
      <c r="W86" s="600"/>
      <c r="X86" s="600"/>
      <c r="Y86" s="600"/>
      <c r="Z86" s="600"/>
      <c r="AA86" s="600"/>
      <c r="AB86" s="600"/>
      <c r="AC86" s="600"/>
      <c r="AD86" s="600"/>
      <c r="AE86" s="600"/>
      <c r="AF86" s="600"/>
      <c r="AG86" s="600"/>
      <c r="AH86" s="600"/>
      <c r="AI86" s="600"/>
      <c r="AJ86" s="600"/>
      <c r="AK86" s="600"/>
      <c r="AL86" s="600"/>
      <c r="AM86" s="600"/>
      <c r="AN86" s="600"/>
      <c r="AO86" s="600"/>
      <c r="AP86" s="600"/>
      <c r="AQ86" s="600"/>
      <c r="AR86" s="600"/>
      <c r="AS86" s="600"/>
      <c r="AT86" s="600"/>
      <c r="AU86" s="600"/>
      <c r="AV86" s="600"/>
      <c r="AW86" s="600"/>
      <c r="AX86" s="600"/>
      <c r="AY86" s="600"/>
      <c r="AZ86" s="600"/>
      <c r="BA86" s="600"/>
      <c r="BB86" s="600"/>
      <c r="BC86" s="600"/>
      <c r="BD86" s="600"/>
      <c r="BE86" s="600"/>
      <c r="BF86" s="600"/>
      <c r="BG86" s="600"/>
      <c r="BH86" s="600"/>
      <c r="BI86" s="600"/>
      <c r="BJ86" s="600"/>
      <c r="BK86" s="600"/>
      <c r="BL86" s="1871" t="s">
        <v>396</v>
      </c>
      <c r="BM86" s="1872"/>
      <c r="BN86" s="1872"/>
      <c r="BO86" s="1873"/>
      <c r="BP86" s="600"/>
      <c r="BQ86" s="600"/>
      <c r="BR86" s="600"/>
      <c r="BS86" s="600"/>
      <c r="BT86" s="600"/>
      <c r="BU86" s="600"/>
      <c r="BV86" s="600"/>
      <c r="BW86" s="600"/>
      <c r="BX86" s="600"/>
      <c r="BY86" s="600"/>
      <c r="BZ86" s="600"/>
      <c r="CA86" s="600"/>
      <c r="CB86" s="600"/>
      <c r="CC86" s="601"/>
      <c r="CD86" s="601"/>
      <c r="CE86" s="601"/>
      <c r="CF86" s="601"/>
      <c r="CG86" s="601"/>
      <c r="CH86" s="601"/>
      <c r="CI86" s="602"/>
      <c r="CJ86" s="603"/>
      <c r="CK86" s="591"/>
      <c r="CL86" s="591"/>
      <c r="CM86" s="604"/>
      <c r="CN86" s="604"/>
      <c r="CO86" s="606"/>
      <c r="CP86" s="1868" t="s">
        <v>395</v>
      </c>
      <c r="CQ86" s="1869"/>
      <c r="CR86" s="1869"/>
      <c r="CS86" s="1869"/>
      <c r="CT86" s="1869"/>
      <c r="CU86" s="1869"/>
      <c r="CV86" s="1869"/>
      <c r="CW86" s="1869"/>
      <c r="CX86" s="1869"/>
      <c r="CY86" s="1869"/>
      <c r="CZ86" s="1869"/>
      <c r="DA86" s="1869"/>
      <c r="DB86" s="1869"/>
      <c r="DC86" s="1869"/>
      <c r="DD86" s="1869"/>
      <c r="DE86" s="1869"/>
      <c r="DF86" s="1869"/>
      <c r="DG86" s="1870"/>
      <c r="DH86" s="605"/>
      <c r="DI86" s="1854"/>
      <c r="DJ86" s="1854"/>
      <c r="DK86" s="15"/>
      <c r="DL86" s="15"/>
    </row>
    <row r="87" spans="1:116" ht="9.75" customHeight="1" x14ac:dyDescent="0.15">
      <c r="A87" s="1514"/>
      <c r="B87" s="1570" t="s">
        <v>56</v>
      </c>
      <c r="C87" s="1570"/>
      <c r="D87" s="1570"/>
      <c r="E87" s="1570"/>
      <c r="F87" s="241"/>
      <c r="G87" s="241"/>
      <c r="H87" s="241"/>
      <c r="I87" s="241"/>
      <c r="J87" s="241"/>
      <c r="K87" s="241"/>
      <c r="L87" s="241"/>
      <c r="M87" s="241"/>
      <c r="N87" s="241"/>
      <c r="O87" s="241"/>
      <c r="P87" s="241"/>
      <c r="Q87" s="241"/>
      <c r="R87" s="241"/>
      <c r="S87" s="241"/>
      <c r="T87" s="241"/>
      <c r="U87" s="241"/>
      <c r="V87" s="241"/>
      <c r="W87" s="241"/>
      <c r="X87" s="241"/>
      <c r="Y87" s="595"/>
      <c r="Z87" s="595"/>
      <c r="AA87" s="595"/>
      <c r="AB87" s="595"/>
      <c r="AC87" s="595"/>
      <c r="AD87" s="595"/>
      <c r="AE87" s="595"/>
      <c r="AF87" s="595"/>
      <c r="AG87" s="595"/>
      <c r="AH87" s="595"/>
      <c r="AI87" s="595"/>
      <c r="AJ87" s="595"/>
      <c r="AK87" s="595"/>
      <c r="AL87" s="595"/>
      <c r="AM87" s="595"/>
      <c r="AN87" s="595"/>
      <c r="AO87" s="595"/>
      <c r="AP87" s="595"/>
      <c r="AQ87" s="595"/>
      <c r="AR87" s="595"/>
      <c r="AS87" s="595"/>
      <c r="AT87" s="595"/>
      <c r="AU87" s="595"/>
      <c r="AV87" s="595"/>
      <c r="AW87" s="595"/>
      <c r="AX87" s="596"/>
      <c r="AY87" s="596"/>
      <c r="AZ87" s="1827" t="s">
        <v>68</v>
      </c>
      <c r="BA87" s="1827"/>
      <c r="BB87" s="1827"/>
      <c r="BC87" s="1827"/>
      <c r="BD87" s="1827"/>
      <c r="BE87" s="1827"/>
      <c r="BF87" s="1827"/>
      <c r="BG87" s="1827"/>
      <c r="BH87" s="1827"/>
      <c r="BI87" s="1827"/>
      <c r="BJ87" s="1827"/>
      <c r="BK87" s="1827"/>
      <c r="BL87" s="1827"/>
      <c r="BM87" s="1827"/>
      <c r="BN87" s="1827"/>
      <c r="BO87" s="1827"/>
      <c r="BP87" s="1827"/>
      <c r="BQ87" s="1827"/>
      <c r="BR87" s="1827"/>
      <c r="BS87" s="1827"/>
      <c r="BT87" s="1827"/>
      <c r="BU87" s="1827"/>
      <c r="BV87" s="1827"/>
      <c r="BW87" s="1827"/>
      <c r="BX87" s="596"/>
      <c r="BY87" s="596"/>
      <c r="BZ87" s="596"/>
      <c r="CA87" s="596"/>
      <c r="CB87" s="595"/>
      <c r="CC87" s="597"/>
      <c r="CD87" s="597"/>
      <c r="CE87" s="597"/>
      <c r="CF87" s="597"/>
      <c r="CG87" s="597"/>
      <c r="CH87" s="597"/>
      <c r="CI87" s="598"/>
      <c r="CJ87" s="599"/>
      <c r="CK87" s="599"/>
      <c r="CL87" s="624"/>
      <c r="CM87" s="624"/>
      <c r="CN87" s="624"/>
      <c r="CO87" s="624"/>
      <c r="CP87" s="624"/>
      <c r="CQ87" s="624"/>
      <c r="CR87" s="624"/>
      <c r="CS87" s="624"/>
      <c r="CT87" s="624"/>
      <c r="CU87" s="624"/>
      <c r="CV87" s="624"/>
      <c r="CW87" s="624"/>
      <c r="CX87" s="624"/>
      <c r="CY87" s="624"/>
      <c r="CZ87" s="624"/>
      <c r="DA87" s="624"/>
      <c r="DB87" s="624"/>
      <c r="DC87" s="624"/>
      <c r="DD87" s="624"/>
      <c r="DE87" s="625"/>
      <c r="DF87" s="625"/>
      <c r="DG87" s="626"/>
      <c r="DH87" s="622"/>
      <c r="DI87" s="1854"/>
      <c r="DJ87" s="1854"/>
      <c r="DK87" s="15"/>
      <c r="DL87" s="15"/>
    </row>
    <row r="88" spans="1:116" ht="9.75" customHeight="1" thickBot="1" x14ac:dyDescent="0.2">
      <c r="A88" s="1514"/>
      <c r="B88" s="1571"/>
      <c r="C88" s="1571"/>
      <c r="D88" s="1571"/>
      <c r="E88" s="1571"/>
      <c r="F88" s="15"/>
      <c r="G88" s="15"/>
      <c r="H88" s="15"/>
      <c r="I88" s="15"/>
      <c r="J88" s="15"/>
      <c r="K88" s="15"/>
      <c r="L88" s="15"/>
      <c r="M88" s="15"/>
      <c r="N88" s="15"/>
      <c r="O88" s="15"/>
      <c r="P88" s="15"/>
      <c r="Q88" s="15"/>
      <c r="R88" s="15"/>
      <c r="S88" s="15"/>
      <c r="T88" s="15"/>
      <c r="U88" s="15"/>
      <c r="V88" s="15"/>
      <c r="W88" s="15"/>
      <c r="X88" s="1572" t="s">
        <v>69</v>
      </c>
      <c r="Y88" s="1572"/>
      <c r="Z88" s="1572"/>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244"/>
      <c r="AY88" s="244"/>
      <c r="AZ88" s="1827"/>
      <c r="BA88" s="1827"/>
      <c r="BB88" s="1827"/>
      <c r="BC88" s="1827"/>
      <c r="BD88" s="1827"/>
      <c r="BE88" s="1827"/>
      <c r="BF88" s="1827"/>
      <c r="BG88" s="1827"/>
      <c r="BH88" s="1827"/>
      <c r="BI88" s="1827"/>
      <c r="BJ88" s="1827"/>
      <c r="BK88" s="1827"/>
      <c r="BL88" s="1827"/>
      <c r="BM88" s="1827"/>
      <c r="BN88" s="1827"/>
      <c r="BO88" s="1827"/>
      <c r="BP88" s="1827"/>
      <c r="BQ88" s="1827"/>
      <c r="BR88" s="1827"/>
      <c r="BS88" s="1827"/>
      <c r="BT88" s="1827"/>
      <c r="BU88" s="1827"/>
      <c r="BV88" s="1827"/>
      <c r="BW88" s="1827"/>
      <c r="BX88" s="244"/>
      <c r="BY88" s="244"/>
      <c r="BZ88" s="244"/>
      <c r="CA88" s="244"/>
      <c r="CB88" s="15"/>
      <c r="CC88" s="15"/>
      <c r="CD88" s="15"/>
      <c r="CE88" s="15"/>
      <c r="CF88" s="15"/>
      <c r="CG88" s="15"/>
      <c r="CH88" s="15"/>
      <c r="CI88" s="15"/>
      <c r="CJ88" s="245"/>
      <c r="CK88" s="245"/>
      <c r="CL88" s="15"/>
      <c r="CM88" s="15"/>
      <c r="CN88" s="15"/>
      <c r="CO88" s="15"/>
      <c r="CP88" s="15"/>
      <c r="CQ88" s="15"/>
      <c r="CR88" s="15"/>
      <c r="CS88" s="15"/>
      <c r="CT88" s="15"/>
      <c r="CU88" s="15"/>
      <c r="CV88" s="15"/>
      <c r="CW88" s="15"/>
      <c r="CX88" s="15"/>
      <c r="CY88" s="15"/>
      <c r="CZ88" s="15"/>
      <c r="DA88" s="15"/>
      <c r="DB88" s="15"/>
      <c r="DC88" s="15"/>
      <c r="DD88" s="15"/>
      <c r="DE88" s="623"/>
      <c r="DF88" s="623"/>
      <c r="DG88" s="623"/>
      <c r="DH88" s="623"/>
      <c r="DI88" s="1854"/>
      <c r="DJ88" s="1854"/>
      <c r="DK88" s="15"/>
      <c r="DL88" s="15"/>
    </row>
    <row r="89" spans="1:116" ht="3" customHeight="1" x14ac:dyDescent="0.15">
      <c r="A89" s="1514"/>
      <c r="B89" s="1528" t="s">
        <v>60</v>
      </c>
      <c r="C89" s="1547" t="s">
        <v>123</v>
      </c>
      <c r="D89" s="1548"/>
      <c r="E89" s="1548"/>
      <c r="F89" s="1548"/>
      <c r="G89" s="1548"/>
      <c r="H89" s="1548"/>
      <c r="I89" s="1548"/>
      <c r="J89" s="1548"/>
      <c r="K89" s="1548"/>
      <c r="L89" s="1548"/>
      <c r="M89" s="1548"/>
      <c r="N89" s="1548"/>
      <c r="O89" s="1548"/>
      <c r="P89" s="1548"/>
      <c r="Q89" s="1548"/>
      <c r="R89" s="1548"/>
      <c r="S89" s="1548"/>
      <c r="T89" s="1548"/>
      <c r="U89" s="1548"/>
      <c r="V89" s="1549"/>
      <c r="W89" s="1284" t="s">
        <v>45</v>
      </c>
      <c r="X89" s="1849"/>
      <c r="Y89" s="1849"/>
      <c r="Z89" s="1849"/>
      <c r="AA89" s="1849"/>
      <c r="AB89" s="1285"/>
      <c r="AC89" s="112"/>
      <c r="AD89" s="112"/>
      <c r="AE89" s="112"/>
      <c r="AF89" s="112"/>
      <c r="AG89" s="112"/>
      <c r="AH89" s="112"/>
      <c r="AI89" s="112"/>
      <c r="AJ89" s="112"/>
      <c r="AK89" s="112"/>
      <c r="AL89" s="112"/>
      <c r="AM89" s="112"/>
      <c r="AN89" s="112"/>
      <c r="AO89" s="112"/>
      <c r="AP89" s="112"/>
      <c r="AQ89" s="112"/>
      <c r="AR89" s="112"/>
      <c r="AS89" s="112"/>
      <c r="AT89" s="112"/>
      <c r="AU89" s="112"/>
      <c r="AV89" s="112"/>
      <c r="AW89" s="112"/>
      <c r="AX89" s="112"/>
      <c r="AY89" s="112"/>
      <c r="AZ89" s="112"/>
      <c r="BA89" s="112"/>
      <c r="BB89" s="112"/>
      <c r="BC89" s="112"/>
      <c r="BD89" s="112"/>
      <c r="BE89" s="112"/>
      <c r="BF89" s="112"/>
      <c r="BG89" s="112"/>
      <c r="BH89" s="112"/>
      <c r="BI89" s="112"/>
      <c r="BJ89" s="112"/>
      <c r="BK89" s="112"/>
      <c r="BL89" s="112"/>
      <c r="BM89" s="112"/>
      <c r="BN89" s="112"/>
      <c r="BO89" s="112"/>
      <c r="BP89" s="112"/>
      <c r="BQ89" s="112"/>
      <c r="BR89" s="246"/>
      <c r="BS89" s="247"/>
      <c r="BT89" s="247"/>
      <c r="BU89" s="1531" t="s">
        <v>228</v>
      </c>
      <c r="BV89" s="1532"/>
      <c r="BW89" s="1533"/>
      <c r="BX89" s="1480" t="s">
        <v>138</v>
      </c>
      <c r="BY89" s="1481"/>
      <c r="BZ89" s="1481"/>
      <c r="CA89" s="1481"/>
      <c r="CB89" s="1481"/>
      <c r="CC89" s="1481"/>
      <c r="CD89" s="1481"/>
      <c r="CE89" s="1481"/>
      <c r="CF89" s="1481"/>
      <c r="CG89" s="1481"/>
      <c r="CH89" s="1481"/>
      <c r="CI89" s="1481"/>
      <c r="CJ89" s="1482"/>
      <c r="CK89" s="1284" t="s">
        <v>110</v>
      </c>
      <c r="CL89" s="1285"/>
      <c r="CM89" s="179"/>
      <c r="CN89" s="179"/>
      <c r="CO89" s="179"/>
      <c r="CP89" s="179"/>
      <c r="CQ89" s="179"/>
      <c r="CR89" s="179"/>
      <c r="CS89" s="179"/>
      <c r="CT89" s="179"/>
      <c r="CU89" s="179"/>
      <c r="CV89" s="179"/>
      <c r="CW89" s="179"/>
      <c r="CX89" s="179"/>
      <c r="CY89" s="179"/>
      <c r="CZ89" s="179"/>
      <c r="DA89" s="179"/>
      <c r="DB89" s="179"/>
      <c r="DC89" s="179"/>
      <c r="DD89" s="179"/>
      <c r="DE89" s="179"/>
      <c r="DF89" s="179"/>
      <c r="DG89" s="179"/>
      <c r="DH89" s="248"/>
      <c r="DI89" s="1854"/>
      <c r="DJ89" s="1854"/>
      <c r="DK89" s="15"/>
      <c r="DL89" s="15"/>
    </row>
    <row r="90" spans="1:116" ht="22.5" customHeight="1" x14ac:dyDescent="0.15">
      <c r="A90" s="1514"/>
      <c r="B90" s="1529"/>
      <c r="C90" s="1550"/>
      <c r="D90" s="1550"/>
      <c r="E90" s="1550"/>
      <c r="F90" s="1550"/>
      <c r="G90" s="1550"/>
      <c r="H90" s="1550"/>
      <c r="I90" s="1550"/>
      <c r="J90" s="1550"/>
      <c r="K90" s="1550"/>
      <c r="L90" s="1550"/>
      <c r="M90" s="1550"/>
      <c r="N90" s="1550"/>
      <c r="O90" s="1550"/>
      <c r="P90" s="1550"/>
      <c r="Q90" s="1550"/>
      <c r="R90" s="1550"/>
      <c r="S90" s="1550"/>
      <c r="T90" s="1550"/>
      <c r="U90" s="1550"/>
      <c r="V90" s="1551"/>
      <c r="W90" s="1241"/>
      <c r="X90" s="1255"/>
      <c r="Y90" s="1255"/>
      <c r="Z90" s="1255"/>
      <c r="AA90" s="1255"/>
      <c r="AB90" s="1242"/>
      <c r="AC90" s="249"/>
      <c r="AD90" s="1850" t="str">
        <f>IF(OR(第1表入力!AD54=0,LEN(第1表入力!AD54)-9&lt;=0),"",MID(第1表入力!AD54,LEN(第1表入力!AD54)-9,1))</f>
        <v/>
      </c>
      <c r="AE90" s="1851"/>
      <c r="AF90" s="1851"/>
      <c r="AG90" s="1851"/>
      <c r="AH90" s="1852"/>
      <c r="AI90" s="169"/>
      <c r="AJ90" s="1269" t="str">
        <f>IF(OR(第1表入力!AD54=0,LEN(第1表入力!AD54)-8&lt;=0),"",MID(第1表入力!AD54,LEN(第1表入力!AD54)-8,1))</f>
        <v/>
      </c>
      <c r="AK90" s="1292"/>
      <c r="AL90" s="1292"/>
      <c r="AM90" s="1270"/>
      <c r="AN90" s="168"/>
      <c r="AO90" s="1269" t="str">
        <f>IF(OR(第1表入力!AD54=0,LEN(第1表入力!AD54)-7&lt;=0),"",MID(第1表入力!AD54,LEN(第1表入力!AD54)-7,1))</f>
        <v/>
      </c>
      <c r="AP90" s="1292"/>
      <c r="AQ90" s="1270"/>
      <c r="AR90" s="168"/>
      <c r="AS90" s="1269" t="str">
        <f>IF(OR(第1表入力!AD54=0,LEN(第1表入力!AD54)-6&lt;=0),"",MID(第1表入力!AD54,LEN(第1表入力!AD54)-6,1))</f>
        <v>5</v>
      </c>
      <c r="AT90" s="1292"/>
      <c r="AU90" s="1270"/>
      <c r="AV90" s="169"/>
      <c r="AW90" s="1269" t="str">
        <f>IF(OR(第1表入力!AD54=0,LEN(第1表入力!AD54)-5&lt;=0),"",MID(第1表入力!AD54,LEN(第1表入力!AD54)-5,1))</f>
        <v>0</v>
      </c>
      <c r="AX90" s="1270"/>
      <c r="AY90" s="168"/>
      <c r="AZ90" s="1269" t="str">
        <f>IF(OR(第1表入力!AD54=0,LEN(第1表入力!AD54)-4&lt;=0),"",MID(第1表入力!AD54,LEN(第1表入力!AD54)-4,1))</f>
        <v>0</v>
      </c>
      <c r="BA90" s="1292"/>
      <c r="BB90" s="1292"/>
      <c r="BC90" s="1270"/>
      <c r="BD90" s="168"/>
      <c r="BE90" s="1269" t="str">
        <f>IF(OR(第1表入力!AD54=0,LEN(第1表入力!AD54)-3&lt;=0),"",MID(第1表入力!AD54,LEN(第1表入力!AD54)-3,1))</f>
        <v>0</v>
      </c>
      <c r="BF90" s="1270"/>
      <c r="BG90" s="250"/>
      <c r="BH90" s="169"/>
      <c r="BI90" s="1269" t="str">
        <f>IF(OR(第1表入力!AD54=0,LEN(第1表入力!AD54)-2&lt;=0),"",MID(第1表入力!AD54,LEN(第1表入力!AD54)-2,1))</f>
        <v>0</v>
      </c>
      <c r="BJ90" s="1270"/>
      <c r="BK90" s="168"/>
      <c r="BL90" s="1269" t="str">
        <f>IF(OR(第1表入力!AD54=0,LEN(第1表入力!AD54)-1&lt;=0),"",MID(第1表入力!AD54,LEN(第1表入力!AD54)-1,1))</f>
        <v>0</v>
      </c>
      <c r="BM90" s="1292"/>
      <c r="BN90" s="1270"/>
      <c r="BO90" s="168"/>
      <c r="BP90" s="1269" t="str">
        <f>IF(第1表入力!AD54&lt;&gt;0,RIGHT(第1表入力!AD54,1),"")</f>
        <v>0</v>
      </c>
      <c r="BQ90" s="1270"/>
      <c r="BR90" s="251"/>
      <c r="BS90" s="247"/>
      <c r="BT90" s="247"/>
      <c r="BU90" s="1534"/>
      <c r="BV90" s="1535"/>
      <c r="BW90" s="1536"/>
      <c r="BX90" s="1483"/>
      <c r="BY90" s="1484"/>
      <c r="BZ90" s="1484"/>
      <c r="CA90" s="1484"/>
      <c r="CB90" s="1484"/>
      <c r="CC90" s="1484"/>
      <c r="CD90" s="1484"/>
      <c r="CE90" s="1484"/>
      <c r="CF90" s="1484"/>
      <c r="CG90" s="1484"/>
      <c r="CH90" s="1484"/>
      <c r="CI90" s="1484"/>
      <c r="CJ90" s="1485"/>
      <c r="CK90" s="1241"/>
      <c r="CL90" s="1242"/>
      <c r="CM90" s="184"/>
      <c r="CN90" s="166" t="str">
        <f>IF(OR(第1表入力!CM54=0,LEN(第1表入力!CM54)-9&lt;=0),"",MID(第1表入力!CM54,LEN(第1表入力!CM54)-9,1))</f>
        <v/>
      </c>
      <c r="CO90" s="169"/>
      <c r="CP90" s="167" t="str">
        <f>IF(OR(第1表入力!CM54=0,LEN(第1表入力!CM54)-8&lt;=0),"",MID(第1表入力!CM54,LEN(第1表入力!CM54)-8,1))</f>
        <v/>
      </c>
      <c r="CQ90" s="168"/>
      <c r="CR90" s="167" t="str">
        <f>IF(OR(第1表入力!CM54=0,LEN(第1表入力!CM54)-7&lt;=0),"",MID(第1表入力!CM54,LEN(第1表入力!CM54)-7,1))</f>
        <v/>
      </c>
      <c r="CS90" s="168"/>
      <c r="CT90" s="167" t="str">
        <f>IF(OR(第1表入力!CM54=0,LEN(第1表入力!CM54)-6&lt;=0),"",MID(第1表入力!CM54,LEN(第1表入力!CM54)-6,1))</f>
        <v>5</v>
      </c>
      <c r="CU90" s="169"/>
      <c r="CV90" s="167" t="str">
        <f>IF(OR(第1表入力!CM54=0,LEN(第1表入力!CM54)-5&lt;=0),"",MID(第1表入力!CM54,LEN(第1表入力!CM54)-5,1))</f>
        <v>0</v>
      </c>
      <c r="CW90" s="168"/>
      <c r="CX90" s="167" t="str">
        <f>IF(OR(第1表入力!CM54=0,LEN(第1表入力!CM54)-4&lt;=0),"",MID(第1表入力!CM54,LEN(第1表入力!CM54)-4,1))</f>
        <v>0</v>
      </c>
      <c r="CY90" s="168"/>
      <c r="CZ90" s="167" t="str">
        <f>IF(OR(第1表入力!CM54=0,LEN(第1表入力!CM54)-3&lt;=0),"",MID(第1表入力!CM54,LEN(第1表入力!CM54)-3,1))</f>
        <v>0</v>
      </c>
      <c r="DA90" s="169"/>
      <c r="DB90" s="167" t="str">
        <f>IF(OR(第1表入力!CM54=0,LEN(第1表入力!CM54)-2&lt;=0),"",MID(第1表入力!CM54,LEN(第1表入力!CM54)-2,1))</f>
        <v>0</v>
      </c>
      <c r="DC90" s="168"/>
      <c r="DD90" s="1269" t="str">
        <f>IF(OR(第1表入力!CM54=0,LEN(第1表入力!CM54)-1&lt;=0),"",MID(第1表入力!CM54,LEN(第1表入力!CM54)-1,1))</f>
        <v>0</v>
      </c>
      <c r="DE90" s="1270"/>
      <c r="DF90" s="168"/>
      <c r="DG90" s="167" t="str">
        <f>IF(第1表入力!CM54&lt;&gt;0,RIGHT(第1表入力!CM54,1),"")</f>
        <v>0</v>
      </c>
      <c r="DH90" s="185"/>
      <c r="DI90" s="1854"/>
      <c r="DJ90" s="1854"/>
      <c r="DK90" s="15"/>
      <c r="DL90" s="15"/>
    </row>
    <row r="91" spans="1:116" ht="3" customHeight="1" x14ac:dyDescent="0.15">
      <c r="A91" s="1514"/>
      <c r="B91" s="1529"/>
      <c r="C91" s="1550"/>
      <c r="D91" s="1550"/>
      <c r="E91" s="1550"/>
      <c r="F91" s="1550"/>
      <c r="G91" s="1550"/>
      <c r="H91" s="1550"/>
      <c r="I91" s="1550"/>
      <c r="J91" s="1550"/>
      <c r="K91" s="1550"/>
      <c r="L91" s="1550"/>
      <c r="M91" s="1550"/>
      <c r="N91" s="1550"/>
      <c r="O91" s="1550"/>
      <c r="P91" s="1550"/>
      <c r="Q91" s="1550"/>
      <c r="R91" s="1550"/>
      <c r="S91" s="1550"/>
      <c r="T91" s="1550"/>
      <c r="U91" s="1550"/>
      <c r="V91" s="1551"/>
      <c r="W91" s="1241"/>
      <c r="X91" s="1255"/>
      <c r="Y91" s="1255"/>
      <c r="Z91" s="1255"/>
      <c r="AA91" s="1255"/>
      <c r="AB91" s="1242"/>
      <c r="AC91" s="252"/>
      <c r="AD91" s="253"/>
      <c r="AE91" s="253"/>
      <c r="AF91" s="253"/>
      <c r="AG91" s="253"/>
      <c r="AH91" s="253"/>
      <c r="AI91" s="254"/>
      <c r="AJ91" s="254"/>
      <c r="AK91" s="254"/>
      <c r="AL91" s="254"/>
      <c r="AM91" s="254"/>
      <c r="AN91" s="254"/>
      <c r="AO91" s="254"/>
      <c r="AP91" s="254"/>
      <c r="AQ91" s="254"/>
      <c r="AR91" s="254"/>
      <c r="AS91" s="254"/>
      <c r="AT91" s="254"/>
      <c r="AU91" s="254"/>
      <c r="AV91" s="254"/>
      <c r="AW91" s="254"/>
      <c r="AX91" s="254"/>
      <c r="AY91" s="254"/>
      <c r="AZ91" s="254"/>
      <c r="BA91" s="254"/>
      <c r="BB91" s="254"/>
      <c r="BC91" s="254"/>
      <c r="BD91" s="254"/>
      <c r="BE91" s="254"/>
      <c r="BF91" s="254"/>
      <c r="BG91" s="254"/>
      <c r="BH91" s="254"/>
      <c r="BI91" s="254"/>
      <c r="BJ91" s="254"/>
      <c r="BK91" s="254"/>
      <c r="BL91" s="254"/>
      <c r="BM91" s="254"/>
      <c r="BN91" s="254"/>
      <c r="BO91" s="254"/>
      <c r="BP91" s="254"/>
      <c r="BQ91" s="254"/>
      <c r="BR91" s="255"/>
      <c r="BS91" s="247"/>
      <c r="BT91" s="247"/>
      <c r="BU91" s="1534"/>
      <c r="BV91" s="1535"/>
      <c r="BW91" s="1536"/>
      <c r="BX91" s="1486"/>
      <c r="BY91" s="1487"/>
      <c r="BZ91" s="1487"/>
      <c r="CA91" s="1487"/>
      <c r="CB91" s="1487"/>
      <c r="CC91" s="1487"/>
      <c r="CD91" s="1487"/>
      <c r="CE91" s="1487"/>
      <c r="CF91" s="1487"/>
      <c r="CG91" s="1487"/>
      <c r="CH91" s="1487"/>
      <c r="CI91" s="1487"/>
      <c r="CJ91" s="1488"/>
      <c r="CK91" s="1243"/>
      <c r="CL91" s="1244"/>
      <c r="CM91" s="256"/>
      <c r="CN91" s="257"/>
      <c r="CO91" s="258"/>
      <c r="CP91" s="258"/>
      <c r="CQ91" s="258"/>
      <c r="CR91" s="258"/>
      <c r="CS91" s="258"/>
      <c r="CT91" s="258"/>
      <c r="CU91" s="258"/>
      <c r="CV91" s="258"/>
      <c r="CW91" s="258"/>
      <c r="CX91" s="258"/>
      <c r="CY91" s="258"/>
      <c r="CZ91" s="258"/>
      <c r="DA91" s="258"/>
      <c r="DB91" s="258"/>
      <c r="DC91" s="258"/>
      <c r="DD91" s="258"/>
      <c r="DE91" s="258"/>
      <c r="DF91" s="258"/>
      <c r="DG91" s="258"/>
      <c r="DH91" s="185"/>
      <c r="DI91" s="1854"/>
      <c r="DJ91" s="1854"/>
      <c r="DK91" s="15"/>
      <c r="DL91" s="15"/>
    </row>
    <row r="92" spans="1:116" ht="3" customHeight="1" x14ac:dyDescent="0.15">
      <c r="A92" s="1514"/>
      <c r="B92" s="1529"/>
      <c r="C92" s="1257" t="s">
        <v>61</v>
      </c>
      <c r="D92" s="1257"/>
      <c r="E92" s="1257"/>
      <c r="F92" s="1257"/>
      <c r="G92" s="1257"/>
      <c r="H92" s="1257"/>
      <c r="I92" s="1257"/>
      <c r="J92" s="1257"/>
      <c r="K92" s="1257"/>
      <c r="L92" s="1257"/>
      <c r="M92" s="1257"/>
      <c r="N92" s="1257"/>
      <c r="O92" s="1257"/>
      <c r="P92" s="1257"/>
      <c r="Q92" s="1257"/>
      <c r="R92" s="1257"/>
      <c r="S92" s="1257"/>
      <c r="T92" s="1257"/>
      <c r="U92" s="1257"/>
      <c r="V92" s="1258"/>
      <c r="W92" s="1239" t="s">
        <v>12</v>
      </c>
      <c r="X92" s="1254"/>
      <c r="Y92" s="1254"/>
      <c r="Z92" s="1254"/>
      <c r="AA92" s="1254"/>
      <c r="AB92" s="1240"/>
      <c r="AC92" s="230"/>
      <c r="AD92" s="259"/>
      <c r="AE92" s="259"/>
      <c r="AF92" s="259"/>
      <c r="AG92" s="259"/>
      <c r="AH92" s="259"/>
      <c r="AI92" s="260"/>
      <c r="AJ92" s="260"/>
      <c r="AK92" s="260"/>
      <c r="AL92" s="260"/>
      <c r="AM92" s="260"/>
      <c r="AN92" s="260"/>
      <c r="AO92" s="260"/>
      <c r="AP92" s="260"/>
      <c r="AQ92" s="260"/>
      <c r="AR92" s="260"/>
      <c r="AS92" s="260"/>
      <c r="AT92" s="260"/>
      <c r="AU92" s="260"/>
      <c r="AV92" s="260"/>
      <c r="AW92" s="260"/>
      <c r="AX92" s="260"/>
      <c r="AY92" s="260"/>
      <c r="AZ92" s="260"/>
      <c r="BA92" s="260"/>
      <c r="BB92" s="260"/>
      <c r="BC92" s="260"/>
      <c r="BD92" s="260"/>
      <c r="BE92" s="260"/>
      <c r="BF92" s="260"/>
      <c r="BG92" s="260"/>
      <c r="BH92" s="260"/>
      <c r="BI92" s="260"/>
      <c r="BJ92" s="260"/>
      <c r="BK92" s="260"/>
      <c r="BL92" s="260"/>
      <c r="BM92" s="260"/>
      <c r="BN92" s="260"/>
      <c r="BO92" s="260"/>
      <c r="BP92" s="260"/>
      <c r="BQ92" s="260"/>
      <c r="BR92" s="261"/>
      <c r="BS92" s="247"/>
      <c r="BT92" s="247"/>
      <c r="BU92" s="1534"/>
      <c r="BV92" s="1535"/>
      <c r="BW92" s="1536"/>
      <c r="BX92" s="1489" t="s">
        <v>145</v>
      </c>
      <c r="BY92" s="1490"/>
      <c r="BZ92" s="1490"/>
      <c r="CA92" s="1490"/>
      <c r="CB92" s="1490"/>
      <c r="CC92" s="1490"/>
      <c r="CD92" s="1490"/>
      <c r="CE92" s="1490"/>
      <c r="CF92" s="1490"/>
      <c r="CG92" s="1490"/>
      <c r="CH92" s="1490"/>
      <c r="CI92" s="1490"/>
      <c r="CJ92" s="1491"/>
      <c r="CK92" s="1239" t="s">
        <v>111</v>
      </c>
      <c r="CL92" s="1240"/>
      <c r="CM92" s="262"/>
      <c r="CN92" s="263"/>
      <c r="CO92" s="264"/>
      <c r="CP92" s="264"/>
      <c r="CQ92" s="264"/>
      <c r="CR92" s="264"/>
      <c r="CS92" s="264"/>
      <c r="CT92" s="264"/>
      <c r="CU92" s="264"/>
      <c r="CV92" s="264"/>
      <c r="CW92" s="264"/>
      <c r="CX92" s="264"/>
      <c r="CY92" s="264"/>
      <c r="CZ92" s="264"/>
      <c r="DA92" s="264"/>
      <c r="DB92" s="264"/>
      <c r="DC92" s="264"/>
      <c r="DD92" s="264"/>
      <c r="DE92" s="264"/>
      <c r="DF92" s="264"/>
      <c r="DG92" s="264"/>
      <c r="DH92" s="265"/>
      <c r="DI92" s="1854"/>
      <c r="DJ92" s="1854"/>
      <c r="DK92" s="15"/>
      <c r="DL92" s="15"/>
    </row>
    <row r="93" spans="1:116" ht="22.5" customHeight="1" x14ac:dyDescent="0.15">
      <c r="A93" s="1514"/>
      <c r="B93" s="1529"/>
      <c r="C93" s="1259"/>
      <c r="D93" s="1259"/>
      <c r="E93" s="1259"/>
      <c r="F93" s="1259"/>
      <c r="G93" s="1259"/>
      <c r="H93" s="1259"/>
      <c r="I93" s="1259"/>
      <c r="J93" s="1259"/>
      <c r="K93" s="1259"/>
      <c r="L93" s="1259"/>
      <c r="M93" s="1259"/>
      <c r="N93" s="1259"/>
      <c r="O93" s="1259"/>
      <c r="P93" s="1259"/>
      <c r="Q93" s="1259"/>
      <c r="R93" s="1259"/>
      <c r="S93" s="1259"/>
      <c r="T93" s="1259"/>
      <c r="U93" s="1259"/>
      <c r="V93" s="1260"/>
      <c r="W93" s="1241"/>
      <c r="X93" s="1255"/>
      <c r="Y93" s="1255"/>
      <c r="Z93" s="1255"/>
      <c r="AA93" s="1255"/>
      <c r="AB93" s="1242"/>
      <c r="AC93" s="249"/>
      <c r="AD93" s="1251" t="str">
        <f>IF(OR(第1表入力!AD55=0,LEN(第1表入力!AD55)-9&lt;=0),"",MID(第1表入力!AD55,LEN(第1表入力!AD55)-9,1))</f>
        <v/>
      </c>
      <c r="AE93" s="1252"/>
      <c r="AF93" s="1252"/>
      <c r="AG93" s="1252"/>
      <c r="AH93" s="1253"/>
      <c r="AI93" s="169"/>
      <c r="AJ93" s="1269" t="str">
        <f>IF(OR(第1表入力!AD55=0,LEN(第1表入力!AD55)-8&lt;=0),"",MID(第1表入力!AD55,LEN(第1表入力!AD55)-8,1))</f>
        <v/>
      </c>
      <c r="AK93" s="1292"/>
      <c r="AL93" s="1292"/>
      <c r="AM93" s="1270"/>
      <c r="AN93" s="168"/>
      <c r="AO93" s="1269" t="str">
        <f>IF(OR(第1表入力!AD55=0,LEN(第1表入力!AD55)-7&lt;=0),"",MID(第1表入力!AD55,LEN(第1表入力!AD55)-7,1))</f>
        <v/>
      </c>
      <c r="AP93" s="1292"/>
      <c r="AQ93" s="1270"/>
      <c r="AR93" s="168"/>
      <c r="AS93" s="1269" t="str">
        <f>IF(OR(第1表入力!AD55=0,LEN(第1表入力!AD55)-6&lt;=0),"",MID(第1表入力!AD55,LEN(第1表入力!AD55)-6,1))</f>
        <v>1</v>
      </c>
      <c r="AT93" s="1292"/>
      <c r="AU93" s="1270"/>
      <c r="AV93" s="169"/>
      <c r="AW93" s="1269" t="str">
        <f>IF(OR(第1表入力!AD55=0,LEN(第1表入力!AD55)-5&lt;=0),"",MID(第1表入力!AD55,LEN(第1表入力!AD55)-5,1))</f>
        <v>1</v>
      </c>
      <c r="AX93" s="1270"/>
      <c r="AY93" s="168"/>
      <c r="AZ93" s="1269" t="str">
        <f>IF(OR(第1表入力!AD55=0,LEN(第1表入力!AD55)-4&lt;=0),"",MID(第1表入力!AD55,LEN(第1表入力!AD55)-4,1))</f>
        <v>0</v>
      </c>
      <c r="BA93" s="1292"/>
      <c r="BB93" s="1292"/>
      <c r="BC93" s="1270"/>
      <c r="BD93" s="168"/>
      <c r="BE93" s="1269" t="str">
        <f>IF(OR(第1表入力!AD55=0,LEN(第1表入力!AD55)-3&lt;=0),"",MID(第1表入力!AD55,LEN(第1表入力!AD55)-3,1))</f>
        <v>0</v>
      </c>
      <c r="BF93" s="1270"/>
      <c r="BG93" s="169"/>
      <c r="BH93" s="250"/>
      <c r="BI93" s="1269" t="str">
        <f>IF(OR(第1表入力!AD55=0,LEN(第1表入力!AD55)-2&lt;=0),"",MID(第1表入力!AD55,LEN(第1表入力!AD55)-2,1))</f>
        <v>0</v>
      </c>
      <c r="BJ93" s="1270"/>
      <c r="BK93" s="168"/>
      <c r="BL93" s="1269" t="str">
        <f>IF(OR(第1表入力!AD55=0,LEN(第1表入力!AD55)-1&lt;=0),"",MID(第1表入力!AD55,LEN(第1表入力!AD55)-1,1))</f>
        <v>0</v>
      </c>
      <c r="BM93" s="1292"/>
      <c r="BN93" s="1270"/>
      <c r="BO93" s="168"/>
      <c r="BP93" s="1269" t="str">
        <f>IF(第1表入力!AD55&lt;&gt;0,RIGHT(第1表入力!AD55,1),"")</f>
        <v>0</v>
      </c>
      <c r="BQ93" s="1270"/>
      <c r="BR93" s="251"/>
      <c r="BS93" s="247"/>
      <c r="BT93" s="247"/>
      <c r="BU93" s="1534"/>
      <c r="BV93" s="1535"/>
      <c r="BW93" s="1536"/>
      <c r="BX93" s="1492"/>
      <c r="BY93" s="1493"/>
      <c r="BZ93" s="1493"/>
      <c r="CA93" s="1493"/>
      <c r="CB93" s="1493"/>
      <c r="CC93" s="1493"/>
      <c r="CD93" s="1493"/>
      <c r="CE93" s="1493"/>
      <c r="CF93" s="1493"/>
      <c r="CG93" s="1493"/>
      <c r="CH93" s="1493"/>
      <c r="CI93" s="1493"/>
      <c r="CJ93" s="1494"/>
      <c r="CK93" s="1241"/>
      <c r="CL93" s="1242"/>
      <c r="CM93" s="184"/>
      <c r="CN93" s="166" t="str">
        <f>IF(OR(第1表入力!CM55=0,LEN(第1表入力!CM55)-9&lt;=0),"",MID(第1表入力!CM55,LEN(第1表入力!CM55)-9,1))</f>
        <v/>
      </c>
      <c r="CO93" s="169"/>
      <c r="CP93" s="167" t="str">
        <f>IF(OR(第1表入力!CM55=0,LEN(第1表入力!CM55)-8&lt;=0),"",MID(第1表入力!CM55,LEN(第1表入力!CM55)-8,1))</f>
        <v/>
      </c>
      <c r="CQ93" s="168"/>
      <c r="CR93" s="167" t="str">
        <f>IF(OR(第1表入力!CM55=0,LEN(第1表入力!CM55)-7&lt;=0),"",MID(第1表入力!CM55,LEN(第1表入力!CM55)-7,1))</f>
        <v/>
      </c>
      <c r="CS93" s="168"/>
      <c r="CT93" s="167" t="str">
        <f>IF(OR(第1表入力!CM55=0,LEN(第1表入力!CM55)-6&lt;=0),"",MID(第1表入力!CM55,LEN(第1表入力!CM55)-6,1))</f>
        <v/>
      </c>
      <c r="CU93" s="169"/>
      <c r="CV93" s="167" t="str">
        <f>IF(OR(第1表入力!CM55=0,LEN(第1表入力!CM55)-5&lt;=0),"",MID(第1表入力!CM55,LEN(第1表入力!CM55)-5,1))</f>
        <v>4</v>
      </c>
      <c r="CW93" s="168"/>
      <c r="CX93" s="167" t="str">
        <f>IF(OR(第1表入力!CM55=0,LEN(第1表入力!CM55)-4&lt;=0),"",MID(第1表入力!CM55,LEN(第1表入力!CM55)-4,1))</f>
        <v>8</v>
      </c>
      <c r="CY93" s="168"/>
      <c r="CZ93" s="167" t="str">
        <f>IF(OR(第1表入力!CM55=0,LEN(第1表入力!CM55)-3&lt;=0),"",MID(第1表入力!CM55,LEN(第1表入力!CM55)-3,1))</f>
        <v>5</v>
      </c>
      <c r="DA93" s="169"/>
      <c r="DB93" s="167" t="str">
        <f>IF(OR(第1表入力!CM55=0,LEN(第1表入力!CM55)-2&lt;=0),"",MID(第1表入力!CM55,LEN(第1表入力!CM55)-2,1))</f>
        <v>0</v>
      </c>
      <c r="DC93" s="168"/>
      <c r="DD93" s="1181" t="s">
        <v>134</v>
      </c>
      <c r="DE93" s="1182"/>
      <c r="DF93" s="168"/>
      <c r="DG93" s="266" t="s">
        <v>135</v>
      </c>
      <c r="DH93" s="185"/>
      <c r="DI93" s="1854"/>
      <c r="DJ93" s="1854"/>
      <c r="DK93" s="15"/>
      <c r="DL93" s="15"/>
    </row>
    <row r="94" spans="1:116" ht="3" customHeight="1" x14ac:dyDescent="0.15">
      <c r="A94" s="1514"/>
      <c r="B94" s="1529"/>
      <c r="C94" s="1261"/>
      <c r="D94" s="1261"/>
      <c r="E94" s="1261"/>
      <c r="F94" s="1261"/>
      <c r="G94" s="1261"/>
      <c r="H94" s="1261"/>
      <c r="I94" s="1261"/>
      <c r="J94" s="1261"/>
      <c r="K94" s="1261"/>
      <c r="L94" s="1261"/>
      <c r="M94" s="1261"/>
      <c r="N94" s="1261"/>
      <c r="O94" s="1261"/>
      <c r="P94" s="1261"/>
      <c r="Q94" s="1261"/>
      <c r="R94" s="1261"/>
      <c r="S94" s="1261"/>
      <c r="T94" s="1261"/>
      <c r="U94" s="1261"/>
      <c r="V94" s="1262"/>
      <c r="W94" s="1243"/>
      <c r="X94" s="1256"/>
      <c r="Y94" s="1256"/>
      <c r="Z94" s="1256"/>
      <c r="AA94" s="1256"/>
      <c r="AB94" s="1244"/>
      <c r="AC94" s="252"/>
      <c r="AD94" s="253"/>
      <c r="AE94" s="253"/>
      <c r="AF94" s="253"/>
      <c r="AG94" s="253"/>
      <c r="AH94" s="253"/>
      <c r="AI94" s="254"/>
      <c r="AJ94" s="254"/>
      <c r="AK94" s="254"/>
      <c r="AL94" s="254"/>
      <c r="AM94" s="254"/>
      <c r="AN94" s="254"/>
      <c r="AO94" s="254"/>
      <c r="AP94" s="254"/>
      <c r="AQ94" s="254"/>
      <c r="AR94" s="254"/>
      <c r="AS94" s="254"/>
      <c r="AT94" s="254"/>
      <c r="AU94" s="254"/>
      <c r="AV94" s="254"/>
      <c r="AW94" s="254"/>
      <c r="AX94" s="254"/>
      <c r="AY94" s="254"/>
      <c r="AZ94" s="254"/>
      <c r="BA94" s="254"/>
      <c r="BB94" s="254"/>
      <c r="BC94" s="254"/>
      <c r="BD94" s="254"/>
      <c r="BE94" s="254"/>
      <c r="BF94" s="254"/>
      <c r="BG94" s="254"/>
      <c r="BH94" s="254"/>
      <c r="BI94" s="254"/>
      <c r="BJ94" s="254"/>
      <c r="BK94" s="254"/>
      <c r="BL94" s="254"/>
      <c r="BM94" s="254"/>
      <c r="BN94" s="254"/>
      <c r="BO94" s="254"/>
      <c r="BP94" s="254"/>
      <c r="BQ94" s="254"/>
      <c r="BR94" s="255"/>
      <c r="BS94" s="247"/>
      <c r="BT94" s="247"/>
      <c r="BU94" s="1534"/>
      <c r="BV94" s="1535"/>
      <c r="BW94" s="1536"/>
      <c r="BX94" s="1492"/>
      <c r="BY94" s="1493"/>
      <c r="BZ94" s="1493"/>
      <c r="CA94" s="1493"/>
      <c r="CB94" s="1493"/>
      <c r="CC94" s="1493"/>
      <c r="CD94" s="1493"/>
      <c r="CE94" s="1493"/>
      <c r="CF94" s="1493"/>
      <c r="CG94" s="1493"/>
      <c r="CH94" s="1493"/>
      <c r="CI94" s="1493"/>
      <c r="CJ94" s="1494"/>
      <c r="CK94" s="1243"/>
      <c r="CL94" s="1244"/>
      <c r="CM94" s="256"/>
      <c r="CN94" s="257"/>
      <c r="CO94" s="32"/>
      <c r="CP94" s="32"/>
      <c r="CQ94" s="32"/>
      <c r="CR94" s="32"/>
      <c r="CS94" s="32"/>
      <c r="CT94" s="32"/>
      <c r="CU94" s="32"/>
      <c r="CV94" s="32"/>
      <c r="CW94" s="32"/>
      <c r="CX94" s="32"/>
      <c r="CY94" s="32"/>
      <c r="CZ94" s="32"/>
      <c r="DA94" s="32"/>
      <c r="DB94" s="32"/>
      <c r="DC94" s="32"/>
      <c r="DD94" s="32"/>
      <c r="DE94" s="32"/>
      <c r="DF94" s="32"/>
      <c r="DG94" s="32"/>
      <c r="DH94" s="199"/>
      <c r="DI94" s="1854"/>
      <c r="DJ94" s="1854"/>
      <c r="DK94" s="15"/>
      <c r="DL94" s="15"/>
    </row>
    <row r="95" spans="1:116" ht="3" customHeight="1" x14ac:dyDescent="0.15">
      <c r="A95" s="1514"/>
      <c r="B95" s="1529"/>
      <c r="C95" s="1530" t="s">
        <v>62</v>
      </c>
      <c r="D95" s="1259"/>
      <c r="E95" s="1259"/>
      <c r="F95" s="1259"/>
      <c r="G95" s="1259"/>
      <c r="H95" s="1259"/>
      <c r="I95" s="1259"/>
      <c r="J95" s="1259"/>
      <c r="K95" s="1259"/>
      <c r="L95" s="1259"/>
      <c r="M95" s="1259"/>
      <c r="N95" s="1259"/>
      <c r="O95" s="1259"/>
      <c r="P95" s="1259"/>
      <c r="Q95" s="1259"/>
      <c r="R95" s="1259"/>
      <c r="S95" s="1259"/>
      <c r="T95" s="1259"/>
      <c r="U95" s="1259"/>
      <c r="V95" s="1260"/>
      <c r="W95" s="1241" t="s">
        <v>13</v>
      </c>
      <c r="X95" s="1255"/>
      <c r="Y95" s="1255"/>
      <c r="Z95" s="1255"/>
      <c r="AA95" s="1255"/>
      <c r="AB95" s="1242"/>
      <c r="AC95" s="230"/>
      <c r="AD95" s="259"/>
      <c r="AE95" s="259"/>
      <c r="AF95" s="259"/>
      <c r="AG95" s="259"/>
      <c r="AH95" s="259"/>
      <c r="AI95" s="260"/>
      <c r="AJ95" s="260"/>
      <c r="AK95" s="260"/>
      <c r="AL95" s="260"/>
      <c r="AM95" s="260"/>
      <c r="AN95" s="260"/>
      <c r="AO95" s="260"/>
      <c r="AP95" s="260"/>
      <c r="AQ95" s="260"/>
      <c r="AR95" s="260"/>
      <c r="AS95" s="260"/>
      <c r="AT95" s="260"/>
      <c r="AU95" s="260"/>
      <c r="AV95" s="260"/>
      <c r="AW95" s="260"/>
      <c r="AX95" s="260"/>
      <c r="AY95" s="260"/>
      <c r="AZ95" s="260"/>
      <c r="BA95" s="260"/>
      <c r="BB95" s="260"/>
      <c r="BC95" s="260"/>
      <c r="BD95" s="260"/>
      <c r="BE95" s="260"/>
      <c r="BF95" s="260"/>
      <c r="BG95" s="260"/>
      <c r="BH95" s="260"/>
      <c r="BI95" s="260"/>
      <c r="BJ95" s="260"/>
      <c r="BK95" s="260"/>
      <c r="BL95" s="260"/>
      <c r="BM95" s="260"/>
      <c r="BN95" s="260"/>
      <c r="BO95" s="260"/>
      <c r="BP95" s="260"/>
      <c r="BQ95" s="260"/>
      <c r="BR95" s="261"/>
      <c r="BS95" s="247"/>
      <c r="BT95" s="247"/>
      <c r="BU95" s="1534"/>
      <c r="BV95" s="1535"/>
      <c r="BW95" s="1536"/>
      <c r="BX95" s="1412" t="s">
        <v>114</v>
      </c>
      <c r="BY95" s="1413"/>
      <c r="BZ95" s="1413"/>
      <c r="CA95" s="1413"/>
      <c r="CB95" s="1413"/>
      <c r="CC95" s="1413"/>
      <c r="CD95" s="1413"/>
      <c r="CE95" s="1413"/>
      <c r="CF95" s="1413"/>
      <c r="CG95" s="1413"/>
      <c r="CH95" s="1413"/>
      <c r="CI95" s="1413"/>
      <c r="CJ95" s="1414"/>
      <c r="CK95" s="1239" t="s">
        <v>112</v>
      </c>
      <c r="CL95" s="1240"/>
      <c r="CM95" s="262"/>
      <c r="CN95" s="263"/>
      <c r="CO95" s="258"/>
      <c r="CP95" s="258"/>
      <c r="CQ95" s="258"/>
      <c r="CR95" s="258"/>
      <c r="CS95" s="258"/>
      <c r="CT95" s="258"/>
      <c r="CU95" s="258"/>
      <c r="CV95" s="258"/>
      <c r="CW95" s="258"/>
      <c r="CX95" s="258"/>
      <c r="CY95" s="258"/>
      <c r="CZ95" s="258"/>
      <c r="DA95" s="258"/>
      <c r="DB95" s="258"/>
      <c r="DC95" s="258"/>
      <c r="DD95" s="258"/>
      <c r="DE95" s="258"/>
      <c r="DF95" s="258"/>
      <c r="DG95" s="258"/>
      <c r="DH95" s="185"/>
      <c r="DI95" s="1854"/>
      <c r="DJ95" s="1854"/>
      <c r="DK95" s="15"/>
      <c r="DL95" s="15"/>
    </row>
    <row r="96" spans="1:116" ht="22.5" customHeight="1" x14ac:dyDescent="0.15">
      <c r="A96" s="1514"/>
      <c r="B96" s="1529"/>
      <c r="C96" s="1259"/>
      <c r="D96" s="1259"/>
      <c r="E96" s="1259"/>
      <c r="F96" s="1259"/>
      <c r="G96" s="1259"/>
      <c r="H96" s="1259"/>
      <c r="I96" s="1259"/>
      <c r="J96" s="1259"/>
      <c r="K96" s="1259"/>
      <c r="L96" s="1259"/>
      <c r="M96" s="1259"/>
      <c r="N96" s="1259"/>
      <c r="O96" s="1259"/>
      <c r="P96" s="1259"/>
      <c r="Q96" s="1259"/>
      <c r="R96" s="1259"/>
      <c r="S96" s="1259"/>
      <c r="T96" s="1259"/>
      <c r="U96" s="1259"/>
      <c r="V96" s="1260"/>
      <c r="W96" s="1241"/>
      <c r="X96" s="1255"/>
      <c r="Y96" s="1255"/>
      <c r="Z96" s="1255"/>
      <c r="AA96" s="1255"/>
      <c r="AB96" s="1242"/>
      <c r="AC96" s="249"/>
      <c r="AD96" s="1251" t="str">
        <f>IF(OR(第1表入力!AD57=0,LEN(第1表入力!AD57)-9&lt;=0),"",MID(第1表入力!AD57,LEN(第1表入力!AD57)-9,1))</f>
        <v/>
      </c>
      <c r="AE96" s="1252"/>
      <c r="AF96" s="1252"/>
      <c r="AG96" s="1252"/>
      <c r="AH96" s="1253"/>
      <c r="AI96" s="169"/>
      <c r="AJ96" s="1269" t="str">
        <f>IF(OR(第1表入力!AD57=0,LEN(第1表入力!AD57)-8&lt;=0),"",MID(第1表入力!AD57,LEN(第1表入力!AD57)-8,1))</f>
        <v/>
      </c>
      <c r="AK96" s="1292"/>
      <c r="AL96" s="1292"/>
      <c r="AM96" s="1270"/>
      <c r="AN96" s="168"/>
      <c r="AO96" s="1269" t="str">
        <f>IF(OR(第1表入力!AD57=0,LEN(第1表入力!AD57)-7&lt;=0),"",MID(第1表入力!AD57,LEN(第1表入力!AD57)-7,1))</f>
        <v/>
      </c>
      <c r="AP96" s="1292"/>
      <c r="AQ96" s="1270"/>
      <c r="AR96" s="168"/>
      <c r="AS96" s="1269" t="str">
        <f>IF(OR(第1表入力!AD57=0,LEN(第1表入力!AD57)-6&lt;=0),"",MID(第1表入力!AD57,LEN(第1表入力!AD57)-6,1))</f>
        <v>3</v>
      </c>
      <c r="AT96" s="1292"/>
      <c r="AU96" s="1270"/>
      <c r="AV96" s="169"/>
      <c r="AW96" s="1269" t="str">
        <f>IF(OR(第1表入力!AD57=0,LEN(第1表入力!AD57)-5&lt;=0),"",MID(第1表入力!AD57,LEN(第1表入力!AD57)-5,1))</f>
        <v>9</v>
      </c>
      <c r="AX96" s="1270"/>
      <c r="AY96" s="168"/>
      <c r="AZ96" s="1269" t="str">
        <f>IF(OR(第1表入力!AD57=0,LEN(第1表入力!AD57)-4&lt;=0),"",MID(第1表入力!AD57,LEN(第1表入力!AD57)-4,1))</f>
        <v>0</v>
      </c>
      <c r="BA96" s="1292"/>
      <c r="BB96" s="1292"/>
      <c r="BC96" s="1270"/>
      <c r="BD96" s="168"/>
      <c r="BE96" s="1269" t="str">
        <f>IF(OR(第1表入力!AD57=0,LEN(第1表入力!AD57)-3&lt;=0),"",MID(第1表入力!AD57,LEN(第1表入力!AD57)-3,1))</f>
        <v>0</v>
      </c>
      <c r="BF96" s="1270"/>
      <c r="BG96" s="169"/>
      <c r="BH96" s="250"/>
      <c r="BI96" s="1495" t="s">
        <v>133</v>
      </c>
      <c r="BJ96" s="1270"/>
      <c r="BK96" s="168"/>
      <c r="BL96" s="1495" t="s">
        <v>134</v>
      </c>
      <c r="BM96" s="1292"/>
      <c r="BN96" s="1270"/>
      <c r="BO96" s="168"/>
      <c r="BP96" s="1495" t="s">
        <v>134</v>
      </c>
      <c r="BQ96" s="1270"/>
      <c r="BR96" s="251"/>
      <c r="BS96" s="247"/>
      <c r="BT96" s="247"/>
      <c r="BU96" s="1534"/>
      <c r="BV96" s="1535"/>
      <c r="BW96" s="1536"/>
      <c r="BX96" s="1412"/>
      <c r="BY96" s="1413"/>
      <c r="BZ96" s="1413"/>
      <c r="CA96" s="1413"/>
      <c r="CB96" s="1413"/>
      <c r="CC96" s="1413"/>
      <c r="CD96" s="1413"/>
      <c r="CE96" s="1413"/>
      <c r="CF96" s="1413"/>
      <c r="CG96" s="1413"/>
      <c r="CH96" s="1413"/>
      <c r="CI96" s="1413"/>
      <c r="CJ96" s="1414"/>
      <c r="CK96" s="1241"/>
      <c r="CL96" s="1242"/>
      <c r="CM96" s="184"/>
      <c r="CN96" s="166" t="str">
        <f>IF(OR(第1表入力!CM57=0,LEN(第1表入力!CM57)-9&lt;=0),"",MID(第1表入力!CM57,LEN(第1表入力!CM57)-9,1))</f>
        <v/>
      </c>
      <c r="CO96" s="169"/>
      <c r="CP96" s="167" t="str">
        <f>IF(OR(第1表入力!CM57=0,LEN(第1表入力!CM57)-8&lt;=0),"",MID(第1表入力!CM57,LEN(第1表入力!CM57)-8,1))</f>
        <v/>
      </c>
      <c r="CQ96" s="168"/>
      <c r="CR96" s="167" t="str">
        <f>IF(OR(第1表入力!CM57=0,LEN(第1表入力!CM57)-7&lt;=0),"",MID(第1表入力!CM57,LEN(第1表入力!CM57)-7,1))</f>
        <v/>
      </c>
      <c r="CS96" s="168"/>
      <c r="CT96" s="167" t="str">
        <f>IF(OR(第1表入力!CM57=0,LEN(第1表入力!CM57)-6&lt;=0),"",MID(第1表入力!CM57,LEN(第1表入力!CM57)-6,1))</f>
        <v/>
      </c>
      <c r="CU96" s="169"/>
      <c r="CV96" s="167" t="str">
        <f>IF(OR(第1表入力!CM57=0,LEN(第1表入力!CM57)-5&lt;=0),"",MID(第1表入力!CM57,LEN(第1表入力!CM57)-5,1))</f>
        <v/>
      </c>
      <c r="CW96" s="168"/>
      <c r="CX96" s="167" t="str">
        <f>IF(OR(第1表入力!CM57=0,LEN(第1表入力!CM57)-4&lt;=0),"",MID(第1表入力!CM57,LEN(第1表入力!CM57)-4,1))</f>
        <v/>
      </c>
      <c r="CY96" s="168"/>
      <c r="CZ96" s="167" t="str">
        <f>IF(OR(第1表入力!CM57=0,LEN(第1表入力!CM57)-3&lt;=0),"",MID(第1表入力!CM57,LEN(第1表入力!CM57)-3,1))</f>
        <v/>
      </c>
      <c r="DA96" s="169"/>
      <c r="DB96" s="167" t="str">
        <f>IF(OR(第1表入力!CM57=0,LEN(第1表入力!CM57)-2&lt;=0),"",MID(第1表入力!CM57,LEN(第1表入力!CM57)-2,1))</f>
        <v/>
      </c>
      <c r="DC96" s="168"/>
      <c r="DD96" s="1181" t="s">
        <v>131</v>
      </c>
      <c r="DE96" s="1182"/>
      <c r="DF96" s="168"/>
      <c r="DG96" s="266" t="s">
        <v>132</v>
      </c>
      <c r="DH96" s="185"/>
      <c r="DI96" s="1854"/>
      <c r="DJ96" s="1854"/>
      <c r="DK96" s="15"/>
      <c r="DL96" s="15"/>
    </row>
    <row r="97" spans="1:116" ht="3" customHeight="1" x14ac:dyDescent="0.15">
      <c r="A97" s="15"/>
      <c r="B97" s="1529"/>
      <c r="C97" s="1259"/>
      <c r="D97" s="1259"/>
      <c r="E97" s="1259"/>
      <c r="F97" s="1259"/>
      <c r="G97" s="1259"/>
      <c r="H97" s="1259"/>
      <c r="I97" s="1259"/>
      <c r="J97" s="1259"/>
      <c r="K97" s="1259"/>
      <c r="L97" s="1259"/>
      <c r="M97" s="1259"/>
      <c r="N97" s="1259"/>
      <c r="O97" s="1259"/>
      <c r="P97" s="1259"/>
      <c r="Q97" s="1259"/>
      <c r="R97" s="1259"/>
      <c r="S97" s="1259"/>
      <c r="T97" s="1259"/>
      <c r="U97" s="1259"/>
      <c r="V97" s="1260"/>
      <c r="W97" s="1241"/>
      <c r="X97" s="1255"/>
      <c r="Y97" s="1255"/>
      <c r="Z97" s="1255"/>
      <c r="AA97" s="1255"/>
      <c r="AB97" s="1242"/>
      <c r="AC97" s="252"/>
      <c r="AD97" s="253"/>
      <c r="AE97" s="253"/>
      <c r="AF97" s="253"/>
      <c r="AG97" s="253"/>
      <c r="AH97" s="253"/>
      <c r="AI97" s="254"/>
      <c r="AJ97" s="254"/>
      <c r="AK97" s="254"/>
      <c r="AL97" s="254"/>
      <c r="AM97" s="254"/>
      <c r="AN97" s="254"/>
      <c r="AO97" s="254"/>
      <c r="AP97" s="254"/>
      <c r="AQ97" s="254"/>
      <c r="AR97" s="254"/>
      <c r="AS97" s="254"/>
      <c r="AT97" s="254"/>
      <c r="AU97" s="254"/>
      <c r="AV97" s="254"/>
      <c r="AW97" s="254"/>
      <c r="AX97" s="254"/>
      <c r="AY97" s="254"/>
      <c r="AZ97" s="254"/>
      <c r="BA97" s="254"/>
      <c r="BB97" s="254"/>
      <c r="BC97" s="254"/>
      <c r="BD97" s="254"/>
      <c r="BE97" s="254"/>
      <c r="BF97" s="254"/>
      <c r="BG97" s="254"/>
      <c r="BH97" s="254"/>
      <c r="BI97" s="254"/>
      <c r="BJ97" s="254"/>
      <c r="BK97" s="254"/>
      <c r="BL97" s="254"/>
      <c r="BM97" s="254"/>
      <c r="BN97" s="254"/>
      <c r="BO97" s="254"/>
      <c r="BP97" s="254"/>
      <c r="BQ97" s="254"/>
      <c r="BR97" s="255"/>
      <c r="BS97" s="247"/>
      <c r="BT97" s="247"/>
      <c r="BU97" s="1534"/>
      <c r="BV97" s="1535"/>
      <c r="BW97" s="1536"/>
      <c r="BX97" s="1412"/>
      <c r="BY97" s="1413"/>
      <c r="BZ97" s="1413"/>
      <c r="CA97" s="1413"/>
      <c r="CB97" s="1413"/>
      <c r="CC97" s="1413"/>
      <c r="CD97" s="1413"/>
      <c r="CE97" s="1413"/>
      <c r="CF97" s="1413"/>
      <c r="CG97" s="1413"/>
      <c r="CH97" s="1413"/>
      <c r="CI97" s="1413"/>
      <c r="CJ97" s="1414"/>
      <c r="CK97" s="1243"/>
      <c r="CL97" s="1244"/>
      <c r="CM97" s="267"/>
      <c r="CN97" s="268"/>
      <c r="CO97" s="258"/>
      <c r="CP97" s="258"/>
      <c r="CQ97" s="258"/>
      <c r="CR97" s="258"/>
      <c r="CS97" s="258"/>
      <c r="CT97" s="258"/>
      <c r="CU97" s="258"/>
      <c r="CV97" s="258"/>
      <c r="CW97" s="258"/>
      <c r="CX97" s="258"/>
      <c r="CY97" s="258"/>
      <c r="CZ97" s="258"/>
      <c r="DA97" s="258"/>
      <c r="DB97" s="258"/>
      <c r="DC97" s="258"/>
      <c r="DD97" s="258"/>
      <c r="DE97" s="258"/>
      <c r="DF97" s="258"/>
      <c r="DG97" s="258"/>
      <c r="DH97" s="185"/>
      <c r="DI97" s="1854"/>
      <c r="DJ97" s="1854"/>
      <c r="DK97" s="15"/>
      <c r="DL97" s="15"/>
    </row>
    <row r="98" spans="1:116" ht="3" customHeight="1" x14ac:dyDescent="0.15">
      <c r="A98" s="15"/>
      <c r="B98" s="1529"/>
      <c r="C98" s="1542" t="s">
        <v>229</v>
      </c>
      <c r="D98" s="1257"/>
      <c r="E98" s="1257"/>
      <c r="F98" s="1257"/>
      <c r="G98" s="1257"/>
      <c r="H98" s="1257"/>
      <c r="I98" s="1257"/>
      <c r="J98" s="1257"/>
      <c r="K98" s="1257"/>
      <c r="L98" s="1257"/>
      <c r="M98" s="1257"/>
      <c r="N98" s="1257"/>
      <c r="O98" s="1257"/>
      <c r="P98" s="1257"/>
      <c r="Q98" s="1257"/>
      <c r="R98" s="1257"/>
      <c r="S98" s="1257"/>
      <c r="T98" s="1257"/>
      <c r="U98" s="1257"/>
      <c r="V98" s="1258"/>
      <c r="W98" s="1239" t="s">
        <v>14</v>
      </c>
      <c r="X98" s="1254"/>
      <c r="Y98" s="1254"/>
      <c r="Z98" s="1254"/>
      <c r="AA98" s="1254"/>
      <c r="AB98" s="1240"/>
      <c r="AC98" s="230"/>
      <c r="AD98" s="259"/>
      <c r="AE98" s="259"/>
      <c r="AF98" s="259"/>
      <c r="AG98" s="259"/>
      <c r="AH98" s="259"/>
      <c r="AI98" s="260"/>
      <c r="AJ98" s="260"/>
      <c r="AK98" s="260"/>
      <c r="AL98" s="260"/>
      <c r="AM98" s="260"/>
      <c r="AN98" s="260"/>
      <c r="AO98" s="260"/>
      <c r="AP98" s="260"/>
      <c r="AQ98" s="260"/>
      <c r="AR98" s="260"/>
      <c r="AS98" s="260"/>
      <c r="AT98" s="260"/>
      <c r="AU98" s="260"/>
      <c r="AV98" s="260"/>
      <c r="AW98" s="260"/>
      <c r="AX98" s="260"/>
      <c r="AY98" s="260"/>
      <c r="AZ98" s="260"/>
      <c r="BA98" s="260"/>
      <c r="BB98" s="260"/>
      <c r="BC98" s="260"/>
      <c r="BD98" s="260"/>
      <c r="BE98" s="260"/>
      <c r="BF98" s="260"/>
      <c r="BG98" s="260"/>
      <c r="BH98" s="260"/>
      <c r="BI98" s="260"/>
      <c r="BJ98" s="260"/>
      <c r="BK98" s="260"/>
      <c r="BL98" s="260"/>
      <c r="BM98" s="260"/>
      <c r="BN98" s="260"/>
      <c r="BO98" s="260"/>
      <c r="BP98" s="260"/>
      <c r="BQ98" s="260"/>
      <c r="BR98" s="261"/>
      <c r="BS98" s="269"/>
      <c r="BT98" s="269"/>
      <c r="BU98" s="1534"/>
      <c r="BV98" s="1535"/>
      <c r="BW98" s="1536"/>
      <c r="BX98" s="1412" t="s">
        <v>143</v>
      </c>
      <c r="BY98" s="1413"/>
      <c r="BZ98" s="1413"/>
      <c r="CA98" s="1413"/>
      <c r="CB98" s="1413"/>
      <c r="CC98" s="1413"/>
      <c r="CD98" s="1413"/>
      <c r="CE98" s="1413"/>
      <c r="CF98" s="1413"/>
      <c r="CG98" s="1413"/>
      <c r="CH98" s="1413"/>
      <c r="CI98" s="1413"/>
      <c r="CJ98" s="1414"/>
      <c r="CK98" s="1239" t="s">
        <v>113</v>
      </c>
      <c r="CL98" s="1240"/>
      <c r="CM98" s="256"/>
      <c r="CN98" s="257"/>
      <c r="CO98" s="264"/>
      <c r="CP98" s="264"/>
      <c r="CQ98" s="264"/>
      <c r="CR98" s="264"/>
      <c r="CS98" s="264"/>
      <c r="CT98" s="264"/>
      <c r="CU98" s="264"/>
      <c r="CV98" s="264"/>
      <c r="CW98" s="264"/>
      <c r="CX98" s="264"/>
      <c r="CY98" s="264"/>
      <c r="CZ98" s="264"/>
      <c r="DA98" s="264"/>
      <c r="DB98" s="264"/>
      <c r="DC98" s="264"/>
      <c r="DD98" s="264"/>
      <c r="DE98" s="264"/>
      <c r="DF98" s="264"/>
      <c r="DG98" s="264"/>
      <c r="DH98" s="265"/>
      <c r="DI98" s="1854"/>
      <c r="DJ98" s="1854"/>
      <c r="DK98" s="15"/>
      <c r="DL98" s="15"/>
    </row>
    <row r="99" spans="1:116" ht="22.5" customHeight="1" x14ac:dyDescent="0.15">
      <c r="A99" s="270" t="s">
        <v>216</v>
      </c>
      <c r="B99" s="1529"/>
      <c r="C99" s="1259"/>
      <c r="D99" s="1259"/>
      <c r="E99" s="1259"/>
      <c r="F99" s="1259"/>
      <c r="G99" s="1259"/>
      <c r="H99" s="1259"/>
      <c r="I99" s="1259"/>
      <c r="J99" s="1259"/>
      <c r="K99" s="1259"/>
      <c r="L99" s="1259"/>
      <c r="M99" s="1259"/>
      <c r="N99" s="1259"/>
      <c r="O99" s="1259"/>
      <c r="P99" s="1259"/>
      <c r="Q99" s="1259"/>
      <c r="R99" s="1259"/>
      <c r="S99" s="1259"/>
      <c r="T99" s="1259"/>
      <c r="U99" s="1259"/>
      <c r="V99" s="1260"/>
      <c r="W99" s="1241"/>
      <c r="X99" s="1255"/>
      <c r="Y99" s="1255"/>
      <c r="Z99" s="1255"/>
      <c r="AA99" s="1255"/>
      <c r="AB99" s="1242"/>
      <c r="AC99" s="249"/>
      <c r="AD99" s="1251" t="str">
        <f>IF(OR(第1表入力!AD59=0,LEN(第1表入力!AD59)-9&lt;=0),"",MID(第1表入力!AD59,LEN(第1表入力!AD59)-9,1))</f>
        <v/>
      </c>
      <c r="AE99" s="1252"/>
      <c r="AF99" s="1252"/>
      <c r="AG99" s="1252"/>
      <c r="AH99" s="1253"/>
      <c r="AI99" s="169"/>
      <c r="AJ99" s="1269" t="str">
        <f>IF(OR(第1表入力!AD59=0,LEN(第1表入力!AD59)-8&lt;=0),"",MID(第1表入力!AD59,LEN(第1表入力!AD59)-8,1))</f>
        <v/>
      </c>
      <c r="AK99" s="1292"/>
      <c r="AL99" s="1292"/>
      <c r="AM99" s="1270"/>
      <c r="AN99" s="168"/>
      <c r="AO99" s="1269" t="str">
        <f>IF(OR(第1表入力!AD59=0,LEN(第1表入力!AD59)-7&lt;=0),"",MID(第1表入力!AD59,LEN(第1表入力!AD59)-7,1))</f>
        <v/>
      </c>
      <c r="AP99" s="1292"/>
      <c r="AQ99" s="1270"/>
      <c r="AR99" s="168"/>
      <c r="AS99" s="1269" t="str">
        <f>IF(OR(第1表入力!AD59=0,LEN(第1表入力!AD59)-6&lt;=0),"",MID(第1表入力!AD59,LEN(第1表入力!AD59)-6,1))</f>
        <v/>
      </c>
      <c r="AT99" s="1292"/>
      <c r="AU99" s="1270"/>
      <c r="AV99" s="169"/>
      <c r="AW99" s="1269" t="str">
        <f>IF(OR(第1表入力!AD59=0,LEN(第1表入力!AD59)-5&lt;=0),"",MID(第1表入力!AD59,LEN(第1表入力!AD59)-5,1))</f>
        <v>4</v>
      </c>
      <c r="AX99" s="1270"/>
      <c r="AY99" s="168"/>
      <c r="AZ99" s="1269" t="str">
        <f>IF(OR(第1表入力!AD59=0,LEN(第1表入力!AD59)-4&lt;=0),"",MID(第1表入力!AD59,LEN(第1表入力!AD59)-4,1))</f>
        <v>8</v>
      </c>
      <c r="BA99" s="1292"/>
      <c r="BB99" s="1292"/>
      <c r="BC99" s="1270"/>
      <c r="BD99" s="168"/>
      <c r="BE99" s="1269" t="str">
        <f>IF(OR(第1表入力!AD59=0,LEN(第1表入力!AD59)-3&lt;=0),"",MID(第1表入力!AD59,LEN(第1表入力!AD59)-3,1))</f>
        <v>5</v>
      </c>
      <c r="BF99" s="1270"/>
      <c r="BG99" s="169"/>
      <c r="BH99" s="250"/>
      <c r="BI99" s="1269" t="str">
        <f>IF(OR(第1表入力!AD59=0,LEN(第1表入力!AD59)-2&lt;=0),"",MID(第1表入力!AD59,LEN(第1表入力!AD59)-2,1))</f>
        <v>0</v>
      </c>
      <c r="BJ99" s="1270"/>
      <c r="BK99" s="168"/>
      <c r="BL99" s="1269" t="str">
        <f>IF(OR(第1表入力!AD59=0,LEN(第1表入力!AD59)-1&lt;=0),"",MID(第1表入力!AD59,LEN(第1表入力!AD59)-1,1))</f>
        <v>0</v>
      </c>
      <c r="BM99" s="1292"/>
      <c r="BN99" s="1270"/>
      <c r="BO99" s="168"/>
      <c r="BP99" s="1269" t="str">
        <f>IF(第1表入力!AD59&lt;&gt;0,RIGHT(第1表入力!AD59,1),"")</f>
        <v>0</v>
      </c>
      <c r="BQ99" s="1270"/>
      <c r="BR99" s="251"/>
      <c r="BS99" s="269"/>
      <c r="BT99" s="269"/>
      <c r="BU99" s="1534"/>
      <c r="BV99" s="1535"/>
      <c r="BW99" s="1536"/>
      <c r="BX99" s="1412"/>
      <c r="BY99" s="1413"/>
      <c r="BZ99" s="1413"/>
      <c r="CA99" s="1413"/>
      <c r="CB99" s="1413"/>
      <c r="CC99" s="1413"/>
      <c r="CD99" s="1413"/>
      <c r="CE99" s="1413"/>
      <c r="CF99" s="1413"/>
      <c r="CG99" s="1413"/>
      <c r="CH99" s="1413"/>
      <c r="CI99" s="1413"/>
      <c r="CJ99" s="1414"/>
      <c r="CK99" s="1241"/>
      <c r="CL99" s="1242"/>
      <c r="CM99" s="184"/>
      <c r="CN99" s="166" t="str">
        <f>IF(OR(第1表入力!CM59=0,LEN(第1表入力!CM59)-9&lt;=0),"",MID(第1表入力!CM59,LEN(第1表入力!CM59)-9,1))</f>
        <v/>
      </c>
      <c r="CO99" s="169"/>
      <c r="CP99" s="167" t="str">
        <f>IF(OR(第1表入力!CM59=0,LEN(第1表入力!CM59)-8&lt;=0),"",MID(第1表入力!CM59,LEN(第1表入力!CM59)-8,1))</f>
        <v/>
      </c>
      <c r="CQ99" s="168"/>
      <c r="CR99" s="167" t="str">
        <f>IF(OR(第1表入力!CM59=0,LEN(第1表入力!CM59)-7&lt;=0),"",MID(第1表入力!CM59,LEN(第1表入力!CM59)-7,1))</f>
        <v/>
      </c>
      <c r="CS99" s="168"/>
      <c r="CT99" s="167" t="str">
        <f>IF(OR(第1表入力!CM59=0,LEN(第1表入力!CM59)-6&lt;=0),"",MID(第1表入力!CM59,LEN(第1表入力!CM59)-6,1))</f>
        <v/>
      </c>
      <c r="CU99" s="169"/>
      <c r="CV99" s="167" t="str">
        <f>IF(OR(第1表入力!CM59=0,LEN(第1表入力!CM59)-5&lt;=0),"",MID(第1表入力!CM59,LEN(第1表入力!CM59)-5,1))</f>
        <v/>
      </c>
      <c r="CW99" s="168"/>
      <c r="CX99" s="167" t="str">
        <f>IF(OR(第1表入力!CM59=0,LEN(第1表入力!CM59)-4&lt;=0),"",MID(第1表入力!CM59,LEN(第1表入力!CM59)-4,1))</f>
        <v/>
      </c>
      <c r="CY99" s="168"/>
      <c r="CZ99" s="167" t="str">
        <f>IF(OR(第1表入力!CM59=0,LEN(第1表入力!CM59)-3&lt;=0),"",MID(第1表入力!CM59,LEN(第1表入力!CM59)-3,1))</f>
        <v/>
      </c>
      <c r="DA99" s="169"/>
      <c r="DB99" s="167" t="str">
        <f>IF(OR(第1表入力!CM59=0,LEN(第1表入力!CM59)-2&lt;=0),"",MID(第1表入力!CM59,LEN(第1表入力!CM59)-2,1))</f>
        <v/>
      </c>
      <c r="DC99" s="168"/>
      <c r="DD99" s="1181" t="s">
        <v>132</v>
      </c>
      <c r="DE99" s="1182"/>
      <c r="DF99" s="168"/>
      <c r="DG99" s="266" t="s">
        <v>132</v>
      </c>
      <c r="DH99" s="185"/>
      <c r="DI99" s="1854"/>
      <c r="DJ99" s="1854"/>
      <c r="DK99" s="15"/>
      <c r="DL99" s="15"/>
    </row>
    <row r="100" spans="1:116" ht="3" customHeight="1" x14ac:dyDescent="0.15">
      <c r="A100" s="15"/>
      <c r="B100" s="1529"/>
      <c r="C100" s="1261"/>
      <c r="D100" s="1261"/>
      <c r="E100" s="1261"/>
      <c r="F100" s="1261"/>
      <c r="G100" s="1261"/>
      <c r="H100" s="1261"/>
      <c r="I100" s="1261"/>
      <c r="J100" s="1261"/>
      <c r="K100" s="1261"/>
      <c r="L100" s="1261"/>
      <c r="M100" s="1261"/>
      <c r="N100" s="1261"/>
      <c r="O100" s="1261"/>
      <c r="P100" s="1261"/>
      <c r="Q100" s="1261"/>
      <c r="R100" s="1261"/>
      <c r="S100" s="1261"/>
      <c r="T100" s="1261"/>
      <c r="U100" s="1261"/>
      <c r="V100" s="1262"/>
      <c r="W100" s="1243"/>
      <c r="X100" s="1256"/>
      <c r="Y100" s="1256"/>
      <c r="Z100" s="1256"/>
      <c r="AA100" s="1256"/>
      <c r="AB100" s="1244"/>
      <c r="AC100" s="252"/>
      <c r="AD100" s="253"/>
      <c r="AE100" s="253"/>
      <c r="AF100" s="253"/>
      <c r="AG100" s="253"/>
      <c r="AH100" s="253"/>
      <c r="AI100" s="254"/>
      <c r="AJ100" s="254"/>
      <c r="AK100" s="254"/>
      <c r="AL100" s="254"/>
      <c r="AM100" s="254"/>
      <c r="AN100" s="254"/>
      <c r="AO100" s="254"/>
      <c r="AP100" s="254"/>
      <c r="AQ100" s="254"/>
      <c r="AR100" s="254"/>
      <c r="AS100" s="254"/>
      <c r="AT100" s="254"/>
      <c r="AU100" s="254"/>
      <c r="AV100" s="254"/>
      <c r="AW100" s="254"/>
      <c r="AX100" s="254"/>
      <c r="AY100" s="254"/>
      <c r="AZ100" s="254"/>
      <c r="BA100" s="254"/>
      <c r="BB100" s="254"/>
      <c r="BC100" s="254"/>
      <c r="BD100" s="254"/>
      <c r="BE100" s="254"/>
      <c r="BF100" s="254"/>
      <c r="BG100" s="254"/>
      <c r="BH100" s="254"/>
      <c r="BI100" s="254"/>
      <c r="BJ100" s="254"/>
      <c r="BK100" s="254"/>
      <c r="BL100" s="254"/>
      <c r="BM100" s="254"/>
      <c r="BN100" s="254"/>
      <c r="BO100" s="254"/>
      <c r="BP100" s="254"/>
      <c r="BQ100" s="254"/>
      <c r="BR100" s="255"/>
      <c r="BS100" s="269"/>
      <c r="BT100" s="269"/>
      <c r="BU100" s="1534"/>
      <c r="BV100" s="1535"/>
      <c r="BW100" s="1536"/>
      <c r="BX100" s="1412"/>
      <c r="BY100" s="1413"/>
      <c r="BZ100" s="1413"/>
      <c r="CA100" s="1413"/>
      <c r="CB100" s="1413"/>
      <c r="CC100" s="1413"/>
      <c r="CD100" s="1413"/>
      <c r="CE100" s="1413"/>
      <c r="CF100" s="1413"/>
      <c r="CG100" s="1413"/>
      <c r="CH100" s="1413"/>
      <c r="CI100" s="1413"/>
      <c r="CJ100" s="1414"/>
      <c r="CK100" s="1243"/>
      <c r="CL100" s="1244"/>
      <c r="CM100" s="256"/>
      <c r="CN100" s="257"/>
      <c r="CO100" s="258"/>
      <c r="CP100" s="258"/>
      <c r="CQ100" s="258"/>
      <c r="CR100" s="258"/>
      <c r="CS100" s="258"/>
      <c r="CT100" s="258"/>
      <c r="CU100" s="258"/>
      <c r="CV100" s="258"/>
      <c r="CW100" s="258"/>
      <c r="CX100" s="258"/>
      <c r="CY100" s="258"/>
      <c r="CZ100" s="258"/>
      <c r="DA100" s="258"/>
      <c r="DB100" s="258"/>
      <c r="DC100" s="258"/>
      <c r="DD100" s="258"/>
      <c r="DE100" s="258"/>
      <c r="DF100" s="258"/>
      <c r="DG100" s="258"/>
      <c r="DH100" s="185"/>
      <c r="DI100" s="1854"/>
      <c r="DJ100" s="1854"/>
      <c r="DK100" s="15"/>
      <c r="DL100" s="15"/>
    </row>
    <row r="101" spans="1:116" ht="3" customHeight="1" x14ac:dyDescent="0.15">
      <c r="A101" s="15"/>
      <c r="B101" s="1529"/>
      <c r="C101" s="1259" t="s">
        <v>63</v>
      </c>
      <c r="D101" s="1259"/>
      <c r="E101" s="1259"/>
      <c r="F101" s="1259"/>
      <c r="G101" s="1259"/>
      <c r="H101" s="1259"/>
      <c r="I101" s="1259"/>
      <c r="J101" s="1259"/>
      <c r="K101" s="1259"/>
      <c r="L101" s="1259"/>
      <c r="M101" s="1259"/>
      <c r="N101" s="1259"/>
      <c r="O101" s="1259"/>
      <c r="P101" s="1259"/>
      <c r="Q101" s="1259"/>
      <c r="R101" s="1259"/>
      <c r="S101" s="1259"/>
      <c r="T101" s="1259"/>
      <c r="U101" s="1259"/>
      <c r="V101" s="1260"/>
      <c r="W101" s="1241" t="s">
        <v>15</v>
      </c>
      <c r="X101" s="1255"/>
      <c r="Y101" s="1255"/>
      <c r="Z101" s="1255"/>
      <c r="AA101" s="1255"/>
      <c r="AB101" s="1242"/>
      <c r="AC101" s="230"/>
      <c r="AD101" s="259"/>
      <c r="AE101" s="259"/>
      <c r="AF101" s="259"/>
      <c r="AG101" s="259"/>
      <c r="AH101" s="259"/>
      <c r="AI101" s="260"/>
      <c r="AJ101" s="260"/>
      <c r="AK101" s="260"/>
      <c r="AL101" s="260"/>
      <c r="AM101" s="260"/>
      <c r="AN101" s="260"/>
      <c r="AO101" s="260"/>
      <c r="AP101" s="260"/>
      <c r="AQ101" s="260"/>
      <c r="AR101" s="260"/>
      <c r="AS101" s="260"/>
      <c r="AT101" s="260"/>
      <c r="AU101" s="260"/>
      <c r="AV101" s="260"/>
      <c r="AW101" s="260"/>
      <c r="AX101" s="260"/>
      <c r="AY101" s="260"/>
      <c r="AZ101" s="260"/>
      <c r="BA101" s="260"/>
      <c r="BB101" s="260"/>
      <c r="BC101" s="260"/>
      <c r="BD101" s="260"/>
      <c r="BE101" s="260"/>
      <c r="BF101" s="260"/>
      <c r="BG101" s="260"/>
      <c r="BH101" s="260"/>
      <c r="BI101" s="260"/>
      <c r="BJ101" s="260"/>
      <c r="BK101" s="260"/>
      <c r="BL101" s="260"/>
      <c r="BM101" s="260"/>
      <c r="BN101" s="260"/>
      <c r="BO101" s="260"/>
      <c r="BP101" s="260"/>
      <c r="BQ101" s="260"/>
      <c r="BR101" s="261"/>
      <c r="BS101" s="247"/>
      <c r="BT101" s="247"/>
      <c r="BU101" s="1534"/>
      <c r="BV101" s="1535"/>
      <c r="BW101" s="1536"/>
      <c r="BX101" s="1190" t="s">
        <v>144</v>
      </c>
      <c r="BY101" s="1191"/>
      <c r="BZ101" s="1191"/>
      <c r="CA101" s="1191"/>
      <c r="CB101" s="1191"/>
      <c r="CC101" s="1191"/>
      <c r="CD101" s="1191"/>
      <c r="CE101" s="1191"/>
      <c r="CF101" s="1191"/>
      <c r="CG101" s="1191"/>
      <c r="CH101" s="1191"/>
      <c r="CI101" s="1191"/>
      <c r="CJ101" s="1192"/>
      <c r="CK101" s="1239" t="s">
        <v>22</v>
      </c>
      <c r="CL101" s="1240"/>
      <c r="CM101" s="262"/>
      <c r="CN101" s="263"/>
      <c r="CO101" s="264"/>
      <c r="CP101" s="264"/>
      <c r="CQ101" s="264"/>
      <c r="CR101" s="264"/>
      <c r="CS101" s="264"/>
      <c r="CT101" s="264"/>
      <c r="CU101" s="264"/>
      <c r="CV101" s="264"/>
      <c r="CW101" s="264"/>
      <c r="CX101" s="264"/>
      <c r="CY101" s="264"/>
      <c r="CZ101" s="264"/>
      <c r="DA101" s="264"/>
      <c r="DB101" s="264"/>
      <c r="DC101" s="264"/>
      <c r="DD101" s="264"/>
      <c r="DE101" s="264"/>
      <c r="DF101" s="264"/>
      <c r="DG101" s="264"/>
      <c r="DH101" s="265"/>
      <c r="DI101" s="1854"/>
      <c r="DJ101" s="1854"/>
      <c r="DK101" s="15"/>
      <c r="DL101" s="15"/>
    </row>
    <row r="102" spans="1:116" ht="22.5" customHeight="1" x14ac:dyDescent="0.15">
      <c r="A102" s="1524" t="s">
        <v>66</v>
      </c>
      <c r="B102" s="1529"/>
      <c r="C102" s="1259"/>
      <c r="D102" s="1259"/>
      <c r="E102" s="1259"/>
      <c r="F102" s="1259"/>
      <c r="G102" s="1259"/>
      <c r="H102" s="1259"/>
      <c r="I102" s="1259"/>
      <c r="J102" s="1259"/>
      <c r="K102" s="1259"/>
      <c r="L102" s="1259"/>
      <c r="M102" s="1259"/>
      <c r="N102" s="1259"/>
      <c r="O102" s="1259"/>
      <c r="P102" s="1259"/>
      <c r="Q102" s="1259"/>
      <c r="R102" s="1259"/>
      <c r="S102" s="1259"/>
      <c r="T102" s="1259"/>
      <c r="U102" s="1259"/>
      <c r="V102" s="1260"/>
      <c r="W102" s="1241"/>
      <c r="X102" s="1255"/>
      <c r="Y102" s="1255"/>
      <c r="Z102" s="1255"/>
      <c r="AA102" s="1255"/>
      <c r="AB102" s="1242"/>
      <c r="AC102" s="249"/>
      <c r="AD102" s="1251" t="str">
        <f>IF(OR(第1表入力!AD61=0,LEN(第1表入力!AD61)-9&lt;=0),"",MID(第1表入力!AD61,LEN(第1表入力!AD61)-9,1))</f>
        <v/>
      </c>
      <c r="AE102" s="1252"/>
      <c r="AF102" s="1252"/>
      <c r="AG102" s="1252"/>
      <c r="AH102" s="1253"/>
      <c r="AI102" s="169"/>
      <c r="AJ102" s="1269" t="str">
        <f>IF(OR(第1表入力!AD61=0,LEN(第1表入力!AD61)-8&lt;=0),"",MID(第1表入力!AD61,LEN(第1表入力!AD61)-8,1))</f>
        <v/>
      </c>
      <c r="AK102" s="1292"/>
      <c r="AL102" s="1292"/>
      <c r="AM102" s="1270"/>
      <c r="AN102" s="168"/>
      <c r="AO102" s="1269" t="str">
        <f>IF(OR(第1表入力!AD61=0,LEN(第1表入力!AD61)-7&lt;=0),"",MID(第1表入力!AD61,LEN(第1表入力!AD61)-7,1))</f>
        <v/>
      </c>
      <c r="AP102" s="1292"/>
      <c r="AQ102" s="1270"/>
      <c r="AR102" s="168"/>
      <c r="AS102" s="1269" t="str">
        <f>IF(OR(第1表入力!AD61=0,LEN(第1表入力!AD61)-6&lt;=0),"",MID(第1表入力!AD61,LEN(第1表入力!AD61)-6,1))</f>
        <v/>
      </c>
      <c r="AT102" s="1292"/>
      <c r="AU102" s="1270"/>
      <c r="AV102" s="169"/>
      <c r="AW102" s="1269" t="str">
        <f>IF(OR(第1表入力!AD61=0,LEN(第1表入力!AD61)-5&lt;=0),"",MID(第1表入力!AD61,LEN(第1表入力!AD61)-5,1))</f>
        <v/>
      </c>
      <c r="AX102" s="1270"/>
      <c r="AY102" s="168"/>
      <c r="AZ102" s="1269" t="str">
        <f>IF(OR(第1表入力!AD61=0,LEN(第1表入力!AD61)-4&lt;=0),"",MID(第1表入力!AD61,LEN(第1表入力!AD61)-4,1))</f>
        <v/>
      </c>
      <c r="BA102" s="1292"/>
      <c r="BB102" s="1292"/>
      <c r="BC102" s="1270"/>
      <c r="BD102" s="168"/>
      <c r="BE102" s="1269" t="str">
        <f>IF(OR(第1表入力!AD61=0,LEN(第1表入力!AD61)-3&lt;=0),"",MID(第1表入力!AD61,LEN(第1表入力!AD61)-3,1))</f>
        <v/>
      </c>
      <c r="BF102" s="1270"/>
      <c r="BG102" s="169"/>
      <c r="BH102" s="250"/>
      <c r="BI102" s="1269" t="str">
        <f>IF(OR(第1表入力!AD61=0,LEN(第1表入力!AD61)-2&lt;=0),"",MID(第1表入力!AD61,LEN(第1表入力!AD61)-2,1))</f>
        <v/>
      </c>
      <c r="BJ102" s="1270"/>
      <c r="BK102" s="168"/>
      <c r="BL102" s="1269" t="str">
        <f>IF(OR(第1表入力!AD61=0,LEN(第1表入力!AD61)-1&lt;=0),"",MID(第1表入力!AD61,LEN(第1表入力!AD61)-1,1))</f>
        <v/>
      </c>
      <c r="BM102" s="1292"/>
      <c r="BN102" s="1270"/>
      <c r="BO102" s="168"/>
      <c r="BP102" s="1269" t="str">
        <f>IF(第1表入力!AD61&lt;&gt;0,RIGHT(第1表入力!AD61,1),"")</f>
        <v/>
      </c>
      <c r="BQ102" s="1270"/>
      <c r="BR102" s="251"/>
      <c r="BS102" s="247"/>
      <c r="BT102" s="247"/>
      <c r="BU102" s="1534"/>
      <c r="BV102" s="1535"/>
      <c r="BW102" s="1536"/>
      <c r="BX102" s="1193"/>
      <c r="BY102" s="1194"/>
      <c r="BZ102" s="1194"/>
      <c r="CA102" s="1194"/>
      <c r="CB102" s="1194"/>
      <c r="CC102" s="1194"/>
      <c r="CD102" s="1194"/>
      <c r="CE102" s="1194"/>
      <c r="CF102" s="1194"/>
      <c r="CG102" s="1194"/>
      <c r="CH102" s="1194"/>
      <c r="CI102" s="1194"/>
      <c r="CJ102" s="1195"/>
      <c r="CK102" s="1241"/>
      <c r="CL102" s="1242"/>
      <c r="CM102" s="184"/>
      <c r="CN102" s="166" t="str">
        <f>IF(OR(第1表入力!CM61=0,LEN(第1表入力!CM61)-9&lt;=0),"",MID(第1表入力!CM61,LEN(第1表入力!CM61)-9,1))</f>
        <v/>
      </c>
      <c r="CO102" s="169"/>
      <c r="CP102" s="167" t="str">
        <f>IF(OR(第1表入力!CM61=0,LEN(第1表入力!CM61)-8&lt;=0),"",MID(第1表入力!CM61,LEN(第1表入力!CM61)-8,1))</f>
        <v/>
      </c>
      <c r="CQ102" s="168"/>
      <c r="CR102" s="167" t="str">
        <f>IF(OR(第1表入力!CM61=0,LEN(第1表入力!CM61)-7&lt;=0),"",MID(第1表入力!CM61,LEN(第1表入力!CM61)-7,1))</f>
        <v/>
      </c>
      <c r="CS102" s="168"/>
      <c r="CT102" s="167" t="str">
        <f>IF(OR(第1表入力!CM61=0,LEN(第1表入力!CM61)-6&lt;=0),"",MID(第1表入力!CM61,LEN(第1表入力!CM61)-6,1))</f>
        <v/>
      </c>
      <c r="CU102" s="169"/>
      <c r="CV102" s="167" t="str">
        <f>IF(OR(第1表入力!CM61=0,LEN(第1表入力!CM61)-5&lt;=0),"",MID(第1表入力!CM61,LEN(第1表入力!CM61)-5,1))</f>
        <v/>
      </c>
      <c r="CW102" s="168"/>
      <c r="CX102" s="167" t="str">
        <f>IF(OR(第1表入力!CM61=0,LEN(第1表入力!CM61)-4&lt;=0),"",MID(第1表入力!CM61,LEN(第1表入力!CM61)-4,1))</f>
        <v/>
      </c>
      <c r="CY102" s="168"/>
      <c r="CZ102" s="167" t="str">
        <f>IF(OR(第1表入力!CM61=0,LEN(第1表入力!CM61)-3&lt;=0),"",MID(第1表入力!CM61,LEN(第1表入力!CM61)-3,1))</f>
        <v/>
      </c>
      <c r="DA102" s="169"/>
      <c r="DB102" s="167" t="str">
        <f>IF(OR(第1表入力!CM61=0,LEN(第1表入力!CM61)-2&lt;=0),"",MID(第1表入力!CM61,LEN(第1表入力!CM61)-2,1))</f>
        <v/>
      </c>
      <c r="DC102" s="168"/>
      <c r="DD102" s="1181" t="s">
        <v>132</v>
      </c>
      <c r="DE102" s="1182"/>
      <c r="DF102" s="168"/>
      <c r="DG102" s="266" t="s">
        <v>132</v>
      </c>
      <c r="DH102" s="185"/>
      <c r="DI102" s="1854"/>
      <c r="DJ102" s="1854"/>
      <c r="DK102" s="15"/>
      <c r="DL102" s="15"/>
    </row>
    <row r="103" spans="1:116" ht="3" customHeight="1" x14ac:dyDescent="0.15">
      <c r="A103" s="1524"/>
      <c r="B103" s="1529"/>
      <c r="C103" s="1259"/>
      <c r="D103" s="1259"/>
      <c r="E103" s="1259"/>
      <c r="F103" s="1259"/>
      <c r="G103" s="1259"/>
      <c r="H103" s="1259"/>
      <c r="I103" s="1259"/>
      <c r="J103" s="1259"/>
      <c r="K103" s="1259"/>
      <c r="L103" s="1259"/>
      <c r="M103" s="1259"/>
      <c r="N103" s="1259"/>
      <c r="O103" s="1259"/>
      <c r="P103" s="1259"/>
      <c r="Q103" s="1259"/>
      <c r="R103" s="1259"/>
      <c r="S103" s="1259"/>
      <c r="T103" s="1259"/>
      <c r="U103" s="1259"/>
      <c r="V103" s="1260"/>
      <c r="W103" s="1241"/>
      <c r="X103" s="1255"/>
      <c r="Y103" s="1255"/>
      <c r="Z103" s="1255"/>
      <c r="AA103" s="1255"/>
      <c r="AB103" s="1242"/>
      <c r="AC103" s="252"/>
      <c r="AD103" s="253"/>
      <c r="AE103" s="253"/>
      <c r="AF103" s="253"/>
      <c r="AG103" s="253"/>
      <c r="AH103" s="253"/>
      <c r="AI103" s="254"/>
      <c r="AJ103" s="254"/>
      <c r="AK103" s="254"/>
      <c r="AL103" s="254"/>
      <c r="AM103" s="254"/>
      <c r="AN103" s="254"/>
      <c r="AO103" s="254"/>
      <c r="AP103" s="254"/>
      <c r="AQ103" s="254"/>
      <c r="AR103" s="254"/>
      <c r="AS103" s="254"/>
      <c r="AT103" s="254"/>
      <c r="AU103" s="254"/>
      <c r="AV103" s="254"/>
      <c r="AW103" s="254"/>
      <c r="AX103" s="254"/>
      <c r="AY103" s="254"/>
      <c r="AZ103" s="254"/>
      <c r="BA103" s="254"/>
      <c r="BB103" s="254"/>
      <c r="BC103" s="254"/>
      <c r="BD103" s="254"/>
      <c r="BE103" s="254"/>
      <c r="BF103" s="254"/>
      <c r="BG103" s="254"/>
      <c r="BH103" s="254"/>
      <c r="BI103" s="254"/>
      <c r="BJ103" s="254"/>
      <c r="BK103" s="254"/>
      <c r="BL103" s="254"/>
      <c r="BM103" s="254"/>
      <c r="BN103" s="254"/>
      <c r="BO103" s="254"/>
      <c r="BP103" s="254"/>
      <c r="BQ103" s="254"/>
      <c r="BR103" s="255"/>
      <c r="BS103" s="247"/>
      <c r="BT103" s="247"/>
      <c r="BU103" s="1534"/>
      <c r="BV103" s="1535"/>
      <c r="BW103" s="1536"/>
      <c r="BX103" s="1196"/>
      <c r="BY103" s="1197"/>
      <c r="BZ103" s="1197"/>
      <c r="CA103" s="1197"/>
      <c r="CB103" s="1197"/>
      <c r="CC103" s="1197"/>
      <c r="CD103" s="1197"/>
      <c r="CE103" s="1197"/>
      <c r="CF103" s="1197"/>
      <c r="CG103" s="1197"/>
      <c r="CH103" s="1197"/>
      <c r="CI103" s="1197"/>
      <c r="CJ103" s="1198"/>
      <c r="CK103" s="1243"/>
      <c r="CL103" s="1244"/>
      <c r="CM103" s="267"/>
      <c r="CN103" s="268"/>
      <c r="CO103" s="32"/>
      <c r="CP103" s="32"/>
      <c r="CQ103" s="32"/>
      <c r="CR103" s="32"/>
      <c r="CS103" s="32"/>
      <c r="CT103" s="32"/>
      <c r="CU103" s="32"/>
      <c r="CV103" s="32"/>
      <c r="CW103" s="32"/>
      <c r="CX103" s="32"/>
      <c r="CY103" s="32"/>
      <c r="CZ103" s="32"/>
      <c r="DA103" s="32"/>
      <c r="DB103" s="32"/>
      <c r="DC103" s="32"/>
      <c r="DD103" s="32"/>
      <c r="DE103" s="32"/>
      <c r="DF103" s="32"/>
      <c r="DG103" s="32"/>
      <c r="DH103" s="199"/>
      <c r="DI103" s="1854"/>
      <c r="DJ103" s="1854"/>
      <c r="DK103" s="15"/>
      <c r="DL103" s="15"/>
    </row>
    <row r="104" spans="1:116" ht="3" customHeight="1" x14ac:dyDescent="0.15">
      <c r="A104" s="1524"/>
      <c r="B104" s="1529"/>
      <c r="C104" s="1257" t="s">
        <v>64</v>
      </c>
      <c r="D104" s="1257"/>
      <c r="E104" s="1257"/>
      <c r="F104" s="1257"/>
      <c r="G104" s="1257"/>
      <c r="H104" s="1257"/>
      <c r="I104" s="1257"/>
      <c r="J104" s="1257"/>
      <c r="K104" s="1257"/>
      <c r="L104" s="1257"/>
      <c r="M104" s="1257"/>
      <c r="N104" s="1257"/>
      <c r="O104" s="1257"/>
      <c r="P104" s="1257"/>
      <c r="Q104" s="1257"/>
      <c r="R104" s="1257"/>
      <c r="S104" s="1257"/>
      <c r="T104" s="1257"/>
      <c r="U104" s="1257"/>
      <c r="V104" s="1258"/>
      <c r="W104" s="1239" t="s">
        <v>16</v>
      </c>
      <c r="X104" s="1254"/>
      <c r="Y104" s="1254"/>
      <c r="Z104" s="1254"/>
      <c r="AA104" s="1254"/>
      <c r="AB104" s="1240"/>
      <c r="AC104" s="230"/>
      <c r="AD104" s="259"/>
      <c r="AE104" s="259"/>
      <c r="AF104" s="259"/>
      <c r="AG104" s="259"/>
      <c r="AH104" s="259"/>
      <c r="AI104" s="260"/>
      <c r="AJ104" s="260"/>
      <c r="AK104" s="260"/>
      <c r="AL104" s="260"/>
      <c r="AM104" s="260"/>
      <c r="AN104" s="260"/>
      <c r="AO104" s="260"/>
      <c r="AP104" s="260"/>
      <c r="AQ104" s="260"/>
      <c r="AR104" s="260"/>
      <c r="AS104" s="260"/>
      <c r="AT104" s="260"/>
      <c r="AU104" s="260"/>
      <c r="AV104" s="260"/>
      <c r="AW104" s="260"/>
      <c r="AX104" s="260"/>
      <c r="AY104" s="260"/>
      <c r="AZ104" s="260"/>
      <c r="BA104" s="260"/>
      <c r="BB104" s="260"/>
      <c r="BC104" s="260"/>
      <c r="BD104" s="260"/>
      <c r="BE104" s="260"/>
      <c r="BF104" s="260"/>
      <c r="BG104" s="260"/>
      <c r="BH104" s="260"/>
      <c r="BI104" s="260"/>
      <c r="BJ104" s="260"/>
      <c r="BK104" s="260"/>
      <c r="BL104" s="260"/>
      <c r="BM104" s="260"/>
      <c r="BN104" s="260"/>
      <c r="BO104" s="260"/>
      <c r="BP104" s="260"/>
      <c r="BQ104" s="260"/>
      <c r="BR104" s="261"/>
      <c r="BS104" s="115"/>
      <c r="BT104" s="115"/>
      <c r="BU104" s="1534"/>
      <c r="BV104" s="1535"/>
      <c r="BW104" s="1536"/>
      <c r="BX104" s="1199" t="s">
        <v>142</v>
      </c>
      <c r="BY104" s="1200"/>
      <c r="BZ104" s="1200"/>
      <c r="CA104" s="1200"/>
      <c r="CB104" s="1200"/>
      <c r="CC104" s="1200"/>
      <c r="CD104" s="1200"/>
      <c r="CE104" s="1200"/>
      <c r="CF104" s="1200"/>
      <c r="CG104" s="1200"/>
      <c r="CH104" s="1200"/>
      <c r="CI104" s="1200"/>
      <c r="CJ104" s="1201"/>
      <c r="CK104" s="1239" t="s">
        <v>57</v>
      </c>
      <c r="CL104" s="1240"/>
      <c r="CM104" s="256"/>
      <c r="CN104" s="257"/>
      <c r="CO104" s="258"/>
      <c r="CP104" s="258"/>
      <c r="CQ104" s="258"/>
      <c r="CR104" s="258"/>
      <c r="CS104" s="258"/>
      <c r="CT104" s="258"/>
      <c r="CU104" s="258"/>
      <c r="CV104" s="258"/>
      <c r="CW104" s="258"/>
      <c r="CX104" s="258"/>
      <c r="CY104" s="258"/>
      <c r="CZ104" s="258"/>
      <c r="DA104" s="258"/>
      <c r="DB104" s="258"/>
      <c r="DC104" s="258"/>
      <c r="DD104" s="258"/>
      <c r="DE104" s="258"/>
      <c r="DF104" s="258"/>
      <c r="DG104" s="258"/>
      <c r="DH104" s="185"/>
      <c r="DI104" s="1854"/>
      <c r="DJ104" s="1854"/>
      <c r="DK104" s="15"/>
      <c r="DL104" s="15"/>
    </row>
    <row r="105" spans="1:116" ht="22.5" customHeight="1" x14ac:dyDescent="0.15">
      <c r="A105" s="1524"/>
      <c r="B105" s="1529"/>
      <c r="C105" s="1259"/>
      <c r="D105" s="1259"/>
      <c r="E105" s="1259"/>
      <c r="F105" s="1259"/>
      <c r="G105" s="1259"/>
      <c r="H105" s="1259"/>
      <c r="I105" s="1259"/>
      <c r="J105" s="1259"/>
      <c r="K105" s="1259"/>
      <c r="L105" s="1259"/>
      <c r="M105" s="1259"/>
      <c r="N105" s="1259"/>
      <c r="O105" s="1259"/>
      <c r="P105" s="1259"/>
      <c r="Q105" s="1259"/>
      <c r="R105" s="1259"/>
      <c r="S105" s="1259"/>
      <c r="T105" s="1259"/>
      <c r="U105" s="1259"/>
      <c r="V105" s="1260"/>
      <c r="W105" s="1241"/>
      <c r="X105" s="1255"/>
      <c r="Y105" s="1255"/>
      <c r="Z105" s="1255"/>
      <c r="AA105" s="1255"/>
      <c r="AB105" s="1242"/>
      <c r="AC105" s="249"/>
      <c r="AD105" s="1251" t="str">
        <f>IF(OR(第1表入力!AD63=0,LEN(第1表入力!AD63)-9&lt;=0),"",MID(第1表入力!AD63,LEN(第1表入力!AD63)-9,1))</f>
        <v/>
      </c>
      <c r="AE105" s="1252"/>
      <c r="AF105" s="1252"/>
      <c r="AG105" s="1252"/>
      <c r="AH105" s="1253"/>
      <c r="AI105" s="169"/>
      <c r="AJ105" s="1269" t="str">
        <f>IF(OR(第1表入力!AD63=0,LEN(第1表入力!AD63)-8&lt;=0),"",MID(第1表入力!AD63,LEN(第1表入力!AD63)-8,1))</f>
        <v/>
      </c>
      <c r="AK105" s="1292"/>
      <c r="AL105" s="1292"/>
      <c r="AM105" s="1270"/>
      <c r="AN105" s="168"/>
      <c r="AO105" s="1269" t="str">
        <f>IF(OR(第1表入力!AD63=0,LEN(第1表入力!AD63)-7&lt;=0),"",MID(第1表入力!AD63,LEN(第1表入力!AD63)-7,1))</f>
        <v/>
      </c>
      <c r="AP105" s="1292"/>
      <c r="AQ105" s="1270"/>
      <c r="AR105" s="168"/>
      <c r="AS105" s="1269" t="str">
        <f>IF(OR(第1表入力!AD63=0,LEN(第1表入力!AD63)-6&lt;=0),"",MID(第1表入力!AD63,LEN(第1表入力!AD63)-6,1))</f>
        <v/>
      </c>
      <c r="AT105" s="1292"/>
      <c r="AU105" s="1270"/>
      <c r="AV105" s="169"/>
      <c r="AW105" s="1269" t="str">
        <f>IF(OR(第1表入力!AD63=0,LEN(第1表入力!AD63)-5&lt;=0),"",MID(第1表入力!AD63,LEN(第1表入力!AD63)-5,1))</f>
        <v/>
      </c>
      <c r="AX105" s="1270"/>
      <c r="AY105" s="168"/>
      <c r="AZ105" s="1269" t="str">
        <f>IF(OR(第1表入力!AD63=0,LEN(第1表入力!AD63)-4&lt;=0),"",MID(第1表入力!AD63,LEN(第1表入力!AD63)-4,1))</f>
        <v/>
      </c>
      <c r="BA105" s="1292"/>
      <c r="BB105" s="1292"/>
      <c r="BC105" s="1270"/>
      <c r="BD105" s="168"/>
      <c r="BE105" s="1269" t="str">
        <f>IF(OR(第1表入力!AD63=0,LEN(第1表入力!AD63)-3&lt;=0),"",MID(第1表入力!AD63,LEN(第1表入力!AD63)-3,1))</f>
        <v/>
      </c>
      <c r="BF105" s="1270"/>
      <c r="BG105" s="169"/>
      <c r="BH105" s="250"/>
      <c r="BI105" s="1269" t="str">
        <f>IF(OR(第1表入力!AD63=0,LEN(第1表入力!AD63)-2&lt;=0),"",MID(第1表入力!AD63,LEN(第1表入力!AD63)-2,1))</f>
        <v/>
      </c>
      <c r="BJ105" s="1270"/>
      <c r="BK105" s="168"/>
      <c r="BL105" s="1269" t="str">
        <f>IF(OR(第1表入力!AD63=0,LEN(第1表入力!AD63)-1&lt;=0),"",MID(第1表入力!AD63,LEN(第1表入力!AD63)-1,1))</f>
        <v/>
      </c>
      <c r="BM105" s="1292"/>
      <c r="BN105" s="1270"/>
      <c r="BO105" s="168"/>
      <c r="BP105" s="1269" t="str">
        <f>IF(第1表入力!AD63&lt;&gt;0,RIGHT(第1表入力!AD63,1),"")</f>
        <v/>
      </c>
      <c r="BQ105" s="1270"/>
      <c r="BR105" s="251"/>
      <c r="BS105" s="271"/>
      <c r="BT105" s="115"/>
      <c r="BU105" s="1534"/>
      <c r="BV105" s="1535"/>
      <c r="BW105" s="1536"/>
      <c r="BX105" s="1202"/>
      <c r="BY105" s="1203"/>
      <c r="BZ105" s="1203"/>
      <c r="CA105" s="1203"/>
      <c r="CB105" s="1203"/>
      <c r="CC105" s="1203"/>
      <c r="CD105" s="1203"/>
      <c r="CE105" s="1203"/>
      <c r="CF105" s="1203"/>
      <c r="CG105" s="1203"/>
      <c r="CH105" s="1203"/>
      <c r="CI105" s="1203"/>
      <c r="CJ105" s="1204"/>
      <c r="CK105" s="1241"/>
      <c r="CL105" s="1242"/>
      <c r="CM105" s="184"/>
      <c r="CN105" s="166" t="str">
        <f>IF(OR(第1表入力!CM63=0,LEN(第1表入力!CM63)-9&lt;=0),"",MID(第1表入力!CM63,LEN(第1表入力!CM63)-9,1))</f>
        <v/>
      </c>
      <c r="CO105" s="169"/>
      <c r="CP105" s="167" t="str">
        <f>IF(OR(第1表入力!CM63=0,LEN(第1表入力!CM63)-8&lt;=0),"",MID(第1表入力!CM63,LEN(第1表入力!CM63)-8,1))</f>
        <v/>
      </c>
      <c r="CQ105" s="168"/>
      <c r="CR105" s="167" t="str">
        <f>IF(OR(第1表入力!CM63=0,LEN(第1表入力!CM63)-7&lt;=0),"",MID(第1表入力!CM63,LEN(第1表入力!CM63)-7,1))</f>
        <v/>
      </c>
      <c r="CS105" s="168"/>
      <c r="CT105" s="167" t="str">
        <f>IF(OR(第1表入力!CM63=0,LEN(第1表入力!CM63)-6&lt;=0),"",MID(第1表入力!CM63,LEN(第1表入力!CM63)-6,1))</f>
        <v/>
      </c>
      <c r="CU105" s="169"/>
      <c r="CV105" s="167" t="str">
        <f>IF(OR(第1表入力!CM63=0,LEN(第1表入力!CM63)-5&lt;=0),"",MID(第1表入力!CM63,LEN(第1表入力!CM63)-5,1))</f>
        <v/>
      </c>
      <c r="CW105" s="168"/>
      <c r="CX105" s="167" t="str">
        <f>IF(OR(第1表入力!CM63=0,LEN(第1表入力!CM63)-4&lt;=0),"",MID(第1表入力!CM63,LEN(第1表入力!CM63)-4,1))</f>
        <v/>
      </c>
      <c r="CY105" s="168"/>
      <c r="CZ105" s="167" t="str">
        <f>IF(OR(第1表入力!CM63=0,LEN(第1表入力!CM63)-3&lt;=0),"",MID(第1表入力!CM63,LEN(第1表入力!CM63)-3,1))</f>
        <v/>
      </c>
      <c r="DA105" s="169"/>
      <c r="DB105" s="167" t="str">
        <f>IF(OR(第1表入力!CM63=0,LEN(第1表入力!CM63)-2&lt;=0),"",MID(第1表入力!CM63,LEN(第1表入力!CM63)-2,1))</f>
        <v/>
      </c>
      <c r="DC105" s="168"/>
      <c r="DD105" s="1181" t="s">
        <v>136</v>
      </c>
      <c r="DE105" s="1182"/>
      <c r="DF105" s="168"/>
      <c r="DG105" s="266" t="s">
        <v>135</v>
      </c>
      <c r="DH105" s="185"/>
      <c r="DI105" s="1854"/>
      <c r="DJ105" s="1854"/>
      <c r="DK105" s="15"/>
      <c r="DL105" s="15"/>
    </row>
    <row r="106" spans="1:116" ht="3" customHeight="1" x14ac:dyDescent="0.15">
      <c r="A106" s="1524"/>
      <c r="B106" s="1529"/>
      <c r="C106" s="1261"/>
      <c r="D106" s="1261"/>
      <c r="E106" s="1261"/>
      <c r="F106" s="1261"/>
      <c r="G106" s="1261"/>
      <c r="H106" s="1261"/>
      <c r="I106" s="1261"/>
      <c r="J106" s="1261"/>
      <c r="K106" s="1261"/>
      <c r="L106" s="1261"/>
      <c r="M106" s="1261"/>
      <c r="N106" s="1261"/>
      <c r="O106" s="1261"/>
      <c r="P106" s="1261"/>
      <c r="Q106" s="1261"/>
      <c r="R106" s="1261"/>
      <c r="S106" s="1261"/>
      <c r="T106" s="1261"/>
      <c r="U106" s="1261"/>
      <c r="V106" s="1262"/>
      <c r="W106" s="1243"/>
      <c r="X106" s="1256"/>
      <c r="Y106" s="1256"/>
      <c r="Z106" s="1256"/>
      <c r="AA106" s="1256"/>
      <c r="AB106" s="1244"/>
      <c r="AC106" s="252"/>
      <c r="AD106" s="253"/>
      <c r="AE106" s="253"/>
      <c r="AF106" s="253"/>
      <c r="AG106" s="253"/>
      <c r="AH106" s="253"/>
      <c r="AI106" s="254"/>
      <c r="AJ106" s="254"/>
      <c r="AK106" s="254"/>
      <c r="AL106" s="254"/>
      <c r="AM106" s="254"/>
      <c r="AN106" s="254"/>
      <c r="AO106" s="254"/>
      <c r="AP106" s="254"/>
      <c r="AQ106" s="254"/>
      <c r="AR106" s="254"/>
      <c r="AS106" s="254"/>
      <c r="AT106" s="254"/>
      <c r="AU106" s="254"/>
      <c r="AV106" s="254"/>
      <c r="AW106" s="254"/>
      <c r="AX106" s="254"/>
      <c r="AY106" s="254"/>
      <c r="AZ106" s="254"/>
      <c r="BA106" s="254"/>
      <c r="BB106" s="254"/>
      <c r="BC106" s="254"/>
      <c r="BD106" s="254"/>
      <c r="BE106" s="254"/>
      <c r="BF106" s="254"/>
      <c r="BG106" s="254"/>
      <c r="BH106" s="254"/>
      <c r="BI106" s="254"/>
      <c r="BJ106" s="254"/>
      <c r="BK106" s="254"/>
      <c r="BL106" s="254"/>
      <c r="BM106" s="254"/>
      <c r="BN106" s="254"/>
      <c r="BO106" s="254"/>
      <c r="BP106" s="254"/>
      <c r="BQ106" s="254"/>
      <c r="BR106" s="255"/>
      <c r="BS106" s="271"/>
      <c r="BT106" s="115"/>
      <c r="BU106" s="1534"/>
      <c r="BV106" s="1535"/>
      <c r="BW106" s="1536"/>
      <c r="BX106" s="1205"/>
      <c r="BY106" s="1206"/>
      <c r="BZ106" s="1206"/>
      <c r="CA106" s="1206"/>
      <c r="CB106" s="1206"/>
      <c r="CC106" s="1206"/>
      <c r="CD106" s="1206"/>
      <c r="CE106" s="1206"/>
      <c r="CF106" s="1206"/>
      <c r="CG106" s="1206"/>
      <c r="CH106" s="1206"/>
      <c r="CI106" s="1206"/>
      <c r="CJ106" s="1207"/>
      <c r="CK106" s="1247"/>
      <c r="CL106" s="1248"/>
      <c r="CM106" s="497"/>
      <c r="CN106" s="497"/>
      <c r="CO106" s="497"/>
      <c r="CP106" s="497"/>
      <c r="CQ106" s="497"/>
      <c r="CR106" s="497"/>
      <c r="CS106" s="497"/>
      <c r="CT106" s="497"/>
      <c r="CU106" s="497"/>
      <c r="CV106" s="497"/>
      <c r="CW106" s="497"/>
      <c r="CX106" s="497"/>
      <c r="CY106" s="497"/>
      <c r="CZ106" s="497"/>
      <c r="DA106" s="497"/>
      <c r="DB106" s="497"/>
      <c r="DC106" s="497"/>
      <c r="DD106" s="497"/>
      <c r="DE106" s="497"/>
      <c r="DF106" s="497"/>
      <c r="DG106" s="497"/>
      <c r="DH106" s="185"/>
      <c r="DI106" s="1854"/>
      <c r="DJ106" s="1854"/>
      <c r="DK106" s="15"/>
      <c r="DL106" s="15"/>
    </row>
    <row r="107" spans="1:116" ht="3" customHeight="1" x14ac:dyDescent="0.15">
      <c r="A107" s="1524"/>
      <c r="B107" s="1529"/>
      <c r="C107" s="1530" t="s">
        <v>65</v>
      </c>
      <c r="D107" s="1259"/>
      <c r="E107" s="1259"/>
      <c r="F107" s="1259"/>
      <c r="G107" s="1259"/>
      <c r="H107" s="1259"/>
      <c r="I107" s="1259"/>
      <c r="J107" s="1259"/>
      <c r="K107" s="1259"/>
      <c r="L107" s="1259"/>
      <c r="M107" s="1259"/>
      <c r="N107" s="1259"/>
      <c r="O107" s="1259"/>
      <c r="P107" s="1259"/>
      <c r="Q107" s="1259"/>
      <c r="R107" s="1259"/>
      <c r="S107" s="1259"/>
      <c r="T107" s="1259"/>
      <c r="U107" s="1259"/>
      <c r="V107" s="1260"/>
      <c r="W107" s="1241" t="s">
        <v>58</v>
      </c>
      <c r="X107" s="1255"/>
      <c r="Y107" s="1255"/>
      <c r="Z107" s="1255"/>
      <c r="AA107" s="1255"/>
      <c r="AB107" s="1242"/>
      <c r="AC107" s="230"/>
      <c r="AD107" s="259"/>
      <c r="AE107" s="259"/>
      <c r="AF107" s="259"/>
      <c r="AG107" s="259"/>
      <c r="AH107" s="259"/>
      <c r="AI107" s="260"/>
      <c r="AJ107" s="260"/>
      <c r="AK107" s="260"/>
      <c r="AL107" s="260"/>
      <c r="AM107" s="260"/>
      <c r="AN107" s="260"/>
      <c r="AO107" s="260"/>
      <c r="AP107" s="260"/>
      <c r="AQ107" s="260"/>
      <c r="AR107" s="260"/>
      <c r="AS107" s="260"/>
      <c r="AT107" s="260"/>
      <c r="AU107" s="260"/>
      <c r="AV107" s="260"/>
      <c r="AW107" s="260"/>
      <c r="AX107" s="260"/>
      <c r="AY107" s="260"/>
      <c r="AZ107" s="260"/>
      <c r="BA107" s="260"/>
      <c r="BB107" s="260"/>
      <c r="BC107" s="260"/>
      <c r="BD107" s="260"/>
      <c r="BE107" s="260"/>
      <c r="BF107" s="260"/>
      <c r="BG107" s="260"/>
      <c r="BH107" s="260"/>
      <c r="BI107" s="260"/>
      <c r="BJ107" s="260"/>
      <c r="BK107" s="260"/>
      <c r="BL107" s="260"/>
      <c r="BM107" s="260"/>
      <c r="BN107" s="260"/>
      <c r="BO107" s="260"/>
      <c r="BP107" s="260"/>
      <c r="BQ107" s="260"/>
      <c r="BR107" s="261"/>
      <c r="BS107" s="271"/>
      <c r="BT107" s="115"/>
      <c r="BU107" s="1534"/>
      <c r="BV107" s="1535"/>
      <c r="BW107" s="1536"/>
      <c r="BX107" s="1190" t="s">
        <v>231</v>
      </c>
      <c r="BY107" s="1335"/>
      <c r="BZ107" s="1335"/>
      <c r="CA107" s="1335"/>
      <c r="CB107" s="1335"/>
      <c r="CC107" s="1335"/>
      <c r="CD107" s="1335"/>
      <c r="CE107" s="1335"/>
      <c r="CF107" s="1335"/>
      <c r="CG107" s="1335"/>
      <c r="CH107" s="1335"/>
      <c r="CI107" s="1335"/>
      <c r="CJ107" s="1336"/>
      <c r="CK107" s="1286" t="s">
        <v>139</v>
      </c>
      <c r="CL107" s="1287"/>
      <c r="CM107" s="502"/>
      <c r="CN107" s="503"/>
      <c r="CO107" s="504"/>
      <c r="CP107" s="504"/>
      <c r="CQ107" s="504"/>
      <c r="CR107" s="504"/>
      <c r="CS107" s="504"/>
      <c r="CT107" s="504"/>
      <c r="CU107" s="504"/>
      <c r="CV107" s="504"/>
      <c r="CW107" s="504"/>
      <c r="CX107" s="504"/>
      <c r="CY107" s="504"/>
      <c r="CZ107" s="504"/>
      <c r="DA107" s="504"/>
      <c r="DB107" s="504"/>
      <c r="DC107" s="504"/>
      <c r="DD107" s="504"/>
      <c r="DE107" s="504"/>
      <c r="DF107" s="504"/>
      <c r="DG107" s="504"/>
      <c r="DH107" s="505"/>
      <c r="DI107" s="1854"/>
      <c r="DJ107" s="1854"/>
      <c r="DK107" s="15"/>
      <c r="DL107" s="15"/>
    </row>
    <row r="108" spans="1:116" ht="22.5" customHeight="1" x14ac:dyDescent="0.15">
      <c r="A108" s="1524"/>
      <c r="B108" s="1529"/>
      <c r="C108" s="1259"/>
      <c r="D108" s="1259"/>
      <c r="E108" s="1259"/>
      <c r="F108" s="1259"/>
      <c r="G108" s="1259"/>
      <c r="H108" s="1259"/>
      <c r="I108" s="1259"/>
      <c r="J108" s="1259"/>
      <c r="K108" s="1259"/>
      <c r="L108" s="1259"/>
      <c r="M108" s="1259"/>
      <c r="N108" s="1259"/>
      <c r="O108" s="1259"/>
      <c r="P108" s="1259"/>
      <c r="Q108" s="1259"/>
      <c r="R108" s="1259"/>
      <c r="S108" s="1259"/>
      <c r="T108" s="1259"/>
      <c r="U108" s="1259"/>
      <c r="V108" s="1260"/>
      <c r="W108" s="1241"/>
      <c r="X108" s="1255"/>
      <c r="Y108" s="1255"/>
      <c r="Z108" s="1255"/>
      <c r="AA108" s="1255"/>
      <c r="AB108" s="1242"/>
      <c r="AC108" s="249"/>
      <c r="AD108" s="1251" t="str">
        <f>IF(OR(第1表入力!AD65=0,LEN(第1表入力!AD65)-9&lt;=0),"",MID(第1表入力!AD65,LEN(第1表入力!AD65)-9,1))</f>
        <v/>
      </c>
      <c r="AE108" s="1252"/>
      <c r="AF108" s="1252"/>
      <c r="AG108" s="1252"/>
      <c r="AH108" s="1253"/>
      <c r="AI108" s="169"/>
      <c r="AJ108" s="1269" t="str">
        <f>IF(OR(第1表入力!AD65=0,LEN(第1表入力!AD65)-8&lt;=0),"",MID(第1表入力!AD65,LEN(第1表入力!AD65)-8,1))</f>
        <v/>
      </c>
      <c r="AK108" s="1292"/>
      <c r="AL108" s="1292"/>
      <c r="AM108" s="1270"/>
      <c r="AN108" s="168"/>
      <c r="AO108" s="1269" t="str">
        <f>IF(OR(第1表入力!AD65=0,LEN(第1表入力!AD65)-7&lt;=0),"",MID(第1表入力!AD65,LEN(第1表入力!AD65)-7,1))</f>
        <v/>
      </c>
      <c r="AP108" s="1292"/>
      <c r="AQ108" s="1270"/>
      <c r="AR108" s="168"/>
      <c r="AS108" s="1269" t="str">
        <f>IF(OR(第1表入力!AD65=0,LEN(第1表入力!AD65)-6&lt;=0),"",MID(第1表入力!AD65,LEN(第1表入力!AD65)-6,1))</f>
        <v/>
      </c>
      <c r="AT108" s="1292"/>
      <c r="AU108" s="1270"/>
      <c r="AV108" s="169"/>
      <c r="AW108" s="1269" t="str">
        <f>IF(OR(第1表入力!AD65=0,LEN(第1表入力!AD65)-5&lt;=0),"",MID(第1表入力!AD65,LEN(第1表入力!AD65)-5,1))</f>
        <v>4</v>
      </c>
      <c r="AX108" s="1270"/>
      <c r="AY108" s="168"/>
      <c r="AZ108" s="1269" t="str">
        <f>IF(OR(第1表入力!AD65=0,LEN(第1表入力!AD65)-4&lt;=0),"",MID(第1表入力!AD65,LEN(第1表入力!AD65)-4,1))</f>
        <v>8</v>
      </c>
      <c r="BA108" s="1292"/>
      <c r="BB108" s="1292"/>
      <c r="BC108" s="1270"/>
      <c r="BD108" s="168"/>
      <c r="BE108" s="1269" t="str">
        <f>IF(OR(第1表入力!AD65=0,LEN(第1表入力!AD65)-3&lt;=0),"",MID(第1表入力!AD65,LEN(第1表入力!AD65)-3,1))</f>
        <v>5</v>
      </c>
      <c r="BF108" s="1270"/>
      <c r="BG108" s="169"/>
      <c r="BH108" s="250"/>
      <c r="BI108" s="1269" t="str">
        <f>IF(OR(第1表入力!AD65=0,LEN(第1表入力!AD65)-2&lt;=0),"",MID(第1表入力!AD65,LEN(第1表入力!AD65)-2,1))</f>
        <v>0</v>
      </c>
      <c r="BJ108" s="1270"/>
      <c r="BK108" s="168"/>
      <c r="BL108" s="1269" t="str">
        <f>IF(OR(第1表入力!AD65=0,LEN(第1表入力!AD65)-1&lt;=0),"",MID(第1表入力!AD65,LEN(第1表入力!AD65)-1,1))</f>
        <v>0</v>
      </c>
      <c r="BM108" s="1292"/>
      <c r="BN108" s="1270"/>
      <c r="BO108" s="168"/>
      <c r="BP108" s="1269" t="str">
        <f>IF(第1表入力!AD65&lt;&gt;0,RIGHT(第1表入力!AD65,1),"")</f>
        <v>0</v>
      </c>
      <c r="BQ108" s="1270"/>
      <c r="BR108" s="251"/>
      <c r="BS108" s="271"/>
      <c r="BT108" s="115"/>
      <c r="BU108" s="1534"/>
      <c r="BV108" s="1535"/>
      <c r="BW108" s="1536"/>
      <c r="BX108" s="1193"/>
      <c r="BY108" s="1194"/>
      <c r="BZ108" s="1194"/>
      <c r="CA108" s="1194"/>
      <c r="CB108" s="1194"/>
      <c r="CC108" s="1194"/>
      <c r="CD108" s="1194"/>
      <c r="CE108" s="1194"/>
      <c r="CF108" s="1194"/>
      <c r="CG108" s="1194"/>
      <c r="CH108" s="1194"/>
      <c r="CI108" s="1194"/>
      <c r="CJ108" s="1194"/>
      <c r="CK108" s="1288"/>
      <c r="CL108" s="1289"/>
      <c r="CM108" s="506"/>
      <c r="CN108" s="499" t="str">
        <f>IF(OR(第1表入力!CM65=0,LEN(第1表入力!CM65)-9&lt;=0),"",MID(第1表入力!CM65,LEN(第1表入力!CM65)-9,1))</f>
        <v/>
      </c>
      <c r="CO108" s="507"/>
      <c r="CP108" s="500" t="str">
        <f>IF(OR(第1表入力!CM65=0,LEN(第1表入力!CM65)-8&lt;=0),"",MID(第1表入力!CM65,LEN(第1表入力!CM65)-8,1))</f>
        <v/>
      </c>
      <c r="CQ108" s="508"/>
      <c r="CR108" s="500" t="str">
        <f>IF(OR(第1表入力!CM65=0,LEN(第1表入力!CM65)-7&lt;=0),"",MID(第1表入力!CM65,LEN(第1表入力!CM65)-7,1))</f>
        <v/>
      </c>
      <c r="CS108" s="508"/>
      <c r="CT108" s="500" t="str">
        <f>IF(OR(第1表入力!CM65=0,LEN(第1表入力!CM65)-6&lt;=0),"",MID(第1表入力!CM65,LEN(第1表入力!CM65)-6,1))</f>
        <v/>
      </c>
      <c r="CU108" s="507"/>
      <c r="CV108" s="500" t="str">
        <f>IF(OR(第1表入力!CM65=0,LEN(第1表入力!CM65)-5&lt;=0),"",MID(第1表入力!CM65,LEN(第1表入力!CM65)-5,1))</f>
        <v/>
      </c>
      <c r="CW108" s="508"/>
      <c r="CX108" s="500" t="str">
        <f>IF(OR(第1表入力!CM65=0,LEN(第1表入力!CM65)-4&lt;=0),"",MID(第1表入力!CM65,LEN(第1表入力!CM65)-4,1))</f>
        <v/>
      </c>
      <c r="CY108" s="508"/>
      <c r="CZ108" s="500" t="str">
        <f>IF(OR(第1表入力!CM65=0,LEN(第1表入力!CM65)-3&lt;=0),"",MID(第1表入力!CM65,LEN(第1表入力!CM65)-3,1))</f>
        <v/>
      </c>
      <c r="DA108" s="507"/>
      <c r="DB108" s="500" t="str">
        <f>IF(OR(第1表入力!CM65=0,LEN(第1表入力!CM65)-2&lt;=0),"",MID(第1表入力!CM65,LEN(第1表入力!CM65)-2,1))</f>
        <v/>
      </c>
      <c r="DC108" s="508"/>
      <c r="DD108" s="1188" t="s">
        <v>233</v>
      </c>
      <c r="DE108" s="1189"/>
      <c r="DF108" s="508"/>
      <c r="DG108" s="501" t="s">
        <v>233</v>
      </c>
      <c r="DH108" s="498"/>
      <c r="DI108" s="1854"/>
      <c r="DJ108" s="1854"/>
      <c r="DK108" s="15"/>
      <c r="DL108" s="15"/>
    </row>
    <row r="109" spans="1:116" ht="3" customHeight="1" thickBot="1" x14ac:dyDescent="0.2">
      <c r="A109" s="1524"/>
      <c r="B109" s="1529"/>
      <c r="C109" s="1259"/>
      <c r="D109" s="1259"/>
      <c r="E109" s="1259"/>
      <c r="F109" s="1259"/>
      <c r="G109" s="1259"/>
      <c r="H109" s="1259"/>
      <c r="I109" s="1259"/>
      <c r="J109" s="1259"/>
      <c r="K109" s="1259"/>
      <c r="L109" s="1259"/>
      <c r="M109" s="1259"/>
      <c r="N109" s="1259"/>
      <c r="O109" s="1259"/>
      <c r="P109" s="1259"/>
      <c r="Q109" s="1259"/>
      <c r="R109" s="1259"/>
      <c r="S109" s="1259"/>
      <c r="T109" s="1259"/>
      <c r="U109" s="1259"/>
      <c r="V109" s="1552"/>
      <c r="W109" s="1247"/>
      <c r="X109" s="1255"/>
      <c r="Y109" s="1255"/>
      <c r="Z109" s="1255"/>
      <c r="AA109" s="1255"/>
      <c r="AB109" s="1283"/>
      <c r="AC109" s="247"/>
      <c r="AD109" s="610"/>
      <c r="AE109" s="610"/>
      <c r="AF109" s="610"/>
      <c r="AG109" s="610"/>
      <c r="AH109" s="610"/>
      <c r="AI109" s="611"/>
      <c r="AJ109" s="611"/>
      <c r="AK109" s="611"/>
      <c r="AL109" s="611"/>
      <c r="AM109" s="611"/>
      <c r="AN109" s="611"/>
      <c r="AO109" s="611"/>
      <c r="AP109" s="611"/>
      <c r="AQ109" s="611"/>
      <c r="AR109" s="611"/>
      <c r="AS109" s="611"/>
      <c r="AT109" s="611"/>
      <c r="AU109" s="611"/>
      <c r="AV109" s="611"/>
      <c r="AW109" s="611"/>
      <c r="AX109" s="611"/>
      <c r="AY109" s="611"/>
      <c r="AZ109" s="611"/>
      <c r="BA109" s="611"/>
      <c r="BB109" s="611"/>
      <c r="BC109" s="611"/>
      <c r="BD109" s="611"/>
      <c r="BE109" s="611"/>
      <c r="BF109" s="611"/>
      <c r="BG109" s="611"/>
      <c r="BH109" s="611"/>
      <c r="BI109" s="611"/>
      <c r="BJ109" s="611"/>
      <c r="BK109" s="611"/>
      <c r="BL109" s="611"/>
      <c r="BM109" s="611"/>
      <c r="BN109" s="611"/>
      <c r="BO109" s="611"/>
      <c r="BP109" s="611"/>
      <c r="BQ109" s="611"/>
      <c r="BR109" s="251"/>
      <c r="BS109" s="271"/>
      <c r="BT109" s="115"/>
      <c r="BU109" s="1534"/>
      <c r="BV109" s="1535"/>
      <c r="BW109" s="1536"/>
      <c r="BX109" s="1196"/>
      <c r="BY109" s="1337"/>
      <c r="BZ109" s="1337"/>
      <c r="CA109" s="1337"/>
      <c r="CB109" s="1337"/>
      <c r="CC109" s="1337"/>
      <c r="CD109" s="1337"/>
      <c r="CE109" s="1337"/>
      <c r="CF109" s="1337"/>
      <c r="CG109" s="1337"/>
      <c r="CH109" s="1337"/>
      <c r="CI109" s="1337"/>
      <c r="CJ109" s="1338"/>
      <c r="CK109" s="1288"/>
      <c r="CL109" s="1289"/>
      <c r="CM109" s="509"/>
      <c r="CN109" s="509"/>
      <c r="CO109" s="509"/>
      <c r="CP109" s="509"/>
      <c r="CQ109" s="509"/>
      <c r="CR109" s="509"/>
      <c r="CS109" s="509"/>
      <c r="CT109" s="509"/>
      <c r="CU109" s="509"/>
      <c r="CV109" s="509"/>
      <c r="CW109" s="509"/>
      <c r="CX109" s="509"/>
      <c r="CY109" s="509"/>
      <c r="CZ109" s="509"/>
      <c r="DA109" s="509"/>
      <c r="DB109" s="509"/>
      <c r="DC109" s="509"/>
      <c r="DD109" s="509"/>
      <c r="DE109" s="509"/>
      <c r="DF109" s="509"/>
      <c r="DG109" s="509"/>
      <c r="DH109" s="498"/>
      <c r="DI109" s="1854"/>
      <c r="DJ109" s="1854"/>
      <c r="DK109" s="15"/>
      <c r="DL109" s="15"/>
    </row>
    <row r="110" spans="1:116" ht="3" customHeight="1" x14ac:dyDescent="0.15">
      <c r="A110" s="1524"/>
      <c r="B110" s="1525" t="s">
        <v>9</v>
      </c>
      <c r="C110" s="1537" t="s">
        <v>326</v>
      </c>
      <c r="D110" s="1538"/>
      <c r="E110" s="1538"/>
      <c r="F110" s="1538"/>
      <c r="G110" s="1538"/>
      <c r="H110" s="1538"/>
      <c r="I110" s="1538"/>
      <c r="J110" s="1538"/>
      <c r="K110" s="1538"/>
      <c r="L110" s="1538"/>
      <c r="M110" s="1538"/>
      <c r="N110" s="1538"/>
      <c r="O110" s="1538"/>
      <c r="P110" s="1538"/>
      <c r="Q110" s="1538"/>
      <c r="R110" s="1538"/>
      <c r="S110" s="1538"/>
      <c r="T110" s="1538"/>
      <c r="U110" s="1538"/>
      <c r="V110" s="1539"/>
      <c r="W110" s="1310" t="s">
        <v>59</v>
      </c>
      <c r="X110" s="1543"/>
      <c r="Y110" s="1543"/>
      <c r="Z110" s="1543"/>
      <c r="AA110" s="1543"/>
      <c r="AB110" s="1309"/>
      <c r="AC110" s="368"/>
      <c r="AD110" s="612"/>
      <c r="AE110" s="612"/>
      <c r="AF110" s="612"/>
      <c r="AG110" s="612"/>
      <c r="AH110" s="612"/>
      <c r="AI110" s="613"/>
      <c r="AJ110" s="613"/>
      <c r="AK110" s="613"/>
      <c r="AL110" s="613"/>
      <c r="AM110" s="613"/>
      <c r="AN110" s="613"/>
      <c r="AO110" s="613"/>
      <c r="AP110" s="613"/>
      <c r="AQ110" s="613"/>
      <c r="AR110" s="613"/>
      <c r="AS110" s="613"/>
      <c r="AT110" s="613"/>
      <c r="AU110" s="613"/>
      <c r="AV110" s="613"/>
      <c r="AW110" s="613"/>
      <c r="AX110" s="613"/>
      <c r="AY110" s="613"/>
      <c r="AZ110" s="613"/>
      <c r="BA110" s="613"/>
      <c r="BB110" s="613"/>
      <c r="BC110" s="613"/>
      <c r="BD110" s="613"/>
      <c r="BE110" s="613"/>
      <c r="BF110" s="613"/>
      <c r="BG110" s="613"/>
      <c r="BH110" s="613"/>
      <c r="BI110" s="613"/>
      <c r="BJ110" s="613"/>
      <c r="BK110" s="613"/>
      <c r="BL110" s="613"/>
      <c r="BM110" s="613"/>
      <c r="BN110" s="613"/>
      <c r="BO110" s="613"/>
      <c r="BP110" s="613"/>
      <c r="BQ110" s="613"/>
      <c r="BR110" s="614"/>
      <c r="BS110" s="271"/>
      <c r="BT110" s="115"/>
      <c r="BU110" s="1534"/>
      <c r="BV110" s="1535"/>
      <c r="BW110" s="1536"/>
      <c r="BX110" s="1271" t="s">
        <v>227</v>
      </c>
      <c r="BY110" s="1272"/>
      <c r="BZ110" s="1272"/>
      <c r="CA110" s="1272"/>
      <c r="CB110" s="1272"/>
      <c r="CC110" s="1272"/>
      <c r="CD110" s="1272"/>
      <c r="CE110" s="1272"/>
      <c r="CF110" s="1272"/>
      <c r="CG110" s="1272"/>
      <c r="CH110" s="1272"/>
      <c r="CI110" s="1272"/>
      <c r="CJ110" s="1273"/>
      <c r="CK110" s="1330" t="s">
        <v>140</v>
      </c>
      <c r="CL110" s="1331"/>
      <c r="CM110" s="510"/>
      <c r="CN110" s="510"/>
      <c r="CO110" s="510"/>
      <c r="CP110" s="510"/>
      <c r="CQ110" s="510"/>
      <c r="CR110" s="510"/>
      <c r="CS110" s="510"/>
      <c r="CT110" s="510"/>
      <c r="CU110" s="510"/>
      <c r="CV110" s="510"/>
      <c r="CW110" s="510"/>
      <c r="CX110" s="510"/>
      <c r="CY110" s="510"/>
      <c r="CZ110" s="510"/>
      <c r="DA110" s="510"/>
      <c r="DB110" s="510"/>
      <c r="DC110" s="510"/>
      <c r="DD110" s="510"/>
      <c r="DE110" s="510"/>
      <c r="DF110" s="510"/>
      <c r="DG110" s="510"/>
      <c r="DH110" s="180"/>
      <c r="DI110" s="1854"/>
      <c r="DJ110" s="1854"/>
      <c r="DK110" s="15"/>
      <c r="DL110" s="15"/>
    </row>
    <row r="111" spans="1:116" ht="22.5" customHeight="1" x14ac:dyDescent="0.15">
      <c r="A111" s="1524"/>
      <c r="B111" s="1526"/>
      <c r="C111" s="1538"/>
      <c r="D111" s="1538"/>
      <c r="E111" s="1538"/>
      <c r="F111" s="1538"/>
      <c r="G111" s="1538"/>
      <c r="H111" s="1538"/>
      <c r="I111" s="1538"/>
      <c r="J111" s="1538"/>
      <c r="K111" s="1538"/>
      <c r="L111" s="1538"/>
      <c r="M111" s="1538"/>
      <c r="N111" s="1538"/>
      <c r="O111" s="1538"/>
      <c r="P111" s="1538"/>
      <c r="Q111" s="1538"/>
      <c r="R111" s="1538"/>
      <c r="S111" s="1538"/>
      <c r="T111" s="1538"/>
      <c r="U111" s="1538"/>
      <c r="V111" s="1539"/>
      <c r="W111" s="1310"/>
      <c r="X111" s="1543"/>
      <c r="Y111" s="1543"/>
      <c r="Z111" s="1543"/>
      <c r="AA111" s="1543"/>
      <c r="AB111" s="1309"/>
      <c r="AC111" s="249"/>
      <c r="AD111" s="1251" t="str">
        <f>IF(OR(第1表入力!AD67=0,LEN(第1表入力!AD67)-9&lt;=0),"",MID(第1表入力!AD67,LEN(第1表入力!AD67)-9,1))</f>
        <v/>
      </c>
      <c r="AE111" s="1252"/>
      <c r="AF111" s="1252"/>
      <c r="AG111" s="1252"/>
      <c r="AH111" s="1253"/>
      <c r="AI111" s="169"/>
      <c r="AJ111" s="1269" t="str">
        <f>IF(OR(第1表入力!AD67=0,LEN(第1表入力!AD67)-8&lt;=0),"",MID(第1表入力!AD67,LEN(第1表入力!AD67)-8,1))</f>
        <v/>
      </c>
      <c r="AK111" s="1292"/>
      <c r="AL111" s="1292"/>
      <c r="AM111" s="1270"/>
      <c r="AN111" s="168"/>
      <c r="AO111" s="1269" t="str">
        <f>IF(OR(第1表入力!AD67=0,LEN(第1表入力!AD67)-7&lt;=0),"",MID(第1表入力!AD67,LEN(第1表入力!AD67)-7,1))</f>
        <v/>
      </c>
      <c r="AP111" s="1292"/>
      <c r="AQ111" s="1270"/>
      <c r="AR111" s="168"/>
      <c r="AS111" s="1269" t="str">
        <f>IF(OR(第1表入力!AD67=0,LEN(第1表入力!AD67)-6&lt;=0),"",MID(第1表入力!AD67,LEN(第1表入力!AD67)-6,1))</f>
        <v/>
      </c>
      <c r="AT111" s="1292"/>
      <c r="AU111" s="1270"/>
      <c r="AV111" s="169"/>
      <c r="AW111" s="1269" t="str">
        <f>IF(OR(第1表入力!AD67=0,LEN(第1表入力!AD67)-5&lt;=0),"",MID(第1表入力!AD67,LEN(第1表入力!AD67)-5,1))</f>
        <v/>
      </c>
      <c r="AX111" s="1270"/>
      <c r="AY111" s="168"/>
      <c r="AZ111" s="1269" t="str">
        <f>IF(OR(第1表入力!AD67=0,LEN(第1表入力!AD67)-4&lt;=0),"",MID(第1表入力!AD67,LEN(第1表入力!AD67)-4,1))</f>
        <v/>
      </c>
      <c r="BA111" s="1292"/>
      <c r="BB111" s="1292"/>
      <c r="BC111" s="1270"/>
      <c r="BD111" s="168"/>
      <c r="BE111" s="1269" t="str">
        <f>IF(OR(第1表入力!AD67=0,LEN(第1表入力!AD67)-3&lt;=0),"",MID(第1表入力!AD67,LEN(第1表入力!AD67)-3,1))</f>
        <v/>
      </c>
      <c r="BF111" s="1270"/>
      <c r="BG111" s="169"/>
      <c r="BH111" s="250"/>
      <c r="BI111" s="1269" t="str">
        <f>IF(OR(第1表入力!AD67=0,LEN(第1表入力!AD67)-2&lt;=0),"",MID(第1表入力!AD67,LEN(第1表入力!AD67)-2,1))</f>
        <v/>
      </c>
      <c r="BJ111" s="1270"/>
      <c r="BK111" s="168"/>
      <c r="BL111" s="1269" t="str">
        <f>IF(OR(第1表入力!AD67=0,LEN(第1表入力!AD67)-1&lt;=0),"",MID(第1表入力!AD67,LEN(第1表入力!AD67)-1,1))</f>
        <v/>
      </c>
      <c r="BM111" s="1292"/>
      <c r="BN111" s="1270"/>
      <c r="BO111" s="168"/>
      <c r="BP111" s="1269" t="str">
        <f>IF(第1表入力!AD67&lt;&gt;0,RIGHT(第1表入力!AD67,1),"")</f>
        <v/>
      </c>
      <c r="BQ111" s="1270"/>
      <c r="BR111" s="251"/>
      <c r="BS111" s="271"/>
      <c r="BT111" s="115"/>
      <c r="BU111" s="1534"/>
      <c r="BV111" s="1535"/>
      <c r="BW111" s="1536"/>
      <c r="BX111" s="1274"/>
      <c r="BY111" s="1275"/>
      <c r="BZ111" s="1275"/>
      <c r="CA111" s="1275"/>
      <c r="CB111" s="1275"/>
      <c r="CC111" s="1275"/>
      <c r="CD111" s="1275"/>
      <c r="CE111" s="1275"/>
      <c r="CF111" s="1275"/>
      <c r="CG111" s="1275"/>
      <c r="CH111" s="1275"/>
      <c r="CI111" s="1275"/>
      <c r="CJ111" s="1276"/>
      <c r="CK111" s="1332"/>
      <c r="CL111" s="1248"/>
      <c r="CM111" s="184"/>
      <c r="CN111" s="166" t="str">
        <f>IF(OR(第1表入力!CM67=0,LEN(第1表入力!CM67)-9&lt;=0),"",MID(第1表入力!CM67,LEN(第1表入力!CM67)-9,1))</f>
        <v/>
      </c>
      <c r="CO111" s="169"/>
      <c r="CP111" s="167" t="str">
        <f>IF(OR(第1表入力!CM67=0,LEN(第1表入力!CM67)-8&lt;=0),"",MID(第1表入力!CM67,LEN(第1表入力!CM67)-8,1))</f>
        <v/>
      </c>
      <c r="CQ111" s="168"/>
      <c r="CR111" s="167" t="str">
        <f>IF(OR(第1表入力!CM67=0,LEN(第1表入力!CM67)-7&lt;=0),"",MID(第1表入力!CM67,LEN(第1表入力!CM67)-7,1))</f>
        <v/>
      </c>
      <c r="CS111" s="168"/>
      <c r="CT111" s="167" t="str">
        <f>IF(OR(第1表入力!CM67=0,LEN(第1表入力!CM67)-6&lt;=0),"",MID(第1表入力!CM67,LEN(第1表入力!CM67)-6,1))</f>
        <v/>
      </c>
      <c r="CU111" s="169"/>
      <c r="CV111" s="167" t="str">
        <f>IF(OR(第1表入力!CM67=0,LEN(第1表入力!CM67)-5&lt;=0),"",MID(第1表入力!CM67,LEN(第1表入力!CM67)-5,1))</f>
        <v>4</v>
      </c>
      <c r="CW111" s="168"/>
      <c r="CX111" s="167" t="str">
        <f>IF(OR(第1表入力!CM67=0,LEN(第1表入力!CM67)-4&lt;=0),"",MID(第1表入力!CM67,LEN(第1表入力!CM67)-4,1))</f>
        <v>8</v>
      </c>
      <c r="CY111" s="168"/>
      <c r="CZ111" s="167" t="str">
        <f>IF(OR(第1表入力!CM67=0,LEN(第1表入力!CM67)-3&lt;=0),"",MID(第1表入力!CM67,LEN(第1表入力!CM67)-3,1))</f>
        <v>5</v>
      </c>
      <c r="DA111" s="169"/>
      <c r="DB111" s="167" t="str">
        <f>IF(OR(第1表入力!CM67=0,LEN(第1表入力!CM67)-2&lt;=0),"",MID(第1表入力!CM67,LEN(第1表入力!CM67)-2,1))</f>
        <v>0</v>
      </c>
      <c r="DC111" s="168"/>
      <c r="DD111" s="1181" t="s">
        <v>134</v>
      </c>
      <c r="DE111" s="1182"/>
      <c r="DF111" s="168"/>
      <c r="DG111" s="266" t="s">
        <v>137</v>
      </c>
      <c r="DH111" s="185"/>
      <c r="DI111" s="1854"/>
      <c r="DJ111" s="1854"/>
      <c r="DK111" s="15"/>
      <c r="DL111" s="15"/>
    </row>
    <row r="112" spans="1:116" ht="3" customHeight="1" thickBot="1" x14ac:dyDescent="0.2">
      <c r="A112" s="15"/>
      <c r="B112" s="1526"/>
      <c r="C112" s="1538"/>
      <c r="D112" s="1538"/>
      <c r="E112" s="1538"/>
      <c r="F112" s="1538"/>
      <c r="G112" s="1538"/>
      <c r="H112" s="1538"/>
      <c r="I112" s="1538"/>
      <c r="J112" s="1538"/>
      <c r="K112" s="1538"/>
      <c r="L112" s="1538"/>
      <c r="M112" s="1538"/>
      <c r="N112" s="1538"/>
      <c r="O112" s="1538"/>
      <c r="P112" s="1538"/>
      <c r="Q112" s="1538"/>
      <c r="R112" s="1538"/>
      <c r="S112" s="1538"/>
      <c r="T112" s="1538"/>
      <c r="U112" s="1538"/>
      <c r="V112" s="1539"/>
      <c r="W112" s="1310"/>
      <c r="X112" s="1543"/>
      <c r="Y112" s="1543"/>
      <c r="Z112" s="1543"/>
      <c r="AA112" s="1543"/>
      <c r="AB112" s="1309"/>
      <c r="AC112" s="615"/>
      <c r="AD112" s="616"/>
      <c r="AE112" s="616"/>
      <c r="AF112" s="616"/>
      <c r="AG112" s="616"/>
      <c r="AH112" s="616"/>
      <c r="AI112" s="617"/>
      <c r="AJ112" s="617"/>
      <c r="AK112" s="617"/>
      <c r="AL112" s="617"/>
      <c r="AM112" s="617"/>
      <c r="AN112" s="617"/>
      <c r="AO112" s="617"/>
      <c r="AP112" s="617"/>
      <c r="AQ112" s="617"/>
      <c r="AR112" s="617"/>
      <c r="AS112" s="617"/>
      <c r="AT112" s="617"/>
      <c r="AU112" s="617"/>
      <c r="AV112" s="617"/>
      <c r="AW112" s="617"/>
      <c r="AX112" s="617"/>
      <c r="AY112" s="617"/>
      <c r="AZ112" s="617"/>
      <c r="BA112" s="617"/>
      <c r="BB112" s="617"/>
      <c r="BC112" s="617"/>
      <c r="BD112" s="617"/>
      <c r="BE112" s="617"/>
      <c r="BF112" s="617"/>
      <c r="BG112" s="617"/>
      <c r="BH112" s="617"/>
      <c r="BI112" s="617"/>
      <c r="BJ112" s="617"/>
      <c r="BK112" s="617"/>
      <c r="BL112" s="617"/>
      <c r="BM112" s="617"/>
      <c r="BN112" s="617"/>
      <c r="BO112" s="617"/>
      <c r="BP112" s="617"/>
      <c r="BQ112" s="617"/>
      <c r="BR112" s="618"/>
      <c r="BS112" s="115"/>
      <c r="BT112" s="115"/>
      <c r="BU112" s="1534"/>
      <c r="BV112" s="1535"/>
      <c r="BW112" s="1536"/>
      <c r="BX112" s="1274"/>
      <c r="BY112" s="1275"/>
      <c r="BZ112" s="1275"/>
      <c r="CA112" s="1275"/>
      <c r="CB112" s="1275"/>
      <c r="CC112" s="1275"/>
      <c r="CD112" s="1275"/>
      <c r="CE112" s="1275"/>
      <c r="CF112" s="1275"/>
      <c r="CG112" s="1275"/>
      <c r="CH112" s="1275"/>
      <c r="CI112" s="1275"/>
      <c r="CJ112" s="1276"/>
      <c r="CK112" s="1333"/>
      <c r="CL112" s="1334"/>
      <c r="CM112" s="511"/>
      <c r="CN112" s="512"/>
      <c r="CO112" s="513"/>
      <c r="CP112" s="513"/>
      <c r="CQ112" s="513"/>
      <c r="CR112" s="513"/>
      <c r="CS112" s="513"/>
      <c r="CT112" s="513"/>
      <c r="CU112" s="513"/>
      <c r="CV112" s="513"/>
      <c r="CW112" s="513"/>
      <c r="CX112" s="513"/>
      <c r="CY112" s="513"/>
      <c r="CZ112" s="513"/>
      <c r="DA112" s="513"/>
      <c r="DB112" s="513"/>
      <c r="DC112" s="513"/>
      <c r="DD112" s="513"/>
      <c r="DE112" s="513"/>
      <c r="DF112" s="513"/>
      <c r="DG112" s="513"/>
      <c r="DH112" s="276"/>
      <c r="DI112" s="1854"/>
      <c r="DJ112" s="1854"/>
      <c r="DK112" s="15"/>
      <c r="DL112" s="15"/>
    </row>
    <row r="113" spans="1:116" ht="3" customHeight="1" x14ac:dyDescent="0.15">
      <c r="A113" s="15"/>
      <c r="B113" s="1526"/>
      <c r="C113" s="1537" t="s">
        <v>325</v>
      </c>
      <c r="D113" s="1538"/>
      <c r="E113" s="1538"/>
      <c r="F113" s="1538"/>
      <c r="G113" s="1538"/>
      <c r="H113" s="1538"/>
      <c r="I113" s="1538"/>
      <c r="J113" s="1538"/>
      <c r="K113" s="1538"/>
      <c r="L113" s="1538"/>
      <c r="M113" s="1538"/>
      <c r="N113" s="1538"/>
      <c r="O113" s="1538"/>
      <c r="P113" s="1538"/>
      <c r="Q113" s="1538"/>
      <c r="R113" s="1538"/>
      <c r="S113" s="1538"/>
      <c r="T113" s="1538"/>
      <c r="U113" s="1538"/>
      <c r="V113" s="1539"/>
      <c r="W113" s="1310" t="s">
        <v>17</v>
      </c>
      <c r="X113" s="1543"/>
      <c r="Y113" s="1543"/>
      <c r="Z113" s="1543"/>
      <c r="AA113" s="1543"/>
      <c r="AB113" s="1309"/>
      <c r="AC113" s="368"/>
      <c r="AD113" s="612"/>
      <c r="AE113" s="612"/>
      <c r="AF113" s="612"/>
      <c r="AG113" s="612"/>
      <c r="AH113" s="612"/>
      <c r="AI113" s="613"/>
      <c r="AJ113" s="613"/>
      <c r="AK113" s="613"/>
      <c r="AL113" s="613"/>
      <c r="AM113" s="613"/>
      <c r="AN113" s="613"/>
      <c r="AO113" s="613"/>
      <c r="AP113" s="613"/>
      <c r="AQ113" s="613"/>
      <c r="AR113" s="613"/>
      <c r="AS113" s="613"/>
      <c r="AT113" s="613"/>
      <c r="AU113" s="613"/>
      <c r="AV113" s="613"/>
      <c r="AW113" s="613"/>
      <c r="AX113" s="613"/>
      <c r="AY113" s="613"/>
      <c r="AZ113" s="613"/>
      <c r="BA113" s="613"/>
      <c r="BB113" s="613"/>
      <c r="BC113" s="613"/>
      <c r="BD113" s="613"/>
      <c r="BE113" s="613"/>
      <c r="BF113" s="613"/>
      <c r="BG113" s="613"/>
      <c r="BH113" s="613"/>
      <c r="BI113" s="613"/>
      <c r="BJ113" s="613"/>
      <c r="BK113" s="613"/>
      <c r="BL113" s="613"/>
      <c r="BM113" s="613"/>
      <c r="BN113" s="613"/>
      <c r="BO113" s="613"/>
      <c r="BP113" s="613"/>
      <c r="BQ113" s="613"/>
      <c r="BR113" s="614"/>
      <c r="BS113" s="115"/>
      <c r="BT113" s="115"/>
      <c r="BU113" s="1829" t="s">
        <v>359</v>
      </c>
      <c r="BV113" s="1830"/>
      <c r="BW113" s="1831"/>
      <c r="BX113" s="1839" t="s">
        <v>344</v>
      </c>
      <c r="BY113" s="1840"/>
      <c r="BZ113" s="1311" t="s">
        <v>345</v>
      </c>
      <c r="CA113" s="1311"/>
      <c r="CB113" s="1311"/>
      <c r="CC113" s="1311"/>
      <c r="CD113" s="1311"/>
      <c r="CE113" s="1311"/>
      <c r="CF113" s="1311"/>
      <c r="CG113" s="1311"/>
      <c r="CH113" s="1311"/>
      <c r="CI113" s="1311"/>
      <c r="CJ113" s="1312"/>
      <c r="CK113" s="1284" t="s">
        <v>141</v>
      </c>
      <c r="CL113" s="1331"/>
      <c r="CM113" s="272"/>
      <c r="CN113" s="273"/>
      <c r="CO113" s="274"/>
      <c r="CP113" s="274"/>
      <c r="CQ113" s="274"/>
      <c r="CR113" s="274"/>
      <c r="CS113" s="274"/>
      <c r="CT113" s="274"/>
      <c r="CU113" s="274"/>
      <c r="CV113" s="274"/>
      <c r="CW113" s="274"/>
      <c r="CX113" s="274"/>
      <c r="CY113" s="274"/>
      <c r="CZ113" s="274"/>
      <c r="DA113" s="274"/>
      <c r="DB113" s="274"/>
      <c r="DC113" s="274"/>
      <c r="DD113" s="274"/>
      <c r="DE113" s="274"/>
      <c r="DF113" s="274"/>
      <c r="DG113" s="274"/>
      <c r="DH113" s="180"/>
      <c r="DI113" s="1854"/>
      <c r="DJ113" s="1854"/>
      <c r="DK113" s="15"/>
      <c r="DL113" s="15"/>
    </row>
    <row r="114" spans="1:116" ht="22.5" customHeight="1" x14ac:dyDescent="0.15">
      <c r="A114" s="15"/>
      <c r="B114" s="1526"/>
      <c r="C114" s="1538"/>
      <c r="D114" s="1538"/>
      <c r="E114" s="1538"/>
      <c r="F114" s="1538"/>
      <c r="G114" s="1538"/>
      <c r="H114" s="1538"/>
      <c r="I114" s="1538"/>
      <c r="J114" s="1538"/>
      <c r="K114" s="1538"/>
      <c r="L114" s="1538"/>
      <c r="M114" s="1538"/>
      <c r="N114" s="1538"/>
      <c r="O114" s="1538"/>
      <c r="P114" s="1538"/>
      <c r="Q114" s="1538"/>
      <c r="R114" s="1538"/>
      <c r="S114" s="1538"/>
      <c r="T114" s="1538"/>
      <c r="U114" s="1538"/>
      <c r="V114" s="1539"/>
      <c r="W114" s="1310"/>
      <c r="X114" s="1543"/>
      <c r="Y114" s="1543"/>
      <c r="Z114" s="1543"/>
      <c r="AA114" s="1543"/>
      <c r="AB114" s="1309"/>
      <c r="AC114" s="249"/>
      <c r="AD114" s="1251" t="str">
        <f>IF(OR(第1表入力!AD69=0,LEN(第1表入力!AD69)-9&lt;=0),"",MID(第1表入力!AD69,LEN(第1表入力!AD69)-9,1))</f>
        <v/>
      </c>
      <c r="AE114" s="1252"/>
      <c r="AF114" s="1252"/>
      <c r="AG114" s="1252"/>
      <c r="AH114" s="1253"/>
      <c r="AI114" s="169"/>
      <c r="AJ114" s="1269" t="str">
        <f>IF(OR(第1表入力!AD69=0,LEN(第1表入力!AD69)-8&lt;=0),"",MID(第1表入力!AD69,LEN(第1表入力!AD69)-8,1))</f>
        <v/>
      </c>
      <c r="AK114" s="1292"/>
      <c r="AL114" s="1292"/>
      <c r="AM114" s="1270"/>
      <c r="AN114" s="168"/>
      <c r="AO114" s="1269" t="str">
        <f>IF(OR(第1表入力!AD69=0,LEN(第1表入力!AD69)-7&lt;=0),"",MID(第1表入力!AD69,LEN(第1表入力!AD69)-7,1))</f>
        <v/>
      </c>
      <c r="AP114" s="1292"/>
      <c r="AQ114" s="1270"/>
      <c r="AR114" s="168"/>
      <c r="AS114" s="1269" t="str">
        <f>IF(OR(第1表入力!AD69=0,LEN(第1表入力!AD69)-6&lt;=0),"",MID(第1表入力!AD69,LEN(第1表入力!AD69)-6,1))</f>
        <v/>
      </c>
      <c r="AT114" s="1292"/>
      <c r="AU114" s="1270"/>
      <c r="AV114" s="169"/>
      <c r="AW114" s="1269" t="str">
        <f>IF(OR(第1表入力!AD69=0,LEN(第1表入力!AD69)-5&lt;=0),"",MID(第1表入力!AD69,LEN(第1表入力!AD69)-5,1))</f>
        <v/>
      </c>
      <c r="AX114" s="1270"/>
      <c r="AY114" s="168"/>
      <c r="AZ114" s="1269" t="str">
        <f>IF(OR(第1表入力!AD69=0,LEN(第1表入力!AD69)-4&lt;=0),"",MID(第1表入力!AD69,LEN(第1表入力!AD69)-4,1))</f>
        <v/>
      </c>
      <c r="BA114" s="1292"/>
      <c r="BB114" s="1292"/>
      <c r="BC114" s="1270"/>
      <c r="BD114" s="168"/>
      <c r="BE114" s="1269" t="str">
        <f>IF(OR(第1表入力!AD69=0,LEN(第1表入力!AD69)-3&lt;=0),"",MID(第1表入力!AD69,LEN(第1表入力!AD69)-3,1))</f>
        <v/>
      </c>
      <c r="BF114" s="1270"/>
      <c r="BG114" s="169"/>
      <c r="BH114" s="250"/>
      <c r="BI114" s="1269" t="str">
        <f>IF(OR(第1表入力!AD69=0,LEN(第1表入力!AD69)-2&lt;=0),"",MID(第1表入力!AD69,LEN(第1表入力!AD69)-2,1))</f>
        <v/>
      </c>
      <c r="BJ114" s="1270"/>
      <c r="BK114" s="168"/>
      <c r="BL114" s="1269" t="str">
        <f>IF(OR(第1表入力!AD69=0,LEN(第1表入力!AD69)-1&lt;=0),"",MID(第1表入力!AD69,LEN(第1表入力!AD69)-1,1))</f>
        <v/>
      </c>
      <c r="BM114" s="1292"/>
      <c r="BN114" s="1270"/>
      <c r="BO114" s="168"/>
      <c r="BP114" s="1269" t="str">
        <f>IF(第1表入力!AD69&lt;&gt;0,RIGHT(第1表入力!AD69,1),"")</f>
        <v/>
      </c>
      <c r="BQ114" s="1270"/>
      <c r="BR114" s="251"/>
      <c r="BS114" s="115"/>
      <c r="BT114" s="115"/>
      <c r="BU114" s="1832"/>
      <c r="BV114" s="1833"/>
      <c r="BW114" s="1834"/>
      <c r="BX114" s="1841"/>
      <c r="BY114" s="1842"/>
      <c r="BZ114" s="1313"/>
      <c r="CA114" s="1313"/>
      <c r="CB114" s="1313"/>
      <c r="CC114" s="1313"/>
      <c r="CD114" s="1313"/>
      <c r="CE114" s="1313"/>
      <c r="CF114" s="1313"/>
      <c r="CG114" s="1313"/>
      <c r="CH114" s="1313"/>
      <c r="CI114" s="1313"/>
      <c r="CJ114" s="1314"/>
      <c r="CK114" s="1247"/>
      <c r="CL114" s="1248"/>
      <c r="CM114" s="184"/>
      <c r="CN114" s="166" t="str">
        <f>IF(OR(第1表入力!CM69=0,LEN(第1表入力!CM69)-9&lt;=0),"",MID(第1表入力!CM69,LEN(第1表入力!CM69)-9,1))</f>
        <v/>
      </c>
      <c r="CO114" s="169"/>
      <c r="CP114" s="167" t="str">
        <f>IF(OR(第1表入力!CM69=0,LEN(第1表入力!CM69)-8&lt;=0),"",MID(第1表入力!CM69,LEN(第1表入力!CM69)-8,1))</f>
        <v/>
      </c>
      <c r="CQ114" s="168"/>
      <c r="CR114" s="167" t="str">
        <f>IF(OR(第1表入力!CM69=0,LEN(第1表入力!CM69)-7&lt;=0),"",MID(第1表入力!CM69,LEN(第1表入力!CM69)-7,1))</f>
        <v/>
      </c>
      <c r="CS114" s="168"/>
      <c r="CT114" s="167" t="str">
        <f>IF(OR(第1表入力!CM69=0,LEN(第1表入力!CM69)-6&lt;=0),"",MID(第1表入力!CM69,LEN(第1表入力!CM69)-6,1))</f>
        <v/>
      </c>
      <c r="CU114" s="169"/>
      <c r="CV114" s="167" t="str">
        <f>IF(OR(第1表入力!CM69=0,LEN(第1表入力!CM69)-5&lt;=0),"",MID(第1表入力!CM69,LEN(第1表入力!CM69)-5,1))</f>
        <v/>
      </c>
      <c r="CW114" s="168"/>
      <c r="CX114" s="167" t="str">
        <f>IF(OR(第1表入力!CM69=0,LEN(第1表入力!CM69)-4&lt;=0),"",MID(第1表入力!CM69,LEN(第1表入力!CM69)-4,1))</f>
        <v/>
      </c>
      <c r="CY114" s="168"/>
      <c r="CZ114" s="167" t="str">
        <f>IF(OR(第1表入力!CM69=0,LEN(第1表入力!CM69)-3&lt;=0),"",MID(第1表入力!CM69,LEN(第1表入力!CM69)-3,1))</f>
        <v/>
      </c>
      <c r="DA114" s="169"/>
      <c r="DB114" s="167" t="str">
        <f>IF(OR(第1表入力!CM69=0,LEN(第1表入力!CM69)-2&lt;=0),"",MID(第1表入力!CM69,LEN(第1表入力!CM69)-2,1))</f>
        <v/>
      </c>
      <c r="DC114" s="168"/>
      <c r="DD114" s="1181" t="s">
        <v>137</v>
      </c>
      <c r="DE114" s="1182"/>
      <c r="DF114" s="168"/>
      <c r="DG114" s="266" t="s">
        <v>135</v>
      </c>
      <c r="DH114" s="185"/>
      <c r="DI114" s="1854"/>
      <c r="DJ114" s="1854"/>
      <c r="DK114" s="15"/>
      <c r="DL114" s="15"/>
    </row>
    <row r="115" spans="1:116" ht="3" customHeight="1" thickBot="1" x14ac:dyDescent="0.2">
      <c r="A115" s="15"/>
      <c r="B115" s="1527"/>
      <c r="C115" s="1540"/>
      <c r="D115" s="1540"/>
      <c r="E115" s="1540"/>
      <c r="F115" s="1540"/>
      <c r="G115" s="1540"/>
      <c r="H115" s="1540"/>
      <c r="I115" s="1540"/>
      <c r="J115" s="1540"/>
      <c r="K115" s="1540"/>
      <c r="L115" s="1540"/>
      <c r="M115" s="1540"/>
      <c r="N115" s="1540"/>
      <c r="O115" s="1540"/>
      <c r="P115" s="1540"/>
      <c r="Q115" s="1540"/>
      <c r="R115" s="1540"/>
      <c r="S115" s="1540"/>
      <c r="T115" s="1540"/>
      <c r="U115" s="1540"/>
      <c r="V115" s="1541"/>
      <c r="W115" s="1544"/>
      <c r="X115" s="1545"/>
      <c r="Y115" s="1545"/>
      <c r="Z115" s="1545"/>
      <c r="AA115" s="1545"/>
      <c r="AB115" s="1546"/>
      <c r="AC115" s="242"/>
      <c r="AD115" s="242"/>
      <c r="AE115" s="242"/>
      <c r="AF115" s="242"/>
      <c r="AG115" s="242"/>
      <c r="AH115" s="242"/>
      <c r="AI115" s="242"/>
      <c r="AJ115" s="242"/>
      <c r="AK115" s="242"/>
      <c r="AL115" s="242"/>
      <c r="AM115" s="242"/>
      <c r="AN115" s="242"/>
      <c r="AO115" s="242"/>
      <c r="AP115" s="242"/>
      <c r="AQ115" s="242"/>
      <c r="AR115" s="242"/>
      <c r="AS115" s="242"/>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75"/>
      <c r="BS115" s="115"/>
      <c r="BT115" s="115"/>
      <c r="BU115" s="1832"/>
      <c r="BV115" s="1833"/>
      <c r="BW115" s="1834"/>
      <c r="BX115" s="1841"/>
      <c r="BY115" s="1842"/>
      <c r="BZ115" s="1313"/>
      <c r="CA115" s="1313"/>
      <c r="CB115" s="1313"/>
      <c r="CC115" s="1313"/>
      <c r="CD115" s="1313"/>
      <c r="CE115" s="1313"/>
      <c r="CF115" s="1313"/>
      <c r="CG115" s="1313"/>
      <c r="CH115" s="1313"/>
      <c r="CI115" s="1313"/>
      <c r="CJ115" s="1314"/>
      <c r="CK115" s="1247"/>
      <c r="CL115" s="1248"/>
      <c r="CM115" s="106"/>
      <c r="CN115" s="106"/>
      <c r="CO115" s="106"/>
      <c r="CP115" s="106"/>
      <c r="CQ115" s="106"/>
      <c r="CR115" s="106"/>
      <c r="CS115" s="106"/>
      <c r="CT115" s="106"/>
      <c r="CU115" s="106"/>
      <c r="CV115" s="106"/>
      <c r="CW115" s="106"/>
      <c r="CX115" s="106"/>
      <c r="CY115" s="106"/>
      <c r="CZ115" s="106"/>
      <c r="DA115" s="106"/>
      <c r="DB115" s="106"/>
      <c r="DC115" s="106"/>
      <c r="DD115" s="106"/>
      <c r="DE115" s="106"/>
      <c r="DF115" s="106"/>
      <c r="DG115" s="106"/>
      <c r="DH115" s="39"/>
      <c r="DI115" s="1854"/>
      <c r="DJ115" s="1854"/>
      <c r="DK115" s="15"/>
      <c r="DL115" s="15"/>
    </row>
    <row r="116" spans="1:116" ht="3" customHeight="1" x14ac:dyDescent="0.15">
      <c r="A116" s="15"/>
      <c r="B116" s="277"/>
      <c r="C116" s="278"/>
      <c r="D116" s="278"/>
      <c r="E116" s="278"/>
      <c r="F116" s="278"/>
      <c r="G116" s="278"/>
      <c r="H116" s="278"/>
      <c r="I116" s="278"/>
      <c r="J116" s="278"/>
      <c r="K116" s="278"/>
      <c r="L116" s="278"/>
      <c r="M116" s="278"/>
      <c r="N116" s="278"/>
      <c r="O116" s="278"/>
      <c r="P116" s="278"/>
      <c r="Q116" s="278"/>
      <c r="R116" s="278"/>
      <c r="S116" s="278"/>
      <c r="T116" s="278"/>
      <c r="U116" s="278"/>
      <c r="V116" s="278"/>
      <c r="W116" s="279"/>
      <c r="X116" s="279"/>
      <c r="Y116" s="279"/>
      <c r="Z116" s="279"/>
      <c r="AA116" s="279"/>
      <c r="AB116" s="279"/>
      <c r="AC116" s="247"/>
      <c r="AD116" s="247"/>
      <c r="AE116" s="247"/>
      <c r="AF116" s="247"/>
      <c r="AG116" s="247"/>
      <c r="AH116" s="247"/>
      <c r="AI116" s="247"/>
      <c r="AJ116" s="247"/>
      <c r="AK116" s="247"/>
      <c r="AL116" s="247"/>
      <c r="AM116" s="247"/>
      <c r="AN116" s="247"/>
      <c r="AO116" s="247"/>
      <c r="AP116" s="247"/>
      <c r="AQ116" s="247"/>
      <c r="AR116" s="247"/>
      <c r="AS116" s="247"/>
      <c r="AT116" s="247"/>
      <c r="AU116" s="247"/>
      <c r="AV116" s="247"/>
      <c r="AW116" s="247"/>
      <c r="AX116" s="247"/>
      <c r="AY116" s="247"/>
      <c r="AZ116" s="247"/>
      <c r="BA116" s="247"/>
      <c r="BB116" s="247"/>
      <c r="BC116" s="247"/>
      <c r="BD116" s="247"/>
      <c r="BE116" s="247"/>
      <c r="BF116" s="247"/>
      <c r="BG116" s="247"/>
      <c r="BH116" s="247"/>
      <c r="BI116" s="247"/>
      <c r="BJ116" s="247"/>
      <c r="BK116" s="247"/>
      <c r="BL116" s="247"/>
      <c r="BM116" s="247"/>
      <c r="BN116" s="247"/>
      <c r="BO116" s="247"/>
      <c r="BP116" s="247"/>
      <c r="BQ116" s="247"/>
      <c r="BR116" s="247"/>
      <c r="BS116" s="115"/>
      <c r="BT116" s="115"/>
      <c r="BU116" s="1832"/>
      <c r="BV116" s="1833"/>
      <c r="BW116" s="1834"/>
      <c r="BX116" s="1841"/>
      <c r="BY116" s="1842"/>
      <c r="BZ116" s="1339" t="s">
        <v>347</v>
      </c>
      <c r="CA116" s="1340"/>
      <c r="CB116" s="1340"/>
      <c r="CC116" s="1340"/>
      <c r="CD116" s="1340"/>
      <c r="CE116" s="1340"/>
      <c r="CF116" s="1340"/>
      <c r="CG116" s="1340"/>
      <c r="CH116" s="1340"/>
      <c r="CI116" s="1340"/>
      <c r="CJ116" s="1341"/>
      <c r="CK116" s="1308" t="s">
        <v>226</v>
      </c>
      <c r="CL116" s="1309"/>
      <c r="CM116" s="494"/>
      <c r="CN116" s="490"/>
      <c r="CO116" s="491"/>
      <c r="CP116" s="491"/>
      <c r="CQ116" s="1171"/>
      <c r="CR116" s="491"/>
      <c r="CS116" s="1171"/>
      <c r="CT116" s="491"/>
      <c r="CU116" s="491"/>
      <c r="CV116" s="491"/>
      <c r="CW116" s="619"/>
      <c r="CX116" s="491"/>
      <c r="CY116" s="1171"/>
      <c r="CZ116" s="491"/>
      <c r="DA116" s="491"/>
      <c r="DB116" s="491"/>
      <c r="DC116" s="1171"/>
      <c r="DD116" s="491"/>
      <c r="DE116" s="491"/>
      <c r="DF116" s="619"/>
      <c r="DG116" s="491"/>
      <c r="DH116" s="492"/>
      <c r="DI116" s="1854"/>
      <c r="DJ116" s="1854"/>
      <c r="DK116" s="15"/>
      <c r="DL116" s="15"/>
    </row>
    <row r="117" spans="1:116" ht="3" customHeight="1" x14ac:dyDescent="0.15">
      <c r="A117" s="15"/>
      <c r="B117" s="277"/>
      <c r="C117" s="278"/>
      <c r="D117" s="278"/>
      <c r="E117" s="278"/>
      <c r="F117" s="278"/>
      <c r="G117" s="278"/>
      <c r="H117" s="278"/>
      <c r="I117" s="278"/>
      <c r="J117" s="278"/>
      <c r="K117" s="278"/>
      <c r="L117" s="278"/>
      <c r="M117" s="278"/>
      <c r="N117" s="278"/>
      <c r="O117" s="278"/>
      <c r="P117" s="278"/>
      <c r="Q117" s="278"/>
      <c r="R117" s="278"/>
      <c r="S117" s="278"/>
      <c r="T117" s="278"/>
      <c r="U117" s="278"/>
      <c r="V117" s="278"/>
      <c r="W117" s="279"/>
      <c r="X117" s="279"/>
      <c r="Y117" s="279"/>
      <c r="Z117" s="279"/>
      <c r="AA117" s="279"/>
      <c r="AB117" s="279"/>
      <c r="AC117" s="247"/>
      <c r="AD117" s="247"/>
      <c r="AE117" s="247"/>
      <c r="AF117" s="247"/>
      <c r="AG117" s="247"/>
      <c r="AH117" s="247"/>
      <c r="AI117" s="247"/>
      <c r="AJ117" s="247"/>
      <c r="AK117" s="247"/>
      <c r="AL117" s="247"/>
      <c r="AM117" s="247"/>
      <c r="AN117" s="247"/>
      <c r="AO117" s="247"/>
      <c r="AP117" s="247"/>
      <c r="AQ117" s="247"/>
      <c r="AR117" s="247"/>
      <c r="AS117" s="247"/>
      <c r="AT117" s="247"/>
      <c r="AU117" s="247"/>
      <c r="AV117" s="247"/>
      <c r="AW117" s="247"/>
      <c r="AX117" s="247"/>
      <c r="AY117" s="247"/>
      <c r="AZ117" s="247"/>
      <c r="BA117" s="247"/>
      <c r="BB117" s="247"/>
      <c r="BC117" s="247"/>
      <c r="BD117" s="247"/>
      <c r="BE117" s="247"/>
      <c r="BF117" s="247"/>
      <c r="BG117" s="247"/>
      <c r="BH117" s="247"/>
      <c r="BI117" s="247"/>
      <c r="BJ117" s="247"/>
      <c r="BK117" s="247"/>
      <c r="BL117" s="247"/>
      <c r="BM117" s="247"/>
      <c r="BN117" s="247"/>
      <c r="BO117" s="247"/>
      <c r="BP117" s="247"/>
      <c r="BQ117" s="247"/>
      <c r="BR117" s="247"/>
      <c r="BS117" s="115"/>
      <c r="BT117" s="115"/>
      <c r="BU117" s="1832"/>
      <c r="BV117" s="1833"/>
      <c r="BW117" s="1835"/>
      <c r="BX117" s="1841"/>
      <c r="BY117" s="1843"/>
      <c r="BZ117" s="1342"/>
      <c r="CA117" s="1340"/>
      <c r="CB117" s="1340"/>
      <c r="CC117" s="1340"/>
      <c r="CD117" s="1340"/>
      <c r="CE117" s="1340"/>
      <c r="CF117" s="1340"/>
      <c r="CG117" s="1340"/>
      <c r="CH117" s="1340"/>
      <c r="CI117" s="1340"/>
      <c r="CJ117" s="1341"/>
      <c r="CK117" s="1310"/>
      <c r="CL117" s="1309"/>
      <c r="CM117" s="256"/>
      <c r="CN117" s="1183" t="str">
        <f>IF(OR(第1表入力!CM71=0,LEN(第1表入力!CM71)-9&lt;=0),"",MID(第1表入力!CM71,LEN(第1表入力!CM71)-9,1))</f>
        <v/>
      </c>
      <c r="CO117" s="620"/>
      <c r="CP117" s="1179" t="str">
        <f>IF(OR(第1表入力!CM71=0,LEN(第1表入力!CM71)-8&lt;=0),"",MID(第1表入力!CM71,LEN(第1表入力!CM71)-8,1))</f>
        <v/>
      </c>
      <c r="CQ117" s="1172"/>
      <c r="CR117" s="1179" t="str">
        <f>IF(OR(第1表入力!CM71=0,LEN(第1表入力!CM71)-7&lt;=0),"",MID(第1表入力!CM71,LEN(第1表入力!CM71)-7,1))</f>
        <v/>
      </c>
      <c r="CS117" s="1172"/>
      <c r="CT117" s="1179" t="str">
        <f>IF(OR(第1表入力!CM71=0,LEN(第1表入力!CM71)-6&lt;=0),"",MID(第1表入力!CM71,LEN(第1表入力!CM71)-6,1))</f>
        <v/>
      </c>
      <c r="CU117" s="620"/>
      <c r="CV117" s="1179" t="str">
        <f>IF(OR(第1表入力!CM71=0,LEN(第1表入力!CM71)-5&lt;=0),"",MID(第1表入力!CM71,LEN(第1表入力!CM71)-5,1))</f>
        <v/>
      </c>
      <c r="CW117" s="23"/>
      <c r="CX117" s="1179" t="str">
        <f>IF(OR(第1表入力!CM71=0,LEN(第1表入力!CM71)-4&lt;=0),"",MID(第1表入力!CM71,LEN(第1表入力!CM71)-4,1))</f>
        <v/>
      </c>
      <c r="CY117" s="1172"/>
      <c r="CZ117" s="1179" t="str">
        <f>IF(OR(第1表入力!CM71=0,LEN(第1表入力!CM71)-3&lt;=0),"",MID(第1表入力!CM71,LEN(第1表入力!CM71)-3,1))</f>
        <v/>
      </c>
      <c r="DA117" s="620"/>
      <c r="DB117" s="1179" t="str">
        <f>IF(OR(第1表入力!CM71=0,LEN(第1表入力!CM71)-2&lt;=0),"",MID(第1表入力!CM71,LEN(第1表入力!CM71)-2,1))</f>
        <v/>
      </c>
      <c r="DC117" s="1172"/>
      <c r="DD117" s="1407" t="s">
        <v>131</v>
      </c>
      <c r="DE117" s="1408"/>
      <c r="DF117" s="23"/>
      <c r="DG117" s="1389" t="s">
        <v>131</v>
      </c>
      <c r="DH117" s="185"/>
      <c r="DI117" s="1854"/>
      <c r="DJ117" s="1854"/>
      <c r="DK117" s="15"/>
      <c r="DL117" s="15"/>
    </row>
    <row r="118" spans="1:116" ht="11.25" customHeight="1" x14ac:dyDescent="0.15">
      <c r="A118" s="15"/>
      <c r="B118" s="1237" t="s">
        <v>358</v>
      </c>
      <c r="C118" s="1238"/>
      <c r="D118" s="1238"/>
      <c r="E118" s="1238"/>
      <c r="F118" s="1238"/>
      <c r="G118" s="1238"/>
      <c r="H118" s="1238"/>
      <c r="I118" s="1238"/>
      <c r="J118" s="1238"/>
      <c r="K118" s="1238"/>
      <c r="L118" s="1238"/>
      <c r="M118" s="1238"/>
      <c r="N118" s="1238"/>
      <c r="O118" s="1238"/>
      <c r="P118" s="1238"/>
      <c r="Q118" s="1238"/>
      <c r="R118" s="1238"/>
      <c r="S118" s="1238"/>
      <c r="T118" s="1238"/>
      <c r="U118" s="1238"/>
      <c r="V118" s="1238"/>
      <c r="W118" s="1238"/>
      <c r="X118" s="1238"/>
      <c r="Y118" s="1238"/>
      <c r="Z118" s="1238"/>
      <c r="AA118" s="1238"/>
      <c r="AB118" s="1238"/>
      <c r="AC118" s="1238"/>
      <c r="AD118" s="1238"/>
      <c r="AE118" s="1238"/>
      <c r="AF118" s="489"/>
      <c r="AG118" s="489"/>
      <c r="AH118" s="489"/>
      <c r="AI118" s="489"/>
      <c r="AJ118" s="489"/>
      <c r="AK118" s="489"/>
      <c r="AL118" s="489"/>
      <c r="AM118" s="489"/>
      <c r="AN118" s="489"/>
      <c r="AO118" s="489"/>
      <c r="AP118" s="489"/>
      <c r="AQ118" s="489"/>
      <c r="AR118" s="489"/>
      <c r="AS118" s="489"/>
      <c r="AT118" s="543"/>
      <c r="AU118" s="543"/>
      <c r="AV118" s="543"/>
      <c r="AW118" s="543"/>
      <c r="AX118" s="543"/>
      <c r="AY118" s="543"/>
      <c r="AZ118" s="543"/>
      <c r="BA118" s="543"/>
      <c r="BB118" s="543"/>
      <c r="BC118" s="543"/>
      <c r="BD118" s="543"/>
      <c r="BE118" s="543"/>
      <c r="BF118" s="543"/>
      <c r="BG118" s="543"/>
      <c r="BH118" s="543"/>
      <c r="BI118" s="543"/>
      <c r="BJ118" s="543"/>
      <c r="BK118" s="543"/>
      <c r="BL118" s="543"/>
      <c r="BM118" s="543"/>
      <c r="BN118" s="543"/>
      <c r="BO118" s="543"/>
      <c r="BP118" s="543"/>
      <c r="BQ118" s="543"/>
      <c r="BR118" s="544"/>
      <c r="BS118" s="545"/>
      <c r="BT118" s="545"/>
      <c r="BU118" s="1832"/>
      <c r="BV118" s="1833"/>
      <c r="BW118" s="1834"/>
      <c r="BX118" s="1841"/>
      <c r="BY118" s="1842"/>
      <c r="BZ118" s="1339"/>
      <c r="CA118" s="1340"/>
      <c r="CB118" s="1340"/>
      <c r="CC118" s="1340"/>
      <c r="CD118" s="1340"/>
      <c r="CE118" s="1340"/>
      <c r="CF118" s="1340"/>
      <c r="CG118" s="1340"/>
      <c r="CH118" s="1340"/>
      <c r="CI118" s="1340"/>
      <c r="CJ118" s="1341"/>
      <c r="CK118" s="1308"/>
      <c r="CL118" s="1309"/>
      <c r="CM118" s="493"/>
      <c r="CN118" s="1184"/>
      <c r="CO118" s="169"/>
      <c r="CP118" s="1227"/>
      <c r="CQ118" s="1172"/>
      <c r="CR118" s="1227"/>
      <c r="CS118" s="1172"/>
      <c r="CT118" s="1227"/>
      <c r="CU118" s="169"/>
      <c r="CV118" s="1227"/>
      <c r="CW118" s="23"/>
      <c r="CX118" s="1227"/>
      <c r="CY118" s="1172"/>
      <c r="CZ118" s="1227"/>
      <c r="DA118" s="169"/>
      <c r="DB118" s="1227"/>
      <c r="DC118" s="1172"/>
      <c r="DD118" s="1415"/>
      <c r="DE118" s="1416"/>
      <c r="DF118" s="23"/>
      <c r="DG118" s="1390"/>
      <c r="DH118" s="185"/>
      <c r="DI118" s="1854"/>
      <c r="DJ118" s="1854"/>
      <c r="DK118" s="15"/>
      <c r="DL118" s="15"/>
    </row>
    <row r="119" spans="1:116" ht="8.25" customHeight="1" x14ac:dyDescent="0.15">
      <c r="A119" s="15"/>
      <c r="B119" s="1231">
        <f>第1表入力!B73</f>
        <v>0</v>
      </c>
      <c r="C119" s="1232"/>
      <c r="D119" s="1232"/>
      <c r="E119" s="1232"/>
      <c r="F119" s="1232"/>
      <c r="G119" s="1232"/>
      <c r="H119" s="1232"/>
      <c r="I119" s="1232"/>
      <c r="J119" s="1232"/>
      <c r="K119" s="1232"/>
      <c r="L119" s="1232"/>
      <c r="M119" s="1232"/>
      <c r="N119" s="1232"/>
      <c r="O119" s="1232"/>
      <c r="P119" s="1232"/>
      <c r="Q119" s="1232"/>
      <c r="R119" s="1232"/>
      <c r="S119" s="1232"/>
      <c r="T119" s="1232"/>
      <c r="U119" s="1232"/>
      <c r="V119" s="1232"/>
      <c r="W119" s="1232"/>
      <c r="X119" s="1232"/>
      <c r="Y119" s="1232"/>
      <c r="Z119" s="1232"/>
      <c r="AA119" s="1232"/>
      <c r="AB119" s="1232"/>
      <c r="AC119" s="1232"/>
      <c r="AD119" s="1232"/>
      <c r="AE119" s="1232"/>
      <c r="AF119" s="1232"/>
      <c r="AG119" s="1232"/>
      <c r="AH119" s="1232"/>
      <c r="AI119" s="1232"/>
      <c r="AJ119" s="1232"/>
      <c r="AK119" s="1232"/>
      <c r="AL119" s="1232"/>
      <c r="AM119" s="1232"/>
      <c r="AN119" s="1232"/>
      <c r="AO119" s="1232"/>
      <c r="AP119" s="1232"/>
      <c r="AQ119" s="1232"/>
      <c r="AR119" s="1232"/>
      <c r="AS119" s="1232"/>
      <c r="AT119" s="1232"/>
      <c r="AU119" s="1232"/>
      <c r="AV119" s="1232"/>
      <c r="AW119" s="1232"/>
      <c r="AX119" s="1232"/>
      <c r="AY119" s="1232"/>
      <c r="AZ119" s="1232"/>
      <c r="BA119" s="1232"/>
      <c r="BB119" s="1232"/>
      <c r="BC119" s="1232"/>
      <c r="BD119" s="1232"/>
      <c r="BE119" s="1232"/>
      <c r="BF119" s="1232"/>
      <c r="BG119" s="1232"/>
      <c r="BH119" s="1232"/>
      <c r="BI119" s="1232"/>
      <c r="BJ119" s="1232"/>
      <c r="BK119" s="1232"/>
      <c r="BL119" s="1232"/>
      <c r="BM119" s="1232"/>
      <c r="BN119" s="1232"/>
      <c r="BO119" s="1232"/>
      <c r="BP119" s="1232"/>
      <c r="BQ119" s="1232"/>
      <c r="BR119" s="1233"/>
      <c r="BS119" s="545"/>
      <c r="BT119" s="545"/>
      <c r="BU119" s="1832"/>
      <c r="BV119" s="1833"/>
      <c r="BW119" s="1834"/>
      <c r="BX119" s="1841"/>
      <c r="BY119" s="1842"/>
      <c r="BZ119" s="1339"/>
      <c r="CA119" s="1340"/>
      <c r="CB119" s="1340"/>
      <c r="CC119" s="1340"/>
      <c r="CD119" s="1340"/>
      <c r="CE119" s="1340"/>
      <c r="CF119" s="1340"/>
      <c r="CG119" s="1340"/>
      <c r="CH119" s="1340"/>
      <c r="CI119" s="1340"/>
      <c r="CJ119" s="1341"/>
      <c r="CK119" s="1308"/>
      <c r="CL119" s="1309"/>
      <c r="CM119" s="493"/>
      <c r="CN119" s="1185"/>
      <c r="CO119" s="169"/>
      <c r="CP119" s="1180"/>
      <c r="CQ119" s="168"/>
      <c r="CR119" s="1180"/>
      <c r="CS119" s="168"/>
      <c r="CT119" s="1180"/>
      <c r="CU119" s="169"/>
      <c r="CV119" s="1180"/>
      <c r="CW119" s="23"/>
      <c r="CX119" s="1180"/>
      <c r="CY119" s="168"/>
      <c r="CZ119" s="1180"/>
      <c r="DA119" s="169"/>
      <c r="DB119" s="1180"/>
      <c r="DC119" s="168"/>
      <c r="DD119" s="1409"/>
      <c r="DE119" s="1410"/>
      <c r="DF119" s="168"/>
      <c r="DG119" s="1391"/>
      <c r="DH119" s="185"/>
      <c r="DI119" s="1854"/>
      <c r="DJ119" s="1854"/>
      <c r="DK119" s="15"/>
      <c r="DL119" s="15"/>
    </row>
    <row r="120" spans="1:116" ht="3" customHeight="1" x14ac:dyDescent="0.15">
      <c r="A120" s="15"/>
      <c r="B120" s="1231"/>
      <c r="C120" s="1232"/>
      <c r="D120" s="1232"/>
      <c r="E120" s="1232"/>
      <c r="F120" s="1232"/>
      <c r="G120" s="1232"/>
      <c r="H120" s="1232"/>
      <c r="I120" s="1232"/>
      <c r="J120" s="1232"/>
      <c r="K120" s="1232"/>
      <c r="L120" s="1232"/>
      <c r="M120" s="1232"/>
      <c r="N120" s="1232"/>
      <c r="O120" s="1232"/>
      <c r="P120" s="1232"/>
      <c r="Q120" s="1232"/>
      <c r="R120" s="1232"/>
      <c r="S120" s="1232"/>
      <c r="T120" s="1232"/>
      <c r="U120" s="1232"/>
      <c r="V120" s="1232"/>
      <c r="W120" s="1232"/>
      <c r="X120" s="1232"/>
      <c r="Y120" s="1232"/>
      <c r="Z120" s="1232"/>
      <c r="AA120" s="1232"/>
      <c r="AB120" s="1232"/>
      <c r="AC120" s="1232"/>
      <c r="AD120" s="1232"/>
      <c r="AE120" s="1232"/>
      <c r="AF120" s="1232"/>
      <c r="AG120" s="1232"/>
      <c r="AH120" s="1232"/>
      <c r="AI120" s="1232"/>
      <c r="AJ120" s="1232"/>
      <c r="AK120" s="1232"/>
      <c r="AL120" s="1232"/>
      <c r="AM120" s="1232"/>
      <c r="AN120" s="1232"/>
      <c r="AO120" s="1232"/>
      <c r="AP120" s="1232"/>
      <c r="AQ120" s="1232"/>
      <c r="AR120" s="1232"/>
      <c r="AS120" s="1232"/>
      <c r="AT120" s="1232"/>
      <c r="AU120" s="1232"/>
      <c r="AV120" s="1232"/>
      <c r="AW120" s="1232"/>
      <c r="AX120" s="1232"/>
      <c r="AY120" s="1232"/>
      <c r="AZ120" s="1232"/>
      <c r="BA120" s="1232"/>
      <c r="BB120" s="1232"/>
      <c r="BC120" s="1232"/>
      <c r="BD120" s="1232"/>
      <c r="BE120" s="1232"/>
      <c r="BF120" s="1232"/>
      <c r="BG120" s="1232"/>
      <c r="BH120" s="1232"/>
      <c r="BI120" s="1232"/>
      <c r="BJ120" s="1232"/>
      <c r="BK120" s="1232"/>
      <c r="BL120" s="1232"/>
      <c r="BM120" s="1232"/>
      <c r="BN120" s="1232"/>
      <c r="BO120" s="1232"/>
      <c r="BP120" s="1232"/>
      <c r="BQ120" s="1232"/>
      <c r="BR120" s="1233"/>
      <c r="BS120" s="545"/>
      <c r="BT120" s="545"/>
      <c r="BU120" s="1832"/>
      <c r="BV120" s="1833"/>
      <c r="BW120" s="1834"/>
      <c r="BX120" s="1841"/>
      <c r="BY120" s="1842"/>
      <c r="BZ120" s="1343"/>
      <c r="CA120" s="1344"/>
      <c r="CB120" s="1344"/>
      <c r="CC120" s="1344"/>
      <c r="CD120" s="1344"/>
      <c r="CE120" s="1344"/>
      <c r="CF120" s="1344"/>
      <c r="CG120" s="1344"/>
      <c r="CH120" s="1344"/>
      <c r="CI120" s="1344"/>
      <c r="CJ120" s="1345"/>
      <c r="CK120" s="1245"/>
      <c r="CL120" s="1246"/>
      <c r="CM120" s="106"/>
      <c r="CN120" s="106"/>
      <c r="CO120" s="106"/>
      <c r="CP120" s="106"/>
      <c r="CQ120" s="106"/>
      <c r="CR120" s="106"/>
      <c r="CS120" s="106"/>
      <c r="CT120" s="106"/>
      <c r="CU120" s="106"/>
      <c r="CV120" s="106"/>
      <c r="CW120" s="106"/>
      <c r="CX120" s="106"/>
      <c r="CY120" s="106"/>
      <c r="CZ120" s="106"/>
      <c r="DA120" s="106"/>
      <c r="DB120" s="106"/>
      <c r="DC120" s="106"/>
      <c r="DD120" s="106"/>
      <c r="DE120" s="106"/>
      <c r="DF120" s="106"/>
      <c r="DG120" s="106"/>
      <c r="DH120" s="39"/>
      <c r="DI120" s="1854"/>
      <c r="DJ120" s="1854"/>
      <c r="DK120" s="15"/>
      <c r="DL120" s="15"/>
    </row>
    <row r="121" spans="1:116" ht="3" customHeight="1" x14ac:dyDescent="0.15">
      <c r="A121" s="15"/>
      <c r="B121" s="1231"/>
      <c r="C121" s="1232"/>
      <c r="D121" s="1232"/>
      <c r="E121" s="1232"/>
      <c r="F121" s="1232"/>
      <c r="G121" s="1232"/>
      <c r="H121" s="1232"/>
      <c r="I121" s="1232"/>
      <c r="J121" s="1232"/>
      <c r="K121" s="1232"/>
      <c r="L121" s="1232"/>
      <c r="M121" s="1232"/>
      <c r="N121" s="1232"/>
      <c r="O121" s="1232"/>
      <c r="P121" s="1232"/>
      <c r="Q121" s="1232"/>
      <c r="R121" s="1232"/>
      <c r="S121" s="1232"/>
      <c r="T121" s="1232"/>
      <c r="U121" s="1232"/>
      <c r="V121" s="1232"/>
      <c r="W121" s="1232"/>
      <c r="X121" s="1232"/>
      <c r="Y121" s="1232"/>
      <c r="Z121" s="1232"/>
      <c r="AA121" s="1232"/>
      <c r="AB121" s="1232"/>
      <c r="AC121" s="1232"/>
      <c r="AD121" s="1232"/>
      <c r="AE121" s="1232"/>
      <c r="AF121" s="1232"/>
      <c r="AG121" s="1232"/>
      <c r="AH121" s="1232"/>
      <c r="AI121" s="1232"/>
      <c r="AJ121" s="1232"/>
      <c r="AK121" s="1232"/>
      <c r="AL121" s="1232"/>
      <c r="AM121" s="1232"/>
      <c r="AN121" s="1232"/>
      <c r="AO121" s="1232"/>
      <c r="AP121" s="1232"/>
      <c r="AQ121" s="1232"/>
      <c r="AR121" s="1232"/>
      <c r="AS121" s="1232"/>
      <c r="AT121" s="1232"/>
      <c r="AU121" s="1232"/>
      <c r="AV121" s="1232"/>
      <c r="AW121" s="1232"/>
      <c r="AX121" s="1232"/>
      <c r="AY121" s="1232"/>
      <c r="AZ121" s="1232"/>
      <c r="BA121" s="1232"/>
      <c r="BB121" s="1232"/>
      <c r="BC121" s="1232"/>
      <c r="BD121" s="1232"/>
      <c r="BE121" s="1232"/>
      <c r="BF121" s="1232"/>
      <c r="BG121" s="1232"/>
      <c r="BH121" s="1232"/>
      <c r="BI121" s="1232"/>
      <c r="BJ121" s="1232"/>
      <c r="BK121" s="1232"/>
      <c r="BL121" s="1232"/>
      <c r="BM121" s="1232"/>
      <c r="BN121" s="1232"/>
      <c r="BO121" s="1232"/>
      <c r="BP121" s="1232"/>
      <c r="BQ121" s="1232"/>
      <c r="BR121" s="1233"/>
      <c r="BS121" s="545"/>
      <c r="BT121" s="545"/>
      <c r="BU121" s="1832"/>
      <c r="BV121" s="1833"/>
      <c r="BW121" s="1834"/>
      <c r="BX121" s="1841"/>
      <c r="BY121" s="1842"/>
      <c r="BZ121" s="1343" t="s">
        <v>346</v>
      </c>
      <c r="CA121" s="1344"/>
      <c r="CB121" s="1344"/>
      <c r="CC121" s="1344"/>
      <c r="CD121" s="1344"/>
      <c r="CE121" s="1344"/>
      <c r="CF121" s="1344"/>
      <c r="CG121" s="1344"/>
      <c r="CH121" s="1344"/>
      <c r="CI121" s="1344"/>
      <c r="CJ121" s="1345"/>
      <c r="CK121" s="1245" t="s">
        <v>341</v>
      </c>
      <c r="CL121" s="1246"/>
      <c r="CM121" s="494"/>
      <c r="CN121" s="490"/>
      <c r="CO121" s="491"/>
      <c r="CP121" s="491"/>
      <c r="CQ121" s="491"/>
      <c r="CR121" s="491"/>
      <c r="CS121" s="491"/>
      <c r="CT121" s="491"/>
      <c r="CU121" s="491"/>
      <c r="CV121" s="491"/>
      <c r="CW121" s="491"/>
      <c r="CX121" s="491"/>
      <c r="CY121" s="491"/>
      <c r="CZ121" s="491"/>
      <c r="DA121" s="491"/>
      <c r="DB121" s="491"/>
      <c r="DC121" s="491"/>
      <c r="DD121" s="491"/>
      <c r="DE121" s="491"/>
      <c r="DF121" s="491"/>
      <c r="DG121" s="491"/>
      <c r="DH121" s="492"/>
      <c r="DI121" s="1854"/>
      <c r="DJ121" s="1854"/>
      <c r="DK121" s="15"/>
      <c r="DL121" s="15"/>
    </row>
    <row r="122" spans="1:116" ht="22.5" customHeight="1" x14ac:dyDescent="0.15">
      <c r="A122" s="15"/>
      <c r="B122" s="1231"/>
      <c r="C122" s="1232"/>
      <c r="D122" s="1232"/>
      <c r="E122" s="1232"/>
      <c r="F122" s="1232"/>
      <c r="G122" s="1232"/>
      <c r="H122" s="1232"/>
      <c r="I122" s="1232"/>
      <c r="J122" s="1232"/>
      <c r="K122" s="1232"/>
      <c r="L122" s="1232"/>
      <c r="M122" s="1232"/>
      <c r="N122" s="1232"/>
      <c r="O122" s="1232"/>
      <c r="P122" s="1232"/>
      <c r="Q122" s="1232"/>
      <c r="R122" s="1232"/>
      <c r="S122" s="1232"/>
      <c r="T122" s="1232"/>
      <c r="U122" s="1232"/>
      <c r="V122" s="1232"/>
      <c r="W122" s="1232"/>
      <c r="X122" s="1232"/>
      <c r="Y122" s="1232"/>
      <c r="Z122" s="1232"/>
      <c r="AA122" s="1232"/>
      <c r="AB122" s="1232"/>
      <c r="AC122" s="1232"/>
      <c r="AD122" s="1232"/>
      <c r="AE122" s="1232"/>
      <c r="AF122" s="1232"/>
      <c r="AG122" s="1232"/>
      <c r="AH122" s="1232"/>
      <c r="AI122" s="1232"/>
      <c r="AJ122" s="1232"/>
      <c r="AK122" s="1232"/>
      <c r="AL122" s="1232"/>
      <c r="AM122" s="1232"/>
      <c r="AN122" s="1232"/>
      <c r="AO122" s="1232"/>
      <c r="AP122" s="1232"/>
      <c r="AQ122" s="1232"/>
      <c r="AR122" s="1232"/>
      <c r="AS122" s="1232"/>
      <c r="AT122" s="1232"/>
      <c r="AU122" s="1232"/>
      <c r="AV122" s="1232"/>
      <c r="AW122" s="1232"/>
      <c r="AX122" s="1232"/>
      <c r="AY122" s="1232"/>
      <c r="AZ122" s="1232"/>
      <c r="BA122" s="1232"/>
      <c r="BB122" s="1232"/>
      <c r="BC122" s="1232"/>
      <c r="BD122" s="1232"/>
      <c r="BE122" s="1232"/>
      <c r="BF122" s="1232"/>
      <c r="BG122" s="1232"/>
      <c r="BH122" s="1232"/>
      <c r="BI122" s="1232"/>
      <c r="BJ122" s="1232"/>
      <c r="BK122" s="1232"/>
      <c r="BL122" s="1232"/>
      <c r="BM122" s="1232"/>
      <c r="BN122" s="1232"/>
      <c r="BO122" s="1232"/>
      <c r="BP122" s="1232"/>
      <c r="BQ122" s="1232"/>
      <c r="BR122" s="1233"/>
      <c r="BS122" s="545"/>
      <c r="BT122" s="545"/>
      <c r="BU122" s="1832"/>
      <c r="BV122" s="1833"/>
      <c r="BW122" s="1834"/>
      <c r="BX122" s="1841"/>
      <c r="BY122" s="1842"/>
      <c r="BZ122" s="1351"/>
      <c r="CA122" s="1313"/>
      <c r="CB122" s="1313"/>
      <c r="CC122" s="1313"/>
      <c r="CD122" s="1313"/>
      <c r="CE122" s="1313"/>
      <c r="CF122" s="1313"/>
      <c r="CG122" s="1313"/>
      <c r="CH122" s="1313"/>
      <c r="CI122" s="1313"/>
      <c r="CJ122" s="1314"/>
      <c r="CK122" s="1247"/>
      <c r="CL122" s="1248"/>
      <c r="CM122" s="184"/>
      <c r="CN122" s="166" t="str">
        <f>IF(OR(第1表入力!CM74=0,LEN(第1表入力!CM74)-9&lt;=0),"",MID(第1表入力!CM74,LEN(第1表入力!CM74)-9,1))</f>
        <v/>
      </c>
      <c r="CO122" s="169"/>
      <c r="CP122" s="167" t="str">
        <f>IF(OR(第1表入力!CM74=0,LEN(第1表入力!CM74)-8&lt;=0),"",MID(第1表入力!CM74,LEN(第1表入力!CM74)-8,1))</f>
        <v/>
      </c>
      <c r="CQ122" s="168"/>
      <c r="CR122" s="167" t="str">
        <f>IF(OR(第1表入力!CM74=0,LEN(第1表入力!CM74)-7&lt;=0),"",MID(第1表入力!CM74,LEN(第1表入力!CM74)-7,1))</f>
        <v/>
      </c>
      <c r="CS122" s="168"/>
      <c r="CT122" s="167" t="str">
        <f>IF(OR(第1表入力!CM74=0,LEN(第1表入力!CM74)-6&lt;=0),"",MID(第1表入力!CM74,LEN(第1表入力!CM74)-6,1))</f>
        <v/>
      </c>
      <c r="CU122" s="169"/>
      <c r="CV122" s="167" t="str">
        <f>IF(OR(第1表入力!CM74=0,LEN(第1表入力!CM74)-5&lt;=0),"",MID(第1表入力!CM74,LEN(第1表入力!CM74)-5,1))</f>
        <v/>
      </c>
      <c r="CW122" s="168"/>
      <c r="CX122" s="167" t="str">
        <f>IF(OR(第1表入力!CM74=0,LEN(第1表入力!CM74)-4&lt;=0),"",MID(第1表入力!CM74,LEN(第1表入力!CM74)-4,1))</f>
        <v/>
      </c>
      <c r="CY122" s="168"/>
      <c r="CZ122" s="167" t="str">
        <f>IF(OR(第1表入力!CM74=0,LEN(第1表入力!CM74)-3&lt;=0),"",MID(第1表入力!CM74,LEN(第1表入力!CM74)-3,1))</f>
        <v/>
      </c>
      <c r="DA122" s="169"/>
      <c r="DB122" s="167" t="str">
        <f>IF(OR(第1表入力!CM74=0,LEN(第1表入力!CM74)-2&lt;=0),"",MID(第1表入力!CM74,LEN(第1表入力!CM74)-2,1))</f>
        <v/>
      </c>
      <c r="DC122" s="168"/>
      <c r="DD122" s="1181" t="s">
        <v>131</v>
      </c>
      <c r="DE122" s="1182"/>
      <c r="DF122" s="168"/>
      <c r="DG122" s="266" t="s">
        <v>131</v>
      </c>
      <c r="DH122" s="185"/>
      <c r="DI122" s="1854"/>
      <c r="DJ122" s="1854"/>
      <c r="DK122" s="15"/>
      <c r="DL122" s="15"/>
    </row>
    <row r="123" spans="1:116" ht="3" customHeight="1" x14ac:dyDescent="0.15">
      <c r="A123" s="15"/>
      <c r="B123" s="1234"/>
      <c r="C123" s="1235"/>
      <c r="D123" s="1235"/>
      <c r="E123" s="1235"/>
      <c r="F123" s="1235"/>
      <c r="G123" s="1235"/>
      <c r="H123" s="1235"/>
      <c r="I123" s="1235"/>
      <c r="J123" s="1235"/>
      <c r="K123" s="1235"/>
      <c r="L123" s="1235"/>
      <c r="M123" s="1235"/>
      <c r="N123" s="1235"/>
      <c r="O123" s="1235"/>
      <c r="P123" s="1235"/>
      <c r="Q123" s="1235"/>
      <c r="R123" s="1235"/>
      <c r="S123" s="1235"/>
      <c r="T123" s="1235"/>
      <c r="U123" s="1235"/>
      <c r="V123" s="1235"/>
      <c r="W123" s="1235"/>
      <c r="X123" s="1235"/>
      <c r="Y123" s="1235"/>
      <c r="Z123" s="1235"/>
      <c r="AA123" s="1235"/>
      <c r="AB123" s="1235"/>
      <c r="AC123" s="1235"/>
      <c r="AD123" s="1235"/>
      <c r="AE123" s="1235"/>
      <c r="AF123" s="1235"/>
      <c r="AG123" s="1235"/>
      <c r="AH123" s="1235"/>
      <c r="AI123" s="1235"/>
      <c r="AJ123" s="1235"/>
      <c r="AK123" s="1235"/>
      <c r="AL123" s="1235"/>
      <c r="AM123" s="1235"/>
      <c r="AN123" s="1235"/>
      <c r="AO123" s="1235"/>
      <c r="AP123" s="1235"/>
      <c r="AQ123" s="1235"/>
      <c r="AR123" s="1235"/>
      <c r="AS123" s="1235"/>
      <c r="AT123" s="1235"/>
      <c r="AU123" s="1235"/>
      <c r="AV123" s="1235"/>
      <c r="AW123" s="1235"/>
      <c r="AX123" s="1235"/>
      <c r="AY123" s="1235"/>
      <c r="AZ123" s="1235"/>
      <c r="BA123" s="1235"/>
      <c r="BB123" s="1235"/>
      <c r="BC123" s="1235"/>
      <c r="BD123" s="1235"/>
      <c r="BE123" s="1235"/>
      <c r="BF123" s="1235"/>
      <c r="BG123" s="1235"/>
      <c r="BH123" s="1235"/>
      <c r="BI123" s="1235"/>
      <c r="BJ123" s="1235"/>
      <c r="BK123" s="1235"/>
      <c r="BL123" s="1235"/>
      <c r="BM123" s="1235"/>
      <c r="BN123" s="1235"/>
      <c r="BO123" s="1235"/>
      <c r="BP123" s="1235"/>
      <c r="BQ123" s="1235"/>
      <c r="BR123" s="1236"/>
      <c r="BS123" s="545"/>
      <c r="BT123" s="545"/>
      <c r="BU123" s="1832"/>
      <c r="BV123" s="1833"/>
      <c r="BW123" s="1834"/>
      <c r="BX123" s="1841"/>
      <c r="BY123" s="1842"/>
      <c r="BZ123" s="1352"/>
      <c r="CA123" s="1353"/>
      <c r="CB123" s="1353"/>
      <c r="CC123" s="1353"/>
      <c r="CD123" s="1353"/>
      <c r="CE123" s="1353"/>
      <c r="CF123" s="1353"/>
      <c r="CG123" s="1353"/>
      <c r="CH123" s="1353"/>
      <c r="CI123" s="1353"/>
      <c r="CJ123" s="1354"/>
      <c r="CK123" s="1249"/>
      <c r="CL123" s="1250"/>
      <c r="CM123" s="487"/>
      <c r="CN123" s="487"/>
      <c r="CO123" s="487"/>
      <c r="CP123" s="487"/>
      <c r="CQ123" s="487"/>
      <c r="CR123" s="487"/>
      <c r="CS123" s="487"/>
      <c r="CT123" s="487"/>
      <c r="CU123" s="487"/>
      <c r="CV123" s="487"/>
      <c r="CW123" s="487"/>
      <c r="CX123" s="487"/>
      <c r="CY123" s="487"/>
      <c r="CZ123" s="487"/>
      <c r="DA123" s="487"/>
      <c r="DB123" s="487"/>
      <c r="DC123" s="487"/>
      <c r="DD123" s="487"/>
      <c r="DE123" s="487"/>
      <c r="DF123" s="487"/>
      <c r="DG123" s="487"/>
      <c r="DH123" s="496"/>
      <c r="DI123" s="1854"/>
      <c r="DJ123" s="1854"/>
      <c r="DK123" s="15"/>
      <c r="DL123" s="15"/>
    </row>
    <row r="124" spans="1:116" ht="3" customHeight="1" x14ac:dyDescent="0.15">
      <c r="A124" s="15"/>
      <c r="B124" s="546"/>
      <c r="C124" s="547"/>
      <c r="D124" s="547"/>
      <c r="E124" s="547"/>
      <c r="F124" s="547"/>
      <c r="G124" s="547"/>
      <c r="H124" s="1367" t="s">
        <v>284</v>
      </c>
      <c r="I124" s="1367"/>
      <c r="J124" s="1367"/>
      <c r="K124" s="1367"/>
      <c r="L124" s="1367"/>
      <c r="M124" s="1367"/>
      <c r="N124" s="1367"/>
      <c r="O124" s="1367"/>
      <c r="P124" s="1367"/>
      <c r="Q124" s="1367"/>
      <c r="R124" s="1367"/>
      <c r="S124" s="1367"/>
      <c r="T124" s="1367"/>
      <c r="U124" s="1367"/>
      <c r="V124" s="1367"/>
      <c r="W124" s="1367"/>
      <c r="X124" s="1367"/>
      <c r="Y124" s="1367"/>
      <c r="Z124" s="1367"/>
      <c r="AA124" s="1367"/>
      <c r="AB124" s="1367"/>
      <c r="AC124" s="1367"/>
      <c r="AD124" s="1367"/>
      <c r="AE124" s="1367"/>
      <c r="AF124" s="1367"/>
      <c r="AG124" s="1367"/>
      <c r="AH124" s="1367"/>
      <c r="AI124" s="1367"/>
      <c r="AJ124" s="1367"/>
      <c r="AK124" s="1367"/>
      <c r="AL124" s="1367"/>
      <c r="AM124" s="1367"/>
      <c r="AN124" s="1367"/>
      <c r="AO124" s="1367"/>
      <c r="AP124" s="1367"/>
      <c r="AQ124" s="1367"/>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c r="BR124" s="548"/>
      <c r="BS124" s="545"/>
      <c r="BT124" s="545"/>
      <c r="BU124" s="1832"/>
      <c r="BV124" s="1833"/>
      <c r="BW124" s="1834"/>
      <c r="BX124" s="1339" t="s">
        <v>349</v>
      </c>
      <c r="BY124" s="1340"/>
      <c r="BZ124" s="1340"/>
      <c r="CA124" s="1340"/>
      <c r="CB124" s="1340"/>
      <c r="CC124" s="1340"/>
      <c r="CD124" s="1340"/>
      <c r="CE124" s="1340"/>
      <c r="CF124" s="1340"/>
      <c r="CG124" s="1340"/>
      <c r="CH124" s="1340"/>
      <c r="CI124" s="1340"/>
      <c r="CJ124" s="1341"/>
      <c r="CK124" s="1308" t="s">
        <v>342</v>
      </c>
      <c r="CL124" s="1309"/>
      <c r="CM124" s="494"/>
      <c r="CN124" s="490"/>
      <c r="CO124" s="491"/>
      <c r="CP124" s="491"/>
      <c r="CQ124" s="491"/>
      <c r="CR124" s="491"/>
      <c r="CS124" s="491"/>
      <c r="CT124" s="491"/>
      <c r="CU124" s="491"/>
      <c r="CV124" s="491"/>
      <c r="CW124" s="491"/>
      <c r="CX124" s="491"/>
      <c r="CY124" s="491"/>
      <c r="CZ124" s="491"/>
      <c r="DA124" s="491"/>
      <c r="DB124" s="491"/>
      <c r="DC124" s="491"/>
      <c r="DD124" s="491"/>
      <c r="DE124" s="491"/>
      <c r="DF124" s="491"/>
      <c r="DG124" s="491"/>
      <c r="DH124" s="492"/>
      <c r="DI124" s="1854"/>
      <c r="DJ124" s="1854"/>
      <c r="DK124" s="15"/>
      <c r="DL124" s="15"/>
    </row>
    <row r="125" spans="1:116" ht="5.25" customHeight="1" x14ac:dyDescent="0.15">
      <c r="A125" s="15"/>
      <c r="B125" s="549"/>
      <c r="C125" s="549"/>
      <c r="D125" s="547"/>
      <c r="E125" s="547"/>
      <c r="F125" s="547"/>
      <c r="G125" s="547"/>
      <c r="H125" s="1368"/>
      <c r="I125" s="1368"/>
      <c r="J125" s="1368"/>
      <c r="K125" s="1368"/>
      <c r="L125" s="1368"/>
      <c r="M125" s="1368"/>
      <c r="N125" s="1368"/>
      <c r="O125" s="1368"/>
      <c r="P125" s="1368"/>
      <c r="Q125" s="1368"/>
      <c r="R125" s="1368"/>
      <c r="S125" s="1368"/>
      <c r="T125" s="1368"/>
      <c r="U125" s="1368"/>
      <c r="V125" s="1368"/>
      <c r="W125" s="1368"/>
      <c r="X125" s="1368"/>
      <c r="Y125" s="1368"/>
      <c r="Z125" s="1368"/>
      <c r="AA125" s="1368"/>
      <c r="AB125" s="1368"/>
      <c r="AC125" s="1368"/>
      <c r="AD125" s="1368"/>
      <c r="AE125" s="1368"/>
      <c r="AF125" s="1368"/>
      <c r="AG125" s="1368"/>
      <c r="AH125" s="1368"/>
      <c r="AI125" s="1368"/>
      <c r="AJ125" s="1368"/>
      <c r="AK125" s="1368"/>
      <c r="AL125" s="1368"/>
      <c r="AM125" s="1368"/>
      <c r="AN125" s="1368"/>
      <c r="AO125" s="1368"/>
      <c r="AP125" s="1368"/>
      <c r="AQ125" s="1368"/>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c r="BQ125" s="29"/>
      <c r="BR125" s="548"/>
      <c r="BS125" s="545"/>
      <c r="BT125" s="545"/>
      <c r="BU125" s="1832"/>
      <c r="BV125" s="1833"/>
      <c r="BW125" s="1834"/>
      <c r="BX125" s="1339"/>
      <c r="BY125" s="1340"/>
      <c r="BZ125" s="1340"/>
      <c r="CA125" s="1340"/>
      <c r="CB125" s="1340"/>
      <c r="CC125" s="1340"/>
      <c r="CD125" s="1340"/>
      <c r="CE125" s="1340"/>
      <c r="CF125" s="1340"/>
      <c r="CG125" s="1340"/>
      <c r="CH125" s="1340"/>
      <c r="CI125" s="1340"/>
      <c r="CJ125" s="1341"/>
      <c r="CK125" s="1308"/>
      <c r="CL125" s="1309"/>
      <c r="CM125" s="493"/>
      <c r="CN125" s="1183" t="str">
        <f>IF(OR(第1表入力!CM75=0,LEN(第1表入力!CM75)-9&lt;=0),"",MID(第1表入力!CM75,LEN(第1表入力!CM75)-9,1))</f>
        <v/>
      </c>
      <c r="CO125" s="1228"/>
      <c r="CP125" s="1179" t="str">
        <f>IF(OR(第1表入力!CM75=0,LEN(第1表入力!CM75)-8&lt;=0),"",MID(第1表入力!CM75,LEN(第1表入力!CM75)-8,1))</f>
        <v/>
      </c>
      <c r="CQ125" s="168"/>
      <c r="CR125" s="1179" t="str">
        <f>IF(OR(第1表入力!CM75=0,LEN(第1表入力!CM75)-7&lt;=0),"",MID(第1表入力!CM75,LEN(第1表入力!CM75)-7,1))</f>
        <v/>
      </c>
      <c r="CS125" s="168"/>
      <c r="CT125" s="1179" t="str">
        <f>IF(OR(第1表入力!CM75=0,LEN(第1表入力!CM75)-6&lt;=0),"",MID(第1表入力!CM75,LEN(第1表入力!CM75)-6,1))</f>
        <v/>
      </c>
      <c r="CU125" s="1228"/>
      <c r="CV125" s="1179" t="str">
        <f>IF(OR(第1表入力!CM75=0,LEN(第1表入力!CM75)-5&lt;=0),"",MID(第1表入力!CM75,LEN(第1表入力!CM75)-5,1))</f>
        <v/>
      </c>
      <c r="CW125" s="168"/>
      <c r="CX125" s="1179" t="str">
        <f>IF(OR(第1表入力!CM75=0,LEN(第1表入力!CM75)-4&lt;=0),"",MID(第1表入力!CM75,LEN(第1表入力!CM75)-4,1))</f>
        <v/>
      </c>
      <c r="CY125" s="168"/>
      <c r="CZ125" s="1179" t="str">
        <f>IF(OR(第1表入力!CM75=0,LEN(第1表入力!CM75)-3&lt;=0),"",MID(第1表入力!CM75,LEN(第1表入力!CM75)-3,1))</f>
        <v/>
      </c>
      <c r="DA125" s="1228"/>
      <c r="DB125" s="1179" t="str">
        <f>IF(OR(第1表入力!CM75=0,LEN(第1表入力!CM75)-2&lt;=0),"",MID(第1表入力!CM75,LEN(第1表入力!CM75)-2,1))</f>
        <v/>
      </c>
      <c r="DC125" s="168"/>
      <c r="DD125" s="1407" t="s">
        <v>131</v>
      </c>
      <c r="DE125" s="1408"/>
      <c r="DF125" s="168"/>
      <c r="DG125" s="1389" t="s">
        <v>131</v>
      </c>
      <c r="DH125" s="185"/>
      <c r="DI125" s="1854"/>
      <c r="DJ125" s="1854"/>
      <c r="DK125" s="15"/>
      <c r="DL125" s="15"/>
    </row>
    <row r="126" spans="1:116" ht="12.75" customHeight="1" x14ac:dyDescent="0.15">
      <c r="A126" s="15"/>
      <c r="B126" s="549"/>
      <c r="C126" s="549"/>
      <c r="D126" s="550"/>
      <c r="E126" s="551"/>
      <c r="F126" s="551"/>
      <c r="G126" s="551"/>
      <c r="H126" s="1368"/>
      <c r="I126" s="1368"/>
      <c r="J126" s="1368"/>
      <c r="K126" s="1368"/>
      <c r="L126" s="1368"/>
      <c r="M126" s="1368"/>
      <c r="N126" s="1368"/>
      <c r="O126" s="1368"/>
      <c r="P126" s="1368"/>
      <c r="Q126" s="1368"/>
      <c r="R126" s="1368"/>
      <c r="S126" s="1368"/>
      <c r="T126" s="1368"/>
      <c r="U126" s="1368"/>
      <c r="V126" s="1368"/>
      <c r="W126" s="1368"/>
      <c r="X126" s="1368"/>
      <c r="Y126" s="1368"/>
      <c r="Z126" s="1368"/>
      <c r="AA126" s="1368"/>
      <c r="AB126" s="1368"/>
      <c r="AC126" s="1368"/>
      <c r="AD126" s="1368"/>
      <c r="AE126" s="1368"/>
      <c r="AF126" s="1368"/>
      <c r="AG126" s="1368"/>
      <c r="AH126" s="1368"/>
      <c r="AI126" s="1368"/>
      <c r="AJ126" s="1368"/>
      <c r="AK126" s="1368"/>
      <c r="AL126" s="1368"/>
      <c r="AM126" s="1368"/>
      <c r="AN126" s="1368"/>
      <c r="AO126" s="1368"/>
      <c r="AP126" s="1368"/>
      <c r="AQ126" s="1368"/>
      <c r="AR126" s="477"/>
      <c r="AS126" s="477"/>
      <c r="AT126" s="477"/>
      <c r="AU126" s="477"/>
      <c r="AV126" s="477"/>
      <c r="AW126" s="477"/>
      <c r="AX126" s="552"/>
      <c r="AY126" s="1315" t="s">
        <v>350</v>
      </c>
      <c r="AZ126" s="1316"/>
      <c r="BA126" s="1316"/>
      <c r="BB126" s="1316"/>
      <c r="BC126" s="1316"/>
      <c r="BD126" s="1316"/>
      <c r="BE126" s="1316"/>
      <c r="BF126" s="1316"/>
      <c r="BG126" s="1316"/>
      <c r="BH126" s="1316"/>
      <c r="BI126" s="1316"/>
      <c r="BJ126" s="1317"/>
      <c r="BK126" s="553"/>
      <c r="BL126" s="1369" t="s">
        <v>351</v>
      </c>
      <c r="BM126" s="1369"/>
      <c r="BN126" s="1369"/>
      <c r="BO126" s="1369"/>
      <c r="BP126" s="1369"/>
      <c r="BQ126" s="1369"/>
      <c r="BR126" s="1370"/>
      <c r="BS126" s="545"/>
      <c r="BT126" s="545"/>
      <c r="BU126" s="1832"/>
      <c r="BV126" s="1833"/>
      <c r="BW126" s="1834"/>
      <c r="BX126" s="1339"/>
      <c r="BY126" s="1340"/>
      <c r="BZ126" s="1340"/>
      <c r="CA126" s="1340"/>
      <c r="CB126" s="1340"/>
      <c r="CC126" s="1340"/>
      <c r="CD126" s="1340"/>
      <c r="CE126" s="1340"/>
      <c r="CF126" s="1340"/>
      <c r="CG126" s="1340"/>
      <c r="CH126" s="1340"/>
      <c r="CI126" s="1340"/>
      <c r="CJ126" s="1341"/>
      <c r="CK126" s="1308"/>
      <c r="CL126" s="1309"/>
      <c r="CM126" s="486"/>
      <c r="CN126" s="1184"/>
      <c r="CO126" s="1228"/>
      <c r="CP126" s="1227"/>
      <c r="CQ126" s="106"/>
      <c r="CR126" s="1227"/>
      <c r="CS126" s="106"/>
      <c r="CT126" s="1227"/>
      <c r="CU126" s="1228"/>
      <c r="CV126" s="1227"/>
      <c r="CW126" s="106"/>
      <c r="CX126" s="1227"/>
      <c r="CY126" s="106"/>
      <c r="CZ126" s="1227"/>
      <c r="DA126" s="1228"/>
      <c r="DB126" s="1227"/>
      <c r="DC126" s="106"/>
      <c r="DD126" s="1415"/>
      <c r="DE126" s="1416"/>
      <c r="DF126" s="106"/>
      <c r="DG126" s="1390"/>
      <c r="DH126" s="39"/>
      <c r="DI126" s="1854"/>
      <c r="DJ126" s="1854"/>
      <c r="DK126" s="15"/>
      <c r="DL126" s="15"/>
    </row>
    <row r="127" spans="1:116" ht="4.5" customHeight="1" x14ac:dyDescent="0.15">
      <c r="A127" s="15"/>
      <c r="B127" s="549"/>
      <c r="C127" s="549"/>
      <c r="D127" s="1392" t="str">
        <f>第1表入力!D77</f>
        <v>〒555-6666 〇〇市〇〇〇町〇丁目〇番〇号
  　〇〇　〇〇　  　12-3456-7890</v>
      </c>
      <c r="E127" s="1393"/>
      <c r="F127" s="1393"/>
      <c r="G127" s="1393"/>
      <c r="H127" s="1393"/>
      <c r="I127" s="1393"/>
      <c r="J127" s="1393"/>
      <c r="K127" s="1393"/>
      <c r="L127" s="1393"/>
      <c r="M127" s="1393"/>
      <c r="N127" s="1393"/>
      <c r="O127" s="1393"/>
      <c r="P127" s="1393"/>
      <c r="Q127" s="1393"/>
      <c r="R127" s="1393"/>
      <c r="S127" s="1393"/>
      <c r="T127" s="1393"/>
      <c r="U127" s="1393"/>
      <c r="V127" s="1393"/>
      <c r="W127" s="1393"/>
      <c r="X127" s="1393"/>
      <c r="Y127" s="1393"/>
      <c r="Z127" s="1393"/>
      <c r="AA127" s="1393"/>
      <c r="AB127" s="1393"/>
      <c r="AC127" s="1393"/>
      <c r="AD127" s="1393"/>
      <c r="AE127" s="1393"/>
      <c r="AF127" s="1393"/>
      <c r="AG127" s="1393"/>
      <c r="AH127" s="1393"/>
      <c r="AI127" s="1393"/>
      <c r="AJ127" s="1393"/>
      <c r="AK127" s="1393"/>
      <c r="AL127" s="1393"/>
      <c r="AM127" s="1393"/>
      <c r="AN127" s="1393"/>
      <c r="AO127" s="1393"/>
      <c r="AP127" s="1393"/>
      <c r="AQ127" s="1393"/>
      <c r="AR127" s="1393"/>
      <c r="AS127" s="1393"/>
      <c r="AT127" s="1393"/>
      <c r="AU127" s="1393"/>
      <c r="AV127" s="1393"/>
      <c r="AW127" s="1393"/>
      <c r="AX127" s="1394"/>
      <c r="AY127" s="1318"/>
      <c r="AZ127" s="1319"/>
      <c r="BA127" s="1319"/>
      <c r="BB127" s="1319"/>
      <c r="BC127" s="1319"/>
      <c r="BD127" s="1319"/>
      <c r="BE127" s="1319"/>
      <c r="BF127" s="1319"/>
      <c r="BG127" s="1319"/>
      <c r="BH127" s="1319"/>
      <c r="BI127" s="1319"/>
      <c r="BJ127" s="1320"/>
      <c r="BK127" s="554"/>
      <c r="BL127" s="555"/>
      <c r="BM127" s="477"/>
      <c r="BN127" s="477"/>
      <c r="BO127" s="477"/>
      <c r="BP127" s="477"/>
      <c r="BQ127" s="477"/>
      <c r="BR127" s="552"/>
      <c r="BS127" s="29"/>
      <c r="BT127" s="29"/>
      <c r="BU127" s="1832"/>
      <c r="BV127" s="1833"/>
      <c r="BW127" s="1834"/>
      <c r="BX127" s="1339"/>
      <c r="BY127" s="1340"/>
      <c r="BZ127" s="1340"/>
      <c r="CA127" s="1340"/>
      <c r="CB127" s="1340"/>
      <c r="CC127" s="1340"/>
      <c r="CD127" s="1340"/>
      <c r="CE127" s="1340"/>
      <c r="CF127" s="1340"/>
      <c r="CG127" s="1340"/>
      <c r="CH127" s="1340"/>
      <c r="CI127" s="1340"/>
      <c r="CJ127" s="1341"/>
      <c r="CK127" s="1308"/>
      <c r="CL127" s="1309"/>
      <c r="CM127" s="486"/>
      <c r="CN127" s="1185"/>
      <c r="CO127" s="1228"/>
      <c r="CP127" s="1180"/>
      <c r="CQ127" s="106"/>
      <c r="CR127" s="1180"/>
      <c r="CS127" s="106"/>
      <c r="CT127" s="1180"/>
      <c r="CU127" s="1228"/>
      <c r="CV127" s="1180"/>
      <c r="CW127" s="106"/>
      <c r="CX127" s="1180"/>
      <c r="CY127" s="106"/>
      <c r="CZ127" s="1180"/>
      <c r="DA127" s="1228"/>
      <c r="DB127" s="1180"/>
      <c r="DC127" s="106"/>
      <c r="DD127" s="1409"/>
      <c r="DE127" s="1410"/>
      <c r="DF127" s="106"/>
      <c r="DG127" s="1391"/>
      <c r="DH127" s="185"/>
      <c r="DI127" s="1854"/>
      <c r="DJ127" s="1854"/>
      <c r="DK127" s="15"/>
      <c r="DL127" s="15"/>
    </row>
    <row r="128" spans="1:116" ht="3" customHeight="1" thickBot="1" x14ac:dyDescent="0.2">
      <c r="A128" s="15"/>
      <c r="B128" s="549"/>
      <c r="C128" s="549"/>
      <c r="D128" s="1392"/>
      <c r="E128" s="1393"/>
      <c r="F128" s="1393"/>
      <c r="G128" s="1393"/>
      <c r="H128" s="1393"/>
      <c r="I128" s="1393"/>
      <c r="J128" s="1393"/>
      <c r="K128" s="1393"/>
      <c r="L128" s="1393"/>
      <c r="M128" s="1393"/>
      <c r="N128" s="1393"/>
      <c r="O128" s="1393"/>
      <c r="P128" s="1393"/>
      <c r="Q128" s="1393"/>
      <c r="R128" s="1393"/>
      <c r="S128" s="1393"/>
      <c r="T128" s="1393"/>
      <c r="U128" s="1393"/>
      <c r="V128" s="1393"/>
      <c r="W128" s="1393"/>
      <c r="X128" s="1393"/>
      <c r="Y128" s="1393"/>
      <c r="Z128" s="1393"/>
      <c r="AA128" s="1393"/>
      <c r="AB128" s="1393"/>
      <c r="AC128" s="1393"/>
      <c r="AD128" s="1393"/>
      <c r="AE128" s="1393"/>
      <c r="AF128" s="1393"/>
      <c r="AG128" s="1393"/>
      <c r="AH128" s="1393"/>
      <c r="AI128" s="1393"/>
      <c r="AJ128" s="1393"/>
      <c r="AK128" s="1393"/>
      <c r="AL128" s="1393"/>
      <c r="AM128" s="1393"/>
      <c r="AN128" s="1393"/>
      <c r="AO128" s="1393"/>
      <c r="AP128" s="1393"/>
      <c r="AQ128" s="1393"/>
      <c r="AR128" s="1393"/>
      <c r="AS128" s="1393"/>
      <c r="AT128" s="1393"/>
      <c r="AU128" s="1393"/>
      <c r="AV128" s="1393"/>
      <c r="AW128" s="1393"/>
      <c r="AX128" s="1394"/>
      <c r="AY128" s="1355" t="s">
        <v>352</v>
      </c>
      <c r="AZ128" s="1356"/>
      <c r="BA128" s="1356"/>
      <c r="BB128" s="1356"/>
      <c r="BC128" s="1356"/>
      <c r="BD128" s="1357"/>
      <c r="BE128" s="1355" t="s">
        <v>353</v>
      </c>
      <c r="BF128" s="1356"/>
      <c r="BG128" s="1356"/>
      <c r="BH128" s="1356"/>
      <c r="BI128" s="1356"/>
      <c r="BJ128" s="1357"/>
      <c r="BK128" s="554"/>
      <c r="BL128" s="556"/>
      <c r="BM128" s="29"/>
      <c r="BN128" s="29"/>
      <c r="BO128" s="29"/>
      <c r="BP128" s="29"/>
      <c r="BQ128" s="29"/>
      <c r="BR128" s="557"/>
      <c r="BS128" s="29"/>
      <c r="BT128" s="29"/>
      <c r="BU128" s="1832"/>
      <c r="BV128" s="1833"/>
      <c r="BW128" s="1834"/>
      <c r="BX128" s="1343"/>
      <c r="BY128" s="1344"/>
      <c r="BZ128" s="1344"/>
      <c r="CA128" s="1344"/>
      <c r="CB128" s="1344"/>
      <c r="CC128" s="1344"/>
      <c r="CD128" s="1344"/>
      <c r="CE128" s="1344"/>
      <c r="CF128" s="1344"/>
      <c r="CG128" s="1344"/>
      <c r="CH128" s="1344"/>
      <c r="CI128" s="1344"/>
      <c r="CJ128" s="1345"/>
      <c r="CK128" s="1544"/>
      <c r="CL128" s="1546"/>
      <c r="CM128" s="495"/>
      <c r="CN128" s="243"/>
      <c r="CO128" s="243"/>
      <c r="CP128" s="243"/>
      <c r="CQ128" s="243"/>
      <c r="CR128" s="243"/>
      <c r="CS128" s="243"/>
      <c r="CT128" s="243"/>
      <c r="CU128" s="243"/>
      <c r="CV128" s="243"/>
      <c r="CW128" s="243"/>
      <c r="CX128" s="243"/>
      <c r="CY128" s="243"/>
      <c r="CZ128" s="243"/>
      <c r="DA128" s="243"/>
      <c r="DB128" s="243"/>
      <c r="DC128" s="243"/>
      <c r="DD128" s="243"/>
      <c r="DE128" s="243"/>
      <c r="DF128" s="243"/>
      <c r="DG128" s="243"/>
      <c r="DH128" s="190"/>
      <c r="DI128" s="1854"/>
      <c r="DJ128" s="1854"/>
      <c r="DK128" s="15"/>
      <c r="DL128" s="15"/>
    </row>
    <row r="129" spans="1:116" ht="3" customHeight="1" x14ac:dyDescent="0.15">
      <c r="A129" s="15"/>
      <c r="B129" s="549"/>
      <c r="C129" s="549"/>
      <c r="D129" s="1392"/>
      <c r="E129" s="1393"/>
      <c r="F129" s="1393"/>
      <c r="G129" s="1393"/>
      <c r="H129" s="1393"/>
      <c r="I129" s="1393"/>
      <c r="J129" s="1393"/>
      <c r="K129" s="1393"/>
      <c r="L129" s="1393"/>
      <c r="M129" s="1393"/>
      <c r="N129" s="1393"/>
      <c r="O129" s="1393"/>
      <c r="P129" s="1393"/>
      <c r="Q129" s="1393"/>
      <c r="R129" s="1393"/>
      <c r="S129" s="1393"/>
      <c r="T129" s="1393"/>
      <c r="U129" s="1393"/>
      <c r="V129" s="1393"/>
      <c r="W129" s="1393"/>
      <c r="X129" s="1393"/>
      <c r="Y129" s="1393"/>
      <c r="Z129" s="1393"/>
      <c r="AA129" s="1393"/>
      <c r="AB129" s="1393"/>
      <c r="AC129" s="1393"/>
      <c r="AD129" s="1393"/>
      <c r="AE129" s="1393"/>
      <c r="AF129" s="1393"/>
      <c r="AG129" s="1393"/>
      <c r="AH129" s="1393"/>
      <c r="AI129" s="1393"/>
      <c r="AJ129" s="1393"/>
      <c r="AK129" s="1393"/>
      <c r="AL129" s="1393"/>
      <c r="AM129" s="1393"/>
      <c r="AN129" s="1393"/>
      <c r="AO129" s="1393"/>
      <c r="AP129" s="1393"/>
      <c r="AQ129" s="1393"/>
      <c r="AR129" s="1393"/>
      <c r="AS129" s="1393"/>
      <c r="AT129" s="1393"/>
      <c r="AU129" s="1393"/>
      <c r="AV129" s="1393"/>
      <c r="AW129" s="1393"/>
      <c r="AX129" s="1394"/>
      <c r="AY129" s="1358"/>
      <c r="AZ129" s="1359"/>
      <c r="BA129" s="1359"/>
      <c r="BB129" s="1359"/>
      <c r="BC129" s="1359"/>
      <c r="BD129" s="1360"/>
      <c r="BE129" s="1358"/>
      <c r="BF129" s="1359"/>
      <c r="BG129" s="1359"/>
      <c r="BH129" s="1359"/>
      <c r="BI129" s="1359"/>
      <c r="BJ129" s="1360"/>
      <c r="BK129" s="554"/>
      <c r="BL129" s="556"/>
      <c r="BM129" s="29"/>
      <c r="BN129" s="29"/>
      <c r="BO129" s="29"/>
      <c r="BP129" s="29"/>
      <c r="BQ129" s="29"/>
      <c r="BR129" s="557"/>
      <c r="BS129" s="29"/>
      <c r="BT129" s="29"/>
      <c r="BU129" s="1832"/>
      <c r="BV129" s="1833"/>
      <c r="BW129" s="1834"/>
      <c r="BX129" s="1343" t="s">
        <v>348</v>
      </c>
      <c r="BY129" s="1344"/>
      <c r="BZ129" s="1344"/>
      <c r="CA129" s="1344"/>
      <c r="CB129" s="1344"/>
      <c r="CC129" s="1344"/>
      <c r="CD129" s="1344"/>
      <c r="CE129" s="1344"/>
      <c r="CF129" s="1344"/>
      <c r="CG129" s="1344"/>
      <c r="CH129" s="1344"/>
      <c r="CI129" s="1344"/>
      <c r="CJ129" s="1844"/>
      <c r="CK129" s="1255" t="s">
        <v>343</v>
      </c>
      <c r="CL129" s="1248"/>
      <c r="CM129" s="256"/>
      <c r="CN129" s="257"/>
      <c r="CO129" s="258"/>
      <c r="CP129" s="258"/>
      <c r="CQ129" s="258"/>
      <c r="CR129" s="258"/>
      <c r="CS129" s="258"/>
      <c r="CT129" s="258"/>
      <c r="CU129" s="258"/>
      <c r="CV129" s="258"/>
      <c r="CW129" s="258"/>
      <c r="CX129" s="258"/>
      <c r="CY129" s="258"/>
      <c r="CZ129" s="258"/>
      <c r="DA129" s="258"/>
      <c r="DB129" s="258"/>
      <c r="DC129" s="258"/>
      <c r="DD129" s="258"/>
      <c r="DE129" s="258"/>
      <c r="DF129" s="258"/>
      <c r="DG129" s="258"/>
      <c r="DH129" s="185"/>
      <c r="DI129" s="1854"/>
      <c r="DJ129" s="1854"/>
      <c r="DK129" s="15"/>
      <c r="DL129" s="15"/>
    </row>
    <row r="130" spans="1:116" ht="9.75" customHeight="1" x14ac:dyDescent="0.15">
      <c r="A130" s="15"/>
      <c r="B130" s="549"/>
      <c r="C130" s="549"/>
      <c r="D130" s="1392"/>
      <c r="E130" s="1393"/>
      <c r="F130" s="1393"/>
      <c r="G130" s="1393"/>
      <c r="H130" s="1393"/>
      <c r="I130" s="1393"/>
      <c r="J130" s="1393"/>
      <c r="K130" s="1393"/>
      <c r="L130" s="1393"/>
      <c r="M130" s="1393"/>
      <c r="N130" s="1393"/>
      <c r="O130" s="1393"/>
      <c r="P130" s="1393"/>
      <c r="Q130" s="1393"/>
      <c r="R130" s="1393"/>
      <c r="S130" s="1393"/>
      <c r="T130" s="1393"/>
      <c r="U130" s="1393"/>
      <c r="V130" s="1393"/>
      <c r="W130" s="1393"/>
      <c r="X130" s="1393"/>
      <c r="Y130" s="1393"/>
      <c r="Z130" s="1393"/>
      <c r="AA130" s="1393"/>
      <c r="AB130" s="1393"/>
      <c r="AC130" s="1393"/>
      <c r="AD130" s="1393"/>
      <c r="AE130" s="1393"/>
      <c r="AF130" s="1393"/>
      <c r="AG130" s="1393"/>
      <c r="AH130" s="1393"/>
      <c r="AI130" s="1393"/>
      <c r="AJ130" s="1393"/>
      <c r="AK130" s="1393"/>
      <c r="AL130" s="1393"/>
      <c r="AM130" s="1393"/>
      <c r="AN130" s="1393"/>
      <c r="AO130" s="1393"/>
      <c r="AP130" s="1393"/>
      <c r="AQ130" s="1393"/>
      <c r="AR130" s="1393"/>
      <c r="AS130" s="1393"/>
      <c r="AT130" s="1393"/>
      <c r="AU130" s="1393"/>
      <c r="AV130" s="1393"/>
      <c r="AW130" s="1393"/>
      <c r="AX130" s="1394"/>
      <c r="AY130" s="1361"/>
      <c r="AZ130" s="1362"/>
      <c r="BA130" s="1362"/>
      <c r="BB130" s="1362"/>
      <c r="BC130" s="1362"/>
      <c r="BD130" s="1363"/>
      <c r="BE130" s="1361"/>
      <c r="BF130" s="1362"/>
      <c r="BG130" s="1362"/>
      <c r="BH130" s="1362"/>
      <c r="BI130" s="1362"/>
      <c r="BJ130" s="1363"/>
      <c r="BK130" s="554"/>
      <c r="BL130" s="1364" t="s">
        <v>399</v>
      </c>
      <c r="BM130" s="1365"/>
      <c r="BN130" s="1365"/>
      <c r="BO130" s="1365"/>
      <c r="BP130" s="1365"/>
      <c r="BQ130" s="1365"/>
      <c r="BR130" s="1366"/>
      <c r="BS130" s="29"/>
      <c r="BT130" s="29"/>
      <c r="BU130" s="1832"/>
      <c r="BV130" s="1833"/>
      <c r="BW130" s="1834"/>
      <c r="BX130" s="1351"/>
      <c r="BY130" s="1313"/>
      <c r="BZ130" s="1313"/>
      <c r="CA130" s="1313"/>
      <c r="CB130" s="1313"/>
      <c r="CC130" s="1313"/>
      <c r="CD130" s="1313"/>
      <c r="CE130" s="1313"/>
      <c r="CF130" s="1313"/>
      <c r="CG130" s="1313"/>
      <c r="CH130" s="1313"/>
      <c r="CI130" s="1313"/>
      <c r="CJ130" s="1845"/>
      <c r="CK130" s="1255"/>
      <c r="CL130" s="1248"/>
      <c r="CM130" s="184"/>
      <c r="CN130" s="1183" t="str">
        <f>IF(OR(第1表入力!CM79=0,LEN(第1表入力!CM79)-9&lt;=0),"",MID(第1表入力!CM79,LEN(第1表入力!CM79)-9,1))</f>
        <v/>
      </c>
      <c r="CO130" s="1228"/>
      <c r="CP130" s="1179" t="str">
        <f>IF(OR(第1表入力!CM79=0,LEN(第1表入力!CM79)-8&lt;=0),"",MID(第1表入力!CM79,LEN(第1表入力!CM79)-8,1))</f>
        <v/>
      </c>
      <c r="CQ130" s="168"/>
      <c r="CR130" s="1179" t="str">
        <f>IF(OR(第1表入力!CM79=0,LEN(第1表入力!CM79)-7&lt;=0),"",MID(第1表入力!CM79,LEN(第1表入力!CM79)-7,1))</f>
        <v/>
      </c>
      <c r="CS130" s="168"/>
      <c r="CT130" s="1179" t="str">
        <f>IF(OR(第1表入力!CM79=0,LEN(第1表入力!CM79)-6&lt;=0),"",MID(第1表入力!CM79,LEN(第1表入力!CM79)-6,1))</f>
        <v/>
      </c>
      <c r="CU130" s="1228"/>
      <c r="CV130" s="1179" t="str">
        <f>IF(OR(第1表入力!CM79=0,LEN(第1表入力!CM79)-5&lt;=0),"",MID(第1表入力!CM79,LEN(第1表入力!CM79)-5,1))</f>
        <v/>
      </c>
      <c r="CW130" s="168"/>
      <c r="CX130" s="1179" t="str">
        <f>IF(OR(第1表入力!CM79=0,LEN(第1表入力!CM79)-4&lt;=0),"",MID(第1表入力!CM79,LEN(第1表入力!CM79)-4,1))</f>
        <v/>
      </c>
      <c r="CY130" s="168"/>
      <c r="CZ130" s="1179" t="str">
        <f>IF(OR(第1表入力!CM79=0,LEN(第1表入力!CM79)-3&lt;=0),"",MID(第1表入力!CM79,LEN(第1表入力!CM79)-3,1))</f>
        <v/>
      </c>
      <c r="DA130" s="1228"/>
      <c r="DB130" s="1179" t="str">
        <f>IF(OR(第1表入力!CM79=0,LEN(第1表入力!CM79)-2&lt;=0),"",MID(第1表入力!CM79,LEN(第1表入力!CM79)-2,1))</f>
        <v/>
      </c>
      <c r="DC130" s="168"/>
      <c r="DD130" s="1407" t="s">
        <v>131</v>
      </c>
      <c r="DE130" s="1408"/>
      <c r="DF130" s="168"/>
      <c r="DG130" s="1389" t="s">
        <v>131</v>
      </c>
      <c r="DH130" s="185"/>
      <c r="DI130" s="1854"/>
      <c r="DJ130" s="1854"/>
      <c r="DK130" s="15"/>
      <c r="DL130" s="15"/>
    </row>
    <row r="131" spans="1:116" ht="9.75" customHeight="1" x14ac:dyDescent="0.15">
      <c r="A131" s="15"/>
      <c r="B131" s="549"/>
      <c r="C131" s="549"/>
      <c r="D131" s="1392"/>
      <c r="E131" s="1393"/>
      <c r="F131" s="1393"/>
      <c r="G131" s="1393"/>
      <c r="H131" s="1393"/>
      <c r="I131" s="1393"/>
      <c r="J131" s="1393"/>
      <c r="K131" s="1393"/>
      <c r="L131" s="1393"/>
      <c r="M131" s="1393"/>
      <c r="N131" s="1393"/>
      <c r="O131" s="1393"/>
      <c r="P131" s="1393"/>
      <c r="Q131" s="1393"/>
      <c r="R131" s="1393"/>
      <c r="S131" s="1393"/>
      <c r="T131" s="1393"/>
      <c r="U131" s="1393"/>
      <c r="V131" s="1393"/>
      <c r="W131" s="1393"/>
      <c r="X131" s="1393"/>
      <c r="Y131" s="1393"/>
      <c r="Z131" s="1393"/>
      <c r="AA131" s="1393"/>
      <c r="AB131" s="1393"/>
      <c r="AC131" s="1393"/>
      <c r="AD131" s="1393"/>
      <c r="AE131" s="1393"/>
      <c r="AF131" s="1393"/>
      <c r="AG131" s="1393"/>
      <c r="AH131" s="1393"/>
      <c r="AI131" s="1393"/>
      <c r="AJ131" s="1393"/>
      <c r="AK131" s="1393"/>
      <c r="AL131" s="1393"/>
      <c r="AM131" s="1393"/>
      <c r="AN131" s="1393"/>
      <c r="AO131" s="1393"/>
      <c r="AP131" s="1393"/>
      <c r="AQ131" s="1393"/>
      <c r="AR131" s="1393"/>
      <c r="AS131" s="1393"/>
      <c r="AT131" s="1393"/>
      <c r="AU131" s="1393"/>
      <c r="AV131" s="1393"/>
      <c r="AW131" s="1393"/>
      <c r="AX131" s="1394"/>
      <c r="AY131" s="1398" t="str">
        <f>IF(第1表入力!DZ146=TRUE,"☑","□")</f>
        <v>☑</v>
      </c>
      <c r="AZ131" s="1399"/>
      <c r="BA131" s="1399"/>
      <c r="BB131" s="1399"/>
      <c r="BC131" s="1399"/>
      <c r="BD131" s="1400"/>
      <c r="BE131" s="1398" t="str">
        <f>IF(第1表入力!EA146=TRUE,"☑","□")</f>
        <v>□</v>
      </c>
      <c r="BF131" s="1399"/>
      <c r="BG131" s="1399"/>
      <c r="BH131" s="1399"/>
      <c r="BI131" s="1399"/>
      <c r="BJ131" s="1400"/>
      <c r="BK131" s="554"/>
      <c r="BL131" s="1364"/>
      <c r="BM131" s="1365"/>
      <c r="BN131" s="1365"/>
      <c r="BO131" s="1365"/>
      <c r="BP131" s="1365"/>
      <c r="BQ131" s="1365"/>
      <c r="BR131" s="1366"/>
      <c r="BS131" s="29"/>
      <c r="BT131" s="29"/>
      <c r="BU131" s="1832"/>
      <c r="BV131" s="1833"/>
      <c r="BW131" s="1834"/>
      <c r="BX131" s="1351"/>
      <c r="BY131" s="1313"/>
      <c r="BZ131" s="1313"/>
      <c r="CA131" s="1313"/>
      <c r="CB131" s="1313"/>
      <c r="CC131" s="1313"/>
      <c r="CD131" s="1313"/>
      <c r="CE131" s="1313"/>
      <c r="CF131" s="1313"/>
      <c r="CG131" s="1313"/>
      <c r="CH131" s="1313"/>
      <c r="CI131" s="1313"/>
      <c r="CJ131" s="1845"/>
      <c r="CK131" s="1255"/>
      <c r="CL131" s="1248"/>
      <c r="CM131" s="486"/>
      <c r="CN131" s="1185"/>
      <c r="CO131" s="1228"/>
      <c r="CP131" s="1180"/>
      <c r="CQ131" s="106"/>
      <c r="CR131" s="1180"/>
      <c r="CS131" s="106"/>
      <c r="CT131" s="1180"/>
      <c r="CU131" s="1228"/>
      <c r="CV131" s="1180"/>
      <c r="CW131" s="106"/>
      <c r="CX131" s="1180"/>
      <c r="CY131" s="106"/>
      <c r="CZ131" s="1180"/>
      <c r="DA131" s="1228"/>
      <c r="DB131" s="1180"/>
      <c r="DC131" s="106"/>
      <c r="DD131" s="1409"/>
      <c r="DE131" s="1410"/>
      <c r="DF131" s="106"/>
      <c r="DG131" s="1391"/>
      <c r="DH131" s="39"/>
      <c r="DI131" s="1854"/>
      <c r="DJ131" s="1854"/>
      <c r="DK131" s="15"/>
      <c r="DL131" s="15"/>
    </row>
    <row r="132" spans="1:116" ht="3" customHeight="1" thickBot="1" x14ac:dyDescent="0.2">
      <c r="A132" s="15"/>
      <c r="B132" s="549"/>
      <c r="C132" s="549"/>
      <c r="D132" s="1392"/>
      <c r="E132" s="1393"/>
      <c r="F132" s="1393"/>
      <c r="G132" s="1393"/>
      <c r="H132" s="1393"/>
      <c r="I132" s="1393"/>
      <c r="J132" s="1393"/>
      <c r="K132" s="1393"/>
      <c r="L132" s="1393"/>
      <c r="M132" s="1393"/>
      <c r="N132" s="1393"/>
      <c r="O132" s="1393"/>
      <c r="P132" s="1393"/>
      <c r="Q132" s="1393"/>
      <c r="R132" s="1393"/>
      <c r="S132" s="1393"/>
      <c r="T132" s="1393"/>
      <c r="U132" s="1393"/>
      <c r="V132" s="1393"/>
      <c r="W132" s="1393"/>
      <c r="X132" s="1393"/>
      <c r="Y132" s="1393"/>
      <c r="Z132" s="1393"/>
      <c r="AA132" s="1393"/>
      <c r="AB132" s="1393"/>
      <c r="AC132" s="1393"/>
      <c r="AD132" s="1393"/>
      <c r="AE132" s="1393"/>
      <c r="AF132" s="1393"/>
      <c r="AG132" s="1393"/>
      <c r="AH132" s="1393"/>
      <c r="AI132" s="1393"/>
      <c r="AJ132" s="1393"/>
      <c r="AK132" s="1393"/>
      <c r="AL132" s="1393"/>
      <c r="AM132" s="1393"/>
      <c r="AN132" s="1393"/>
      <c r="AO132" s="1393"/>
      <c r="AP132" s="1393"/>
      <c r="AQ132" s="1393"/>
      <c r="AR132" s="1393"/>
      <c r="AS132" s="1393"/>
      <c r="AT132" s="1393"/>
      <c r="AU132" s="1393"/>
      <c r="AV132" s="1393"/>
      <c r="AW132" s="1393"/>
      <c r="AX132" s="1394"/>
      <c r="AY132" s="1401"/>
      <c r="AZ132" s="1402"/>
      <c r="BA132" s="1402"/>
      <c r="BB132" s="1402"/>
      <c r="BC132" s="1402"/>
      <c r="BD132" s="1403"/>
      <c r="BE132" s="1401"/>
      <c r="BF132" s="1402"/>
      <c r="BG132" s="1402"/>
      <c r="BH132" s="1402"/>
      <c r="BI132" s="1402"/>
      <c r="BJ132" s="1403"/>
      <c r="BK132" s="481"/>
      <c r="BL132" s="556"/>
      <c r="BM132" s="29"/>
      <c r="BN132" s="29"/>
      <c r="BO132" s="29"/>
      <c r="BP132" s="29"/>
      <c r="BQ132" s="29"/>
      <c r="BR132" s="557"/>
      <c r="BS132" s="479"/>
      <c r="BT132" s="479"/>
      <c r="BU132" s="1836"/>
      <c r="BV132" s="1837"/>
      <c r="BW132" s="1838"/>
      <c r="BX132" s="1846"/>
      <c r="BY132" s="1847"/>
      <c r="BZ132" s="1847"/>
      <c r="CA132" s="1847"/>
      <c r="CB132" s="1847"/>
      <c r="CC132" s="1847"/>
      <c r="CD132" s="1847"/>
      <c r="CE132" s="1847"/>
      <c r="CF132" s="1847"/>
      <c r="CG132" s="1847"/>
      <c r="CH132" s="1847"/>
      <c r="CI132" s="1847"/>
      <c r="CJ132" s="1848"/>
      <c r="CK132" s="1828"/>
      <c r="CL132" s="1334"/>
      <c r="CM132" s="488"/>
      <c r="CN132" s="108"/>
      <c r="CO132" s="108"/>
      <c r="CP132" s="108"/>
      <c r="CQ132" s="108"/>
      <c r="CR132" s="108"/>
      <c r="CS132" s="108"/>
      <c r="CT132" s="108"/>
      <c r="CU132" s="108"/>
      <c r="CV132" s="108"/>
      <c r="CW132" s="108"/>
      <c r="CX132" s="243"/>
      <c r="CY132" s="243"/>
      <c r="CZ132" s="243"/>
      <c r="DA132" s="243"/>
      <c r="DB132" s="243"/>
      <c r="DC132" s="243"/>
      <c r="DD132" s="243"/>
      <c r="DE132" s="243"/>
      <c r="DF132" s="243"/>
      <c r="DG132" s="243"/>
      <c r="DH132" s="190"/>
      <c r="DI132" s="1854"/>
      <c r="DJ132" s="1854"/>
      <c r="DK132" s="15"/>
      <c r="DL132" s="15"/>
    </row>
    <row r="133" spans="1:116" ht="3.75" customHeight="1" x14ac:dyDescent="0.15">
      <c r="A133" s="15"/>
      <c r="B133" s="549"/>
      <c r="C133" s="549"/>
      <c r="D133" s="1392"/>
      <c r="E133" s="1393"/>
      <c r="F133" s="1393"/>
      <c r="G133" s="1393"/>
      <c r="H133" s="1393"/>
      <c r="I133" s="1393"/>
      <c r="J133" s="1393"/>
      <c r="K133" s="1393"/>
      <c r="L133" s="1393"/>
      <c r="M133" s="1393"/>
      <c r="N133" s="1393"/>
      <c r="O133" s="1393"/>
      <c r="P133" s="1393"/>
      <c r="Q133" s="1393"/>
      <c r="R133" s="1393"/>
      <c r="S133" s="1393"/>
      <c r="T133" s="1393"/>
      <c r="U133" s="1393"/>
      <c r="V133" s="1393"/>
      <c r="W133" s="1393"/>
      <c r="X133" s="1393"/>
      <c r="Y133" s="1393"/>
      <c r="Z133" s="1393"/>
      <c r="AA133" s="1393"/>
      <c r="AB133" s="1393"/>
      <c r="AC133" s="1393"/>
      <c r="AD133" s="1393"/>
      <c r="AE133" s="1393"/>
      <c r="AF133" s="1393"/>
      <c r="AG133" s="1393"/>
      <c r="AH133" s="1393"/>
      <c r="AI133" s="1393"/>
      <c r="AJ133" s="1393"/>
      <c r="AK133" s="1393"/>
      <c r="AL133" s="1393"/>
      <c r="AM133" s="1393"/>
      <c r="AN133" s="1393"/>
      <c r="AO133" s="1393"/>
      <c r="AP133" s="1393"/>
      <c r="AQ133" s="1393"/>
      <c r="AR133" s="1393"/>
      <c r="AS133" s="1393"/>
      <c r="AT133" s="1393"/>
      <c r="AU133" s="1393"/>
      <c r="AV133" s="1393"/>
      <c r="AW133" s="1393"/>
      <c r="AX133" s="1394"/>
      <c r="AY133" s="1401"/>
      <c r="AZ133" s="1402"/>
      <c r="BA133" s="1402"/>
      <c r="BB133" s="1402"/>
      <c r="BC133" s="1402"/>
      <c r="BD133" s="1403"/>
      <c r="BE133" s="1401"/>
      <c r="BF133" s="1402"/>
      <c r="BG133" s="1402"/>
      <c r="BH133" s="1402"/>
      <c r="BI133" s="1402"/>
      <c r="BJ133" s="1403"/>
      <c r="BK133" s="481"/>
      <c r="BL133" s="1385" t="s">
        <v>223</v>
      </c>
      <c r="BM133" s="1386"/>
      <c r="BN133" s="1386"/>
      <c r="BO133" s="1386"/>
      <c r="BP133" s="1386"/>
      <c r="BQ133" s="29"/>
      <c r="BR133" s="557"/>
      <c r="BS133" s="479"/>
      <c r="BT133" s="479"/>
      <c r="BU133" s="479"/>
      <c r="BV133" s="479"/>
      <c r="BW133" s="479"/>
      <c r="BX133" s="479"/>
      <c r="BY133" s="479"/>
      <c r="BZ133" s="480"/>
      <c r="CA133" s="480"/>
      <c r="CB133" s="480"/>
      <c r="CC133" s="480"/>
      <c r="CD133" s="15"/>
      <c r="CE133" s="15"/>
      <c r="CF133" s="15"/>
      <c r="CG133" s="15"/>
      <c r="CH133" s="15"/>
      <c r="CI133" s="15"/>
      <c r="CJ133" s="15"/>
      <c r="CK133" s="15"/>
      <c r="CL133" s="15"/>
      <c r="CM133" s="15"/>
      <c r="CN133" s="15"/>
      <c r="CO133" s="15"/>
      <c r="CP133" s="15"/>
      <c r="CQ133" s="15"/>
      <c r="CR133" s="15"/>
      <c r="CS133" s="15"/>
      <c r="CT133" s="15"/>
      <c r="CU133" s="15"/>
      <c r="CV133" s="15"/>
      <c r="CW133" s="15"/>
      <c r="CX133" s="106"/>
      <c r="CY133" s="106"/>
      <c r="CZ133" s="106"/>
      <c r="DA133" s="106"/>
      <c r="DB133" s="106"/>
      <c r="DC133" s="106"/>
      <c r="DD133" s="106"/>
      <c r="DE133" s="106"/>
      <c r="DF133" s="106"/>
      <c r="DG133" s="106"/>
      <c r="DH133" s="106"/>
      <c r="DI133" s="1854"/>
      <c r="DJ133" s="1854"/>
      <c r="DK133" s="15"/>
      <c r="DL133" s="15"/>
    </row>
    <row r="134" spans="1:116" ht="9" customHeight="1" x14ac:dyDescent="0.15">
      <c r="A134" s="15"/>
      <c r="B134" s="549"/>
      <c r="C134" s="549"/>
      <c r="D134" s="1395"/>
      <c r="E134" s="1396"/>
      <c r="F134" s="1396"/>
      <c r="G134" s="1396"/>
      <c r="H134" s="1396"/>
      <c r="I134" s="1396"/>
      <c r="J134" s="1396"/>
      <c r="K134" s="1396"/>
      <c r="L134" s="1396"/>
      <c r="M134" s="1396"/>
      <c r="N134" s="1396"/>
      <c r="O134" s="1396"/>
      <c r="P134" s="1396"/>
      <c r="Q134" s="1396"/>
      <c r="R134" s="1396"/>
      <c r="S134" s="1396"/>
      <c r="T134" s="1396"/>
      <c r="U134" s="1396"/>
      <c r="V134" s="1396"/>
      <c r="W134" s="1396"/>
      <c r="X134" s="1396"/>
      <c r="Y134" s="1396"/>
      <c r="Z134" s="1396"/>
      <c r="AA134" s="1396"/>
      <c r="AB134" s="1396"/>
      <c r="AC134" s="1396"/>
      <c r="AD134" s="1396"/>
      <c r="AE134" s="1396"/>
      <c r="AF134" s="1396"/>
      <c r="AG134" s="1396"/>
      <c r="AH134" s="1396"/>
      <c r="AI134" s="1396"/>
      <c r="AJ134" s="1396"/>
      <c r="AK134" s="1396"/>
      <c r="AL134" s="1396"/>
      <c r="AM134" s="1396"/>
      <c r="AN134" s="1396"/>
      <c r="AO134" s="1396"/>
      <c r="AP134" s="1396"/>
      <c r="AQ134" s="1396"/>
      <c r="AR134" s="1396"/>
      <c r="AS134" s="1396"/>
      <c r="AT134" s="1396"/>
      <c r="AU134" s="1396"/>
      <c r="AV134" s="1396"/>
      <c r="AW134" s="1396"/>
      <c r="AX134" s="1397"/>
      <c r="AY134" s="1404"/>
      <c r="AZ134" s="1405"/>
      <c r="BA134" s="1405"/>
      <c r="BB134" s="1405"/>
      <c r="BC134" s="1405"/>
      <c r="BD134" s="1406"/>
      <c r="BE134" s="1404"/>
      <c r="BF134" s="1405"/>
      <c r="BG134" s="1405"/>
      <c r="BH134" s="1405"/>
      <c r="BI134" s="1405"/>
      <c r="BJ134" s="1406"/>
      <c r="BK134" s="558"/>
      <c r="BL134" s="1387"/>
      <c r="BM134" s="1388"/>
      <c r="BN134" s="1388"/>
      <c r="BO134" s="1388"/>
      <c r="BP134" s="1388"/>
      <c r="BQ134" s="559"/>
      <c r="BR134" s="560"/>
      <c r="BS134" s="549"/>
      <c r="BT134" s="549"/>
      <c r="BU134" s="1371" t="s">
        <v>354</v>
      </c>
      <c r="BV134" s="1372"/>
      <c r="BW134" s="1372"/>
      <c r="BX134" s="1372"/>
      <c r="BY134" s="1372"/>
      <c r="BZ134" s="1372"/>
      <c r="CA134" s="1372"/>
      <c r="CB134" s="1372"/>
      <c r="CC134" s="1372"/>
      <c r="CD134" s="1372"/>
      <c r="CE134" s="1372"/>
      <c r="CF134" s="1372"/>
      <c r="CG134" s="1372"/>
      <c r="CH134" s="1372"/>
      <c r="CI134" s="1372"/>
      <c r="CJ134" s="1372"/>
      <c r="CK134" s="1372"/>
      <c r="CL134" s="1373"/>
      <c r="CM134" s="1237" t="s">
        <v>355</v>
      </c>
      <c r="CN134" s="1238"/>
      <c r="CO134" s="1238"/>
      <c r="CP134" s="1238"/>
      <c r="CQ134" s="1238"/>
      <c r="CR134" s="1238"/>
      <c r="CS134" s="482"/>
      <c r="CT134" s="482"/>
      <c r="CU134" s="482"/>
      <c r="CV134" s="1377" t="s">
        <v>6</v>
      </c>
      <c r="CW134" s="1378"/>
      <c r="CX134" s="482"/>
      <c r="CY134" s="482"/>
      <c r="CZ134" s="484"/>
      <c r="DA134" s="1381" t="s">
        <v>357</v>
      </c>
      <c r="DB134" s="1381"/>
      <c r="DC134" s="482"/>
      <c r="DD134" s="482"/>
      <c r="DE134" s="482"/>
      <c r="DF134" s="482"/>
      <c r="DG134" s="1377" t="s">
        <v>356</v>
      </c>
      <c r="DH134" s="1378"/>
      <c r="DI134" s="1854"/>
      <c r="DJ134" s="1854"/>
      <c r="DK134" s="15"/>
      <c r="DL134" s="15"/>
    </row>
    <row r="135" spans="1:116" ht="9" customHeight="1" x14ac:dyDescent="0.15">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5"/>
      <c r="AO135" s="15"/>
      <c r="AP135" s="15"/>
      <c r="AQ135" s="15"/>
      <c r="AR135" s="15"/>
      <c r="AS135" s="15"/>
      <c r="AT135" s="15"/>
      <c r="AU135" s="15"/>
      <c r="AV135" s="15"/>
      <c r="AW135" s="15"/>
      <c r="AX135" s="15"/>
      <c r="AY135" s="15"/>
      <c r="AZ135" s="15"/>
      <c r="BA135" s="15"/>
      <c r="BB135" s="15"/>
      <c r="BC135" s="15"/>
      <c r="BD135" s="15"/>
      <c r="BE135" s="15"/>
      <c r="BF135" s="15"/>
      <c r="BG135" s="15"/>
      <c r="BH135" s="15"/>
      <c r="BI135" s="15"/>
      <c r="BJ135" s="15"/>
      <c r="BK135" s="15"/>
      <c r="BL135" s="15"/>
      <c r="BM135" s="15"/>
      <c r="BN135" s="15"/>
      <c r="BO135" s="15"/>
      <c r="BP135" s="15"/>
      <c r="BQ135" s="15"/>
      <c r="BR135" s="15"/>
      <c r="BS135" s="15"/>
      <c r="BT135" s="15"/>
      <c r="BU135" s="1374"/>
      <c r="BV135" s="1375"/>
      <c r="BW135" s="1375"/>
      <c r="BX135" s="1375"/>
      <c r="BY135" s="1375"/>
      <c r="BZ135" s="1375"/>
      <c r="CA135" s="1375"/>
      <c r="CB135" s="1375"/>
      <c r="CC135" s="1375"/>
      <c r="CD135" s="1375"/>
      <c r="CE135" s="1375"/>
      <c r="CF135" s="1375"/>
      <c r="CG135" s="1375"/>
      <c r="CH135" s="1375"/>
      <c r="CI135" s="1375"/>
      <c r="CJ135" s="1375"/>
      <c r="CK135" s="1375"/>
      <c r="CL135" s="1376"/>
      <c r="CM135" s="1383"/>
      <c r="CN135" s="1384"/>
      <c r="CO135" s="1384"/>
      <c r="CP135" s="1384"/>
      <c r="CQ135" s="1384"/>
      <c r="CR135" s="1384"/>
      <c r="CS135" s="483"/>
      <c r="CT135" s="483"/>
      <c r="CU135" s="483"/>
      <c r="CV135" s="1379"/>
      <c r="CW135" s="1380"/>
      <c r="CX135" s="483"/>
      <c r="CY135" s="483"/>
      <c r="CZ135" s="485"/>
      <c r="DA135" s="1382"/>
      <c r="DB135" s="1382"/>
      <c r="DC135" s="483"/>
      <c r="DD135" s="483"/>
      <c r="DE135" s="483"/>
      <c r="DF135" s="483"/>
      <c r="DG135" s="1379"/>
      <c r="DH135" s="1380"/>
      <c r="DI135" s="1854"/>
      <c r="DJ135" s="1854"/>
      <c r="DK135" s="15"/>
      <c r="DL135" s="15"/>
    </row>
    <row r="136" spans="1:116" ht="9" customHeight="1" x14ac:dyDescent="0.15">
      <c r="DB136" s="281"/>
      <c r="DE136" s="280"/>
      <c r="DG136" s="280"/>
      <c r="DH136" s="621" t="s">
        <v>406</v>
      </c>
      <c r="DI136" s="1854"/>
      <c r="DJ136" s="1854"/>
    </row>
    <row r="137" spans="1:116" ht="21.75" customHeight="1" x14ac:dyDescent="0.15"/>
    <row r="138" spans="1:116" ht="21.75" customHeight="1" x14ac:dyDescent="0.15"/>
  </sheetData>
  <sheetProtection algorithmName="SHA-512" hashValue="X2C0qA8svqCS4Sa1YPnIAwRCIdHyjFYku56QaIrtAFdOqmXda7p/Q5qCBtBjIJQJ8lRbjANaelYG7GC1xlDdSQ==" saltValue="3Q/6Myp0e8H9E9j3qrp84w==" spinCount="100000" sheet="1" objects="1" scenarios="1"/>
  <mergeCells count="572">
    <mergeCell ref="DI31:DJ136"/>
    <mergeCell ref="DC74:DH77"/>
    <mergeCell ref="DI6:DJ30"/>
    <mergeCell ref="C56:D86"/>
    <mergeCell ref="B25:B86"/>
    <mergeCell ref="E86:H86"/>
    <mergeCell ref="CP86:DG86"/>
    <mergeCell ref="I86:L86"/>
    <mergeCell ref="BL86:BO86"/>
    <mergeCell ref="DD122:DE122"/>
    <mergeCell ref="CN125:CN127"/>
    <mergeCell ref="CP125:CP127"/>
    <mergeCell ref="CR125:CR127"/>
    <mergeCell ref="CT125:CT127"/>
    <mergeCell ref="CV125:CV127"/>
    <mergeCell ref="CX125:CX127"/>
    <mergeCell ref="CZ125:CZ127"/>
    <mergeCell ref="DB125:DB127"/>
    <mergeCell ref="DD125:DE127"/>
    <mergeCell ref="CO125:CO127"/>
    <mergeCell ref="CU125:CU127"/>
    <mergeCell ref="DA125:DA127"/>
    <mergeCell ref="C110:V112"/>
    <mergeCell ref="W104:AB106"/>
    <mergeCell ref="CK124:CL128"/>
    <mergeCell ref="CK129:CL132"/>
    <mergeCell ref="BU113:BW132"/>
    <mergeCell ref="BX113:BY123"/>
    <mergeCell ref="BX129:CJ132"/>
    <mergeCell ref="BX124:CJ128"/>
    <mergeCell ref="L76:N76"/>
    <mergeCell ref="T65:V65"/>
    <mergeCell ref="BE71:BG72"/>
    <mergeCell ref="BA71:BD72"/>
    <mergeCell ref="W89:AB91"/>
    <mergeCell ref="AS93:AU93"/>
    <mergeCell ref="AB65:AE65"/>
    <mergeCell ref="AD90:AH90"/>
    <mergeCell ref="AS90:AU90"/>
    <mergeCell ref="L65:N65"/>
    <mergeCell ref="AR82:AS83"/>
    <mergeCell ref="AB76:AE76"/>
    <mergeCell ref="AW93:AX93"/>
    <mergeCell ref="CK98:CL100"/>
    <mergeCell ref="CK89:CL91"/>
    <mergeCell ref="AW114:AX114"/>
    <mergeCell ref="BE108:BF108"/>
    <mergeCell ref="AZ90:BC90"/>
    <mergeCell ref="BE93:BF93"/>
    <mergeCell ref="BI90:BJ90"/>
    <mergeCell ref="AZ87:BW88"/>
    <mergeCell ref="BI93:BJ93"/>
    <mergeCell ref="BE96:BF96"/>
    <mergeCell ref="BE99:BF99"/>
    <mergeCell ref="AZ93:BC93"/>
    <mergeCell ref="BI102:BJ102"/>
    <mergeCell ref="BI96:BJ96"/>
    <mergeCell ref="AZ99:BC99"/>
    <mergeCell ref="BI99:BJ99"/>
    <mergeCell ref="BE102:BF102"/>
    <mergeCell ref="CM27:DH28"/>
    <mergeCell ref="BT12:BV13"/>
    <mergeCell ref="BY16:CA17"/>
    <mergeCell ref="BY21:CA23"/>
    <mergeCell ref="DE13:DF15"/>
    <mergeCell ref="DB10:DC12"/>
    <mergeCell ref="DE21:DF23"/>
    <mergeCell ref="CP13:CP14"/>
    <mergeCell ref="S9:BV10"/>
    <mergeCell ref="BW26:CC27"/>
    <mergeCell ref="CD26:CL27"/>
    <mergeCell ref="CM26:DH26"/>
    <mergeCell ref="BB12:BE13"/>
    <mergeCell ref="CN13:CN14"/>
    <mergeCell ref="CQ13:CR23"/>
    <mergeCell ref="BM12:BP13"/>
    <mergeCell ref="CH13:CH14"/>
    <mergeCell ref="CK13:CL14"/>
    <mergeCell ref="CZ16:CZ17"/>
    <mergeCell ref="BM19:BP19"/>
    <mergeCell ref="BQ19:BS19"/>
    <mergeCell ref="BQ12:BS13"/>
    <mergeCell ref="CZ21:CZ23"/>
    <mergeCell ref="CK22:CL22"/>
    <mergeCell ref="DD31:DE31"/>
    <mergeCell ref="DD34:DE35"/>
    <mergeCell ref="BJ41:BK48"/>
    <mergeCell ref="BL41:BV45"/>
    <mergeCell ref="DD45:DE46"/>
    <mergeCell ref="CN34:CN35"/>
    <mergeCell ref="CT71:CT72"/>
    <mergeCell ref="CR71:CR72"/>
    <mergeCell ref="CP71:CP72"/>
    <mergeCell ref="BL56:BV62"/>
    <mergeCell ref="DC63:DH66"/>
    <mergeCell ref="BL46:CL48"/>
    <mergeCell ref="BW41:CC45"/>
    <mergeCell ref="CD41:CL45"/>
    <mergeCell ref="BJ38:BS40"/>
    <mergeCell ref="BT38:BV40"/>
    <mergeCell ref="CM48:CQ48"/>
    <mergeCell ref="CR48:CV48"/>
    <mergeCell ref="DG45:DG46"/>
    <mergeCell ref="CD30:CL34"/>
    <mergeCell ref="CD38:CJ40"/>
    <mergeCell ref="CK39:CL39"/>
    <mergeCell ref="CR34:CR35"/>
    <mergeCell ref="CT34:CT35"/>
    <mergeCell ref="CV34:CV35"/>
    <mergeCell ref="CZ34:CZ35"/>
    <mergeCell ref="CZ82:CZ84"/>
    <mergeCell ref="CX34:CX35"/>
    <mergeCell ref="CR60:CR61"/>
    <mergeCell ref="CM63:CQ66"/>
    <mergeCell ref="CR63:CV66"/>
    <mergeCell ref="CW63:DB66"/>
    <mergeCell ref="CM74:CQ77"/>
    <mergeCell ref="CR74:CV77"/>
    <mergeCell ref="CW74:DB77"/>
    <mergeCell ref="CV60:CV61"/>
    <mergeCell ref="CX60:CX61"/>
    <mergeCell ref="M4:O5"/>
    <mergeCell ref="AT12:AW13"/>
    <mergeCell ref="AB19:AF19"/>
    <mergeCell ref="W19:AA19"/>
    <mergeCell ref="AB12:AF13"/>
    <mergeCell ref="AW2:CA5"/>
    <mergeCell ref="J4:L5"/>
    <mergeCell ref="AG12:AL13"/>
    <mergeCell ref="AC2:AM5"/>
    <mergeCell ref="S12:V13"/>
    <mergeCell ref="W12:AA13"/>
    <mergeCell ref="U4:Z5"/>
    <mergeCell ref="R4:T5"/>
    <mergeCell ref="BY7:DH8"/>
    <mergeCell ref="DE18:DF20"/>
    <mergeCell ref="BY9:CA9"/>
    <mergeCell ref="DE16:DF17"/>
    <mergeCell ref="BY10:CA12"/>
    <mergeCell ref="BY18:CA20"/>
    <mergeCell ref="BJ12:BL13"/>
    <mergeCell ref="CZ18:CZ20"/>
    <mergeCell ref="BU7:BV8"/>
    <mergeCell ref="AO7:AS8"/>
    <mergeCell ref="CZ13:CZ15"/>
    <mergeCell ref="AY22:BB22"/>
    <mergeCell ref="BD21:BI23"/>
    <mergeCell ref="BF12:BI13"/>
    <mergeCell ref="AT19:AW19"/>
    <mergeCell ref="AX12:BA13"/>
    <mergeCell ref="AK22:AO22"/>
    <mergeCell ref="BF19:BI19"/>
    <mergeCell ref="BB19:BE19"/>
    <mergeCell ref="AE22:AI22"/>
    <mergeCell ref="AX19:BA19"/>
    <mergeCell ref="AG19:AL19"/>
    <mergeCell ref="AT22:AX22"/>
    <mergeCell ref="AU34:AW35"/>
    <mergeCell ref="C25:D54"/>
    <mergeCell ref="E42:H42"/>
    <mergeCell ref="AO45:AQ46"/>
    <mergeCell ref="E44:E47"/>
    <mergeCell ref="I42:BI42"/>
    <mergeCell ref="AR45:AT46"/>
    <mergeCell ref="AU45:AW46"/>
    <mergeCell ref="E49:F51"/>
    <mergeCell ref="E37:H37"/>
    <mergeCell ref="L39:N39"/>
    <mergeCell ref="O39:R39"/>
    <mergeCell ref="G38:J40"/>
    <mergeCell ref="AU39:BI40"/>
    <mergeCell ref="AX45:AZ46"/>
    <mergeCell ref="AK34:AN35"/>
    <mergeCell ref="AO34:AQ35"/>
    <mergeCell ref="Q34:T35"/>
    <mergeCell ref="U34:W35"/>
    <mergeCell ref="X34:AA35"/>
    <mergeCell ref="E31:H31"/>
    <mergeCell ref="AB34:AE35"/>
    <mergeCell ref="AR34:AT35"/>
    <mergeCell ref="BA45:BD46"/>
    <mergeCell ref="AO3:AQ4"/>
    <mergeCell ref="D2:P3"/>
    <mergeCell ref="AM12:AP13"/>
    <mergeCell ref="F7:R10"/>
    <mergeCell ref="F11:R14"/>
    <mergeCell ref="S7:U8"/>
    <mergeCell ref="AP22:AS22"/>
    <mergeCell ref="AQ12:AS13"/>
    <mergeCell ref="S19:V19"/>
    <mergeCell ref="AM19:AP19"/>
    <mergeCell ref="AQ19:AS19"/>
    <mergeCell ref="Y22:AD22"/>
    <mergeCell ref="F15:R16"/>
    <mergeCell ref="F17:R20"/>
    <mergeCell ref="F21:R23"/>
    <mergeCell ref="AS3:AU4"/>
    <mergeCell ref="D4:E5"/>
    <mergeCell ref="F4:I5"/>
    <mergeCell ref="P4:Q5"/>
    <mergeCell ref="AT7:BT8"/>
    <mergeCell ref="V7:AN8"/>
    <mergeCell ref="S17:BV17"/>
    <mergeCell ref="BJ21:BV23"/>
    <mergeCell ref="T22:V22"/>
    <mergeCell ref="L24:M24"/>
    <mergeCell ref="O50:R50"/>
    <mergeCell ref="AL48:AM51"/>
    <mergeCell ref="AF50:AJ50"/>
    <mergeCell ref="T50:V50"/>
    <mergeCell ref="I48:AK48"/>
    <mergeCell ref="AF39:AJ39"/>
    <mergeCell ref="E28:BI29"/>
    <mergeCell ref="E26:BI27"/>
    <mergeCell ref="E38:F40"/>
    <mergeCell ref="T39:V39"/>
    <mergeCell ref="G34:I35"/>
    <mergeCell ref="J34:M35"/>
    <mergeCell ref="N34:P35"/>
    <mergeCell ref="I37:AK37"/>
    <mergeCell ref="AX34:AZ35"/>
    <mergeCell ref="AF34:AJ35"/>
    <mergeCell ref="E33:E36"/>
    <mergeCell ref="AL37:AM40"/>
    <mergeCell ref="W39:Z39"/>
    <mergeCell ref="AP37:AS37"/>
    <mergeCell ref="BE34:BG35"/>
    <mergeCell ref="I31:BI31"/>
    <mergeCell ref="BA34:BD35"/>
    <mergeCell ref="I63:AK63"/>
    <mergeCell ref="AB50:AE50"/>
    <mergeCell ref="Q60:T61"/>
    <mergeCell ref="W50:Z50"/>
    <mergeCell ref="BW56:CC62"/>
    <mergeCell ref="CD56:CL62"/>
    <mergeCell ref="BL67:BV73"/>
    <mergeCell ref="BW67:CC73"/>
    <mergeCell ref="CD67:CL73"/>
    <mergeCell ref="AK71:AN72"/>
    <mergeCell ref="AX60:AZ61"/>
    <mergeCell ref="BA60:BD61"/>
    <mergeCell ref="BE60:BG61"/>
    <mergeCell ref="AN49:AT51"/>
    <mergeCell ref="U60:W61"/>
    <mergeCell ref="AK60:AN61"/>
    <mergeCell ref="AO60:AQ61"/>
    <mergeCell ref="AR60:AT61"/>
    <mergeCell ref="X60:AA61"/>
    <mergeCell ref="AB60:AE61"/>
    <mergeCell ref="AF60:AJ61"/>
    <mergeCell ref="BJ67:BK77"/>
    <mergeCell ref="BL63:CL66"/>
    <mergeCell ref="BL74:CL77"/>
    <mergeCell ref="AP74:AS74"/>
    <mergeCell ref="E74:H74"/>
    <mergeCell ref="G71:I72"/>
    <mergeCell ref="E57:H57"/>
    <mergeCell ref="O65:R65"/>
    <mergeCell ref="G60:I61"/>
    <mergeCell ref="AN64:AT66"/>
    <mergeCell ref="E64:F66"/>
    <mergeCell ref="AU60:AW61"/>
    <mergeCell ref="N71:P72"/>
    <mergeCell ref="I74:AK74"/>
    <mergeCell ref="AL74:AM77"/>
    <mergeCell ref="AO71:AQ72"/>
    <mergeCell ref="AR71:AT72"/>
    <mergeCell ref="J71:M72"/>
    <mergeCell ref="J60:M61"/>
    <mergeCell ref="N60:P61"/>
    <mergeCell ref="G64:J66"/>
    <mergeCell ref="AF65:AJ65"/>
    <mergeCell ref="W65:Z65"/>
    <mergeCell ref="E68:H68"/>
    <mergeCell ref="I68:BI68"/>
    <mergeCell ref="E59:E62"/>
    <mergeCell ref="E63:H63"/>
    <mergeCell ref="B87:E88"/>
    <mergeCell ref="X88:Z88"/>
    <mergeCell ref="AD96:AH96"/>
    <mergeCell ref="W76:Z76"/>
    <mergeCell ref="T82:T83"/>
    <mergeCell ref="E81:S83"/>
    <mergeCell ref="U81:AQ83"/>
    <mergeCell ref="E78:CH80"/>
    <mergeCell ref="AU71:AW72"/>
    <mergeCell ref="AX71:AZ72"/>
    <mergeCell ref="X71:AA72"/>
    <mergeCell ref="AT82:AW83"/>
    <mergeCell ref="U71:W72"/>
    <mergeCell ref="Q71:T72"/>
    <mergeCell ref="G75:J77"/>
    <mergeCell ref="O76:R76"/>
    <mergeCell ref="E70:E73"/>
    <mergeCell ref="AF76:AJ76"/>
    <mergeCell ref="AF71:AJ72"/>
    <mergeCell ref="T76:V76"/>
    <mergeCell ref="AB71:AE72"/>
    <mergeCell ref="E75:F77"/>
    <mergeCell ref="AN75:AT77"/>
    <mergeCell ref="BY82:BY83"/>
    <mergeCell ref="AN38:AT40"/>
    <mergeCell ref="Q45:T46"/>
    <mergeCell ref="U45:W46"/>
    <mergeCell ref="X45:AA46"/>
    <mergeCell ref="L50:N50"/>
    <mergeCell ref="G49:J51"/>
    <mergeCell ref="BE45:BG46"/>
    <mergeCell ref="G45:I46"/>
    <mergeCell ref="J45:M46"/>
    <mergeCell ref="N45:P46"/>
    <mergeCell ref="AB39:AE39"/>
    <mergeCell ref="AB45:AE46"/>
    <mergeCell ref="AD102:AH102"/>
    <mergeCell ref="W113:AB115"/>
    <mergeCell ref="AO96:AQ96"/>
    <mergeCell ref="AJ105:AM105"/>
    <mergeCell ref="AO93:AQ93"/>
    <mergeCell ref="AO99:AQ99"/>
    <mergeCell ref="C89:V91"/>
    <mergeCell ref="AO90:AQ90"/>
    <mergeCell ref="W110:AB112"/>
    <mergeCell ref="AO102:AQ102"/>
    <mergeCell ref="AJ93:AM93"/>
    <mergeCell ref="W98:AB100"/>
    <mergeCell ref="AJ102:AM102"/>
    <mergeCell ref="AJ99:AM99"/>
    <mergeCell ref="AJ96:AM96"/>
    <mergeCell ref="W101:AB103"/>
    <mergeCell ref="W95:AB97"/>
    <mergeCell ref="AJ111:AM111"/>
    <mergeCell ref="AJ114:AM114"/>
    <mergeCell ref="W107:AB109"/>
    <mergeCell ref="AD114:AH114"/>
    <mergeCell ref="C101:V103"/>
    <mergeCell ref="AJ108:AM108"/>
    <mergeCell ref="C107:V109"/>
    <mergeCell ref="A55:A96"/>
    <mergeCell ref="C104:V106"/>
    <mergeCell ref="AS102:AU102"/>
    <mergeCell ref="AP63:AS63"/>
    <mergeCell ref="AL63:AM66"/>
    <mergeCell ref="I57:BI57"/>
    <mergeCell ref="AX82:BX83"/>
    <mergeCell ref="A102:A111"/>
    <mergeCell ref="B110:B115"/>
    <mergeCell ref="B89:B109"/>
    <mergeCell ref="C95:V97"/>
    <mergeCell ref="AD93:AH93"/>
    <mergeCell ref="BP105:BQ105"/>
    <mergeCell ref="BP108:BQ108"/>
    <mergeCell ref="BL108:BN108"/>
    <mergeCell ref="BP102:BQ102"/>
    <mergeCell ref="BU89:BW112"/>
    <mergeCell ref="C113:V115"/>
    <mergeCell ref="C98:V100"/>
    <mergeCell ref="AD111:AH111"/>
    <mergeCell ref="AD99:AH99"/>
    <mergeCell ref="BL99:BN99"/>
    <mergeCell ref="BP99:BQ99"/>
    <mergeCell ref="BP93:BQ93"/>
    <mergeCell ref="DL30:DL32"/>
    <mergeCell ref="CM30:CO32"/>
    <mergeCell ref="CM41:CO43"/>
    <mergeCell ref="CM56:CO58"/>
    <mergeCell ref="CM67:CO69"/>
    <mergeCell ref="DD53:DE53"/>
    <mergeCell ref="CK52:CL54"/>
    <mergeCell ref="DD42:DE42"/>
    <mergeCell ref="CN45:CN46"/>
    <mergeCell ref="CP45:CP46"/>
    <mergeCell ref="CR45:CR46"/>
    <mergeCell ref="CT45:CT46"/>
    <mergeCell ref="CV45:CV46"/>
    <mergeCell ref="CX45:CX46"/>
    <mergeCell ref="CZ45:CZ46"/>
    <mergeCell ref="DB45:DB46"/>
    <mergeCell ref="CT60:CT61"/>
    <mergeCell ref="CW48:DB48"/>
    <mergeCell ref="DG34:DG35"/>
    <mergeCell ref="DD68:DE68"/>
    <mergeCell ref="CN60:CN61"/>
    <mergeCell ref="CP60:CP61"/>
    <mergeCell ref="DD57:DE57"/>
    <mergeCell ref="DG60:DG61"/>
    <mergeCell ref="BY13:CA15"/>
    <mergeCell ref="S15:BV16"/>
    <mergeCell ref="AJ90:AM90"/>
    <mergeCell ref="AW96:AX96"/>
    <mergeCell ref="AZ96:BC96"/>
    <mergeCell ref="AW90:AX90"/>
    <mergeCell ref="BZ83:CH84"/>
    <mergeCell ref="DG82:DG84"/>
    <mergeCell ref="BX89:CJ91"/>
    <mergeCell ref="BX95:CJ97"/>
    <mergeCell ref="BX92:CJ94"/>
    <mergeCell ref="BP96:BQ96"/>
    <mergeCell ref="BP90:BQ90"/>
    <mergeCell ref="BL96:BN96"/>
    <mergeCell ref="BL93:BN93"/>
    <mergeCell ref="BL90:BN90"/>
    <mergeCell ref="DD82:DE84"/>
    <mergeCell ref="DD90:DE90"/>
    <mergeCell ref="CP82:CP84"/>
    <mergeCell ref="CU82:CU84"/>
    <mergeCell ref="CO82:CO84"/>
    <mergeCell ref="CV82:CV84"/>
    <mergeCell ref="AS96:AU96"/>
    <mergeCell ref="BJ56:BK66"/>
    <mergeCell ref="AS99:AU99"/>
    <mergeCell ref="AW99:AX99"/>
    <mergeCell ref="AU50:BI51"/>
    <mergeCell ref="BT49:BV51"/>
    <mergeCell ref="BJ49:BS51"/>
    <mergeCell ref="DD79:DE79"/>
    <mergeCell ref="CB3:CJ5"/>
    <mergeCell ref="CK3:CK5"/>
    <mergeCell ref="CM3:CO5"/>
    <mergeCell ref="DD96:DE96"/>
    <mergeCell ref="DD93:DE93"/>
    <mergeCell ref="CM37:CQ37"/>
    <mergeCell ref="CR37:CV37"/>
    <mergeCell ref="CW37:DB37"/>
    <mergeCell ref="DC37:DH37"/>
    <mergeCell ref="CM38:DH40"/>
    <mergeCell ref="CW29:DB29"/>
    <mergeCell ref="DC29:DH29"/>
    <mergeCell ref="BW30:CC34"/>
    <mergeCell ref="CA38:CC40"/>
    <mergeCell ref="DB34:DB35"/>
    <mergeCell ref="BL35:CL37"/>
    <mergeCell ref="BJ19:BL19"/>
    <mergeCell ref="BJ26:BK37"/>
    <mergeCell ref="BE114:BF114"/>
    <mergeCell ref="AS108:AU108"/>
    <mergeCell ref="AZ105:BC105"/>
    <mergeCell ref="BE111:BF111"/>
    <mergeCell ref="AZ108:BC108"/>
    <mergeCell ref="BE105:BF105"/>
    <mergeCell ref="AS114:AU114"/>
    <mergeCell ref="AS105:AU105"/>
    <mergeCell ref="BI108:BJ108"/>
    <mergeCell ref="DG130:DG131"/>
    <mergeCell ref="DD130:DE131"/>
    <mergeCell ref="DB130:DB131"/>
    <mergeCell ref="CZ130:CZ131"/>
    <mergeCell ref="AF45:AJ46"/>
    <mergeCell ref="AK45:AN46"/>
    <mergeCell ref="CK92:CL94"/>
    <mergeCell ref="CK101:CL103"/>
    <mergeCell ref="DG71:DG72"/>
    <mergeCell ref="DD71:DE72"/>
    <mergeCell ref="DB71:DB72"/>
    <mergeCell ref="CZ71:CZ72"/>
    <mergeCell ref="CX71:CX72"/>
    <mergeCell ref="CV71:CV72"/>
    <mergeCell ref="CN71:CN72"/>
    <mergeCell ref="DD114:DE114"/>
    <mergeCell ref="DD105:DE105"/>
    <mergeCell ref="BX98:CJ100"/>
    <mergeCell ref="DB60:DB61"/>
    <mergeCell ref="DG117:DG119"/>
    <mergeCell ref="DD117:DE119"/>
    <mergeCell ref="DB117:DB119"/>
    <mergeCell ref="CZ117:CZ119"/>
    <mergeCell ref="AW102:AX102"/>
    <mergeCell ref="AY128:BD130"/>
    <mergeCell ref="BE128:BJ130"/>
    <mergeCell ref="BL130:BR131"/>
    <mergeCell ref="H124:AQ126"/>
    <mergeCell ref="BL126:BR126"/>
    <mergeCell ref="BU134:CL135"/>
    <mergeCell ref="DG134:DH135"/>
    <mergeCell ref="DA134:DB135"/>
    <mergeCell ref="CV134:CW135"/>
    <mergeCell ref="CM134:CR135"/>
    <mergeCell ref="BL133:BP134"/>
    <mergeCell ref="CX130:CX131"/>
    <mergeCell ref="DG125:DG127"/>
    <mergeCell ref="CN130:CN131"/>
    <mergeCell ref="CP130:CP131"/>
    <mergeCell ref="CV130:CV131"/>
    <mergeCell ref="CT130:CT131"/>
    <mergeCell ref="CR130:CR131"/>
    <mergeCell ref="CO130:CO131"/>
    <mergeCell ref="CU130:CU131"/>
    <mergeCell ref="DA130:DA131"/>
    <mergeCell ref="D127:AX134"/>
    <mergeCell ref="AY131:BD134"/>
    <mergeCell ref="BE131:BJ134"/>
    <mergeCell ref="AY126:BJ127"/>
    <mergeCell ref="BI111:BJ111"/>
    <mergeCell ref="BL111:BN111"/>
    <mergeCell ref="BP111:BQ111"/>
    <mergeCell ref="BL114:BN114"/>
    <mergeCell ref="BL102:BN102"/>
    <mergeCell ref="BL30:BV34"/>
    <mergeCell ref="CK110:CL112"/>
    <mergeCell ref="CK113:CL115"/>
    <mergeCell ref="BX107:CJ109"/>
    <mergeCell ref="BZ116:CJ120"/>
    <mergeCell ref="BL105:BN105"/>
    <mergeCell ref="BE90:BF90"/>
    <mergeCell ref="E52:BC54"/>
    <mergeCell ref="E48:H48"/>
    <mergeCell ref="AP48:AS48"/>
    <mergeCell ref="AO111:AQ111"/>
    <mergeCell ref="BZ121:CJ123"/>
    <mergeCell ref="AZ111:BC111"/>
    <mergeCell ref="AZ102:BC102"/>
    <mergeCell ref="AO108:AQ108"/>
    <mergeCell ref="AS111:AU111"/>
    <mergeCell ref="AO105:AQ105"/>
    <mergeCell ref="BI114:BJ114"/>
    <mergeCell ref="CA49:CC51"/>
    <mergeCell ref="CR117:CR119"/>
    <mergeCell ref="CP117:CP119"/>
    <mergeCell ref="CN117:CN119"/>
    <mergeCell ref="CQ116:CQ118"/>
    <mergeCell ref="CS116:CS118"/>
    <mergeCell ref="CR82:CR84"/>
    <mergeCell ref="CT82:CT84"/>
    <mergeCell ref="CK116:CL120"/>
    <mergeCell ref="BZ113:CJ115"/>
    <mergeCell ref="B118:AE118"/>
    <mergeCell ref="CK95:CL97"/>
    <mergeCell ref="CK121:CL123"/>
    <mergeCell ref="AD108:AH108"/>
    <mergeCell ref="W92:AB94"/>
    <mergeCell ref="C92:V94"/>
    <mergeCell ref="AD105:AH105"/>
    <mergeCell ref="BL26:BV27"/>
    <mergeCell ref="BP114:BQ114"/>
    <mergeCell ref="BX110:CJ112"/>
    <mergeCell ref="CA81:CJ82"/>
    <mergeCell ref="CI84:CJ84"/>
    <mergeCell ref="CK81:CL85"/>
    <mergeCell ref="CK78:CL80"/>
    <mergeCell ref="CK104:CL106"/>
    <mergeCell ref="CK107:CL109"/>
    <mergeCell ref="CK50:CL50"/>
    <mergeCell ref="AO114:AQ114"/>
    <mergeCell ref="AW108:AX108"/>
    <mergeCell ref="BI105:BJ105"/>
    <mergeCell ref="AW105:AX105"/>
    <mergeCell ref="AW111:AX111"/>
    <mergeCell ref="AZ114:BC114"/>
    <mergeCell ref="CD49:CJ51"/>
    <mergeCell ref="CY116:CY118"/>
    <mergeCell ref="DC116:DC118"/>
    <mergeCell ref="BL28:CL29"/>
    <mergeCell ref="CZ60:CZ61"/>
    <mergeCell ref="DD111:DE111"/>
    <mergeCell ref="DD102:DE102"/>
    <mergeCell ref="CN82:CN84"/>
    <mergeCell ref="CX82:CX84"/>
    <mergeCell ref="DD108:DE108"/>
    <mergeCell ref="BX101:CJ103"/>
    <mergeCell ref="BX104:CJ106"/>
    <mergeCell ref="DD99:DE99"/>
    <mergeCell ref="CM49:DH51"/>
    <mergeCell ref="DD60:DE61"/>
    <mergeCell ref="DC48:DH48"/>
    <mergeCell ref="CM29:CQ29"/>
    <mergeCell ref="CR29:CV29"/>
    <mergeCell ref="CX117:CX119"/>
    <mergeCell ref="CV117:CV119"/>
    <mergeCell ref="CT117:CT119"/>
    <mergeCell ref="DA82:DA84"/>
    <mergeCell ref="DB82:DB84"/>
    <mergeCell ref="CP34:CP35"/>
    <mergeCell ref="B119:BR123"/>
  </mergeCells>
  <phoneticPr fontId="2"/>
  <printOptions horizontalCentered="1" verticalCentered="1"/>
  <pageMargins left="0.23622047244094491" right="0" top="0" bottom="0" header="0" footer="0"/>
  <pageSetup paperSize="9" scale="69" orientation="portrait" verticalDpi="36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C190"/>
  <sheetViews>
    <sheetView showGridLines="0" showZeros="0" zoomScaleNormal="100" zoomScaleSheetLayoutView="70" workbookViewId="0">
      <selection activeCell="AS127" sqref="AS127"/>
    </sheetView>
  </sheetViews>
  <sheetFormatPr defaultRowHeight="13.5" x14ac:dyDescent="0.15"/>
  <cols>
    <col min="1" max="44" width="2.625" style="11" customWidth="1"/>
    <col min="45" max="45" width="1.5" style="11" customWidth="1"/>
    <col min="46" max="55" width="9" style="11" customWidth="1"/>
    <col min="56" max="16384" width="9" style="11"/>
  </cols>
  <sheetData>
    <row r="1" spans="1:47" x14ac:dyDescent="0.15">
      <c r="A1" s="361"/>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c r="AL1" s="361"/>
      <c r="AM1" s="361"/>
      <c r="AN1" s="361"/>
      <c r="AO1" s="361"/>
      <c r="AP1" s="361"/>
      <c r="AQ1" s="361"/>
      <c r="AR1" s="361"/>
      <c r="AS1" s="361"/>
    </row>
    <row r="2" spans="1:47" ht="18.75" x14ac:dyDescent="0.15">
      <c r="A2" s="361"/>
      <c r="B2" s="361"/>
      <c r="C2" s="361"/>
      <c r="D2" s="361"/>
      <c r="E2" s="361"/>
      <c r="F2" s="361"/>
      <c r="G2" s="361"/>
      <c r="H2" s="361"/>
      <c r="I2" s="361"/>
      <c r="J2" s="361"/>
      <c r="K2" s="361"/>
      <c r="L2" s="1928" t="s">
        <v>299</v>
      </c>
      <c r="M2" s="1928"/>
      <c r="N2" s="1928"/>
      <c r="O2" s="1928"/>
      <c r="P2" s="1928"/>
      <c r="Q2" s="1928"/>
      <c r="R2" s="1928"/>
      <c r="S2" s="1928"/>
      <c r="T2" s="1928"/>
      <c r="U2" s="1928"/>
      <c r="V2" s="1928"/>
      <c r="W2" s="1928"/>
      <c r="X2" s="1928"/>
      <c r="Y2" s="1928"/>
      <c r="Z2" s="1928"/>
      <c r="AA2" s="1928"/>
      <c r="AB2" s="1928"/>
      <c r="AC2" s="1928"/>
      <c r="AD2" s="1928"/>
      <c r="AE2" s="1928"/>
      <c r="AF2" s="1928"/>
      <c r="AG2" s="1928"/>
      <c r="AH2" s="1928"/>
      <c r="AI2" s="1928"/>
      <c r="AJ2" s="1928"/>
      <c r="AK2" s="361"/>
      <c r="AL2" s="361"/>
      <c r="AM2" s="361"/>
      <c r="AN2" s="361"/>
      <c r="AO2" s="361"/>
      <c r="AP2" s="361"/>
      <c r="AQ2" s="361"/>
      <c r="AR2" s="361"/>
      <c r="AS2" s="361"/>
    </row>
    <row r="3" spans="1:47" ht="8.25" customHeight="1" x14ac:dyDescent="0.15">
      <c r="A3" s="361"/>
      <c r="B3" s="362"/>
      <c r="C3" s="362"/>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362"/>
      <c r="AH3" s="362"/>
      <c r="AI3" s="362"/>
      <c r="AJ3" s="362"/>
      <c r="AK3" s="362"/>
      <c r="AL3" s="362"/>
      <c r="AM3" s="362"/>
      <c r="AN3" s="362"/>
      <c r="AO3" s="362"/>
      <c r="AP3" s="362"/>
      <c r="AQ3" s="362"/>
      <c r="AR3" s="362"/>
      <c r="AS3" s="362"/>
    </row>
    <row r="4" spans="1:47" ht="21" customHeight="1" x14ac:dyDescent="0.15">
      <c r="A4" s="361"/>
      <c r="B4" s="362"/>
      <c r="C4" s="362"/>
      <c r="D4" s="443" t="s">
        <v>328</v>
      </c>
      <c r="E4" s="363"/>
      <c r="F4" s="363"/>
      <c r="G4" s="363"/>
      <c r="H4" s="363"/>
      <c r="I4" s="363"/>
      <c r="J4" s="363"/>
      <c r="K4" s="363"/>
      <c r="L4" s="363"/>
      <c r="M4" s="363"/>
      <c r="N4" s="363"/>
      <c r="O4" s="363"/>
      <c r="P4" s="363"/>
      <c r="Q4" s="363"/>
      <c r="R4" s="363"/>
      <c r="S4" s="363"/>
      <c r="T4" s="363"/>
      <c r="U4" s="363"/>
      <c r="V4" s="363"/>
      <c r="W4" s="363"/>
      <c r="X4" s="363"/>
      <c r="Y4" s="363"/>
      <c r="Z4" s="363"/>
      <c r="AA4" s="363"/>
      <c r="AB4" s="363"/>
      <c r="AC4" s="363"/>
      <c r="AD4" s="363"/>
      <c r="AE4" s="363"/>
      <c r="AF4" s="363"/>
      <c r="AG4" s="363"/>
      <c r="AH4" s="363"/>
      <c r="AI4" s="363"/>
      <c r="AJ4" s="363"/>
      <c r="AK4" s="363"/>
      <c r="AL4" s="363"/>
      <c r="AM4" s="363"/>
      <c r="AN4" s="363"/>
      <c r="AO4" s="363"/>
      <c r="AP4" s="363"/>
      <c r="AQ4" s="362"/>
      <c r="AR4" s="362"/>
      <c r="AS4" s="362"/>
    </row>
    <row r="5" spans="1:47" ht="15.75" customHeight="1" x14ac:dyDescent="0.15">
      <c r="A5" s="361"/>
      <c r="B5" s="362"/>
      <c r="C5" s="362"/>
      <c r="D5" s="391"/>
      <c r="E5" s="1930" t="s">
        <v>300</v>
      </c>
      <c r="F5" s="1930"/>
      <c r="G5" s="1930"/>
      <c r="H5" s="1930"/>
      <c r="I5" s="1930"/>
      <c r="J5" s="1930"/>
      <c r="K5" s="1930"/>
      <c r="L5" s="1930"/>
      <c r="M5" s="1930"/>
      <c r="N5" s="1930"/>
      <c r="O5" s="1930"/>
      <c r="P5" s="1930"/>
      <c r="Q5" s="1930"/>
      <c r="R5" s="1930"/>
      <c r="S5" s="1930"/>
      <c r="T5" s="1930"/>
      <c r="U5" s="1930"/>
      <c r="V5" s="1930"/>
      <c r="W5" s="1930"/>
      <c r="X5" s="1930"/>
      <c r="Y5" s="1930"/>
      <c r="Z5" s="1930"/>
      <c r="AA5" s="1930"/>
      <c r="AB5" s="1930"/>
      <c r="AC5" s="1930"/>
      <c r="AD5" s="1930"/>
      <c r="AE5" s="1930"/>
      <c r="AF5" s="1930"/>
      <c r="AG5" s="1930"/>
      <c r="AH5" s="1930"/>
      <c r="AI5" s="1930"/>
      <c r="AJ5" s="1930"/>
      <c r="AK5" s="1930"/>
      <c r="AL5" s="1930"/>
      <c r="AM5" s="1930"/>
      <c r="AN5" s="1930"/>
      <c r="AO5" s="1930"/>
      <c r="AP5" s="452"/>
      <c r="AQ5" s="452"/>
      <c r="AR5" s="362"/>
      <c r="AS5" s="362"/>
    </row>
    <row r="6" spans="1:47" ht="15.75" customHeight="1" x14ac:dyDescent="0.15">
      <c r="A6" s="361"/>
      <c r="B6" s="362"/>
      <c r="C6" s="362"/>
      <c r="D6" s="1930" t="s">
        <v>318</v>
      </c>
      <c r="E6" s="1930"/>
      <c r="F6" s="1930"/>
      <c r="G6" s="1930"/>
      <c r="H6" s="1930"/>
      <c r="I6" s="1930"/>
      <c r="J6" s="1930"/>
      <c r="K6" s="1930"/>
      <c r="L6" s="1930"/>
      <c r="M6" s="1930"/>
      <c r="N6" s="1930"/>
      <c r="O6" s="1930"/>
      <c r="P6" s="1930"/>
      <c r="Q6" s="1930"/>
      <c r="R6" s="1930"/>
      <c r="S6" s="1930"/>
      <c r="T6" s="1930"/>
      <c r="U6" s="1930"/>
      <c r="V6" s="1930"/>
      <c r="W6" s="1930"/>
      <c r="X6" s="1930"/>
      <c r="Y6" s="1930"/>
      <c r="Z6" s="1930"/>
      <c r="AA6" s="1930"/>
      <c r="AB6" s="1930"/>
      <c r="AC6" s="1930"/>
      <c r="AD6" s="1930"/>
      <c r="AE6" s="1930"/>
      <c r="AF6" s="1930"/>
      <c r="AG6" s="1930"/>
      <c r="AH6" s="1930"/>
      <c r="AI6" s="1930"/>
      <c r="AJ6" s="1930"/>
      <c r="AK6" s="1930"/>
      <c r="AL6" s="1930"/>
      <c r="AM6" s="1930"/>
      <c r="AN6" s="1930"/>
      <c r="AO6" s="1930"/>
      <c r="AP6" s="452"/>
      <c r="AQ6" s="452"/>
      <c r="AR6" s="362"/>
      <c r="AS6" s="364"/>
      <c r="AT6" s="364"/>
      <c r="AU6" s="364"/>
    </row>
    <row r="7" spans="1:47" ht="15" customHeight="1" x14ac:dyDescent="0.15">
      <c r="A7" s="361"/>
      <c r="B7" s="362"/>
      <c r="C7" s="362"/>
      <c r="D7" s="1886" t="s">
        <v>259</v>
      </c>
      <c r="E7" s="1887"/>
      <c r="F7" s="1887"/>
      <c r="G7" s="1887"/>
      <c r="H7" s="1887"/>
      <c r="I7" s="1887"/>
      <c r="J7" s="1887"/>
      <c r="K7" s="1887"/>
      <c r="L7" s="1887"/>
      <c r="M7" s="1887"/>
      <c r="N7" s="1887"/>
      <c r="O7" s="446"/>
      <c r="P7" s="430"/>
      <c r="Q7" s="1894">
        <f>第1表入力!CM35</f>
        <v>5000000</v>
      </c>
      <c r="R7" s="1895"/>
      <c r="S7" s="1895"/>
      <c r="T7" s="1895"/>
      <c r="U7" s="1895"/>
      <c r="V7" s="1895"/>
      <c r="W7" s="1895"/>
      <c r="X7" s="1895"/>
      <c r="Y7" s="1931" t="s">
        <v>167</v>
      </c>
      <c r="Z7" s="432"/>
      <c r="AA7" s="409" t="s">
        <v>168</v>
      </c>
      <c r="AB7" s="409"/>
      <c r="AC7" s="409"/>
      <c r="AD7" s="452"/>
      <c r="AE7" s="452"/>
      <c r="AF7" s="452"/>
      <c r="AG7" s="452"/>
      <c r="AH7" s="452"/>
      <c r="AI7" s="452"/>
      <c r="AJ7" s="452"/>
      <c r="AK7" s="452"/>
      <c r="AL7" s="452"/>
      <c r="AM7" s="452"/>
      <c r="AN7" s="452"/>
      <c r="AO7" s="452"/>
      <c r="AP7" s="452"/>
      <c r="AQ7" s="452"/>
      <c r="AR7" s="362"/>
      <c r="AS7" s="364"/>
      <c r="AT7" s="364"/>
      <c r="AU7" s="364"/>
    </row>
    <row r="8" spans="1:47" ht="15" customHeight="1" x14ac:dyDescent="0.15">
      <c r="A8" s="361"/>
      <c r="B8" s="362"/>
      <c r="C8" s="362"/>
      <c r="D8" s="1888"/>
      <c r="E8" s="1889"/>
      <c r="F8" s="1889"/>
      <c r="G8" s="1889"/>
      <c r="H8" s="1889"/>
      <c r="I8" s="1889"/>
      <c r="J8" s="1889"/>
      <c r="K8" s="1889"/>
      <c r="L8" s="1889"/>
      <c r="M8" s="1889"/>
      <c r="N8" s="1889"/>
      <c r="O8" s="447"/>
      <c r="P8" s="431"/>
      <c r="Q8" s="1896"/>
      <c r="R8" s="1897"/>
      <c r="S8" s="1897"/>
      <c r="T8" s="1897"/>
      <c r="U8" s="1897"/>
      <c r="V8" s="1897"/>
      <c r="W8" s="1897"/>
      <c r="X8" s="1897"/>
      <c r="Y8" s="1932"/>
      <c r="Z8" s="432"/>
      <c r="AA8" s="412"/>
      <c r="AB8" s="1925" t="s">
        <v>317</v>
      </c>
      <c r="AC8" s="1925"/>
      <c r="AD8" s="1925"/>
      <c r="AE8" s="1925"/>
      <c r="AF8" s="1925"/>
      <c r="AG8" s="1925"/>
      <c r="AH8" s="1925"/>
      <c r="AI8" s="1925"/>
      <c r="AJ8" s="1925"/>
      <c r="AK8" s="1925"/>
      <c r="AL8" s="1925"/>
      <c r="AM8" s="1925"/>
      <c r="AN8" s="1925"/>
      <c r="AO8" s="1925"/>
      <c r="AP8" s="1925"/>
      <c r="AQ8" s="452"/>
      <c r="AR8" s="362"/>
      <c r="AS8" s="364"/>
      <c r="AT8" s="364"/>
      <c r="AU8" s="364"/>
    </row>
    <row r="9" spans="1:47" ht="15" customHeight="1" x14ac:dyDescent="0.15">
      <c r="A9" s="361"/>
      <c r="B9" s="362"/>
      <c r="C9" s="362"/>
      <c r="D9" s="1890" t="s">
        <v>260</v>
      </c>
      <c r="E9" s="1891"/>
      <c r="F9" s="1891"/>
      <c r="G9" s="1891"/>
      <c r="H9" s="1891"/>
      <c r="I9" s="1891"/>
      <c r="J9" s="1891"/>
      <c r="K9" s="1891"/>
      <c r="L9" s="1891"/>
      <c r="M9" s="1891"/>
      <c r="N9" s="1891"/>
      <c r="O9" s="448"/>
      <c r="P9" s="429"/>
      <c r="Q9" s="1898">
        <v>1100000</v>
      </c>
      <c r="R9" s="1899"/>
      <c r="S9" s="1899"/>
      <c r="T9" s="1899"/>
      <c r="U9" s="1899"/>
      <c r="V9" s="1899"/>
      <c r="W9" s="1899"/>
      <c r="X9" s="1899"/>
      <c r="Y9" s="439" t="s">
        <v>167</v>
      </c>
      <c r="Z9" s="432"/>
      <c r="AA9" s="412"/>
      <c r="AB9" s="1925"/>
      <c r="AC9" s="1925"/>
      <c r="AD9" s="1925"/>
      <c r="AE9" s="1925"/>
      <c r="AF9" s="1925"/>
      <c r="AG9" s="1925"/>
      <c r="AH9" s="1925"/>
      <c r="AI9" s="1925"/>
      <c r="AJ9" s="1925"/>
      <c r="AK9" s="1925"/>
      <c r="AL9" s="1925"/>
      <c r="AM9" s="1925"/>
      <c r="AN9" s="1925"/>
      <c r="AO9" s="1925"/>
      <c r="AP9" s="1925"/>
      <c r="AQ9" s="452"/>
      <c r="AR9" s="362"/>
      <c r="AS9" s="362"/>
    </row>
    <row r="10" spans="1:47" ht="15" customHeight="1" x14ac:dyDescent="0.15">
      <c r="A10" s="361"/>
      <c r="B10" s="362"/>
      <c r="C10" s="362"/>
      <c r="D10" s="1890" t="s">
        <v>265</v>
      </c>
      <c r="E10" s="1891"/>
      <c r="F10" s="1891"/>
      <c r="G10" s="1891"/>
      <c r="H10" s="1891"/>
      <c r="I10" s="1891"/>
      <c r="J10" s="1891"/>
      <c r="K10" s="1891"/>
      <c r="L10" s="1891"/>
      <c r="M10" s="1891"/>
      <c r="N10" s="1891"/>
      <c r="O10" s="448"/>
      <c r="P10" s="429"/>
      <c r="Q10" s="1898">
        <f>IF(Q7-Q9&lt;=0,0,INT((Q7-Q9)/1000)*1000)</f>
        <v>3900000</v>
      </c>
      <c r="R10" s="1899"/>
      <c r="S10" s="1899"/>
      <c r="T10" s="1899"/>
      <c r="U10" s="1899"/>
      <c r="V10" s="1899"/>
      <c r="W10" s="1899"/>
      <c r="X10" s="1899"/>
      <c r="Y10" s="439" t="s">
        <v>167</v>
      </c>
      <c r="Z10" s="432"/>
      <c r="AA10" s="412"/>
      <c r="AB10" s="1925"/>
      <c r="AC10" s="1925"/>
      <c r="AD10" s="1925"/>
      <c r="AE10" s="1925"/>
      <c r="AF10" s="1925"/>
      <c r="AG10" s="1925"/>
      <c r="AH10" s="1925"/>
      <c r="AI10" s="1925"/>
      <c r="AJ10" s="1925"/>
      <c r="AK10" s="1925"/>
      <c r="AL10" s="1925"/>
      <c r="AM10" s="1925"/>
      <c r="AN10" s="1925"/>
      <c r="AO10" s="1925"/>
      <c r="AP10" s="1925"/>
      <c r="AQ10" s="452"/>
      <c r="AR10" s="362"/>
      <c r="AS10" s="362"/>
    </row>
    <row r="11" spans="1:47" ht="56.25" customHeight="1" x14ac:dyDescent="0.15">
      <c r="A11" s="361"/>
      <c r="B11" s="362"/>
      <c r="C11" s="362"/>
      <c r="D11" s="1892" t="s">
        <v>301</v>
      </c>
      <c r="E11" s="1893"/>
      <c r="F11" s="1893"/>
      <c r="G11" s="1893"/>
      <c r="H11" s="1893"/>
      <c r="I11" s="1893"/>
      <c r="J11" s="1893"/>
      <c r="K11" s="1893"/>
      <c r="L11" s="1893"/>
      <c r="M11" s="1893"/>
      <c r="N11" s="1893"/>
      <c r="O11" s="427"/>
      <c r="P11" s="428"/>
      <c r="Q11" s="1898">
        <f>IF(Q10&lt;=0,0,(INT(Q10/1000)*LOOKUP(INT(Q10/1000),AY80:AZ87)/100-LOOKUP(INT(Q10/1000),AY80:BA87))*1000)</f>
        <v>485000</v>
      </c>
      <c r="R11" s="1899"/>
      <c r="S11" s="1899"/>
      <c r="T11" s="1899"/>
      <c r="U11" s="1899"/>
      <c r="V11" s="1899"/>
      <c r="W11" s="1899"/>
      <c r="X11" s="1899"/>
      <c r="Y11" s="439" t="s">
        <v>167</v>
      </c>
      <c r="Z11" s="432"/>
      <c r="AA11" s="412"/>
      <c r="AB11" s="1926" t="s">
        <v>335</v>
      </c>
      <c r="AC11" s="1926"/>
      <c r="AD11" s="1926"/>
      <c r="AE11" s="1926"/>
      <c r="AF11" s="1926"/>
      <c r="AG11" s="1926"/>
      <c r="AH11" s="1926"/>
      <c r="AI11" s="1926"/>
      <c r="AJ11" s="1926"/>
      <c r="AK11" s="1926"/>
      <c r="AL11" s="1926"/>
      <c r="AM11" s="1926"/>
      <c r="AN11" s="1926"/>
      <c r="AO11" s="1926"/>
      <c r="AP11" s="1926"/>
      <c r="AQ11" s="452"/>
      <c r="AR11" s="362"/>
      <c r="AS11" s="362"/>
    </row>
    <row r="12" spans="1:47" ht="5.25" customHeight="1" x14ac:dyDescent="0.15">
      <c r="A12" s="361"/>
      <c r="B12" s="362"/>
      <c r="C12" s="362"/>
      <c r="D12" s="451"/>
      <c r="E12" s="392"/>
      <c r="F12" s="392"/>
      <c r="G12" s="392"/>
      <c r="H12" s="392"/>
      <c r="I12" s="392"/>
      <c r="J12" s="392"/>
      <c r="K12" s="392"/>
      <c r="L12" s="392"/>
      <c r="M12" s="392"/>
      <c r="N12" s="392"/>
      <c r="O12" s="392"/>
      <c r="P12" s="392"/>
      <c r="Q12" s="452"/>
      <c r="R12" s="452"/>
      <c r="S12" s="452"/>
      <c r="T12" s="452"/>
      <c r="U12" s="452"/>
      <c r="V12" s="452"/>
      <c r="W12" s="452"/>
      <c r="X12" s="452"/>
      <c r="Y12" s="452"/>
      <c r="Z12" s="452"/>
      <c r="AA12" s="452"/>
      <c r="AB12" s="452"/>
      <c r="AC12" s="452"/>
      <c r="AD12" s="452"/>
      <c r="AE12" s="452"/>
      <c r="AF12" s="452"/>
      <c r="AG12" s="452"/>
      <c r="AH12" s="452"/>
      <c r="AI12" s="452"/>
      <c r="AJ12" s="452"/>
      <c r="AK12" s="452"/>
      <c r="AL12" s="452"/>
      <c r="AM12" s="452"/>
      <c r="AN12" s="452"/>
      <c r="AO12" s="452"/>
      <c r="AP12" s="452"/>
      <c r="AQ12" s="452"/>
      <c r="AR12" s="362"/>
      <c r="AS12" s="362"/>
    </row>
    <row r="13" spans="1:47" ht="17.25" customHeight="1" x14ac:dyDescent="0.15">
      <c r="A13" s="361"/>
      <c r="B13" s="362"/>
      <c r="C13" s="362"/>
      <c r="D13" s="394" t="s">
        <v>169</v>
      </c>
      <c r="E13" s="452"/>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452"/>
      <c r="AM13" s="452"/>
      <c r="AN13" s="452"/>
      <c r="AO13" s="452"/>
      <c r="AP13" s="452"/>
      <c r="AQ13" s="452"/>
      <c r="AR13" s="362"/>
      <c r="AS13" s="362"/>
    </row>
    <row r="14" spans="1:47" ht="28.5" customHeight="1" x14ac:dyDescent="0.15">
      <c r="A14" s="361"/>
      <c r="B14" s="362"/>
      <c r="C14" s="362"/>
      <c r="D14" s="1920" t="s">
        <v>170</v>
      </c>
      <c r="E14" s="1921"/>
      <c r="F14" s="1921"/>
      <c r="G14" s="1921"/>
      <c r="H14" s="1921"/>
      <c r="I14" s="1921"/>
      <c r="J14" s="1922"/>
      <c r="K14" s="1929" t="s">
        <v>171</v>
      </c>
      <c r="L14" s="1907"/>
      <c r="M14" s="1907"/>
      <c r="N14" s="1908"/>
      <c r="O14" s="1929" t="s">
        <v>172</v>
      </c>
      <c r="P14" s="1907"/>
      <c r="Q14" s="1907"/>
      <c r="R14" s="1908"/>
      <c r="S14" s="1929" t="s">
        <v>173</v>
      </c>
      <c r="T14" s="1907"/>
      <c r="U14" s="1907"/>
      <c r="V14" s="1908"/>
      <c r="W14" s="1917" t="s">
        <v>174</v>
      </c>
      <c r="X14" s="1918"/>
      <c r="Y14" s="1918"/>
      <c r="Z14" s="1919"/>
      <c r="AA14" s="1917" t="s">
        <v>175</v>
      </c>
      <c r="AB14" s="1918"/>
      <c r="AC14" s="1918"/>
      <c r="AD14" s="1919"/>
      <c r="AE14" s="1917" t="s">
        <v>176</v>
      </c>
      <c r="AF14" s="1918"/>
      <c r="AG14" s="1918"/>
      <c r="AH14" s="1919"/>
      <c r="AI14" s="1917" t="s">
        <v>177</v>
      </c>
      <c r="AJ14" s="1918"/>
      <c r="AK14" s="1918"/>
      <c r="AL14" s="1919"/>
      <c r="AM14" s="1917" t="s">
        <v>178</v>
      </c>
      <c r="AN14" s="1918"/>
      <c r="AO14" s="1918"/>
      <c r="AP14" s="1919"/>
      <c r="AQ14" s="452"/>
      <c r="AR14" s="362"/>
      <c r="AS14" s="362"/>
    </row>
    <row r="15" spans="1:47" ht="14.25" customHeight="1" x14ac:dyDescent="0.15">
      <c r="A15" s="361"/>
      <c r="B15" s="362"/>
      <c r="C15" s="362"/>
      <c r="D15" s="1909" t="s">
        <v>179</v>
      </c>
      <c r="E15" s="1910"/>
      <c r="F15" s="1910"/>
      <c r="G15" s="1910"/>
      <c r="H15" s="1910"/>
      <c r="I15" s="1910"/>
      <c r="J15" s="1911"/>
      <c r="K15" s="1912">
        <v>0.1</v>
      </c>
      <c r="L15" s="1904"/>
      <c r="M15" s="1904"/>
      <c r="N15" s="1905"/>
      <c r="O15" s="1912">
        <v>0.15</v>
      </c>
      <c r="P15" s="1904"/>
      <c r="Q15" s="1904"/>
      <c r="R15" s="1905"/>
      <c r="S15" s="1912">
        <v>0.2</v>
      </c>
      <c r="T15" s="1904"/>
      <c r="U15" s="1904"/>
      <c r="V15" s="1905"/>
      <c r="W15" s="1912">
        <v>0.3</v>
      </c>
      <c r="X15" s="1904"/>
      <c r="Y15" s="1904"/>
      <c r="Z15" s="1905"/>
      <c r="AA15" s="1912">
        <v>0.4</v>
      </c>
      <c r="AB15" s="1904"/>
      <c r="AC15" s="1904"/>
      <c r="AD15" s="1905"/>
      <c r="AE15" s="1912">
        <v>0.45</v>
      </c>
      <c r="AF15" s="1904"/>
      <c r="AG15" s="1904"/>
      <c r="AH15" s="1905"/>
      <c r="AI15" s="1912">
        <v>0.5</v>
      </c>
      <c r="AJ15" s="1904"/>
      <c r="AK15" s="1904"/>
      <c r="AL15" s="1905"/>
      <c r="AM15" s="1912">
        <v>0.55000000000000004</v>
      </c>
      <c r="AN15" s="1904"/>
      <c r="AO15" s="1904"/>
      <c r="AP15" s="1905"/>
      <c r="AQ15" s="452"/>
      <c r="AR15" s="362"/>
      <c r="AS15" s="362"/>
    </row>
    <row r="16" spans="1:47" ht="14.25" customHeight="1" x14ac:dyDescent="0.15">
      <c r="A16" s="361"/>
      <c r="B16" s="362"/>
      <c r="C16" s="362"/>
      <c r="D16" s="1900" t="s">
        <v>180</v>
      </c>
      <c r="E16" s="1901"/>
      <c r="F16" s="1901"/>
      <c r="G16" s="1901"/>
      <c r="H16" s="1901"/>
      <c r="I16" s="1901"/>
      <c r="J16" s="1902"/>
      <c r="K16" s="1903" t="s">
        <v>181</v>
      </c>
      <c r="L16" s="1904"/>
      <c r="M16" s="1904"/>
      <c r="N16" s="1905"/>
      <c r="O16" s="1906" t="s">
        <v>182</v>
      </c>
      <c r="P16" s="1907"/>
      <c r="Q16" s="1907"/>
      <c r="R16" s="1908"/>
      <c r="S16" s="1906" t="s">
        <v>183</v>
      </c>
      <c r="T16" s="1907"/>
      <c r="U16" s="1907"/>
      <c r="V16" s="1908"/>
      <c r="W16" s="1906" t="s">
        <v>184</v>
      </c>
      <c r="X16" s="1907"/>
      <c r="Y16" s="1907"/>
      <c r="Z16" s="1908"/>
      <c r="AA16" s="1906" t="s">
        <v>185</v>
      </c>
      <c r="AB16" s="1907"/>
      <c r="AC16" s="1907"/>
      <c r="AD16" s="1908"/>
      <c r="AE16" s="1906" t="s">
        <v>186</v>
      </c>
      <c r="AF16" s="1907"/>
      <c r="AG16" s="1907"/>
      <c r="AH16" s="1908"/>
      <c r="AI16" s="1906" t="s">
        <v>187</v>
      </c>
      <c r="AJ16" s="1907"/>
      <c r="AK16" s="1907"/>
      <c r="AL16" s="1908"/>
      <c r="AM16" s="1906" t="s">
        <v>188</v>
      </c>
      <c r="AN16" s="1907"/>
      <c r="AO16" s="1907"/>
      <c r="AP16" s="1908"/>
      <c r="AQ16" s="452"/>
      <c r="AR16" s="362"/>
      <c r="AS16" s="362"/>
    </row>
    <row r="17" spans="1:47" ht="7.5" customHeight="1" x14ac:dyDescent="0.15">
      <c r="A17" s="361"/>
      <c r="B17" s="362"/>
      <c r="C17" s="362"/>
      <c r="D17" s="452"/>
      <c r="E17" s="452"/>
      <c r="F17" s="452"/>
      <c r="G17" s="452"/>
      <c r="H17" s="452"/>
      <c r="I17" s="452"/>
      <c r="J17" s="452"/>
      <c r="K17" s="452"/>
      <c r="L17" s="452"/>
      <c r="M17" s="452"/>
      <c r="N17" s="452"/>
      <c r="O17" s="452"/>
      <c r="P17" s="452"/>
      <c r="Q17" s="452"/>
      <c r="R17" s="452"/>
      <c r="S17" s="452"/>
      <c r="T17" s="452"/>
      <c r="U17" s="452"/>
      <c r="V17" s="452"/>
      <c r="W17" s="452"/>
      <c r="X17" s="452"/>
      <c r="Y17" s="452"/>
      <c r="Z17" s="452"/>
      <c r="AA17" s="452"/>
      <c r="AB17" s="452"/>
      <c r="AC17" s="452"/>
      <c r="AD17" s="452"/>
      <c r="AE17" s="452"/>
      <c r="AF17" s="452"/>
      <c r="AG17" s="452"/>
      <c r="AH17" s="452"/>
      <c r="AI17" s="452"/>
      <c r="AJ17" s="452"/>
      <c r="AK17" s="452"/>
      <c r="AL17" s="452"/>
      <c r="AM17" s="452"/>
      <c r="AN17" s="452"/>
      <c r="AO17" s="452"/>
      <c r="AP17" s="452"/>
      <c r="AQ17" s="452"/>
      <c r="AR17" s="362"/>
      <c r="AS17" s="362"/>
    </row>
    <row r="18" spans="1:47" ht="12" customHeight="1" x14ac:dyDescent="0.15">
      <c r="A18" s="361"/>
      <c r="B18" s="362"/>
      <c r="C18" s="362"/>
      <c r="D18" s="1937" t="s">
        <v>330</v>
      </c>
      <c r="E18" s="1938"/>
      <c r="F18" s="1938"/>
      <c r="G18" s="1938"/>
      <c r="H18" s="1938"/>
      <c r="I18" s="1938"/>
      <c r="J18" s="1938"/>
      <c r="K18" s="1938"/>
      <c r="L18" s="1938"/>
      <c r="M18" s="1938"/>
      <c r="N18" s="1938"/>
      <c r="O18" s="1938"/>
      <c r="P18" s="1938"/>
      <c r="Q18" s="1938"/>
      <c r="R18" s="1938"/>
      <c r="S18" s="1938"/>
      <c r="T18" s="1938"/>
      <c r="U18" s="1938"/>
      <c r="V18" s="1938"/>
      <c r="W18" s="1938"/>
      <c r="X18" s="1938"/>
      <c r="Y18" s="1938"/>
      <c r="Z18" s="1938"/>
      <c r="AA18" s="1938"/>
      <c r="AB18" s="1938"/>
      <c r="AC18" s="1938"/>
      <c r="AD18" s="1938"/>
      <c r="AE18" s="1938"/>
      <c r="AF18" s="1938"/>
      <c r="AG18" s="1938"/>
      <c r="AH18" s="1938"/>
      <c r="AI18" s="1938"/>
      <c r="AJ18" s="1938"/>
      <c r="AK18" s="1938"/>
      <c r="AL18" s="1938"/>
      <c r="AM18" s="1938"/>
      <c r="AN18" s="1938"/>
      <c r="AO18" s="1938"/>
      <c r="AP18" s="395"/>
      <c r="AQ18" s="452"/>
      <c r="AR18" s="362"/>
      <c r="AS18" s="362"/>
    </row>
    <row r="19" spans="1:47" ht="12" customHeight="1" x14ac:dyDescent="0.15">
      <c r="A19" s="361"/>
      <c r="B19" s="362"/>
      <c r="C19" s="362"/>
      <c r="D19" s="389"/>
      <c r="E19" s="1939" t="s">
        <v>331</v>
      </c>
      <c r="F19" s="1939"/>
      <c r="G19" s="1939"/>
      <c r="H19" s="1939"/>
      <c r="I19" s="1939"/>
      <c r="J19" s="1939"/>
      <c r="K19" s="1939"/>
      <c r="L19" s="1939"/>
      <c r="M19" s="1939"/>
      <c r="N19" s="1939"/>
      <c r="O19" s="1939"/>
      <c r="P19" s="1939"/>
      <c r="Q19" s="1939"/>
      <c r="R19" s="1939"/>
      <c r="S19" s="1939"/>
      <c r="T19" s="1939"/>
      <c r="U19" s="1939"/>
      <c r="V19" s="1939"/>
      <c r="W19" s="1939"/>
      <c r="X19" s="1939"/>
      <c r="Y19" s="1939"/>
      <c r="Z19" s="1939"/>
      <c r="AA19" s="1939"/>
      <c r="AB19" s="1939"/>
      <c r="AC19" s="1939"/>
      <c r="AD19" s="1939"/>
      <c r="AE19" s="1939"/>
      <c r="AF19" s="1939"/>
      <c r="AG19" s="1939"/>
      <c r="AH19" s="1939"/>
      <c r="AI19" s="1939"/>
      <c r="AJ19" s="1939"/>
      <c r="AK19" s="1939"/>
      <c r="AL19" s="1939"/>
      <c r="AM19" s="1939"/>
      <c r="AN19" s="1939"/>
      <c r="AO19" s="1939"/>
      <c r="AP19" s="396"/>
      <c r="AQ19" s="452"/>
      <c r="AR19" s="362"/>
      <c r="AS19" s="362"/>
    </row>
    <row r="20" spans="1:47" ht="12" customHeight="1" x14ac:dyDescent="0.15">
      <c r="A20" s="361"/>
      <c r="B20" s="362"/>
      <c r="C20" s="362"/>
      <c r="D20" s="389"/>
      <c r="E20" s="1927" t="s">
        <v>332</v>
      </c>
      <c r="F20" s="1927"/>
      <c r="G20" s="1927"/>
      <c r="H20" s="1927"/>
      <c r="I20" s="1927"/>
      <c r="J20" s="1927"/>
      <c r="K20" s="1927"/>
      <c r="L20" s="1927"/>
      <c r="M20" s="1927"/>
      <c r="N20" s="1927"/>
      <c r="O20" s="1927"/>
      <c r="P20" s="1927"/>
      <c r="Q20" s="1927"/>
      <c r="R20" s="1927"/>
      <c r="S20" s="1927"/>
      <c r="T20" s="1927"/>
      <c r="U20" s="1927"/>
      <c r="V20" s="1927"/>
      <c r="W20" s="1927"/>
      <c r="X20" s="1927"/>
      <c r="Y20" s="1927"/>
      <c r="Z20" s="1927"/>
      <c r="AA20" s="1927"/>
      <c r="AB20" s="1927"/>
      <c r="AC20" s="1927"/>
      <c r="AD20" s="1927"/>
      <c r="AE20" s="1927"/>
      <c r="AF20" s="1927"/>
      <c r="AG20" s="1927"/>
      <c r="AH20" s="1927"/>
      <c r="AI20" s="1927"/>
      <c r="AJ20" s="1927"/>
      <c r="AK20" s="1927"/>
      <c r="AL20" s="1927"/>
      <c r="AM20" s="1927"/>
      <c r="AN20" s="1927"/>
      <c r="AO20" s="1927"/>
      <c r="AP20" s="396"/>
      <c r="AQ20" s="452"/>
      <c r="AR20" s="362"/>
      <c r="AS20" s="362"/>
    </row>
    <row r="21" spans="1:47" ht="12" customHeight="1" x14ac:dyDescent="0.15">
      <c r="A21" s="361"/>
      <c r="B21" s="362"/>
      <c r="C21" s="362"/>
      <c r="D21" s="389"/>
      <c r="E21" s="1927" t="s">
        <v>333</v>
      </c>
      <c r="F21" s="1927"/>
      <c r="G21" s="1927"/>
      <c r="H21" s="1927"/>
      <c r="I21" s="1927"/>
      <c r="J21" s="1927"/>
      <c r="K21" s="1927"/>
      <c r="L21" s="1927"/>
      <c r="M21" s="1927"/>
      <c r="N21" s="1927"/>
      <c r="O21" s="1927"/>
      <c r="P21" s="1927"/>
      <c r="Q21" s="1927"/>
      <c r="R21" s="1927"/>
      <c r="S21" s="1927"/>
      <c r="T21" s="1927"/>
      <c r="U21" s="1927"/>
      <c r="V21" s="1927"/>
      <c r="W21" s="1927"/>
      <c r="X21" s="1927"/>
      <c r="Y21" s="1927"/>
      <c r="Z21" s="1927"/>
      <c r="AA21" s="1927"/>
      <c r="AB21" s="1927"/>
      <c r="AC21" s="1927"/>
      <c r="AD21" s="1927"/>
      <c r="AE21" s="1927"/>
      <c r="AF21" s="1927"/>
      <c r="AG21" s="1927"/>
      <c r="AH21" s="1927"/>
      <c r="AI21" s="1927"/>
      <c r="AJ21" s="1927"/>
      <c r="AK21" s="1927"/>
      <c r="AL21" s="1927"/>
      <c r="AM21" s="1927"/>
      <c r="AN21" s="1927"/>
      <c r="AO21" s="402"/>
      <c r="AP21" s="396"/>
      <c r="AQ21" s="452"/>
      <c r="AR21" s="362"/>
      <c r="AS21" s="362"/>
    </row>
    <row r="22" spans="1:47" ht="12" customHeight="1" x14ac:dyDescent="0.15">
      <c r="A22" s="361"/>
      <c r="B22" s="362"/>
      <c r="C22" s="362"/>
      <c r="D22" s="1940" t="s">
        <v>303</v>
      </c>
      <c r="E22" s="1927"/>
      <c r="F22" s="1927"/>
      <c r="G22" s="1927"/>
      <c r="H22" s="1927"/>
      <c r="I22" s="1927"/>
      <c r="J22" s="1927"/>
      <c r="K22" s="1927"/>
      <c r="L22" s="1927"/>
      <c r="M22" s="1927"/>
      <c r="N22" s="1927"/>
      <c r="O22" s="1927"/>
      <c r="P22" s="1927"/>
      <c r="Q22" s="1927"/>
      <c r="R22" s="1927"/>
      <c r="S22" s="1927"/>
      <c r="T22" s="1927"/>
      <c r="U22" s="1927"/>
      <c r="V22" s="1927"/>
      <c r="W22" s="1927"/>
      <c r="X22" s="1927"/>
      <c r="Y22" s="1927"/>
      <c r="Z22" s="1927"/>
      <c r="AA22" s="1927"/>
      <c r="AB22" s="1927"/>
      <c r="AC22" s="1927"/>
      <c r="AD22" s="1927"/>
      <c r="AE22" s="1927"/>
      <c r="AF22" s="1927"/>
      <c r="AG22" s="1927"/>
      <c r="AH22" s="1927"/>
      <c r="AI22" s="1927"/>
      <c r="AJ22" s="1927"/>
      <c r="AK22" s="1927"/>
      <c r="AL22" s="1927"/>
      <c r="AM22" s="1927"/>
      <c r="AN22" s="1927"/>
      <c r="AO22" s="1927"/>
      <c r="AP22" s="397"/>
      <c r="AQ22" s="452"/>
      <c r="AR22" s="362"/>
      <c r="AS22" s="362"/>
    </row>
    <row r="23" spans="1:47" ht="12" customHeight="1" x14ac:dyDescent="0.15">
      <c r="A23" s="361"/>
      <c r="B23" s="362"/>
      <c r="C23" s="362"/>
      <c r="D23" s="1940" t="s">
        <v>305</v>
      </c>
      <c r="E23" s="1927"/>
      <c r="F23" s="1927"/>
      <c r="G23" s="1927"/>
      <c r="H23" s="1927"/>
      <c r="I23" s="1927"/>
      <c r="J23" s="1927"/>
      <c r="K23" s="1927"/>
      <c r="L23" s="1927"/>
      <c r="M23" s="1927"/>
      <c r="N23" s="1927"/>
      <c r="O23" s="1927"/>
      <c r="P23" s="1927"/>
      <c r="Q23" s="1927"/>
      <c r="R23" s="1927"/>
      <c r="S23" s="1927"/>
      <c r="T23" s="1927"/>
      <c r="U23" s="1927"/>
      <c r="V23" s="1927"/>
      <c r="W23" s="1927"/>
      <c r="X23" s="1927"/>
      <c r="Y23" s="1927"/>
      <c r="Z23" s="1927"/>
      <c r="AA23" s="1927"/>
      <c r="AB23" s="1927"/>
      <c r="AC23" s="1927"/>
      <c r="AD23" s="1927"/>
      <c r="AE23" s="1927"/>
      <c r="AF23" s="1927"/>
      <c r="AG23" s="1927"/>
      <c r="AH23" s="1927"/>
      <c r="AI23" s="1927"/>
      <c r="AJ23" s="1927"/>
      <c r="AK23" s="1927"/>
      <c r="AL23" s="1927"/>
      <c r="AM23" s="1927"/>
      <c r="AN23" s="1927"/>
      <c r="AO23" s="1927"/>
      <c r="AP23" s="397"/>
      <c r="AQ23" s="452"/>
      <c r="AR23" s="362"/>
      <c r="AS23" s="362"/>
    </row>
    <row r="24" spans="1:47" ht="12" customHeight="1" x14ac:dyDescent="0.15">
      <c r="A24" s="361"/>
      <c r="B24" s="362"/>
      <c r="C24" s="362"/>
      <c r="D24" s="389"/>
      <c r="E24" s="1927" t="s">
        <v>304</v>
      </c>
      <c r="F24" s="1927"/>
      <c r="G24" s="1927"/>
      <c r="H24" s="1927"/>
      <c r="I24" s="1927"/>
      <c r="J24" s="1927"/>
      <c r="K24" s="1927"/>
      <c r="L24" s="1927"/>
      <c r="M24" s="402"/>
      <c r="N24" s="402"/>
      <c r="O24" s="402"/>
      <c r="P24" s="402"/>
      <c r="Q24" s="402"/>
      <c r="R24" s="402"/>
      <c r="S24" s="402"/>
      <c r="T24" s="390"/>
      <c r="U24" s="390"/>
      <c r="V24" s="390"/>
      <c r="W24" s="390"/>
      <c r="X24" s="390"/>
      <c r="Y24" s="390"/>
      <c r="Z24" s="390"/>
      <c r="AA24" s="390"/>
      <c r="AB24" s="390"/>
      <c r="AC24" s="390"/>
      <c r="AD24" s="390"/>
      <c r="AE24" s="390"/>
      <c r="AF24" s="390"/>
      <c r="AG24" s="390"/>
      <c r="AH24" s="390"/>
      <c r="AI24" s="390"/>
      <c r="AJ24" s="390"/>
      <c r="AK24" s="390"/>
      <c r="AL24" s="390"/>
      <c r="AM24" s="390"/>
      <c r="AN24" s="390"/>
      <c r="AO24" s="390"/>
      <c r="AP24" s="397"/>
      <c r="AQ24" s="452"/>
      <c r="AR24" s="362"/>
      <c r="AS24" s="362"/>
    </row>
    <row r="25" spans="1:47" ht="12" customHeight="1" x14ac:dyDescent="0.15">
      <c r="A25" s="361"/>
      <c r="B25" s="362"/>
      <c r="C25" s="362"/>
      <c r="D25" s="1941" t="s">
        <v>306</v>
      </c>
      <c r="E25" s="1942"/>
      <c r="F25" s="1942"/>
      <c r="G25" s="1942"/>
      <c r="H25" s="1942"/>
      <c r="I25" s="1942"/>
      <c r="J25" s="1942"/>
      <c r="K25" s="1942"/>
      <c r="L25" s="1942"/>
      <c r="M25" s="1942"/>
      <c r="N25" s="1942"/>
      <c r="O25" s="1942"/>
      <c r="P25" s="1942"/>
      <c r="Q25" s="1942"/>
      <c r="R25" s="1942"/>
      <c r="S25" s="1942"/>
      <c r="T25" s="1942"/>
      <c r="U25" s="1942"/>
      <c r="V25" s="1942"/>
      <c r="W25" s="1942"/>
      <c r="X25" s="1942"/>
      <c r="Y25" s="1942"/>
      <c r="Z25" s="1942"/>
      <c r="AA25" s="1942"/>
      <c r="AB25" s="1942"/>
      <c r="AC25" s="1942"/>
      <c r="AD25" s="1942"/>
      <c r="AE25" s="1942"/>
      <c r="AF25" s="1942"/>
      <c r="AG25" s="1942"/>
      <c r="AH25" s="1942"/>
      <c r="AI25" s="1942"/>
      <c r="AJ25" s="1942"/>
      <c r="AK25" s="1942"/>
      <c r="AL25" s="1942"/>
      <c r="AM25" s="1942"/>
      <c r="AN25" s="1942"/>
      <c r="AO25" s="1942"/>
      <c r="AP25" s="398"/>
      <c r="AQ25" s="452"/>
      <c r="AR25" s="362"/>
      <c r="AS25" s="362"/>
    </row>
    <row r="26" spans="1:47" ht="8.25" customHeight="1" x14ac:dyDescent="0.15">
      <c r="A26" s="361"/>
      <c r="B26" s="362"/>
      <c r="C26" s="362"/>
      <c r="D26" s="452"/>
      <c r="E26" s="452"/>
      <c r="F26" s="452"/>
      <c r="G26" s="452"/>
      <c r="H26" s="452"/>
      <c r="I26" s="452"/>
      <c r="J26" s="452"/>
      <c r="K26" s="452"/>
      <c r="L26" s="452"/>
      <c r="M26" s="452"/>
      <c r="N26" s="452"/>
      <c r="O26" s="452"/>
      <c r="P26" s="452"/>
      <c r="Q26" s="452"/>
      <c r="R26" s="452"/>
      <c r="S26" s="452"/>
      <c r="T26" s="452"/>
      <c r="U26" s="452"/>
      <c r="V26" s="452"/>
      <c r="W26" s="452"/>
      <c r="X26" s="452"/>
      <c r="Y26" s="452"/>
      <c r="Z26" s="452"/>
      <c r="AA26" s="452"/>
      <c r="AB26" s="452"/>
      <c r="AC26" s="452"/>
      <c r="AD26" s="452"/>
      <c r="AE26" s="452"/>
      <c r="AF26" s="452"/>
      <c r="AG26" s="452"/>
      <c r="AH26" s="452"/>
      <c r="AI26" s="452"/>
      <c r="AJ26" s="452"/>
      <c r="AK26" s="452"/>
      <c r="AL26" s="452"/>
      <c r="AM26" s="452"/>
      <c r="AN26" s="452"/>
      <c r="AO26" s="452"/>
      <c r="AP26" s="452"/>
      <c r="AQ26" s="452"/>
      <c r="AR26" s="362"/>
      <c r="AS26" s="362"/>
    </row>
    <row r="27" spans="1:47" ht="21" customHeight="1" x14ac:dyDescent="0.15">
      <c r="A27" s="361"/>
      <c r="B27" s="362"/>
      <c r="C27" s="362"/>
      <c r="D27" s="444" t="s">
        <v>329</v>
      </c>
      <c r="E27" s="442"/>
      <c r="F27" s="442"/>
      <c r="G27" s="442"/>
      <c r="H27" s="442"/>
      <c r="I27" s="442"/>
      <c r="J27" s="442"/>
      <c r="K27" s="442"/>
      <c r="L27" s="442"/>
      <c r="M27" s="442"/>
      <c r="N27" s="442"/>
      <c r="O27" s="442"/>
      <c r="P27" s="442"/>
      <c r="Q27" s="442"/>
      <c r="R27" s="442"/>
      <c r="S27" s="442"/>
      <c r="T27" s="442"/>
      <c r="U27" s="442"/>
      <c r="V27" s="442"/>
      <c r="W27" s="442"/>
      <c r="X27" s="442"/>
      <c r="Y27" s="442"/>
      <c r="Z27" s="442"/>
      <c r="AA27" s="442"/>
      <c r="AB27" s="442"/>
      <c r="AC27" s="442"/>
      <c r="AD27" s="442"/>
      <c r="AE27" s="442"/>
      <c r="AF27" s="442"/>
      <c r="AG27" s="442"/>
      <c r="AH27" s="442"/>
      <c r="AI27" s="442"/>
      <c r="AJ27" s="442"/>
      <c r="AK27" s="442"/>
      <c r="AL27" s="442"/>
      <c r="AM27" s="442"/>
      <c r="AN27" s="442"/>
      <c r="AO27" s="442"/>
      <c r="AP27" s="442"/>
      <c r="AQ27" s="452"/>
      <c r="AR27" s="362"/>
      <c r="AS27" s="362"/>
    </row>
    <row r="28" spans="1:47" ht="18" customHeight="1" x14ac:dyDescent="0.15">
      <c r="A28" s="361"/>
      <c r="B28" s="362"/>
      <c r="C28" s="362"/>
      <c r="D28" s="455"/>
      <c r="E28" s="455" t="s">
        <v>336</v>
      </c>
      <c r="F28" s="452"/>
      <c r="G28" s="452"/>
      <c r="H28" s="452"/>
      <c r="I28" s="452"/>
      <c r="J28" s="452"/>
      <c r="K28" s="452"/>
      <c r="L28" s="452"/>
      <c r="M28" s="452"/>
      <c r="N28" s="452"/>
      <c r="O28" s="452"/>
      <c r="P28" s="452"/>
      <c r="Q28" s="452"/>
      <c r="R28" s="452"/>
      <c r="S28" s="452"/>
      <c r="T28" s="452"/>
      <c r="U28" s="452"/>
      <c r="V28" s="452"/>
      <c r="W28" s="452"/>
      <c r="X28" s="452"/>
      <c r="Y28" s="452"/>
      <c r="Z28" s="452"/>
      <c r="AA28" s="452"/>
      <c r="AB28" s="452"/>
      <c r="AC28" s="452"/>
      <c r="AD28" s="452"/>
      <c r="AE28" s="452"/>
      <c r="AF28" s="452"/>
      <c r="AG28" s="452"/>
      <c r="AH28" s="452"/>
      <c r="AI28" s="452"/>
      <c r="AJ28" s="452"/>
      <c r="AK28" s="452"/>
      <c r="AL28" s="452"/>
      <c r="AM28" s="452"/>
      <c r="AN28" s="452"/>
      <c r="AO28" s="452"/>
      <c r="AP28" s="452"/>
      <c r="AQ28" s="365"/>
      <c r="AR28" s="364"/>
      <c r="AS28" s="364"/>
      <c r="AT28" s="364"/>
      <c r="AU28" s="364"/>
    </row>
    <row r="29" spans="1:47" ht="17.25" customHeight="1" x14ac:dyDescent="0.15">
      <c r="A29" s="361"/>
      <c r="B29" s="362"/>
      <c r="C29" s="362"/>
      <c r="D29" s="1874" t="s">
        <v>261</v>
      </c>
      <c r="E29" s="1875"/>
      <c r="F29" s="1875"/>
      <c r="G29" s="1875"/>
      <c r="H29" s="1875"/>
      <c r="I29" s="1875"/>
      <c r="J29" s="1875"/>
      <c r="K29" s="1875"/>
      <c r="L29" s="1875"/>
      <c r="M29" s="1875"/>
      <c r="N29" s="1875"/>
      <c r="O29" s="418"/>
      <c r="P29" s="419"/>
      <c r="Q29" s="1913">
        <f>第1表入力!CM46</f>
        <v>0</v>
      </c>
      <c r="R29" s="1914"/>
      <c r="S29" s="1914"/>
      <c r="T29" s="1914"/>
      <c r="U29" s="1914"/>
      <c r="V29" s="1914"/>
      <c r="W29" s="1914"/>
      <c r="X29" s="1914"/>
      <c r="Y29" s="1931" t="s">
        <v>189</v>
      </c>
      <c r="Z29" s="365"/>
      <c r="AA29" s="452"/>
      <c r="AB29" s="391" t="s">
        <v>190</v>
      </c>
      <c r="AC29" s="391"/>
      <c r="AD29" s="391"/>
      <c r="AE29" s="392"/>
      <c r="AF29" s="392"/>
      <c r="AG29" s="392"/>
      <c r="AH29" s="452"/>
      <c r="AI29" s="452"/>
      <c r="AJ29" s="452"/>
      <c r="AK29" s="452"/>
      <c r="AL29" s="452"/>
      <c r="AM29" s="452"/>
      <c r="AN29" s="452"/>
      <c r="AO29" s="452"/>
      <c r="AP29" s="452"/>
      <c r="AQ29" s="365"/>
      <c r="AR29" s="364"/>
      <c r="AS29" s="364"/>
      <c r="AT29" s="364"/>
      <c r="AU29" s="364"/>
    </row>
    <row r="30" spans="1:47" ht="17.25" customHeight="1" x14ac:dyDescent="0.15">
      <c r="A30" s="361"/>
      <c r="B30" s="362"/>
      <c r="C30" s="362"/>
      <c r="D30" s="1876"/>
      <c r="E30" s="1877"/>
      <c r="F30" s="1877"/>
      <c r="G30" s="1877"/>
      <c r="H30" s="1877"/>
      <c r="I30" s="1877"/>
      <c r="J30" s="1877"/>
      <c r="K30" s="1877"/>
      <c r="L30" s="1877"/>
      <c r="M30" s="1877"/>
      <c r="N30" s="1877"/>
      <c r="O30" s="411"/>
      <c r="P30" s="420"/>
      <c r="Q30" s="1915"/>
      <c r="R30" s="1916"/>
      <c r="S30" s="1916"/>
      <c r="T30" s="1916"/>
      <c r="U30" s="1916"/>
      <c r="V30" s="1916"/>
      <c r="W30" s="1916"/>
      <c r="X30" s="1916"/>
      <c r="Y30" s="1932"/>
      <c r="Z30" s="365"/>
      <c r="AA30" s="452"/>
      <c r="AB30" s="391"/>
      <c r="AC30" s="391" t="s">
        <v>191</v>
      </c>
      <c r="AD30" s="391"/>
      <c r="AE30" s="392"/>
      <c r="AF30" s="392"/>
      <c r="AG30" s="392"/>
      <c r="AH30" s="452"/>
      <c r="AI30" s="452"/>
      <c r="AJ30" s="452"/>
      <c r="AK30" s="452"/>
      <c r="AL30" s="452"/>
      <c r="AM30" s="452"/>
      <c r="AN30" s="452"/>
      <c r="AO30" s="452"/>
      <c r="AP30" s="452"/>
      <c r="AQ30" s="365"/>
      <c r="AR30" s="364"/>
      <c r="AS30" s="364"/>
      <c r="AT30" s="364"/>
      <c r="AU30" s="364"/>
    </row>
    <row r="31" spans="1:47" ht="27" customHeight="1" x14ac:dyDescent="0.15">
      <c r="A31" s="361"/>
      <c r="B31" s="362"/>
      <c r="C31" s="362"/>
      <c r="D31" s="1878" t="s">
        <v>263</v>
      </c>
      <c r="E31" s="1879"/>
      <c r="F31" s="1879"/>
      <c r="G31" s="1879"/>
      <c r="H31" s="1879"/>
      <c r="I31" s="1879"/>
      <c r="J31" s="1879"/>
      <c r="K31" s="1879"/>
      <c r="L31" s="1879"/>
      <c r="M31" s="1879"/>
      <c r="N31" s="454"/>
      <c r="O31" s="1900"/>
      <c r="P31" s="1902"/>
      <c r="Q31" s="1884">
        <f>第1表入力!CM47</f>
        <v>0</v>
      </c>
      <c r="R31" s="1885"/>
      <c r="S31" s="1885"/>
      <c r="T31" s="1885"/>
      <c r="U31" s="1885"/>
      <c r="V31" s="1885"/>
      <c r="W31" s="1885"/>
      <c r="X31" s="1885"/>
      <c r="Y31" s="453" t="s">
        <v>192</v>
      </c>
      <c r="Z31" s="365"/>
      <c r="AA31" s="452"/>
      <c r="AB31" s="1925" t="s">
        <v>312</v>
      </c>
      <c r="AC31" s="1925"/>
      <c r="AD31" s="1925"/>
      <c r="AE31" s="1925"/>
      <c r="AF31" s="1925"/>
      <c r="AG31" s="1925"/>
      <c r="AH31" s="1925"/>
      <c r="AI31" s="1925"/>
      <c r="AJ31" s="1925"/>
      <c r="AK31" s="1925"/>
      <c r="AL31" s="1925"/>
      <c r="AM31" s="1925"/>
      <c r="AN31" s="1925"/>
      <c r="AO31" s="1925"/>
      <c r="AP31" s="1925"/>
      <c r="AQ31" s="365"/>
      <c r="AR31" s="362"/>
      <c r="AS31" s="362"/>
    </row>
    <row r="32" spans="1:47" ht="19.5" customHeight="1" x14ac:dyDescent="0.15">
      <c r="A32" s="361"/>
      <c r="B32" s="362"/>
      <c r="C32" s="362"/>
      <c r="D32" s="1935" t="s">
        <v>262</v>
      </c>
      <c r="E32" s="1936"/>
      <c r="F32" s="1936"/>
      <c r="G32" s="1936"/>
      <c r="H32" s="1936"/>
      <c r="I32" s="1936"/>
      <c r="J32" s="1936"/>
      <c r="K32" s="1936"/>
      <c r="L32" s="1936"/>
      <c r="M32" s="1936"/>
      <c r="N32" s="1936"/>
      <c r="O32" s="1900"/>
      <c r="P32" s="1902"/>
      <c r="Q32" s="1884">
        <v>1100000</v>
      </c>
      <c r="R32" s="1885"/>
      <c r="S32" s="1885"/>
      <c r="T32" s="1885"/>
      <c r="U32" s="1885"/>
      <c r="V32" s="1885"/>
      <c r="W32" s="1885"/>
      <c r="X32" s="1885"/>
      <c r="Y32" s="439" t="s">
        <v>192</v>
      </c>
      <c r="Z32" s="365"/>
      <c r="AA32" s="452"/>
      <c r="AB32" s="1925"/>
      <c r="AC32" s="1925"/>
      <c r="AD32" s="1925"/>
      <c r="AE32" s="1925"/>
      <c r="AF32" s="1925"/>
      <c r="AG32" s="1925"/>
      <c r="AH32" s="1925"/>
      <c r="AI32" s="1925"/>
      <c r="AJ32" s="1925"/>
      <c r="AK32" s="1925"/>
      <c r="AL32" s="1925"/>
      <c r="AM32" s="1925"/>
      <c r="AN32" s="1925"/>
      <c r="AO32" s="1925"/>
      <c r="AP32" s="1925"/>
      <c r="AQ32" s="365"/>
      <c r="AR32" s="362"/>
      <c r="AS32" s="362"/>
    </row>
    <row r="33" spans="1:47" ht="15" customHeight="1" x14ac:dyDescent="0.15">
      <c r="A33" s="361"/>
      <c r="B33" s="362"/>
      <c r="C33" s="362"/>
      <c r="D33" s="1874" t="s">
        <v>264</v>
      </c>
      <c r="E33" s="1875"/>
      <c r="F33" s="1875"/>
      <c r="G33" s="1875"/>
      <c r="H33" s="1875"/>
      <c r="I33" s="1875"/>
      <c r="J33" s="1875"/>
      <c r="K33" s="1875"/>
      <c r="L33" s="1875"/>
      <c r="M33" s="1875"/>
      <c r="N33" s="1923"/>
      <c r="O33" s="421"/>
      <c r="P33" s="422"/>
      <c r="Q33" s="1880">
        <f>IF(Q29-Q31-Q32&lt;=0,0,INT((Q29-Q31-Q32)/1000)*1000)</f>
        <v>0</v>
      </c>
      <c r="R33" s="1881"/>
      <c r="S33" s="1881"/>
      <c r="T33" s="1881"/>
      <c r="U33" s="1881"/>
      <c r="V33" s="1881"/>
      <c r="W33" s="1881"/>
      <c r="X33" s="1881"/>
      <c r="Y33" s="440" t="s">
        <v>192</v>
      </c>
      <c r="Z33" s="365"/>
      <c r="AA33" s="452"/>
      <c r="AB33" s="1926" t="s">
        <v>334</v>
      </c>
      <c r="AC33" s="1926"/>
      <c r="AD33" s="1926"/>
      <c r="AE33" s="1926"/>
      <c r="AF33" s="1926"/>
      <c r="AG33" s="1926"/>
      <c r="AH33" s="1926"/>
      <c r="AI33" s="1926"/>
      <c r="AJ33" s="1926"/>
      <c r="AK33" s="1926"/>
      <c r="AL33" s="1926"/>
      <c r="AM33" s="1926"/>
      <c r="AN33" s="1926"/>
      <c r="AO33" s="1926"/>
      <c r="AP33" s="1926"/>
      <c r="AQ33" s="365"/>
      <c r="AR33" s="362"/>
      <c r="AS33" s="362"/>
    </row>
    <row r="34" spans="1:47" ht="15" customHeight="1" x14ac:dyDescent="0.15">
      <c r="A34" s="361"/>
      <c r="B34" s="362"/>
      <c r="C34" s="362"/>
      <c r="D34" s="1876"/>
      <c r="E34" s="1877"/>
      <c r="F34" s="1877"/>
      <c r="G34" s="1877"/>
      <c r="H34" s="1877"/>
      <c r="I34" s="1877"/>
      <c r="J34" s="1877"/>
      <c r="K34" s="1877"/>
      <c r="L34" s="1877"/>
      <c r="M34" s="1877"/>
      <c r="N34" s="1924"/>
      <c r="O34" s="423"/>
      <c r="P34" s="424"/>
      <c r="Q34" s="1882"/>
      <c r="R34" s="1883"/>
      <c r="S34" s="1883"/>
      <c r="T34" s="1883"/>
      <c r="U34" s="1883"/>
      <c r="V34" s="1883"/>
      <c r="W34" s="1883"/>
      <c r="X34" s="1883"/>
      <c r="Y34" s="440"/>
      <c r="Z34" s="365"/>
      <c r="AA34" s="452"/>
      <c r="AB34" s="1926"/>
      <c r="AC34" s="1926"/>
      <c r="AD34" s="1926"/>
      <c r="AE34" s="1926"/>
      <c r="AF34" s="1926"/>
      <c r="AG34" s="1926"/>
      <c r="AH34" s="1926"/>
      <c r="AI34" s="1926"/>
      <c r="AJ34" s="1926"/>
      <c r="AK34" s="1926"/>
      <c r="AL34" s="1926"/>
      <c r="AM34" s="1926"/>
      <c r="AN34" s="1926"/>
      <c r="AO34" s="1926"/>
      <c r="AP34" s="1926"/>
      <c r="AQ34" s="365"/>
      <c r="AR34" s="362"/>
      <c r="AS34" s="362"/>
    </row>
    <row r="35" spans="1:47" ht="57" customHeight="1" x14ac:dyDescent="0.15">
      <c r="A35" s="361"/>
      <c r="B35" s="362"/>
      <c r="C35" s="362"/>
      <c r="D35" s="1878" t="s">
        <v>302</v>
      </c>
      <c r="E35" s="1879"/>
      <c r="F35" s="1879"/>
      <c r="G35" s="1879"/>
      <c r="H35" s="1879"/>
      <c r="I35" s="1879"/>
      <c r="J35" s="1879"/>
      <c r="K35" s="1879"/>
      <c r="L35" s="1879"/>
      <c r="M35" s="1879"/>
      <c r="N35" s="1879"/>
      <c r="O35" s="425"/>
      <c r="P35" s="426"/>
      <c r="Q35" s="1884">
        <f>IF(Q33&lt;=0,0,(INT(Q33/1000)*LOOKUP(INT(Q33/1000),AY110:AZ117)/100-LOOKUP(INT(Q33/1000),AY110:BA117))*1000)</f>
        <v>0</v>
      </c>
      <c r="R35" s="1885"/>
      <c r="S35" s="1885"/>
      <c r="T35" s="1885"/>
      <c r="U35" s="1885"/>
      <c r="V35" s="1885"/>
      <c r="W35" s="1885"/>
      <c r="X35" s="1885"/>
      <c r="Y35" s="439" t="s">
        <v>192</v>
      </c>
      <c r="Z35" s="365"/>
      <c r="AA35" s="452"/>
      <c r="AB35" s="1926"/>
      <c r="AC35" s="1926"/>
      <c r="AD35" s="1926"/>
      <c r="AE35" s="1926"/>
      <c r="AF35" s="1926"/>
      <c r="AG35" s="1926"/>
      <c r="AH35" s="1926"/>
      <c r="AI35" s="1926"/>
      <c r="AJ35" s="1926"/>
      <c r="AK35" s="1926"/>
      <c r="AL35" s="1926"/>
      <c r="AM35" s="1926"/>
      <c r="AN35" s="1926"/>
      <c r="AO35" s="1926"/>
      <c r="AP35" s="1926"/>
      <c r="AQ35" s="365"/>
      <c r="AR35" s="362"/>
      <c r="AS35" s="362"/>
    </row>
    <row r="36" spans="1:47" ht="5.25" customHeight="1" x14ac:dyDescent="0.15">
      <c r="A36" s="361"/>
      <c r="B36" s="362"/>
      <c r="C36" s="362"/>
      <c r="D36" s="451"/>
      <c r="E36" s="451"/>
      <c r="F36" s="451"/>
      <c r="G36" s="451"/>
      <c r="H36" s="451"/>
      <c r="I36" s="451"/>
      <c r="J36" s="451"/>
      <c r="K36" s="451"/>
      <c r="L36" s="451"/>
      <c r="M36" s="451"/>
      <c r="N36" s="451"/>
      <c r="O36" s="404"/>
      <c r="P36" s="404"/>
      <c r="Q36" s="405"/>
      <c r="R36" s="405"/>
      <c r="S36" s="405"/>
      <c r="T36" s="405"/>
      <c r="U36" s="405"/>
      <c r="V36" s="405"/>
      <c r="W36" s="405"/>
      <c r="X36" s="405"/>
      <c r="Y36" s="405"/>
      <c r="Z36" s="406"/>
      <c r="AA36" s="452"/>
      <c r="AB36" s="403"/>
      <c r="AC36" s="403"/>
      <c r="AD36" s="403"/>
      <c r="AE36" s="403"/>
      <c r="AF36" s="403"/>
      <c r="AG36" s="403"/>
      <c r="AH36" s="403"/>
      <c r="AI36" s="403"/>
      <c r="AJ36" s="403"/>
      <c r="AK36" s="403"/>
      <c r="AL36" s="403"/>
      <c r="AM36" s="403"/>
      <c r="AN36" s="403"/>
      <c r="AO36" s="403"/>
      <c r="AP36" s="452"/>
      <c r="AQ36" s="365"/>
      <c r="AR36" s="362"/>
      <c r="AS36" s="362"/>
    </row>
    <row r="37" spans="1:47" ht="17.25" customHeight="1" x14ac:dyDescent="0.15">
      <c r="A37" s="361"/>
      <c r="B37" s="362"/>
      <c r="C37" s="362"/>
      <c r="D37" s="399" t="s">
        <v>193</v>
      </c>
      <c r="E37" s="400"/>
      <c r="F37" s="400"/>
      <c r="G37" s="400"/>
      <c r="H37" s="400"/>
      <c r="I37" s="400"/>
      <c r="J37" s="400"/>
      <c r="K37" s="400"/>
      <c r="L37" s="400"/>
      <c r="M37" s="400"/>
      <c r="N37" s="400"/>
      <c r="O37" s="400"/>
      <c r="P37" s="400"/>
      <c r="Q37" s="400"/>
      <c r="R37" s="400"/>
      <c r="S37" s="400"/>
      <c r="T37" s="400"/>
      <c r="U37" s="400"/>
      <c r="V37" s="400"/>
      <c r="W37" s="400"/>
      <c r="X37" s="400"/>
      <c r="Y37" s="400"/>
      <c r="Z37" s="400"/>
      <c r="AA37" s="400"/>
      <c r="AB37" s="400"/>
      <c r="AC37" s="400"/>
      <c r="AD37" s="400"/>
      <c r="AE37" s="400"/>
      <c r="AF37" s="400"/>
      <c r="AG37" s="400"/>
      <c r="AH37" s="400"/>
      <c r="AI37" s="400"/>
      <c r="AJ37" s="400"/>
      <c r="AK37" s="400"/>
      <c r="AL37" s="400"/>
      <c r="AM37" s="400"/>
      <c r="AN37" s="400"/>
      <c r="AO37" s="400"/>
      <c r="AP37" s="400"/>
      <c r="AQ37" s="452"/>
      <c r="AR37" s="362"/>
      <c r="AS37" s="362"/>
    </row>
    <row r="38" spans="1:47" ht="27" customHeight="1" x14ac:dyDescent="0.15">
      <c r="A38" s="361"/>
      <c r="B38" s="362"/>
      <c r="C38" s="388"/>
      <c r="D38" s="1920" t="s">
        <v>194</v>
      </c>
      <c r="E38" s="1921"/>
      <c r="F38" s="1921"/>
      <c r="G38" s="1921"/>
      <c r="H38" s="1921"/>
      <c r="I38" s="1921"/>
      <c r="J38" s="1922"/>
      <c r="K38" s="1917" t="s">
        <v>195</v>
      </c>
      <c r="L38" s="1918"/>
      <c r="M38" s="1918"/>
      <c r="N38" s="1919"/>
      <c r="O38" s="1917" t="s">
        <v>196</v>
      </c>
      <c r="P38" s="1918"/>
      <c r="Q38" s="1918"/>
      <c r="R38" s="1919"/>
      <c r="S38" s="1917" t="s">
        <v>197</v>
      </c>
      <c r="T38" s="1918"/>
      <c r="U38" s="1918"/>
      <c r="V38" s="1919"/>
      <c r="W38" s="1917" t="s">
        <v>198</v>
      </c>
      <c r="X38" s="1918"/>
      <c r="Y38" s="1918"/>
      <c r="Z38" s="1919"/>
      <c r="AA38" s="1917" t="s">
        <v>199</v>
      </c>
      <c r="AB38" s="1918"/>
      <c r="AC38" s="1918"/>
      <c r="AD38" s="1919"/>
      <c r="AE38" s="1917" t="s">
        <v>200</v>
      </c>
      <c r="AF38" s="1918"/>
      <c r="AG38" s="1918"/>
      <c r="AH38" s="1919"/>
      <c r="AI38" s="1917" t="s">
        <v>201</v>
      </c>
      <c r="AJ38" s="1918"/>
      <c r="AK38" s="1918"/>
      <c r="AL38" s="1919"/>
      <c r="AM38" s="1917" t="s">
        <v>202</v>
      </c>
      <c r="AN38" s="1918"/>
      <c r="AO38" s="1918"/>
      <c r="AP38" s="1919"/>
      <c r="AQ38" s="401"/>
      <c r="AR38" s="362"/>
      <c r="AS38" s="362"/>
    </row>
    <row r="39" spans="1:47" ht="13.5" customHeight="1" x14ac:dyDescent="0.15">
      <c r="A39" s="361"/>
      <c r="B39" s="362"/>
      <c r="C39" s="388"/>
      <c r="D39" s="1909" t="s">
        <v>149</v>
      </c>
      <c r="E39" s="1910"/>
      <c r="F39" s="1910"/>
      <c r="G39" s="1910"/>
      <c r="H39" s="1910"/>
      <c r="I39" s="1910"/>
      <c r="J39" s="1911"/>
      <c r="K39" s="1912">
        <v>0.1</v>
      </c>
      <c r="L39" s="1904"/>
      <c r="M39" s="1904"/>
      <c r="N39" s="1905"/>
      <c r="O39" s="1912">
        <v>0.15</v>
      </c>
      <c r="P39" s="1904"/>
      <c r="Q39" s="1904"/>
      <c r="R39" s="1905"/>
      <c r="S39" s="1912">
        <v>0.2</v>
      </c>
      <c r="T39" s="1904"/>
      <c r="U39" s="1904"/>
      <c r="V39" s="1905"/>
      <c r="W39" s="1912">
        <v>0.3</v>
      </c>
      <c r="X39" s="1904"/>
      <c r="Y39" s="1904"/>
      <c r="Z39" s="1905"/>
      <c r="AA39" s="1912">
        <v>0.4</v>
      </c>
      <c r="AB39" s="1904"/>
      <c r="AC39" s="1904"/>
      <c r="AD39" s="1905"/>
      <c r="AE39" s="1912">
        <v>0.45</v>
      </c>
      <c r="AF39" s="1904"/>
      <c r="AG39" s="1904"/>
      <c r="AH39" s="1905"/>
      <c r="AI39" s="1912">
        <v>0.5</v>
      </c>
      <c r="AJ39" s="1904"/>
      <c r="AK39" s="1904"/>
      <c r="AL39" s="1905"/>
      <c r="AM39" s="1912">
        <v>0.55000000000000004</v>
      </c>
      <c r="AN39" s="1904"/>
      <c r="AO39" s="1904"/>
      <c r="AP39" s="1905"/>
      <c r="AQ39" s="401"/>
      <c r="AR39" s="362"/>
      <c r="AS39" s="362"/>
    </row>
    <row r="40" spans="1:47" ht="13.5" customHeight="1" x14ac:dyDescent="0.15">
      <c r="A40" s="361"/>
      <c r="B40" s="362"/>
      <c r="C40" s="388"/>
      <c r="D40" s="1900" t="s">
        <v>203</v>
      </c>
      <c r="E40" s="1901"/>
      <c r="F40" s="1901"/>
      <c r="G40" s="1901"/>
      <c r="H40" s="1901"/>
      <c r="I40" s="1901"/>
      <c r="J40" s="1902"/>
      <c r="K40" s="1903" t="s">
        <v>204</v>
      </c>
      <c r="L40" s="1904"/>
      <c r="M40" s="1904"/>
      <c r="N40" s="1905"/>
      <c r="O40" s="1906" t="s">
        <v>205</v>
      </c>
      <c r="P40" s="1907"/>
      <c r="Q40" s="1907"/>
      <c r="R40" s="1908"/>
      <c r="S40" s="1906" t="s">
        <v>206</v>
      </c>
      <c r="T40" s="1907"/>
      <c r="U40" s="1907"/>
      <c r="V40" s="1908"/>
      <c r="W40" s="1906" t="s">
        <v>207</v>
      </c>
      <c r="X40" s="1907"/>
      <c r="Y40" s="1907"/>
      <c r="Z40" s="1908"/>
      <c r="AA40" s="1906" t="s">
        <v>235</v>
      </c>
      <c r="AB40" s="1907"/>
      <c r="AC40" s="1907"/>
      <c r="AD40" s="1908"/>
      <c r="AE40" s="1906" t="s">
        <v>208</v>
      </c>
      <c r="AF40" s="1907"/>
      <c r="AG40" s="1907"/>
      <c r="AH40" s="1908"/>
      <c r="AI40" s="1906" t="s">
        <v>209</v>
      </c>
      <c r="AJ40" s="1907"/>
      <c r="AK40" s="1907"/>
      <c r="AL40" s="1908"/>
      <c r="AM40" s="1906" t="s">
        <v>210</v>
      </c>
      <c r="AN40" s="1907"/>
      <c r="AO40" s="1907"/>
      <c r="AP40" s="1908"/>
      <c r="AQ40" s="401"/>
      <c r="AR40" s="362"/>
      <c r="AS40" s="362"/>
    </row>
    <row r="41" spans="1:47" ht="9" customHeight="1" x14ac:dyDescent="0.15">
      <c r="A41" s="361"/>
      <c r="B41" s="362"/>
      <c r="C41" s="362"/>
      <c r="D41" s="362"/>
      <c r="E41" s="362"/>
      <c r="F41" s="362"/>
      <c r="G41" s="362"/>
      <c r="H41" s="362"/>
      <c r="I41" s="362"/>
      <c r="J41" s="362"/>
      <c r="K41" s="362"/>
      <c r="L41" s="362"/>
      <c r="M41" s="362"/>
      <c r="N41" s="362"/>
      <c r="O41" s="362"/>
      <c r="P41" s="362"/>
      <c r="Q41" s="362"/>
      <c r="R41" s="362"/>
      <c r="S41" s="362"/>
      <c r="T41" s="362"/>
      <c r="U41" s="362"/>
      <c r="V41" s="362"/>
      <c r="W41" s="362"/>
      <c r="X41" s="362"/>
      <c r="Y41" s="362"/>
      <c r="Z41" s="362"/>
      <c r="AA41" s="362"/>
      <c r="AB41" s="362"/>
      <c r="AC41" s="362"/>
      <c r="AD41" s="362"/>
      <c r="AE41" s="362"/>
      <c r="AF41" s="362"/>
      <c r="AG41" s="362"/>
      <c r="AH41" s="362"/>
      <c r="AI41" s="362"/>
      <c r="AJ41" s="362"/>
      <c r="AK41" s="362"/>
      <c r="AL41" s="362"/>
      <c r="AM41" s="362"/>
      <c r="AN41" s="362"/>
      <c r="AO41" s="362"/>
      <c r="AP41" s="362"/>
      <c r="AQ41" s="362"/>
      <c r="AR41" s="362"/>
      <c r="AS41" s="362"/>
    </row>
    <row r="42" spans="1:47" ht="21" customHeight="1" x14ac:dyDescent="0.15">
      <c r="A42" s="361"/>
      <c r="B42" s="362"/>
      <c r="C42" s="365"/>
      <c r="D42" s="445" t="s">
        <v>327</v>
      </c>
      <c r="E42" s="442"/>
      <c r="F42" s="442"/>
      <c r="G42" s="442"/>
      <c r="H42" s="442"/>
      <c r="I42" s="442"/>
      <c r="J42" s="442"/>
      <c r="K42" s="442"/>
      <c r="L42" s="442"/>
      <c r="M42" s="442"/>
      <c r="N42" s="442"/>
      <c r="O42" s="442"/>
      <c r="P42" s="442"/>
      <c r="Q42" s="442"/>
      <c r="R42" s="442"/>
      <c r="S42" s="442"/>
      <c r="T42" s="442"/>
      <c r="U42" s="442"/>
      <c r="V42" s="442"/>
      <c r="W42" s="442"/>
      <c r="X42" s="442"/>
      <c r="Y42" s="442"/>
      <c r="Z42" s="442"/>
      <c r="AA42" s="442"/>
      <c r="AB42" s="442"/>
      <c r="AC42" s="442"/>
      <c r="AD42" s="442"/>
      <c r="AE42" s="442"/>
      <c r="AF42" s="442"/>
      <c r="AG42" s="442"/>
      <c r="AH42" s="442"/>
      <c r="AI42" s="442"/>
      <c r="AJ42" s="442"/>
      <c r="AK42" s="442"/>
      <c r="AL42" s="442"/>
      <c r="AM42" s="442"/>
      <c r="AN42" s="442"/>
      <c r="AO42" s="442"/>
      <c r="AP42" s="442"/>
      <c r="AQ42" s="442"/>
      <c r="AR42" s="362"/>
      <c r="AS42" s="362"/>
    </row>
    <row r="43" spans="1:47" ht="18.75" customHeight="1" x14ac:dyDescent="0.15">
      <c r="A43" s="361"/>
      <c r="B43" s="362"/>
      <c r="C43" s="407"/>
      <c r="D43" s="452"/>
      <c r="E43" s="455" t="s">
        <v>319</v>
      </c>
      <c r="F43" s="455"/>
      <c r="G43" s="452"/>
      <c r="H43" s="452"/>
      <c r="I43" s="452"/>
      <c r="J43" s="452"/>
      <c r="K43" s="452"/>
      <c r="L43" s="452"/>
      <c r="M43" s="452"/>
      <c r="N43" s="452"/>
      <c r="O43" s="452"/>
      <c r="P43" s="452"/>
      <c r="Q43" s="452"/>
      <c r="R43" s="452"/>
      <c r="S43" s="452"/>
      <c r="T43" s="452"/>
      <c r="U43" s="452"/>
      <c r="V43" s="452"/>
      <c r="W43" s="452"/>
      <c r="X43" s="452"/>
      <c r="Y43" s="452"/>
      <c r="Z43" s="452"/>
      <c r="AA43" s="452"/>
      <c r="AB43" s="452"/>
      <c r="AC43" s="452"/>
      <c r="AD43" s="452"/>
      <c r="AE43" s="452"/>
      <c r="AF43" s="452"/>
      <c r="AG43" s="452"/>
      <c r="AH43" s="452"/>
      <c r="AI43" s="452"/>
      <c r="AJ43" s="452"/>
      <c r="AK43" s="452"/>
      <c r="AL43" s="452"/>
      <c r="AM43" s="452"/>
      <c r="AN43" s="452"/>
      <c r="AO43" s="452"/>
      <c r="AP43" s="452"/>
      <c r="AQ43" s="452"/>
      <c r="AR43" s="452"/>
      <c r="AS43" s="452"/>
      <c r="AT43" s="408"/>
      <c r="AU43" s="408"/>
    </row>
    <row r="44" spans="1:47" ht="12.75" customHeight="1" x14ac:dyDescent="0.15">
      <c r="A44" s="361"/>
      <c r="B44" s="362"/>
      <c r="C44" s="452"/>
      <c r="D44" s="1874" t="s">
        <v>151</v>
      </c>
      <c r="E44" s="1875"/>
      <c r="F44" s="1875"/>
      <c r="G44" s="1875"/>
      <c r="H44" s="1875"/>
      <c r="I44" s="1875"/>
      <c r="J44" s="1875"/>
      <c r="K44" s="1875"/>
      <c r="L44" s="1875"/>
      <c r="M44" s="1875"/>
      <c r="N44" s="1875"/>
      <c r="O44" s="1875"/>
      <c r="P44" s="418"/>
      <c r="Q44" s="435"/>
      <c r="R44" s="1880">
        <f>第1表入力!CM35</f>
        <v>5000000</v>
      </c>
      <c r="S44" s="1881"/>
      <c r="T44" s="1881"/>
      <c r="U44" s="1881"/>
      <c r="V44" s="1881"/>
      <c r="W44" s="1881"/>
      <c r="X44" s="1933" t="s">
        <v>152</v>
      </c>
      <c r="Y44" s="456"/>
      <c r="Z44" s="409" t="s">
        <v>311</v>
      </c>
      <c r="AA44" s="409"/>
      <c r="AB44" s="410"/>
      <c r="AC44" s="410"/>
      <c r="AD44" s="391"/>
      <c r="AE44" s="452"/>
      <c r="AF44" s="452"/>
      <c r="AG44" s="452"/>
      <c r="AH44" s="452"/>
      <c r="AI44" s="452"/>
      <c r="AJ44" s="452"/>
      <c r="AK44" s="452"/>
      <c r="AL44" s="452"/>
      <c r="AM44" s="452"/>
      <c r="AN44" s="452"/>
      <c r="AO44" s="452"/>
      <c r="AP44" s="452"/>
      <c r="AQ44" s="452"/>
      <c r="AR44" s="452"/>
      <c r="AS44" s="452"/>
      <c r="AT44" s="408"/>
      <c r="AU44" s="408"/>
    </row>
    <row r="45" spans="1:47" ht="10.5" customHeight="1" x14ac:dyDescent="0.15">
      <c r="A45" s="361"/>
      <c r="B45" s="362"/>
      <c r="C45" s="452"/>
      <c r="D45" s="1876"/>
      <c r="E45" s="1877"/>
      <c r="F45" s="1877"/>
      <c r="G45" s="1877"/>
      <c r="H45" s="1877"/>
      <c r="I45" s="1877"/>
      <c r="J45" s="1877"/>
      <c r="K45" s="1877"/>
      <c r="L45" s="1877"/>
      <c r="M45" s="1877"/>
      <c r="N45" s="1877"/>
      <c r="O45" s="1877"/>
      <c r="P45" s="411"/>
      <c r="Q45" s="436"/>
      <c r="R45" s="1882"/>
      <c r="S45" s="1883"/>
      <c r="T45" s="1883"/>
      <c r="U45" s="1883"/>
      <c r="V45" s="1883"/>
      <c r="W45" s="1883"/>
      <c r="X45" s="1934"/>
      <c r="Y45" s="456"/>
      <c r="Z45" s="407"/>
      <c r="AA45" s="412"/>
      <c r="AB45" s="407"/>
      <c r="AC45" s="409" t="s">
        <v>310</v>
      </c>
      <c r="AD45" s="413"/>
      <c r="AE45" s="413"/>
      <c r="AF45" s="414"/>
      <c r="AG45" s="414"/>
      <c r="AH45" s="414"/>
      <c r="AI45" s="414"/>
      <c r="AJ45" s="414"/>
      <c r="AK45" s="414"/>
      <c r="AL45" s="414"/>
      <c r="AM45" s="414"/>
      <c r="AN45" s="414"/>
      <c r="AO45" s="414"/>
      <c r="AP45" s="414"/>
      <c r="AQ45" s="414"/>
      <c r="AR45" s="452"/>
      <c r="AS45" s="452"/>
      <c r="AT45" s="408"/>
      <c r="AU45" s="408"/>
    </row>
    <row r="46" spans="1:47" ht="23.25" customHeight="1" x14ac:dyDescent="0.15">
      <c r="A46" s="361"/>
      <c r="B46" s="362"/>
      <c r="C46" s="452"/>
      <c r="D46" s="1878" t="s">
        <v>153</v>
      </c>
      <c r="E46" s="1879"/>
      <c r="F46" s="1879"/>
      <c r="G46" s="1879"/>
      <c r="H46" s="1879"/>
      <c r="I46" s="1879"/>
      <c r="J46" s="1879"/>
      <c r="K46" s="1879"/>
      <c r="L46" s="1879"/>
      <c r="M46" s="1879"/>
      <c r="N46" s="1879"/>
      <c r="O46" s="1879"/>
      <c r="P46" s="449"/>
      <c r="Q46" s="450"/>
      <c r="R46" s="1884">
        <f>第1表入力!CM46</f>
        <v>0</v>
      </c>
      <c r="S46" s="1885"/>
      <c r="T46" s="1885"/>
      <c r="U46" s="1885"/>
      <c r="V46" s="1885"/>
      <c r="W46" s="1885"/>
      <c r="X46" s="438" t="s">
        <v>152</v>
      </c>
      <c r="Y46" s="456"/>
      <c r="Z46" s="407"/>
      <c r="AA46" s="1926" t="s">
        <v>313</v>
      </c>
      <c r="AB46" s="1926"/>
      <c r="AC46" s="1926"/>
      <c r="AD46" s="1926"/>
      <c r="AE46" s="1926"/>
      <c r="AF46" s="1926"/>
      <c r="AG46" s="1926"/>
      <c r="AH46" s="1926"/>
      <c r="AI46" s="1926"/>
      <c r="AJ46" s="1926"/>
      <c r="AK46" s="1926"/>
      <c r="AL46" s="1926"/>
      <c r="AM46" s="1926"/>
      <c r="AN46" s="1926"/>
      <c r="AO46" s="1926"/>
      <c r="AP46" s="1926"/>
      <c r="AQ46" s="1926"/>
      <c r="AR46" s="1926"/>
      <c r="AS46" s="452"/>
      <c r="AT46" s="408"/>
      <c r="AU46" s="408"/>
    </row>
    <row r="47" spans="1:47" ht="23.25" customHeight="1" x14ac:dyDescent="0.15">
      <c r="A47" s="361"/>
      <c r="B47" s="362"/>
      <c r="C47" s="452"/>
      <c r="D47" s="1878" t="s">
        <v>154</v>
      </c>
      <c r="E47" s="1879"/>
      <c r="F47" s="1879"/>
      <c r="G47" s="1879"/>
      <c r="H47" s="1879"/>
      <c r="I47" s="1879"/>
      <c r="J47" s="1879"/>
      <c r="K47" s="1879"/>
      <c r="L47" s="1879"/>
      <c r="M47" s="433"/>
      <c r="N47" s="433"/>
      <c r="O47" s="433"/>
      <c r="P47" s="449"/>
      <c r="Q47" s="450"/>
      <c r="R47" s="1884">
        <f>第1表入力!CM47</f>
        <v>0</v>
      </c>
      <c r="S47" s="1885"/>
      <c r="T47" s="1885"/>
      <c r="U47" s="1885"/>
      <c r="V47" s="1885"/>
      <c r="W47" s="1885"/>
      <c r="X47" s="438" t="s">
        <v>152</v>
      </c>
      <c r="Y47" s="456"/>
      <c r="Z47" s="407"/>
      <c r="AA47" s="1926"/>
      <c r="AB47" s="1926"/>
      <c r="AC47" s="1926"/>
      <c r="AD47" s="1926"/>
      <c r="AE47" s="1926"/>
      <c r="AF47" s="1926"/>
      <c r="AG47" s="1926"/>
      <c r="AH47" s="1926"/>
      <c r="AI47" s="1926"/>
      <c r="AJ47" s="1926"/>
      <c r="AK47" s="1926"/>
      <c r="AL47" s="1926"/>
      <c r="AM47" s="1926"/>
      <c r="AN47" s="1926"/>
      <c r="AO47" s="1926"/>
      <c r="AP47" s="1926"/>
      <c r="AQ47" s="1926"/>
      <c r="AR47" s="1926"/>
      <c r="AS47" s="452"/>
      <c r="AT47" s="408"/>
      <c r="AU47" s="408"/>
    </row>
    <row r="48" spans="1:47" ht="13.5" customHeight="1" x14ac:dyDescent="0.15">
      <c r="A48" s="361"/>
      <c r="B48" s="362"/>
      <c r="C48" s="452"/>
      <c r="D48" s="1874" t="s">
        <v>307</v>
      </c>
      <c r="E48" s="1875"/>
      <c r="F48" s="1875"/>
      <c r="G48" s="1875"/>
      <c r="H48" s="1875"/>
      <c r="I48" s="1875"/>
      <c r="J48" s="1875"/>
      <c r="K48" s="1875"/>
      <c r="L48" s="1875"/>
      <c r="M48" s="1875"/>
      <c r="N48" s="1875"/>
      <c r="O48" s="1875"/>
      <c r="P48" s="437"/>
      <c r="Q48" s="435"/>
      <c r="R48" s="1880">
        <f>R44+R46-R47</f>
        <v>5000000</v>
      </c>
      <c r="S48" s="1881"/>
      <c r="T48" s="1881"/>
      <c r="U48" s="1881"/>
      <c r="V48" s="1881"/>
      <c r="W48" s="1881"/>
      <c r="X48" s="1933" t="s">
        <v>152</v>
      </c>
      <c r="Y48" s="456"/>
      <c r="Z48" s="407"/>
      <c r="AA48" s="1926"/>
      <c r="AB48" s="1926"/>
      <c r="AC48" s="1926"/>
      <c r="AD48" s="1926"/>
      <c r="AE48" s="1926"/>
      <c r="AF48" s="1926"/>
      <c r="AG48" s="1926"/>
      <c r="AH48" s="1926"/>
      <c r="AI48" s="1926"/>
      <c r="AJ48" s="1926"/>
      <c r="AK48" s="1926"/>
      <c r="AL48" s="1926"/>
      <c r="AM48" s="1926"/>
      <c r="AN48" s="1926"/>
      <c r="AO48" s="1926"/>
      <c r="AP48" s="1926"/>
      <c r="AQ48" s="1926"/>
      <c r="AR48" s="1926"/>
      <c r="AS48" s="452"/>
      <c r="AT48" s="408"/>
    </row>
    <row r="49" spans="1:46" ht="13.5" customHeight="1" x14ac:dyDescent="0.15">
      <c r="A49" s="361"/>
      <c r="B49" s="362"/>
      <c r="C49" s="452"/>
      <c r="D49" s="1876"/>
      <c r="E49" s="1877"/>
      <c r="F49" s="1877"/>
      <c r="G49" s="1877"/>
      <c r="H49" s="1877"/>
      <c r="I49" s="1877"/>
      <c r="J49" s="1877"/>
      <c r="K49" s="1877"/>
      <c r="L49" s="1877"/>
      <c r="M49" s="1877"/>
      <c r="N49" s="1877"/>
      <c r="O49" s="1877"/>
      <c r="P49" s="434"/>
      <c r="Q49" s="436"/>
      <c r="R49" s="1882"/>
      <c r="S49" s="1883"/>
      <c r="T49" s="1883"/>
      <c r="U49" s="1883"/>
      <c r="V49" s="1883"/>
      <c r="W49" s="1883"/>
      <c r="X49" s="1934"/>
      <c r="Y49" s="456"/>
      <c r="Z49" s="409" t="s">
        <v>155</v>
      </c>
      <c r="AA49" s="409"/>
      <c r="AB49" s="415"/>
      <c r="AC49" s="415"/>
      <c r="AD49" s="416"/>
      <c r="AE49" s="417"/>
      <c r="AF49" s="417"/>
      <c r="AG49" s="417"/>
      <c r="AH49" s="417"/>
      <c r="AI49" s="417"/>
      <c r="AJ49" s="417"/>
      <c r="AK49" s="417"/>
      <c r="AL49" s="417"/>
      <c r="AM49" s="417"/>
      <c r="AN49" s="417"/>
      <c r="AO49" s="417"/>
      <c r="AP49" s="417"/>
      <c r="AQ49" s="417"/>
      <c r="AR49" s="452"/>
      <c r="AS49" s="452"/>
      <c r="AT49" s="408"/>
    </row>
    <row r="50" spans="1:46" ht="18" customHeight="1" x14ac:dyDescent="0.15">
      <c r="A50" s="361"/>
      <c r="B50" s="362"/>
      <c r="C50" s="452"/>
      <c r="D50" s="1878" t="s">
        <v>156</v>
      </c>
      <c r="E50" s="1879"/>
      <c r="F50" s="1879"/>
      <c r="G50" s="1879"/>
      <c r="H50" s="1879"/>
      <c r="I50" s="1879"/>
      <c r="J50" s="1879"/>
      <c r="K50" s="1879"/>
      <c r="L50" s="1879"/>
      <c r="M50" s="1879"/>
      <c r="N50" s="1879"/>
      <c r="O50" s="1879"/>
      <c r="P50" s="449"/>
      <c r="Q50" s="450"/>
      <c r="R50" s="1884">
        <v>1100000</v>
      </c>
      <c r="S50" s="1885"/>
      <c r="T50" s="1885"/>
      <c r="U50" s="1885"/>
      <c r="V50" s="1885"/>
      <c r="W50" s="1885"/>
      <c r="X50" s="438" t="s">
        <v>152</v>
      </c>
      <c r="Y50" s="456"/>
      <c r="Z50" s="407"/>
      <c r="AA50" s="1925" t="s">
        <v>314</v>
      </c>
      <c r="AB50" s="1925"/>
      <c r="AC50" s="1925"/>
      <c r="AD50" s="1925"/>
      <c r="AE50" s="1925"/>
      <c r="AF50" s="1925"/>
      <c r="AG50" s="1925"/>
      <c r="AH50" s="1925"/>
      <c r="AI50" s="1925"/>
      <c r="AJ50" s="1925"/>
      <c r="AK50" s="1925"/>
      <c r="AL50" s="1925"/>
      <c r="AM50" s="1925"/>
      <c r="AN50" s="1925"/>
      <c r="AO50" s="1925"/>
      <c r="AP50" s="1925"/>
      <c r="AQ50" s="1925"/>
      <c r="AR50" s="452"/>
      <c r="AS50" s="452"/>
      <c r="AT50" s="408"/>
    </row>
    <row r="51" spans="1:46" ht="25.5" customHeight="1" x14ac:dyDescent="0.15">
      <c r="A51" s="361"/>
      <c r="B51" s="362"/>
      <c r="C51" s="452"/>
      <c r="D51" s="1878" t="s">
        <v>308</v>
      </c>
      <c r="E51" s="1879"/>
      <c r="F51" s="1879"/>
      <c r="G51" s="1879"/>
      <c r="H51" s="1879"/>
      <c r="I51" s="1879"/>
      <c r="J51" s="1879"/>
      <c r="K51" s="1879"/>
      <c r="L51" s="1879"/>
      <c r="M51" s="1879"/>
      <c r="N51" s="1879"/>
      <c r="O51" s="1879"/>
      <c r="P51" s="449"/>
      <c r="Q51" s="450"/>
      <c r="R51" s="1884">
        <f>IF(R48-R50&lt;=0,0,INT((R48-R50)/1000)*1000)</f>
        <v>3900000</v>
      </c>
      <c r="S51" s="1885"/>
      <c r="T51" s="1885"/>
      <c r="U51" s="1885"/>
      <c r="V51" s="1885"/>
      <c r="W51" s="1885"/>
      <c r="X51" s="438" t="s">
        <v>152</v>
      </c>
      <c r="Y51" s="456"/>
      <c r="Z51" s="407"/>
      <c r="AA51" s="1925"/>
      <c r="AB51" s="1925"/>
      <c r="AC51" s="1925"/>
      <c r="AD51" s="1925"/>
      <c r="AE51" s="1925"/>
      <c r="AF51" s="1925"/>
      <c r="AG51" s="1925"/>
      <c r="AH51" s="1925"/>
      <c r="AI51" s="1925"/>
      <c r="AJ51" s="1925"/>
      <c r="AK51" s="1925"/>
      <c r="AL51" s="1925"/>
      <c r="AM51" s="1925"/>
      <c r="AN51" s="1925"/>
      <c r="AO51" s="1925"/>
      <c r="AP51" s="1925"/>
      <c r="AQ51" s="1925"/>
      <c r="AR51" s="452"/>
      <c r="AS51" s="452"/>
      <c r="AT51" s="408"/>
    </row>
    <row r="52" spans="1:46" ht="17.25" customHeight="1" x14ac:dyDescent="0.15">
      <c r="A52" s="361"/>
      <c r="B52" s="362"/>
      <c r="C52" s="452"/>
      <c r="D52" s="1874" t="s">
        <v>321</v>
      </c>
      <c r="E52" s="1875"/>
      <c r="F52" s="1875"/>
      <c r="G52" s="1875"/>
      <c r="H52" s="1875"/>
      <c r="I52" s="1875"/>
      <c r="J52" s="1875"/>
      <c r="K52" s="1875"/>
      <c r="L52" s="1875"/>
      <c r="M52" s="1875"/>
      <c r="N52" s="1875"/>
      <c r="O52" s="1875"/>
      <c r="P52" s="437"/>
      <c r="Q52" s="435"/>
      <c r="R52" s="1880">
        <f>IF(R51&lt;=0,0,(INT(R51/1000)*LOOKUP(INT(R51/1000),AY80:AZ87)/100-LOOKUP(INT(R51/1000),AY80:BA87))*1000)</f>
        <v>485000</v>
      </c>
      <c r="S52" s="1881"/>
      <c r="T52" s="1881"/>
      <c r="U52" s="1881"/>
      <c r="V52" s="1881"/>
      <c r="W52" s="1881"/>
      <c r="X52" s="1933" t="s">
        <v>152</v>
      </c>
      <c r="Y52" s="456"/>
      <c r="Z52" s="407"/>
      <c r="AA52" s="1925"/>
      <c r="AB52" s="1925"/>
      <c r="AC52" s="1925"/>
      <c r="AD52" s="1925"/>
      <c r="AE52" s="1925"/>
      <c r="AF52" s="1925"/>
      <c r="AG52" s="1925"/>
      <c r="AH52" s="1925"/>
      <c r="AI52" s="1925"/>
      <c r="AJ52" s="1925"/>
      <c r="AK52" s="1925"/>
      <c r="AL52" s="1925"/>
      <c r="AM52" s="1925"/>
      <c r="AN52" s="1925"/>
      <c r="AO52" s="1925"/>
      <c r="AP52" s="1925"/>
      <c r="AQ52" s="1925"/>
      <c r="AR52" s="452"/>
      <c r="AS52" s="452"/>
      <c r="AT52" s="408"/>
    </row>
    <row r="53" spans="1:46" ht="17.25" customHeight="1" x14ac:dyDescent="0.15">
      <c r="A53" s="361"/>
      <c r="B53" s="362"/>
      <c r="C53" s="452"/>
      <c r="D53" s="1876"/>
      <c r="E53" s="1877"/>
      <c r="F53" s="1877"/>
      <c r="G53" s="1877"/>
      <c r="H53" s="1877"/>
      <c r="I53" s="1877"/>
      <c r="J53" s="1877"/>
      <c r="K53" s="1877"/>
      <c r="L53" s="1877"/>
      <c r="M53" s="1877"/>
      <c r="N53" s="1877"/>
      <c r="O53" s="1877"/>
      <c r="P53" s="434"/>
      <c r="Q53" s="436"/>
      <c r="R53" s="1882"/>
      <c r="S53" s="1883"/>
      <c r="T53" s="1883"/>
      <c r="U53" s="1883"/>
      <c r="V53" s="1883"/>
      <c r="W53" s="1883"/>
      <c r="X53" s="1934"/>
      <c r="Y53" s="456"/>
      <c r="Z53" s="409" t="s">
        <v>157</v>
      </c>
      <c r="AA53" s="409"/>
      <c r="AB53" s="410"/>
      <c r="AC53" s="410"/>
      <c r="AD53" s="406"/>
      <c r="AE53" s="406"/>
      <c r="AF53" s="406"/>
      <c r="AG53" s="406"/>
      <c r="AH53" s="406"/>
      <c r="AI53" s="406"/>
      <c r="AJ53" s="406"/>
      <c r="AK53" s="406"/>
      <c r="AL53" s="406"/>
      <c r="AM53" s="406"/>
      <c r="AN53" s="406"/>
      <c r="AO53" s="406"/>
      <c r="AP53" s="406"/>
      <c r="AQ53" s="406"/>
      <c r="AR53" s="452"/>
      <c r="AS53" s="452"/>
      <c r="AT53" s="408"/>
    </row>
    <row r="54" spans="1:46" ht="24.75" customHeight="1" x14ac:dyDescent="0.15">
      <c r="A54" s="361"/>
      <c r="B54" s="362"/>
      <c r="C54" s="452"/>
      <c r="D54" s="1878" t="s">
        <v>158</v>
      </c>
      <c r="E54" s="1879"/>
      <c r="F54" s="1879"/>
      <c r="G54" s="1879"/>
      <c r="H54" s="1879"/>
      <c r="I54" s="1879"/>
      <c r="J54" s="1879"/>
      <c r="K54" s="1879"/>
      <c r="L54" s="1879"/>
      <c r="M54" s="1879"/>
      <c r="N54" s="1879"/>
      <c r="O54" s="1879"/>
      <c r="P54" s="449"/>
      <c r="Q54" s="450"/>
      <c r="R54" s="1884">
        <f>IF(R48&lt;=0,0,INT(R52*R44/R48))</f>
        <v>485000</v>
      </c>
      <c r="S54" s="1885"/>
      <c r="T54" s="1885"/>
      <c r="U54" s="1885"/>
      <c r="V54" s="1885"/>
      <c r="W54" s="1885"/>
      <c r="X54" s="438" t="s">
        <v>152</v>
      </c>
      <c r="Y54" s="456"/>
      <c r="Z54" s="407"/>
      <c r="AA54" s="1925" t="s">
        <v>315</v>
      </c>
      <c r="AB54" s="1925"/>
      <c r="AC54" s="1925"/>
      <c r="AD54" s="1925"/>
      <c r="AE54" s="1925"/>
      <c r="AF54" s="1925"/>
      <c r="AG54" s="1925"/>
      <c r="AH54" s="1925"/>
      <c r="AI54" s="1925"/>
      <c r="AJ54" s="1925"/>
      <c r="AK54" s="1925"/>
      <c r="AL54" s="1925"/>
      <c r="AM54" s="1925"/>
      <c r="AN54" s="1925"/>
      <c r="AO54" s="1925"/>
      <c r="AP54" s="1925"/>
      <c r="AQ54" s="1925"/>
      <c r="AR54" s="452"/>
      <c r="AS54" s="452"/>
      <c r="AT54" s="408"/>
    </row>
    <row r="55" spans="1:46" ht="34.5" customHeight="1" x14ac:dyDescent="0.15">
      <c r="A55" s="361"/>
      <c r="B55" s="362"/>
      <c r="C55" s="452"/>
      <c r="D55" s="1878" t="s">
        <v>320</v>
      </c>
      <c r="E55" s="1879"/>
      <c r="F55" s="1879"/>
      <c r="G55" s="1879"/>
      <c r="H55" s="1879"/>
      <c r="I55" s="1879"/>
      <c r="J55" s="1879"/>
      <c r="K55" s="1879"/>
      <c r="L55" s="1879"/>
      <c r="M55" s="1879"/>
      <c r="N55" s="1879"/>
      <c r="O55" s="1879"/>
      <c r="P55" s="427"/>
      <c r="Q55" s="450"/>
      <c r="R55" s="1884">
        <f>IF(R51&lt;=0,0,(INT(R51/1000)*LOOKUP(INT(R51/1000),AY110:AZ117)/100-LOOKUP(INT(R51/1000),AY110:BA117))*1000)</f>
        <v>530000</v>
      </c>
      <c r="S55" s="1885"/>
      <c r="T55" s="1885"/>
      <c r="U55" s="1885"/>
      <c r="V55" s="1885"/>
      <c r="W55" s="1885"/>
      <c r="X55" s="438" t="s">
        <v>152</v>
      </c>
      <c r="Y55" s="456"/>
      <c r="Z55" s="407"/>
      <c r="AA55" s="1925"/>
      <c r="AB55" s="1925"/>
      <c r="AC55" s="1925"/>
      <c r="AD55" s="1925"/>
      <c r="AE55" s="1925"/>
      <c r="AF55" s="1925"/>
      <c r="AG55" s="1925"/>
      <c r="AH55" s="1925"/>
      <c r="AI55" s="1925"/>
      <c r="AJ55" s="1925"/>
      <c r="AK55" s="1925"/>
      <c r="AL55" s="1925"/>
      <c r="AM55" s="1925"/>
      <c r="AN55" s="1925"/>
      <c r="AO55" s="1925"/>
      <c r="AP55" s="1925"/>
      <c r="AQ55" s="1925"/>
      <c r="AR55" s="452"/>
      <c r="AS55" s="452"/>
      <c r="AT55" s="408"/>
    </row>
    <row r="56" spans="1:46" ht="12.75" customHeight="1" x14ac:dyDescent="0.15">
      <c r="A56" s="361"/>
      <c r="B56" s="362"/>
      <c r="C56" s="452"/>
      <c r="D56" s="1874" t="s">
        <v>159</v>
      </c>
      <c r="E56" s="1875"/>
      <c r="F56" s="1875"/>
      <c r="G56" s="1875"/>
      <c r="H56" s="1875"/>
      <c r="I56" s="1875"/>
      <c r="J56" s="1875"/>
      <c r="K56" s="1875"/>
      <c r="L56" s="1875"/>
      <c r="M56" s="1875"/>
      <c r="N56" s="1875"/>
      <c r="O56" s="1875"/>
      <c r="P56" s="418"/>
      <c r="Q56" s="435"/>
      <c r="R56" s="1880">
        <f>IF(R48&lt;=0,0,INT(R55*(R46-R47)/R48))</f>
        <v>0</v>
      </c>
      <c r="S56" s="1881"/>
      <c r="T56" s="1881"/>
      <c r="U56" s="1881"/>
      <c r="V56" s="1881"/>
      <c r="W56" s="1881"/>
      <c r="X56" s="1933" t="s">
        <v>152</v>
      </c>
      <c r="Y56" s="456"/>
      <c r="Z56" s="409" t="s">
        <v>316</v>
      </c>
      <c r="AA56" s="409"/>
      <c r="AB56" s="409"/>
      <c r="AC56" s="409"/>
      <c r="AD56" s="406"/>
      <c r="AE56" s="406"/>
      <c r="AF56" s="406"/>
      <c r="AG56" s="406"/>
      <c r="AH56" s="406"/>
      <c r="AI56" s="406"/>
      <c r="AJ56" s="406"/>
      <c r="AK56" s="406"/>
      <c r="AL56" s="406"/>
      <c r="AM56" s="406"/>
      <c r="AN56" s="406"/>
      <c r="AO56" s="406"/>
      <c r="AP56" s="406"/>
      <c r="AQ56" s="406"/>
      <c r="AR56" s="452"/>
      <c r="AS56" s="452"/>
      <c r="AT56" s="408"/>
    </row>
    <row r="57" spans="1:46" ht="11.25" customHeight="1" x14ac:dyDescent="0.15">
      <c r="A57" s="361"/>
      <c r="B57" s="362"/>
      <c r="C57" s="452"/>
      <c r="D57" s="1876"/>
      <c r="E57" s="1877"/>
      <c r="F57" s="1877"/>
      <c r="G57" s="1877"/>
      <c r="H57" s="1877"/>
      <c r="I57" s="1877"/>
      <c r="J57" s="1877"/>
      <c r="K57" s="1877"/>
      <c r="L57" s="1877"/>
      <c r="M57" s="1877"/>
      <c r="N57" s="1877"/>
      <c r="O57" s="1877"/>
      <c r="P57" s="411"/>
      <c r="Q57" s="436"/>
      <c r="R57" s="1882"/>
      <c r="S57" s="1883"/>
      <c r="T57" s="1883"/>
      <c r="U57" s="1883"/>
      <c r="V57" s="1883"/>
      <c r="W57" s="1883"/>
      <c r="X57" s="1934"/>
      <c r="Y57" s="456"/>
      <c r="Z57" s="407"/>
      <c r="AA57" s="410" t="s">
        <v>160</v>
      </c>
      <c r="AB57" s="415"/>
      <c r="AC57" s="415"/>
      <c r="AD57" s="415"/>
      <c r="AE57" s="406"/>
      <c r="AF57" s="406"/>
      <c r="AG57" s="406"/>
      <c r="AH57" s="406"/>
      <c r="AI57" s="406"/>
      <c r="AJ57" s="406"/>
      <c r="AK57" s="406"/>
      <c r="AL57" s="406"/>
      <c r="AM57" s="406"/>
      <c r="AN57" s="406"/>
      <c r="AO57" s="406"/>
      <c r="AP57" s="406"/>
      <c r="AQ57" s="406"/>
      <c r="AR57" s="452"/>
      <c r="AS57" s="452"/>
      <c r="AT57" s="408"/>
    </row>
    <row r="58" spans="1:46" ht="24" customHeight="1" x14ac:dyDescent="0.15">
      <c r="A58" s="361"/>
      <c r="B58" s="362"/>
      <c r="C58" s="452"/>
      <c r="D58" s="1878" t="s">
        <v>309</v>
      </c>
      <c r="E58" s="1879"/>
      <c r="F58" s="1879"/>
      <c r="G58" s="1879"/>
      <c r="H58" s="1879"/>
      <c r="I58" s="1879"/>
      <c r="J58" s="1879"/>
      <c r="K58" s="1879"/>
      <c r="L58" s="1879"/>
      <c r="M58" s="1879"/>
      <c r="N58" s="1879"/>
      <c r="O58" s="1879"/>
      <c r="P58" s="427"/>
      <c r="Q58" s="450"/>
      <c r="R58" s="1884">
        <f>INT(R54+R56)</f>
        <v>485000</v>
      </c>
      <c r="S58" s="1885"/>
      <c r="T58" s="1885"/>
      <c r="U58" s="1885"/>
      <c r="V58" s="1885"/>
      <c r="W58" s="1885"/>
      <c r="X58" s="438" t="s">
        <v>152</v>
      </c>
      <c r="Y58" s="456"/>
      <c r="Z58" s="407"/>
      <c r="AA58" s="441"/>
      <c r="AB58" s="407"/>
      <c r="AC58" s="393"/>
      <c r="AD58" s="406"/>
      <c r="AE58" s="406"/>
      <c r="AF58" s="406"/>
      <c r="AG58" s="406"/>
      <c r="AH58" s="406"/>
      <c r="AI58" s="406"/>
      <c r="AJ58" s="406"/>
      <c r="AK58" s="406"/>
      <c r="AL58" s="406"/>
      <c r="AM58" s="406"/>
      <c r="AN58" s="406"/>
      <c r="AO58" s="406"/>
      <c r="AP58" s="406"/>
      <c r="AQ58" s="406"/>
      <c r="AR58" s="452"/>
      <c r="AS58" s="452"/>
      <c r="AT58" s="408"/>
    </row>
    <row r="59" spans="1:46" x14ac:dyDescent="0.15">
      <c r="A59" s="361"/>
      <c r="B59" s="362"/>
      <c r="C59" s="452"/>
      <c r="D59" s="452"/>
      <c r="E59" s="451"/>
      <c r="F59" s="392"/>
      <c r="G59" s="392"/>
      <c r="H59" s="392"/>
      <c r="I59" s="392"/>
      <c r="J59" s="392"/>
      <c r="K59" s="392"/>
      <c r="L59" s="392"/>
      <c r="M59" s="392"/>
      <c r="N59" s="392"/>
      <c r="O59" s="392"/>
      <c r="P59" s="392"/>
      <c r="Q59" s="392"/>
      <c r="R59" s="452"/>
      <c r="S59" s="452"/>
      <c r="T59" s="452"/>
      <c r="U59" s="452"/>
      <c r="V59" s="452"/>
      <c r="W59" s="452"/>
      <c r="X59" s="452"/>
      <c r="Y59" s="452"/>
      <c r="Z59" s="452"/>
      <c r="AA59" s="452"/>
      <c r="AB59" s="452"/>
      <c r="AC59" s="452"/>
      <c r="AD59" s="452"/>
      <c r="AE59" s="452"/>
      <c r="AF59" s="452"/>
      <c r="AG59" s="452"/>
      <c r="AH59" s="452"/>
      <c r="AI59" s="452"/>
      <c r="AJ59" s="452"/>
      <c r="AK59" s="452"/>
      <c r="AL59" s="452"/>
      <c r="AM59" s="452"/>
      <c r="AN59" s="452"/>
      <c r="AO59" s="452"/>
      <c r="AP59" s="452"/>
      <c r="AQ59" s="452"/>
      <c r="AR59" s="452"/>
      <c r="AS59" s="452"/>
      <c r="AT59" s="408"/>
    </row>
    <row r="60" spans="1:46" x14ac:dyDescent="0.15">
      <c r="A60" s="361"/>
      <c r="B60" s="362"/>
      <c r="C60" s="362"/>
      <c r="D60" s="362"/>
      <c r="E60" s="362"/>
      <c r="F60" s="362"/>
      <c r="G60" s="362"/>
      <c r="H60" s="362"/>
      <c r="I60" s="362"/>
      <c r="J60" s="362"/>
      <c r="K60" s="362"/>
      <c r="L60" s="362"/>
      <c r="M60" s="362"/>
      <c r="N60" s="362"/>
      <c r="O60" s="362"/>
      <c r="P60" s="362"/>
      <c r="Q60" s="362"/>
      <c r="R60" s="362"/>
      <c r="S60" s="362"/>
      <c r="T60" s="362"/>
      <c r="U60" s="362"/>
      <c r="V60" s="362"/>
      <c r="W60" s="362"/>
      <c r="X60" s="362"/>
      <c r="Y60" s="362"/>
      <c r="Z60" s="362"/>
      <c r="AA60" s="362"/>
      <c r="AB60" s="362"/>
      <c r="AC60" s="362"/>
      <c r="AD60" s="362"/>
      <c r="AE60" s="362"/>
      <c r="AF60" s="362"/>
      <c r="AG60" s="362"/>
      <c r="AH60" s="362"/>
      <c r="AI60" s="362"/>
      <c r="AJ60" s="362"/>
      <c r="AK60" s="362"/>
      <c r="AL60" s="362"/>
      <c r="AM60" s="362"/>
      <c r="AN60" s="362"/>
      <c r="AO60" s="362"/>
      <c r="AP60" s="362"/>
      <c r="AQ60" s="362"/>
      <c r="AR60" s="362"/>
      <c r="AS60" s="362"/>
    </row>
    <row r="61" spans="1:46" x14ac:dyDescent="0.15">
      <c r="A61" s="361"/>
      <c r="B61" s="362"/>
      <c r="C61" s="362"/>
      <c r="D61" s="365"/>
      <c r="E61" s="365"/>
      <c r="F61" s="365"/>
      <c r="G61" s="365"/>
      <c r="H61" s="365"/>
      <c r="I61" s="365"/>
      <c r="J61" s="365"/>
      <c r="K61" s="365"/>
      <c r="L61" s="365"/>
      <c r="M61" s="365"/>
      <c r="N61" s="365"/>
      <c r="O61" s="365"/>
      <c r="P61" s="365"/>
      <c r="Q61" s="365"/>
      <c r="R61" s="365"/>
      <c r="S61" s="365"/>
      <c r="T61" s="365"/>
      <c r="U61" s="365"/>
      <c r="V61" s="365"/>
      <c r="W61" s="365"/>
      <c r="X61" s="365"/>
      <c r="Y61" s="365"/>
      <c r="Z61" s="365"/>
      <c r="AA61" s="365"/>
      <c r="AB61" s="365"/>
      <c r="AC61" s="365"/>
      <c r="AD61" s="365"/>
      <c r="AE61" s="365"/>
      <c r="AF61" s="365"/>
      <c r="AG61" s="365"/>
      <c r="AH61" s="365"/>
      <c r="AI61" s="365"/>
      <c r="AJ61" s="365"/>
      <c r="AK61" s="365"/>
      <c r="AL61" s="365"/>
      <c r="AM61" s="365"/>
      <c r="AN61" s="365"/>
      <c r="AO61" s="365"/>
      <c r="AP61" s="365"/>
      <c r="AQ61" s="362"/>
      <c r="AR61" s="362"/>
      <c r="AS61" s="362"/>
    </row>
    <row r="62" spans="1:46" x14ac:dyDescent="0.15">
      <c r="A62" s="361"/>
      <c r="B62" s="362"/>
      <c r="C62" s="362"/>
      <c r="D62" s="365"/>
      <c r="E62" s="365"/>
      <c r="F62" s="365"/>
      <c r="G62" s="365"/>
      <c r="H62" s="365"/>
      <c r="I62" s="365"/>
      <c r="J62" s="365"/>
      <c r="K62" s="365"/>
      <c r="L62" s="365"/>
      <c r="M62" s="365"/>
      <c r="N62" s="365"/>
      <c r="O62" s="365"/>
      <c r="P62" s="365"/>
      <c r="Q62" s="365"/>
      <c r="R62" s="365"/>
      <c r="S62" s="365"/>
      <c r="T62" s="365"/>
      <c r="U62" s="365"/>
      <c r="V62" s="365"/>
      <c r="W62" s="365"/>
      <c r="X62" s="365"/>
      <c r="Y62" s="365"/>
      <c r="Z62" s="365"/>
      <c r="AA62" s="365"/>
      <c r="AB62" s="365"/>
      <c r="AC62" s="365"/>
      <c r="AD62" s="365"/>
      <c r="AE62" s="365"/>
      <c r="AF62" s="365"/>
      <c r="AG62" s="365"/>
      <c r="AH62" s="365"/>
      <c r="AI62" s="365"/>
      <c r="AJ62" s="365"/>
      <c r="AK62" s="365"/>
      <c r="AL62" s="365"/>
      <c r="AM62" s="365"/>
      <c r="AN62" s="365"/>
      <c r="AO62" s="365"/>
      <c r="AP62" s="365"/>
      <c r="AQ62" s="362"/>
      <c r="AR62" s="362"/>
      <c r="AS62" s="362"/>
    </row>
    <row r="63" spans="1:46" x14ac:dyDescent="0.15">
      <c r="A63" s="10"/>
      <c r="B63" s="12"/>
      <c r="C63" s="12"/>
      <c r="AQ63" s="12"/>
      <c r="AR63" s="12"/>
      <c r="AS63" s="12"/>
    </row>
    <row r="64" spans="1:46" x14ac:dyDescent="0.15">
      <c r="A64" s="10"/>
      <c r="B64" s="12"/>
      <c r="C64" s="12"/>
      <c r="AQ64" s="12"/>
      <c r="AR64" s="12"/>
      <c r="AS64" s="12"/>
    </row>
    <row r="65" spans="1:53" x14ac:dyDescent="0.15">
      <c r="A65" s="10"/>
      <c r="B65" s="12"/>
      <c r="C65" s="12"/>
      <c r="AQ65" s="12"/>
      <c r="AR65" s="12"/>
      <c r="AS65" s="12"/>
    </row>
    <row r="66" spans="1:53" x14ac:dyDescent="0.15">
      <c r="A66" s="10"/>
      <c r="B66" s="12"/>
      <c r="C66" s="12"/>
      <c r="AQ66" s="12"/>
      <c r="AR66" s="12"/>
      <c r="AS66" s="12"/>
    </row>
    <row r="67" spans="1:53" x14ac:dyDescent="0.15">
      <c r="A67" s="10"/>
      <c r="B67" s="12"/>
      <c r="C67" s="12"/>
      <c r="AQ67" s="12"/>
      <c r="AR67" s="12"/>
      <c r="AS67" s="12"/>
    </row>
    <row r="68" spans="1:53" x14ac:dyDescent="0.15">
      <c r="A68" s="10"/>
      <c r="B68" s="12"/>
      <c r="C68" s="12"/>
      <c r="AQ68" s="12"/>
      <c r="AR68" s="12"/>
      <c r="AS68" s="12"/>
    </row>
    <row r="69" spans="1:53" x14ac:dyDescent="0.15">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row>
    <row r="70" spans="1:53" x14ac:dyDescent="0.15">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row>
    <row r="71" spans="1:53" x14ac:dyDescent="0.15">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row>
    <row r="72" spans="1:53" x14ac:dyDescent="0.15">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row>
    <row r="73" spans="1:53" x14ac:dyDescent="0.15">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row>
    <row r="74" spans="1:53" x14ac:dyDescent="0.15">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row>
    <row r="75" spans="1:53" x14ac:dyDescent="0.1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row>
    <row r="76" spans="1:53" x14ac:dyDescent="0.15">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row>
    <row r="77" spans="1:53" x14ac:dyDescent="0.15">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row>
    <row r="78" spans="1:53" x14ac:dyDescent="0.15">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row>
    <row r="79" spans="1:53" x14ac:dyDescent="0.15">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Y79" s="11" t="s">
        <v>150</v>
      </c>
    </row>
    <row r="80" spans="1:53" x14ac:dyDescent="0.15">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Y80" s="13">
        <v>0</v>
      </c>
      <c r="AZ80" s="13">
        <v>10</v>
      </c>
      <c r="BA80" s="13">
        <v>0</v>
      </c>
    </row>
    <row r="81" spans="1:53" x14ac:dyDescent="0.15">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Y81" s="13">
        <v>2000</v>
      </c>
      <c r="AZ81" s="13">
        <v>15</v>
      </c>
      <c r="BA81" s="13">
        <v>100</v>
      </c>
    </row>
    <row r="82" spans="1:53" x14ac:dyDescent="0.15">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Y82" s="13">
        <v>4000</v>
      </c>
      <c r="AZ82" s="13">
        <v>20</v>
      </c>
      <c r="BA82" s="13">
        <v>300</v>
      </c>
    </row>
    <row r="83" spans="1:53" x14ac:dyDescent="0.15">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Y83" s="13">
        <v>6000</v>
      </c>
      <c r="AZ83" s="13">
        <v>30</v>
      </c>
      <c r="BA83" s="13">
        <v>900</v>
      </c>
    </row>
    <row r="84" spans="1:53" x14ac:dyDescent="0.15">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Y84" s="13">
        <v>10000</v>
      </c>
      <c r="AZ84" s="13">
        <v>40</v>
      </c>
      <c r="BA84" s="13">
        <v>1900</v>
      </c>
    </row>
    <row r="85" spans="1:53" x14ac:dyDescent="0.1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Y85" s="13">
        <v>15000</v>
      </c>
      <c r="AZ85" s="13">
        <v>45</v>
      </c>
      <c r="BA85" s="13">
        <v>2650</v>
      </c>
    </row>
    <row r="86" spans="1:53" x14ac:dyDescent="0.15">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Y86" s="13">
        <v>30000</v>
      </c>
      <c r="AZ86" s="13">
        <v>50</v>
      </c>
      <c r="BA86" s="13">
        <v>4150</v>
      </c>
    </row>
    <row r="87" spans="1:53" x14ac:dyDescent="0.15">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Y87" s="13">
        <v>45000</v>
      </c>
      <c r="AZ87" s="13">
        <v>55</v>
      </c>
      <c r="BA87" s="13">
        <v>6400</v>
      </c>
    </row>
    <row r="88" spans="1:53" x14ac:dyDescent="0.15">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Y88" s="14"/>
      <c r="AZ88" s="14"/>
      <c r="BA88" s="14"/>
    </row>
    <row r="89" spans="1:53" x14ac:dyDescent="0.15">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Y89" s="14"/>
      <c r="AZ89" s="14"/>
      <c r="BA89" s="14"/>
    </row>
    <row r="90" spans="1:53" x14ac:dyDescent="0.15">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Y90" s="14"/>
      <c r="AZ90" s="14"/>
      <c r="BA90" s="14"/>
    </row>
    <row r="91" spans="1:53" x14ac:dyDescent="0.15">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row>
    <row r="92" spans="1:53" x14ac:dyDescent="0.15">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row>
    <row r="93" spans="1:53" x14ac:dyDescent="0.15">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row>
    <row r="94" spans="1:53" x14ac:dyDescent="0.15">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row>
    <row r="95" spans="1:53" x14ac:dyDescent="0.1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row>
    <row r="96" spans="1:53" x14ac:dyDescent="0.15">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row>
    <row r="97" spans="1:55" x14ac:dyDescent="0.15">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row>
    <row r="98" spans="1:55" x14ac:dyDescent="0.15">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row>
    <row r="99" spans="1:55" x14ac:dyDescent="0.15">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row>
    <row r="100" spans="1:55" x14ac:dyDescent="0.15">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row>
    <row r="101" spans="1:55" x14ac:dyDescent="0.15">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row>
    <row r="102" spans="1:55" x14ac:dyDescent="0.15">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row>
    <row r="103" spans="1:55" x14ac:dyDescent="0.15">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row>
    <row r="104" spans="1:55" x14ac:dyDescent="0.15">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row>
    <row r="105" spans="1:55" x14ac:dyDescent="0.1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row>
    <row r="106" spans="1:55" x14ac:dyDescent="0.15">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row>
    <row r="107" spans="1:55" x14ac:dyDescent="0.15">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row>
    <row r="108" spans="1:55" x14ac:dyDescent="0.15">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row>
    <row r="109" spans="1:55" x14ac:dyDescent="0.15">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Y109" s="11" t="s">
        <v>107</v>
      </c>
    </row>
    <row r="110" spans="1:55" x14ac:dyDescent="0.15">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Y110" s="13">
        <v>0</v>
      </c>
      <c r="AZ110" s="13">
        <v>10</v>
      </c>
      <c r="BA110" s="13">
        <v>0</v>
      </c>
      <c r="BB110" s="14"/>
      <c r="BC110" s="14"/>
    </row>
    <row r="111" spans="1:55" x14ac:dyDescent="0.15">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Y111" s="13">
        <v>2000</v>
      </c>
      <c r="AZ111" s="13">
        <v>15</v>
      </c>
      <c r="BA111" s="13">
        <v>100</v>
      </c>
      <c r="BB111" s="14"/>
      <c r="BC111" s="14"/>
    </row>
    <row r="112" spans="1:55" x14ac:dyDescent="0.15">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Y112" s="13">
        <v>3000</v>
      </c>
      <c r="AZ112" s="13">
        <v>20</v>
      </c>
      <c r="BA112" s="13">
        <v>250</v>
      </c>
      <c r="BB112" s="14"/>
      <c r="BC112" s="14"/>
    </row>
    <row r="113" spans="1:55" x14ac:dyDescent="0.15">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Y113" s="13">
        <v>4000</v>
      </c>
      <c r="AZ113" s="13">
        <v>30</v>
      </c>
      <c r="BA113" s="13">
        <v>650</v>
      </c>
      <c r="BB113" s="14"/>
      <c r="BC113" s="14"/>
    </row>
    <row r="114" spans="1:55" x14ac:dyDescent="0.15">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Y114" s="13">
        <v>6000</v>
      </c>
      <c r="AZ114" s="13">
        <v>40</v>
      </c>
      <c r="BA114" s="13">
        <v>1250</v>
      </c>
      <c r="BB114" s="14"/>
      <c r="BC114" s="14"/>
    </row>
    <row r="115" spans="1:55" x14ac:dyDescent="0.1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Y115" s="13">
        <v>10000</v>
      </c>
      <c r="AZ115" s="13">
        <v>45</v>
      </c>
      <c r="BA115" s="13">
        <v>1750</v>
      </c>
      <c r="BB115" s="14"/>
      <c r="BC115" s="14"/>
    </row>
    <row r="116" spans="1:55" x14ac:dyDescent="0.15">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Y116" s="13">
        <v>15000</v>
      </c>
      <c r="AZ116" s="13">
        <v>50</v>
      </c>
      <c r="BA116" s="13">
        <v>2500</v>
      </c>
      <c r="BB116" s="14"/>
      <c r="BC116" s="14"/>
    </row>
    <row r="117" spans="1:55" x14ac:dyDescent="0.15">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Y117" s="13">
        <v>30000</v>
      </c>
      <c r="AZ117" s="13">
        <v>55</v>
      </c>
      <c r="BA117" s="13">
        <v>4000</v>
      </c>
      <c r="BB117" s="14"/>
      <c r="BC117" s="14"/>
    </row>
    <row r="118" spans="1:55" x14ac:dyDescent="0.15">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Y118" s="14"/>
      <c r="AZ118" s="14"/>
      <c r="BA118" s="14"/>
      <c r="BB118" s="14"/>
      <c r="BC118" s="14"/>
    </row>
    <row r="119" spans="1:55" x14ac:dyDescent="0.15">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Y119" s="14"/>
      <c r="AZ119" s="14"/>
      <c r="BA119" s="14"/>
      <c r="BB119" s="14"/>
      <c r="BC119" s="14"/>
    </row>
    <row r="120" spans="1:55" x14ac:dyDescent="0.15">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Y120" s="14"/>
      <c r="AZ120" s="14"/>
      <c r="BA120" s="14"/>
      <c r="BB120" s="14"/>
      <c r="BC120" s="14"/>
    </row>
    <row r="121" spans="1:55" x14ac:dyDescent="0.15">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row>
    <row r="122" spans="1:55" x14ac:dyDescent="0.15">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row>
    <row r="123" spans="1:55" x14ac:dyDescent="0.15">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row>
    <row r="124" spans="1:55" x14ac:dyDescent="0.15">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row>
    <row r="125" spans="1:55" x14ac:dyDescent="0.15">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row>
    <row r="126" spans="1:55" x14ac:dyDescent="0.15">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row>
    <row r="127" spans="1:55" x14ac:dyDescent="0.15">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row>
    <row r="128" spans="1:55" x14ac:dyDescent="0.15">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row>
    <row r="129" spans="1:45" x14ac:dyDescent="0.15">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row>
    <row r="130" spans="1:45" x14ac:dyDescent="0.15">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row>
    <row r="131" spans="1:45" x14ac:dyDescent="0.15">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row>
    <row r="132" spans="1:45" x14ac:dyDescent="0.15">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row>
    <row r="133" spans="1:45" x14ac:dyDescent="0.15">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row>
    <row r="134" spans="1:45" x14ac:dyDescent="0.15">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row>
    <row r="135" spans="1:45" x14ac:dyDescent="0.15">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row>
    <row r="136" spans="1:45" x14ac:dyDescent="0.15">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row>
    <row r="137" spans="1:45" x14ac:dyDescent="0.15">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row>
    <row r="138" spans="1:45" x14ac:dyDescent="0.15">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row>
    <row r="139" spans="1:45" x14ac:dyDescent="0.15">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row>
    <row r="140" spans="1:45" x14ac:dyDescent="0.15">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row>
    <row r="141" spans="1:45" x14ac:dyDescent="0.15">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row>
    <row r="142" spans="1:45" x14ac:dyDescent="0.15">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row>
    <row r="143" spans="1:45" x14ac:dyDescent="0.15">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row>
    <row r="144" spans="1:45" x14ac:dyDescent="0.15">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row>
    <row r="145" spans="1:45" x14ac:dyDescent="0.15">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row>
    <row r="146" spans="1:45" x14ac:dyDescent="0.15">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row>
    <row r="147" spans="1:45" x14ac:dyDescent="0.15">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row>
    <row r="148" spans="1:45" x14ac:dyDescent="0.15">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row>
    <row r="149" spans="1:45" x14ac:dyDescent="0.15">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row>
    <row r="150" spans="1:45" x14ac:dyDescent="0.15">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row>
    <row r="151" spans="1:45" x14ac:dyDescent="0.15">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row>
    <row r="152" spans="1:45" x14ac:dyDescent="0.15">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row>
    <row r="153" spans="1:45" x14ac:dyDescent="0.15">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row>
    <row r="154" spans="1:45" x14ac:dyDescent="0.15">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row>
    <row r="155" spans="1:45" x14ac:dyDescent="0.15">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row>
    <row r="156" spans="1:45" x14ac:dyDescent="0.15">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row>
    <row r="157" spans="1:45" x14ac:dyDescent="0.15">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row>
    <row r="158" spans="1:45" x14ac:dyDescent="0.15">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row>
    <row r="159" spans="1:45" x14ac:dyDescent="0.15">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row>
    <row r="160" spans="1:45" x14ac:dyDescent="0.15">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row>
    <row r="161" spans="1:45" x14ac:dyDescent="0.15">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row>
    <row r="162" spans="1:45" x14ac:dyDescent="0.15">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row>
    <row r="163" spans="1:45" x14ac:dyDescent="0.15">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row>
    <row r="164" spans="1:45" x14ac:dyDescent="0.15">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row>
    <row r="165" spans="1:45" x14ac:dyDescent="0.15">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row>
    <row r="166" spans="1:45" x14ac:dyDescent="0.15">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row>
    <row r="167" spans="1:45" x14ac:dyDescent="0.15">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row>
    <row r="168" spans="1:45" x14ac:dyDescent="0.15">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row>
    <row r="169" spans="1:45" x14ac:dyDescent="0.15">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row>
    <row r="170" spans="1:45" x14ac:dyDescent="0.15">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row>
    <row r="171" spans="1:45" x14ac:dyDescent="0.15">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row>
    <row r="172" spans="1:45" x14ac:dyDescent="0.15">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row>
    <row r="173" spans="1:45" x14ac:dyDescent="0.15">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row>
    <row r="174" spans="1:45" x14ac:dyDescent="0.15">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row>
    <row r="175" spans="1:45" x14ac:dyDescent="0.15">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row>
    <row r="176" spans="1:45" x14ac:dyDescent="0.15">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row>
    <row r="177" spans="1:45" x14ac:dyDescent="0.15">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row>
    <row r="178" spans="1:45" x14ac:dyDescent="0.15">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row>
    <row r="179" spans="1:45" x14ac:dyDescent="0.15">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row>
    <row r="180" spans="1:45" x14ac:dyDescent="0.15">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row>
    <row r="181" spans="1:45" x14ac:dyDescent="0.15">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row>
    <row r="182" spans="1:45" x14ac:dyDescent="0.15">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row>
    <row r="183" spans="1:45" x14ac:dyDescent="0.15">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row>
    <row r="184" spans="1:45" x14ac:dyDescent="0.15">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row>
    <row r="185" spans="1:45" x14ac:dyDescent="0.15">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row>
    <row r="186" spans="1:45" x14ac:dyDescent="0.15">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row>
    <row r="187" spans="1:45" x14ac:dyDescent="0.15">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row>
    <row r="188" spans="1:45" x14ac:dyDescent="0.15">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row>
    <row r="189" spans="1:45" x14ac:dyDescent="0.15">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row>
    <row r="190" spans="1:45" x14ac:dyDescent="0.15">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row>
  </sheetData>
  <mergeCells count="120">
    <mergeCell ref="AA54:AQ55"/>
    <mergeCell ref="X56:X57"/>
    <mergeCell ref="D54:O54"/>
    <mergeCell ref="D55:O55"/>
    <mergeCell ref="D56:O57"/>
    <mergeCell ref="D58:O58"/>
    <mergeCell ref="R54:W54"/>
    <mergeCell ref="R55:W55"/>
    <mergeCell ref="R56:W57"/>
    <mergeCell ref="R58:W58"/>
    <mergeCell ref="AA46:AR48"/>
    <mergeCell ref="X48:X49"/>
    <mergeCell ref="D47:L47"/>
    <mergeCell ref="D48:O49"/>
    <mergeCell ref="R47:W47"/>
    <mergeCell ref="R48:W49"/>
    <mergeCell ref="AA50:AQ52"/>
    <mergeCell ref="X52:X53"/>
    <mergeCell ref="D50:O50"/>
    <mergeCell ref="D51:O51"/>
    <mergeCell ref="D52:O53"/>
    <mergeCell ref="R50:W50"/>
    <mergeCell ref="R51:W51"/>
    <mergeCell ref="R52:W53"/>
    <mergeCell ref="X44:X45"/>
    <mergeCell ref="D32:N32"/>
    <mergeCell ref="D35:N35"/>
    <mergeCell ref="O31:P31"/>
    <mergeCell ref="O32:P32"/>
    <mergeCell ref="Q32:X32"/>
    <mergeCell ref="AA15:AD15"/>
    <mergeCell ref="AE15:AH15"/>
    <mergeCell ref="AI15:AL15"/>
    <mergeCell ref="D16:J16"/>
    <mergeCell ref="K16:N16"/>
    <mergeCell ref="O16:R16"/>
    <mergeCell ref="S16:V16"/>
    <mergeCell ref="W16:Z16"/>
    <mergeCell ref="AA16:AD16"/>
    <mergeCell ref="AE16:AH16"/>
    <mergeCell ref="D18:AO18"/>
    <mergeCell ref="E19:AO19"/>
    <mergeCell ref="E20:AO20"/>
    <mergeCell ref="D22:AO22"/>
    <mergeCell ref="D23:AO23"/>
    <mergeCell ref="D25:AO25"/>
    <mergeCell ref="Y29:Y30"/>
    <mergeCell ref="D15:J15"/>
    <mergeCell ref="L2:AJ2"/>
    <mergeCell ref="D14:J14"/>
    <mergeCell ref="K14:N14"/>
    <mergeCell ref="O14:R14"/>
    <mergeCell ref="S14:V14"/>
    <mergeCell ref="W14:Z14"/>
    <mergeCell ref="AA14:AD14"/>
    <mergeCell ref="AE14:AH14"/>
    <mergeCell ref="AI14:AL14"/>
    <mergeCell ref="AB11:AP11"/>
    <mergeCell ref="AM14:AP14"/>
    <mergeCell ref="E5:AO5"/>
    <mergeCell ref="D6:AO6"/>
    <mergeCell ref="Y7:Y8"/>
    <mergeCell ref="AB8:AP10"/>
    <mergeCell ref="K15:N15"/>
    <mergeCell ref="E21:AN21"/>
    <mergeCell ref="E24:L24"/>
    <mergeCell ref="AI16:AL16"/>
    <mergeCell ref="AM16:AP16"/>
    <mergeCell ref="D29:N30"/>
    <mergeCell ref="O15:R15"/>
    <mergeCell ref="S15:V15"/>
    <mergeCell ref="W15:Z15"/>
    <mergeCell ref="AM15:AP15"/>
    <mergeCell ref="Q31:X31"/>
    <mergeCell ref="D38:J38"/>
    <mergeCell ref="K38:N38"/>
    <mergeCell ref="O38:R38"/>
    <mergeCell ref="S38:V38"/>
    <mergeCell ref="W38:Z38"/>
    <mergeCell ref="AA38:AD38"/>
    <mergeCell ref="AE38:AH38"/>
    <mergeCell ref="AI38:AL38"/>
    <mergeCell ref="D33:N34"/>
    <mergeCell ref="Q33:X34"/>
    <mergeCell ref="Q35:X35"/>
    <mergeCell ref="AB31:AP32"/>
    <mergeCell ref="AB33:AP35"/>
    <mergeCell ref="AI40:AL40"/>
    <mergeCell ref="AM38:AP38"/>
    <mergeCell ref="AA39:AD39"/>
    <mergeCell ref="AM40:AP40"/>
    <mergeCell ref="AE39:AH39"/>
    <mergeCell ref="AI39:AL39"/>
    <mergeCell ref="AM39:AP39"/>
    <mergeCell ref="AA40:AD40"/>
    <mergeCell ref="AE40:AH40"/>
    <mergeCell ref="D44:O45"/>
    <mergeCell ref="D46:O46"/>
    <mergeCell ref="R44:W45"/>
    <mergeCell ref="R46:W46"/>
    <mergeCell ref="D7:N8"/>
    <mergeCell ref="D9:N9"/>
    <mergeCell ref="D10:N10"/>
    <mergeCell ref="D11:N11"/>
    <mergeCell ref="Q7:X8"/>
    <mergeCell ref="Q9:X9"/>
    <mergeCell ref="Q10:X10"/>
    <mergeCell ref="Q11:X11"/>
    <mergeCell ref="D40:J40"/>
    <mergeCell ref="K40:N40"/>
    <mergeCell ref="O40:R40"/>
    <mergeCell ref="S40:V40"/>
    <mergeCell ref="W40:Z40"/>
    <mergeCell ref="D39:J39"/>
    <mergeCell ref="K39:N39"/>
    <mergeCell ref="O39:R39"/>
    <mergeCell ref="S39:V39"/>
    <mergeCell ref="W39:Z39"/>
    <mergeCell ref="D31:M31"/>
    <mergeCell ref="Q29:X30"/>
  </mergeCells>
  <phoneticPr fontId="1"/>
  <printOptions horizontalCentered="1" verticalCentered="1"/>
  <pageMargins left="0" right="0" top="0" bottom="0" header="0" footer="0"/>
  <pageSetup paperSize="9" scale="8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62" r:id="rId4" name="Check Box 2">
              <controlPr locked="0" defaultSize="0" print="0" autoFill="0" autoLine="0" autoPict="0" altText="適用">
                <anchor moveWithCells="1">
                  <from>
                    <xdr:col>10</xdr:col>
                    <xdr:colOff>161925</xdr:colOff>
                    <xdr:row>29</xdr:row>
                    <xdr:rowOff>209550</xdr:rowOff>
                  </from>
                  <to>
                    <xdr:col>13</xdr:col>
                    <xdr:colOff>114300</xdr:colOff>
                    <xdr:row>31</xdr:row>
                    <xdr:rowOff>85725</xdr:rowOff>
                  </to>
                </anchor>
              </controlPr>
            </control>
          </mc:Choice>
        </mc:AlternateContent>
        <mc:AlternateContent xmlns:mc="http://schemas.openxmlformats.org/markup-compatibility/2006">
          <mc:Choice Requires="x14">
            <control shapeId="143364" r:id="rId5" name="Check Box 4">
              <controlPr locked="0" defaultSize="0" print="0" autoFill="0" autoLine="0" autoPict="0" altText="適用">
                <anchor moveWithCells="1" sizeWithCells="1">
                  <from>
                    <xdr:col>11</xdr:col>
                    <xdr:colOff>142875</xdr:colOff>
                    <xdr:row>45</xdr:row>
                    <xdr:rowOff>247650</xdr:rowOff>
                  </from>
                  <to>
                    <xdr:col>15</xdr:col>
                    <xdr:colOff>114300</xdr:colOff>
                    <xdr:row>47</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第1表入力</vt:lpstr>
      <vt:lpstr>第1表OCR</vt:lpstr>
      <vt:lpstr>贈与税額の計算</vt:lpstr>
      <vt:lpstr>贈与税額の計算!Print_Area</vt:lpstr>
      <vt:lpstr>第1表OCR!Print_Area</vt:lpstr>
      <vt:lpstr>第1表入力!Print_Area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OWNER</cp:lastModifiedBy>
  <cp:lastPrinted>2023-06-25T04:05:15Z</cp:lastPrinted>
  <dcterms:created xsi:type="dcterms:W3CDTF">2016-03-06T07:25:47Z</dcterms:created>
  <dcterms:modified xsi:type="dcterms:W3CDTF">2025-01-18T07:54:28Z</dcterms:modified>
</cp:coreProperties>
</file>