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aoirokessan6\"/>
    </mc:Choice>
  </mc:AlternateContent>
  <xr:revisionPtr revIDLastSave="0" documentId="13_ncr:1_{5B2B82B4-6323-424E-B640-F075B8B6B06C}" xr6:coauthVersionLast="47" xr6:coauthVersionMax="47" xr10:uidLastSave="{00000000-0000-0000-0000-000000000000}"/>
  <workbookProtection workbookAlgorithmName="SHA-512" workbookHashValue="+Jo56uPFffBEm3P8YQjuV8bQZAompIkfRlKffJUgVBy8dMYA2XziMprOLaBbPvUVpOci2Rz2QjP+ajVNt93bIw==" workbookSaltValue="KGh/SZKHVn09Ifq8tiyMew==" workbookSpinCount="100000" lockStructure="1"/>
  <bookViews>
    <workbookView xWindow="-120" yWindow="-120" windowWidth="19440" windowHeight="14880" xr2:uid="{00000000-000D-0000-FFFF-FFFF00000000}"/>
  </bookViews>
  <sheets>
    <sheet name="入力用①" sheetId="23" r:id="rId1"/>
    <sheet name="OCR①" sheetId="12" r:id="rId2"/>
    <sheet name="収入内訳" sheetId="22" r:id="rId3"/>
    <sheet name="減価償却費" sheetId="24" r:id="rId4"/>
    <sheet name="貸借対照表" sheetId="25" r:id="rId5"/>
  </sheets>
  <externalReferences>
    <externalReference r:id="rId6"/>
    <externalReference r:id="rId7"/>
  </externalReferences>
  <definedNames>
    <definedName name="_６５歳以上" localSheetId="3">[1]zei!$F$105:$H$108</definedName>
    <definedName name="_６５歳以上">#REF!</definedName>
    <definedName name="_６５歳未満" localSheetId="3">[1]zei!$F$111:$H$114</definedName>
    <definedName name="_６５歳未満">#REF!</definedName>
    <definedName name="_Fill" hidden="1">[2]①!#REF!</definedName>
    <definedName name="_xlnm.Print_Area" localSheetId="1">OCR①!$A$1:$CV$94</definedName>
    <definedName name="_xlnm.Print_Area" localSheetId="3">減価償却費!$A$1:$AO$47</definedName>
    <definedName name="_xlnm.Print_Area" localSheetId="2">収入内訳!$A$1:$BQ$62</definedName>
    <definedName name="_xlnm.Print_Area" localSheetId="4">貸借対照表!$A$1:$Y$45</definedName>
    <definedName name="_xlnm.Print_Area" localSheetId="0">入力用①!$B$2:$AB$38</definedName>
    <definedName name="所得税" localSheetId="3">[1]zei!$F$36:$H$39</definedName>
    <definedName name="所得税">#REF!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9" i="24" l="1"/>
  <c r="W29" i="24"/>
  <c r="AD8" i="24"/>
  <c r="AH8" i="24"/>
  <c r="AA15" i="24"/>
  <c r="AA29" i="24" s="1"/>
  <c r="AH15" i="24"/>
  <c r="AA13" i="24"/>
  <c r="AH13" i="24" s="1"/>
  <c r="AA11" i="24"/>
  <c r="AH11" i="24"/>
  <c r="AA27" i="24"/>
  <c r="AH27" i="24" s="1"/>
  <c r="AA25" i="24"/>
  <c r="AH25" i="24" s="1"/>
  <c r="AA23" i="24"/>
  <c r="AH23" i="24" s="1"/>
  <c r="AA21" i="24"/>
  <c r="AH21" i="24"/>
  <c r="AA19" i="24"/>
  <c r="AA17" i="24"/>
  <c r="AA9" i="24"/>
  <c r="BF45" i="22"/>
  <c r="Q36" i="23"/>
  <c r="BF82" i="12" s="1"/>
  <c r="AU45" i="22"/>
  <c r="Q34" i="23" s="1"/>
  <c r="Y29" i="24"/>
  <c r="J3" i="22"/>
  <c r="AK5" i="12"/>
  <c r="CA82" i="12"/>
  <c r="CA60" i="12"/>
  <c r="CA57" i="12"/>
  <c r="CA41" i="12"/>
  <c r="CA38" i="12"/>
  <c r="AR69" i="12"/>
  <c r="AR66" i="12"/>
  <c r="AR63" i="12"/>
  <c r="AR60" i="12"/>
  <c r="AR57" i="12"/>
  <c r="AR52" i="12"/>
  <c r="AR41" i="12"/>
  <c r="AR38" i="12"/>
  <c r="AR30" i="12"/>
  <c r="AR25" i="12"/>
  <c r="O88" i="12"/>
  <c r="O85" i="12"/>
  <c r="O82" i="12"/>
  <c r="O77" i="12"/>
  <c r="O72" i="12"/>
  <c r="O69" i="12"/>
  <c r="O66" i="12"/>
  <c r="O63" i="12"/>
  <c r="O60" i="12"/>
  <c r="O57" i="12"/>
  <c r="BT69" i="22"/>
  <c r="R57" i="22" s="1"/>
  <c r="AD57" i="22"/>
  <c r="BV69" i="22"/>
  <c r="AZ57" i="22" s="1"/>
  <c r="BU69" i="22"/>
  <c r="CH16" i="12"/>
  <c r="BB5" i="22" s="1"/>
  <c r="CP16" i="12"/>
  <c r="BJ5" i="22"/>
  <c r="T3" i="25"/>
  <c r="Z19" i="23"/>
  <c r="CA35" i="12" s="1"/>
  <c r="S42" i="25"/>
  <c r="N42" i="25"/>
  <c r="AH19" i="24"/>
  <c r="CF10" i="12"/>
  <c r="CF8" i="12"/>
  <c r="CF12" i="12"/>
  <c r="BO59" i="12"/>
  <c r="BO56" i="12"/>
  <c r="BO40" i="12"/>
  <c r="BO37" i="12"/>
  <c r="AI65" i="12"/>
  <c r="AI62" i="12"/>
  <c r="AI59" i="12"/>
  <c r="AH56" i="12"/>
  <c r="AI5" i="12"/>
  <c r="H3" i="22" s="1"/>
  <c r="AV18" i="12"/>
  <c r="AT18" i="12"/>
  <c r="CC16" i="12"/>
  <c r="AX5" i="22"/>
  <c r="I13" i="25"/>
  <c r="Z25" i="23" s="1"/>
  <c r="Q23" i="23"/>
  <c r="AX47" i="12" s="1"/>
  <c r="Q22" i="23"/>
  <c r="AV44" i="12" s="1"/>
  <c r="S38" i="24"/>
  <c r="Y38" i="24"/>
  <c r="AG38" i="24" s="1"/>
  <c r="S39" i="24"/>
  <c r="Y39" i="24" s="1"/>
  <c r="J40" i="24"/>
  <c r="O40" i="24"/>
  <c r="AA40" i="24"/>
  <c r="W40" i="24"/>
  <c r="Q40" i="24"/>
  <c r="Q77" i="12"/>
  <c r="S77" i="12"/>
  <c r="U77" i="12"/>
  <c r="W77" i="12"/>
  <c r="Y77" i="12"/>
  <c r="AA77" i="12"/>
  <c r="AJ37" i="22"/>
  <c r="P37" i="22"/>
  <c r="BD25" i="12"/>
  <c r="AL57" i="22"/>
  <c r="CL16" i="12"/>
  <c r="BF5" i="22" s="1"/>
  <c r="CN16" i="12"/>
  <c r="BH5" i="22"/>
  <c r="CR16" i="12"/>
  <c r="BL5" i="22"/>
  <c r="CJ16" i="12"/>
  <c r="BD5" i="22" s="1"/>
  <c r="CF16" i="12"/>
  <c r="AZ5" i="22" s="1"/>
  <c r="BR18" i="12"/>
  <c r="BI18" i="12"/>
  <c r="AZ18" i="12"/>
  <c r="BT18" i="12"/>
  <c r="BL18" i="12"/>
  <c r="BB18" i="12"/>
  <c r="CF82" i="12"/>
  <c r="CH82" i="12"/>
  <c r="CJ82" i="12"/>
  <c r="CL82" i="12"/>
  <c r="CN82" i="12"/>
  <c r="CF60" i="12"/>
  <c r="CH60" i="12"/>
  <c r="CJ60" i="12"/>
  <c r="CL60" i="12"/>
  <c r="CN60" i="12"/>
  <c r="CF57" i="12"/>
  <c r="CH57" i="12"/>
  <c r="CJ57" i="12"/>
  <c r="CL57" i="12"/>
  <c r="CN57" i="12"/>
  <c r="CF41" i="12"/>
  <c r="CH41" i="12"/>
  <c r="CJ41" i="12"/>
  <c r="CL41" i="12"/>
  <c r="CN41" i="12"/>
  <c r="CF38" i="12"/>
  <c r="CH38" i="12"/>
  <c r="CJ38" i="12"/>
  <c r="CL38" i="12"/>
  <c r="CN38" i="12"/>
  <c r="CN35" i="12"/>
  <c r="CP82" i="12"/>
  <c r="CP60" i="12"/>
  <c r="CP57" i="12"/>
  <c r="CP41" i="12"/>
  <c r="CP38" i="12"/>
  <c r="CR82" i="12"/>
  <c r="CR60" i="12"/>
  <c r="CR57" i="12"/>
  <c r="CR41" i="12"/>
  <c r="CR38" i="12"/>
  <c r="AT69" i="12"/>
  <c r="AV69" i="12"/>
  <c r="AX69" i="12"/>
  <c r="AZ69" i="12"/>
  <c r="BB69" i="12"/>
  <c r="BD69" i="12"/>
  <c r="AT66" i="12"/>
  <c r="AV66" i="12"/>
  <c r="AX66" i="12"/>
  <c r="AZ66" i="12"/>
  <c r="BB66" i="12"/>
  <c r="BD66" i="12"/>
  <c r="AT63" i="12"/>
  <c r="AV63" i="12"/>
  <c r="AX63" i="12"/>
  <c r="AZ63" i="12"/>
  <c r="BB63" i="12"/>
  <c r="BD63" i="12"/>
  <c r="AT60" i="12"/>
  <c r="AV60" i="12"/>
  <c r="AX60" i="12"/>
  <c r="AZ60" i="12"/>
  <c r="BB60" i="12"/>
  <c r="BD60" i="12"/>
  <c r="AT57" i="12"/>
  <c r="AV57" i="12"/>
  <c r="AX57" i="12"/>
  <c r="AZ57" i="12"/>
  <c r="BB57" i="12"/>
  <c r="BD57" i="12"/>
  <c r="AT52" i="12"/>
  <c r="AV52" i="12"/>
  <c r="AX52" i="12"/>
  <c r="AZ52" i="12"/>
  <c r="BB52" i="12"/>
  <c r="BD52" i="12"/>
  <c r="AT47" i="12"/>
  <c r="AV47" i="12"/>
  <c r="AZ47" i="12"/>
  <c r="BB47" i="12"/>
  <c r="BD47" i="12"/>
  <c r="AX44" i="12"/>
  <c r="AT41" i="12"/>
  <c r="AV41" i="12"/>
  <c r="AX41" i="12"/>
  <c r="AZ41" i="12"/>
  <c r="BB41" i="12"/>
  <c r="BD41" i="12"/>
  <c r="AT38" i="12"/>
  <c r="AV38" i="12"/>
  <c r="AX38" i="12"/>
  <c r="AZ38" i="12"/>
  <c r="BB38" i="12"/>
  <c r="BD38" i="12"/>
  <c r="AT30" i="12"/>
  <c r="AV30" i="12"/>
  <c r="AX30" i="12"/>
  <c r="AZ30" i="12"/>
  <c r="BB30" i="12"/>
  <c r="BD30" i="12"/>
  <c r="BF69" i="12"/>
  <c r="BF63" i="12"/>
  <c r="BF60" i="12"/>
  <c r="BF66" i="12"/>
  <c r="BF57" i="12"/>
  <c r="BF52" i="12"/>
  <c r="BF44" i="12"/>
  <c r="BF41" i="12"/>
  <c r="BF38" i="12"/>
  <c r="BF30" i="12"/>
  <c r="AT25" i="12"/>
  <c r="AV25" i="12"/>
  <c r="AX25" i="12"/>
  <c r="AZ25" i="12"/>
  <c r="BB25" i="12"/>
  <c r="BF25" i="12"/>
  <c r="Q88" i="12"/>
  <c r="S88" i="12"/>
  <c r="U88" i="12"/>
  <c r="W88" i="12"/>
  <c r="Y88" i="12"/>
  <c r="AA88" i="12"/>
  <c r="Q85" i="12"/>
  <c r="S85" i="12"/>
  <c r="U85" i="12"/>
  <c r="W85" i="12"/>
  <c r="Y85" i="12"/>
  <c r="AA85" i="12"/>
  <c r="Q82" i="12"/>
  <c r="S82" i="12"/>
  <c r="U82" i="12"/>
  <c r="W82" i="12"/>
  <c r="Y82" i="12"/>
  <c r="AA82" i="12"/>
  <c r="Q72" i="12"/>
  <c r="S72" i="12"/>
  <c r="U72" i="12"/>
  <c r="W72" i="12"/>
  <c r="Y72" i="12"/>
  <c r="AA72" i="12"/>
  <c r="Q69" i="12"/>
  <c r="S69" i="12"/>
  <c r="U69" i="12"/>
  <c r="W69" i="12"/>
  <c r="Y69" i="12"/>
  <c r="AA69" i="12"/>
  <c r="Q66" i="12"/>
  <c r="S66" i="12"/>
  <c r="U66" i="12"/>
  <c r="W66" i="12"/>
  <c r="Y66" i="12"/>
  <c r="AA66" i="12"/>
  <c r="Q63" i="12"/>
  <c r="S63" i="12"/>
  <c r="U63" i="12"/>
  <c r="W63" i="12"/>
  <c r="Y63" i="12"/>
  <c r="AA63" i="12"/>
  <c r="Q60" i="12"/>
  <c r="S60" i="12"/>
  <c r="U60" i="12"/>
  <c r="W60" i="12"/>
  <c r="Y60" i="12"/>
  <c r="AA60" i="12"/>
  <c r="Q57" i="12"/>
  <c r="S57" i="12"/>
  <c r="U57" i="12"/>
  <c r="W57" i="12"/>
  <c r="Y57" i="12"/>
  <c r="AA57" i="12"/>
  <c r="AC88" i="12"/>
  <c r="AC85" i="12"/>
  <c r="AC82" i="12"/>
  <c r="AC77" i="12"/>
  <c r="AC72" i="12"/>
  <c r="AC69" i="12"/>
  <c r="AC66" i="12"/>
  <c r="AC63" i="12"/>
  <c r="AC60" i="12"/>
  <c r="AC57" i="12"/>
  <c r="R36" i="22"/>
  <c r="R45" i="22" s="1"/>
  <c r="H15" i="23" s="1"/>
  <c r="Z36" i="22"/>
  <c r="Z45" i="22"/>
  <c r="H17" i="23"/>
  <c r="S30" i="12" s="1"/>
  <c r="BC16" i="22"/>
  <c r="H19" i="23"/>
  <c r="U35" i="12" s="1"/>
  <c r="AC35" i="12"/>
  <c r="L37" i="22"/>
  <c r="H22" i="23"/>
  <c r="O44" i="12"/>
  <c r="C19" i="12"/>
  <c r="Z38" i="23"/>
  <c r="BF12" i="12"/>
  <c r="BF10" i="12"/>
  <c r="BF8" i="12"/>
  <c r="AI12" i="12"/>
  <c r="AI8" i="12"/>
  <c r="P42" i="25"/>
  <c r="V39" i="25"/>
  <c r="H10" i="25"/>
  <c r="AR56" i="22"/>
  <c r="AP56" i="22"/>
  <c r="O56" i="22"/>
  <c r="N56" i="22"/>
  <c r="M56" i="22"/>
  <c r="AT55" i="22"/>
  <c r="P55" i="22"/>
  <c r="P53" i="22"/>
  <c r="P56" i="22" s="1"/>
  <c r="AT53" i="22"/>
  <c r="AT51" i="22"/>
  <c r="AT56" i="22" s="1"/>
  <c r="Z23" i="23" s="1"/>
  <c r="AT50" i="22"/>
  <c r="P50" i="22"/>
  <c r="H21" i="23"/>
  <c r="O41" i="12" s="1"/>
  <c r="S41" i="12"/>
  <c r="O6" i="22"/>
  <c r="BF47" i="12"/>
  <c r="BL57" i="22"/>
  <c r="BH57" i="22"/>
  <c r="AB57" i="22"/>
  <c r="AN57" i="22"/>
  <c r="U57" i="22"/>
  <c r="Y57" i="22"/>
  <c r="S35" i="12"/>
  <c r="AA35" i="12"/>
  <c r="S40" i="24"/>
  <c r="Q37" i="23" s="1"/>
  <c r="Y41" i="12"/>
  <c r="U44" i="12"/>
  <c r="AC44" i="12"/>
  <c r="S44" i="12"/>
  <c r="Q44" i="12"/>
  <c r="Y44" i="12"/>
  <c r="AA44" i="12"/>
  <c r="AC30" i="12"/>
  <c r="U30" i="12"/>
  <c r="AA30" i="12"/>
  <c r="Y30" i="12"/>
  <c r="W44" i="12"/>
  <c r="AR82" i="12"/>
  <c r="BD82" i="12"/>
  <c r="BJ57" i="22"/>
  <c r="BD57" i="22"/>
  <c r="AH9" i="24"/>
  <c r="I26" i="25"/>
  <c r="Z31" i="23"/>
  <c r="CH69" i="12" s="1"/>
  <c r="CN69" i="12"/>
  <c r="CP69" i="12"/>
  <c r="CR69" i="12"/>
  <c r="CL69" i="12"/>
  <c r="CJ69" i="12"/>
  <c r="L7" i="23"/>
  <c r="AI11" i="12" l="1"/>
  <c r="O5" i="22"/>
  <c r="S25" i="12"/>
  <c r="U25" i="12"/>
  <c r="Q25" i="12"/>
  <c r="O25" i="12"/>
  <c r="Y25" i="12"/>
  <c r="AC25" i="12"/>
  <c r="H20" i="23"/>
  <c r="W25" i="12"/>
  <c r="AA25" i="12"/>
  <c r="AV85" i="12"/>
  <c r="AR85" i="12"/>
  <c r="AX85" i="12"/>
  <c r="BF85" i="12"/>
  <c r="BB85" i="12"/>
  <c r="BD85" i="12"/>
  <c r="AZ85" i="12"/>
  <c r="AT85" i="12"/>
  <c r="AG40" i="24"/>
  <c r="CH52" i="12"/>
  <c r="CL52" i="12"/>
  <c r="CN52" i="12"/>
  <c r="CJ52" i="12"/>
  <c r="CF52" i="12"/>
  <c r="CP52" i="12"/>
  <c r="CA52" i="12"/>
  <c r="CR52" i="12"/>
  <c r="CA47" i="12"/>
  <c r="CN47" i="12"/>
  <c r="CP47" i="12"/>
  <c r="CR47" i="12"/>
  <c r="CL47" i="12"/>
  <c r="CH47" i="12"/>
  <c r="Z29" i="23"/>
  <c r="CF47" i="12"/>
  <c r="CJ47" i="12"/>
  <c r="BB77" i="12"/>
  <c r="BD77" i="12"/>
  <c r="AZ77" i="12"/>
  <c r="AR77" i="12"/>
  <c r="BF77" i="12"/>
  <c r="AX77" i="12"/>
  <c r="AV77" i="12"/>
  <c r="AT77" i="12"/>
  <c r="AH29" i="24"/>
  <c r="Q19" i="23" s="1"/>
  <c r="AG39" i="24"/>
  <c r="Y40" i="24"/>
  <c r="BB82" i="12"/>
  <c r="W35" i="12"/>
  <c r="CJ35" i="12"/>
  <c r="CH35" i="12"/>
  <c r="Z22" i="23"/>
  <c r="AZ82" i="12"/>
  <c r="CP35" i="12"/>
  <c r="CF69" i="12"/>
  <c r="U41" i="12"/>
  <c r="Y35" i="12"/>
  <c r="W57" i="22"/>
  <c r="CF35" i="12"/>
  <c r="AC41" i="12"/>
  <c r="AV82" i="12"/>
  <c r="O30" i="12"/>
  <c r="AA41" i="12"/>
  <c r="Q35" i="12"/>
  <c r="CR35" i="12"/>
  <c r="AR47" i="12"/>
  <c r="Q41" i="12"/>
  <c r="CL35" i="12"/>
  <c r="AX82" i="12"/>
  <c r="W30" i="12"/>
  <c r="CA69" i="12"/>
  <c r="AT82" i="12"/>
  <c r="Q30" i="12"/>
  <c r="W41" i="12"/>
  <c r="O35" i="12"/>
  <c r="BF57" i="22"/>
  <c r="BB44" i="12"/>
  <c r="AT44" i="12"/>
  <c r="AZ44" i="12"/>
  <c r="AR44" i="12"/>
  <c r="BD44" i="12"/>
  <c r="AX35" i="12" l="1"/>
  <c r="AT35" i="12"/>
  <c r="BD35" i="12"/>
  <c r="AV35" i="12"/>
  <c r="AR35" i="12"/>
  <c r="AZ35" i="12"/>
  <c r="BF35" i="12"/>
  <c r="BB35" i="12"/>
  <c r="Q32" i="23"/>
  <c r="CL44" i="12"/>
  <c r="CA44" i="12"/>
  <c r="CJ44" i="12"/>
  <c r="CH44" i="12"/>
  <c r="CN44" i="12"/>
  <c r="CP44" i="12"/>
  <c r="CR44" i="12"/>
  <c r="CF44" i="12"/>
  <c r="CP63" i="12"/>
  <c r="CR63" i="12"/>
  <c r="CL63" i="12"/>
  <c r="CN63" i="12"/>
  <c r="CF63" i="12"/>
  <c r="CJ63" i="12"/>
  <c r="CH63" i="12"/>
  <c r="CA63" i="12"/>
  <c r="W38" i="12"/>
  <c r="H24" i="23"/>
  <c r="O38" i="12"/>
  <c r="AA38" i="12"/>
  <c r="Q38" i="12"/>
  <c r="AC38" i="12"/>
  <c r="S38" i="12"/>
  <c r="Y38" i="12"/>
  <c r="U38" i="12"/>
  <c r="BB72" i="12" l="1"/>
  <c r="AV72" i="12"/>
  <c r="Q38" i="23"/>
  <c r="AX72" i="12"/>
  <c r="AT72" i="12"/>
  <c r="AZ72" i="12"/>
  <c r="BF72" i="12"/>
  <c r="AR72" i="12"/>
  <c r="BD72" i="12"/>
  <c r="Q49" i="12"/>
  <c r="S49" i="12"/>
  <c r="W49" i="12"/>
  <c r="AC49" i="12"/>
  <c r="Y49" i="12"/>
  <c r="O49" i="12"/>
  <c r="U49" i="12"/>
  <c r="AA49" i="12"/>
  <c r="AT88" i="12" l="1"/>
  <c r="AV88" i="12"/>
  <c r="AX88" i="12"/>
  <c r="AZ88" i="12"/>
  <c r="AR88" i="12"/>
  <c r="BF88" i="12"/>
  <c r="BB88" i="12"/>
  <c r="BD88" i="12"/>
  <c r="Z16" i="23"/>
  <c r="V42" i="25"/>
  <c r="CN27" i="12" l="1"/>
  <c r="CH27" i="12"/>
  <c r="CL27" i="12"/>
  <c r="CP27" i="12"/>
  <c r="CF27" i="12"/>
  <c r="CR27" i="12"/>
  <c r="CJ27" i="12"/>
  <c r="Z30" i="23"/>
  <c r="CA27" i="12"/>
  <c r="CN66" i="12" l="1"/>
  <c r="CH66" i="12"/>
  <c r="CL66" i="12"/>
  <c r="CP66" i="12"/>
  <c r="H19" i="25"/>
  <c r="CA66" i="12"/>
  <c r="Z33" i="23"/>
  <c r="CJ66" i="12"/>
  <c r="CF66" i="12"/>
  <c r="CR66" i="12"/>
  <c r="CJ74" i="12" l="1"/>
  <c r="CR74" i="12"/>
  <c r="CH74" i="12"/>
  <c r="CF74" i="12"/>
  <c r="CP74" i="12"/>
  <c r="CN74" i="12"/>
  <c r="CA74" i="12"/>
  <c r="CL74" i="12"/>
</calcChain>
</file>

<file path=xl/sharedStrings.xml><?xml version="1.0" encoding="utf-8"?>
<sst xmlns="http://schemas.openxmlformats.org/spreadsheetml/2006/main" count="657" uniqueCount="539">
  <si>
    <t>⑧</t>
    <phoneticPr fontId="1"/>
  </si>
  <si>
    <t>⑫</t>
    <phoneticPr fontId="1"/>
  </si>
  <si>
    <t>依頼税理士等</t>
    <rPh sb="0" eb="2">
      <t>イライ</t>
    </rPh>
    <rPh sb="2" eb="5">
      <t>ゼイリシ</t>
    </rPh>
    <rPh sb="5" eb="6">
      <t>トウ</t>
    </rPh>
    <phoneticPr fontId="1"/>
  </si>
  <si>
    <t>電  話</t>
    <rPh sb="0" eb="4">
      <t>デンワ</t>
    </rPh>
    <phoneticPr fontId="1"/>
  </si>
  <si>
    <t>番  号</t>
    <rPh sb="0" eb="4">
      <t>バンゴウ</t>
    </rPh>
    <phoneticPr fontId="1"/>
  </si>
  <si>
    <t>①</t>
    <phoneticPr fontId="1"/>
  </si>
  <si>
    <t>⑰</t>
    <phoneticPr fontId="1"/>
  </si>
  <si>
    <t>⑱</t>
    <phoneticPr fontId="1"/>
  </si>
  <si>
    <t>②</t>
    <phoneticPr fontId="1"/>
  </si>
  <si>
    <t>⑳</t>
    <phoneticPr fontId="1"/>
  </si>
  <si>
    <t>⑦</t>
    <phoneticPr fontId="1"/>
  </si>
  <si>
    <t>⑨</t>
    <phoneticPr fontId="1"/>
  </si>
  <si>
    <t>⑩</t>
    <phoneticPr fontId="1"/>
  </si>
  <si>
    <t>⑪</t>
    <phoneticPr fontId="1"/>
  </si>
  <si>
    <t>⑬</t>
    <phoneticPr fontId="1"/>
  </si>
  <si>
    <t>⑭</t>
    <phoneticPr fontId="1"/>
  </si>
  <si>
    <t>⑮</t>
    <phoneticPr fontId="1"/>
  </si>
  <si>
    <t>⑯</t>
    <phoneticPr fontId="1"/>
  </si>
  <si>
    <t>月</t>
    <rPh sb="0" eb="1">
      <t>ガツ</t>
    </rPh>
    <phoneticPr fontId="1"/>
  </si>
  <si>
    <t>Ⓐ</t>
    <phoneticPr fontId="1"/>
  </si>
  <si>
    <t>住   所</t>
    <rPh sb="0" eb="1">
      <t>ジュウ</t>
    </rPh>
    <rPh sb="4" eb="5">
      <t>ショ</t>
    </rPh>
    <phoneticPr fontId="1"/>
  </si>
  <si>
    <t>金　           　　額</t>
    <rPh sb="0" eb="1">
      <t>キン</t>
    </rPh>
    <rPh sb="15" eb="16">
      <t>ガク</t>
    </rPh>
    <phoneticPr fontId="1"/>
  </si>
  <si>
    <t>科           目</t>
    <rPh sb="0" eb="1">
      <t>カ</t>
    </rPh>
    <rPh sb="12" eb="13">
      <t>メ</t>
    </rPh>
    <phoneticPr fontId="1"/>
  </si>
  <si>
    <t>損益計算書</t>
    <rPh sb="0" eb="2">
      <t>ソンエキ</t>
    </rPh>
    <rPh sb="2" eb="5">
      <t>ケイサンショ</t>
    </rPh>
    <phoneticPr fontId="1"/>
  </si>
  <si>
    <t>所得金額</t>
    <phoneticPr fontId="1"/>
  </si>
  <si>
    <t>青色申告特別控除額</t>
    <phoneticPr fontId="1"/>
  </si>
  <si>
    <t>提出用</t>
    <rPh sb="0" eb="3">
      <t>テイシュツヨウ</t>
    </rPh>
    <phoneticPr fontId="1"/>
  </si>
  <si>
    <t>計</t>
    <rPh sb="0" eb="1">
      <t>ケイ</t>
    </rPh>
    <phoneticPr fontId="1"/>
  </si>
  <si>
    <t>金額</t>
    <rPh sb="0" eb="2">
      <t>キンガク</t>
    </rPh>
    <phoneticPr fontId="1"/>
  </si>
  <si>
    <t>国税　太郎</t>
    <rPh sb="0" eb="2">
      <t>コクゼイ</t>
    </rPh>
    <rPh sb="3" eb="5">
      <t>タロウ</t>
    </rPh>
    <phoneticPr fontId="1"/>
  </si>
  <si>
    <t>専従者給与</t>
    <rPh sb="0" eb="3">
      <t>センジュウシャ</t>
    </rPh>
    <rPh sb="3" eb="5">
      <t>キュウヨ</t>
    </rPh>
    <phoneticPr fontId="1"/>
  </si>
  <si>
    <t>国税　春子</t>
    <rPh sb="0" eb="2">
      <t>コクゼイ</t>
    </rPh>
    <rPh sb="3" eb="5">
      <t>ハルコ</t>
    </rPh>
    <phoneticPr fontId="1"/>
  </si>
  <si>
    <t>妻</t>
    <rPh sb="0" eb="1">
      <t>ツマ</t>
    </rPh>
    <phoneticPr fontId="1"/>
  </si>
  <si>
    <t>⑲</t>
    <phoneticPr fontId="1"/>
  </si>
  <si>
    <t>⑳</t>
    <phoneticPr fontId="1"/>
  </si>
  <si>
    <t>③</t>
    <phoneticPr fontId="1"/>
  </si>
  <si>
    <t>④</t>
    <phoneticPr fontId="1"/>
  </si>
  <si>
    <t>⑤</t>
    <phoneticPr fontId="1"/>
  </si>
  <si>
    <t>⑥</t>
    <phoneticPr fontId="1"/>
  </si>
  <si>
    <t>収入金額</t>
    <rPh sb="0" eb="2">
      <t>シュウニュウ</t>
    </rPh>
    <rPh sb="2" eb="4">
      <t>キンガク</t>
    </rPh>
    <phoneticPr fontId="1"/>
  </si>
  <si>
    <t xml:space="preserve">販   売   金   額 </t>
    <phoneticPr fontId="1"/>
  </si>
  <si>
    <t>家事消費 
事業消費</t>
    <phoneticPr fontId="1"/>
  </si>
  <si>
    <t xml:space="preserve">金 額 </t>
    <phoneticPr fontId="1"/>
  </si>
  <si>
    <t>小 計</t>
    <rPh sb="0" eb="1">
      <t>ショウ</t>
    </rPh>
    <rPh sb="2" eb="3">
      <t>ケイ</t>
    </rPh>
    <phoneticPr fontId="1"/>
  </si>
  <si>
    <t>(①+②+③)</t>
    <phoneticPr fontId="1"/>
  </si>
  <si>
    <t xml:space="preserve">農産物の </t>
    <phoneticPr fontId="1"/>
  </si>
  <si>
    <t xml:space="preserve">棚 卸 高 </t>
    <phoneticPr fontId="1"/>
  </si>
  <si>
    <t>期首</t>
    <rPh sb="0" eb="2">
      <t>キシュ</t>
    </rPh>
    <phoneticPr fontId="1"/>
  </si>
  <si>
    <t>期末</t>
    <rPh sb="0" eb="2">
      <t>キマツ</t>
    </rPh>
    <phoneticPr fontId="1"/>
  </si>
  <si>
    <t xml:space="preserve">作業用衣料費 </t>
    <phoneticPr fontId="1"/>
  </si>
  <si>
    <t xml:space="preserve">農業共済掛金 </t>
    <phoneticPr fontId="1"/>
  </si>
  <si>
    <t xml:space="preserve">荷造運賃手数料 </t>
    <phoneticPr fontId="1"/>
  </si>
  <si>
    <t>雑費</t>
    <rPh sb="0" eb="2">
      <t>ザッピ</t>
    </rPh>
    <phoneticPr fontId="1"/>
  </si>
  <si>
    <t>小計</t>
    <rPh sb="0" eb="2">
      <t>ショウケイ</t>
    </rPh>
    <phoneticPr fontId="1"/>
  </si>
  <si>
    <t>差引金額</t>
    <rPh sb="0" eb="2">
      <t>サシヒ</t>
    </rPh>
    <rPh sb="2" eb="4">
      <t>キンガク</t>
    </rPh>
    <phoneticPr fontId="1"/>
  </si>
  <si>
    <t xml:space="preserve">貸倒引当金 </t>
    <phoneticPr fontId="1"/>
  </si>
  <si>
    <t xml:space="preserve">専従者給与 </t>
    <phoneticPr fontId="1"/>
  </si>
  <si>
    <t>貸倒引当金</t>
    <phoneticPr fontId="1"/>
  </si>
  <si>
    <t xml:space="preserve">の棚卸高 </t>
    <phoneticPr fontId="1"/>
  </si>
  <si>
    <t>期 首</t>
    <rPh sb="0" eb="1">
      <t>キ</t>
    </rPh>
    <rPh sb="2" eb="3">
      <t>クビ</t>
    </rPh>
    <phoneticPr fontId="1"/>
  </si>
  <si>
    <t>期 末</t>
    <rPh sb="0" eb="1">
      <t>キ</t>
    </rPh>
    <rPh sb="2" eb="3">
      <t>スエ</t>
    </rPh>
    <phoneticPr fontId="1"/>
  </si>
  <si>
    <t xml:space="preserve">経費から差し引く果 
樹牛馬等の育成費用 </t>
    <phoneticPr fontId="1"/>
  </si>
  <si>
    <t>Ⓑ</t>
    <phoneticPr fontId="1"/>
  </si>
  <si>
    <t>各種引当金・準備金等</t>
    <phoneticPr fontId="1"/>
  </si>
  <si>
    <t>繰戻額等</t>
  </si>
  <si>
    <t>繰入額等</t>
    <rPh sb="0" eb="2">
      <t>クリイレ</t>
    </rPh>
    <rPh sb="2" eb="3">
      <t>ガク</t>
    </rPh>
    <rPh sb="3" eb="4">
      <t>トウ</t>
    </rPh>
    <phoneticPr fontId="1"/>
  </si>
  <si>
    <t>農産物以外</t>
    <phoneticPr fontId="1"/>
  </si>
  <si>
    <t xml:space="preserve">動力光熱費 </t>
    <phoneticPr fontId="1"/>
  </si>
  <si>
    <t>租税公課</t>
    <phoneticPr fontId="1"/>
  </si>
  <si>
    <t xml:space="preserve">種苗費 </t>
    <phoneticPr fontId="1"/>
  </si>
  <si>
    <t>素畜費</t>
    <phoneticPr fontId="1"/>
  </si>
  <si>
    <t xml:space="preserve">肥料費 </t>
    <phoneticPr fontId="1"/>
  </si>
  <si>
    <t xml:space="preserve">飼料費 </t>
    <phoneticPr fontId="1"/>
  </si>
  <si>
    <t>農具費</t>
    <phoneticPr fontId="1"/>
  </si>
  <si>
    <t xml:space="preserve">諸材料費 </t>
    <phoneticPr fontId="1"/>
  </si>
  <si>
    <t>修繕費</t>
    <phoneticPr fontId="1"/>
  </si>
  <si>
    <t xml:space="preserve">減価償却費 </t>
    <phoneticPr fontId="1"/>
  </si>
  <si>
    <t xml:space="preserve">雇人費 </t>
    <phoneticPr fontId="1"/>
  </si>
  <si>
    <t xml:space="preserve">利子割引料 </t>
    <phoneticPr fontId="1"/>
  </si>
  <si>
    <t xml:space="preserve">地代 ・賃借料 </t>
    <phoneticPr fontId="1"/>
  </si>
  <si>
    <t xml:space="preserve">土地改良費 </t>
    <phoneticPr fontId="1"/>
  </si>
  <si>
    <t>フリ　ガナ</t>
  </si>
  <si>
    <t>氏名</t>
    <rPh sb="0" eb="2">
      <t>シメイ</t>
    </rPh>
    <phoneticPr fontId="1"/>
  </si>
  <si>
    <t>販　売　金　額</t>
  </si>
  <si>
    <t>農　産　物　の
期末棚卸高</t>
    <phoneticPr fontId="1"/>
  </si>
  <si>
    <t>区　　　　　　　　　　分</t>
  </si>
  <si>
    <t>金　　　　額</t>
  </si>
  <si>
    <t>(生産頭羽数）</t>
    <rPh sb="1" eb="3">
      <t>セイサン</t>
    </rPh>
    <rPh sb="3" eb="4">
      <t>トウ</t>
    </rPh>
    <rPh sb="4" eb="5">
      <t>ハ</t>
    </rPh>
    <rPh sb="5" eb="6">
      <t>スウ</t>
    </rPh>
    <phoneticPr fontId="1"/>
  </si>
  <si>
    <t>数　量</t>
  </si>
  <si>
    <t>金　　額</t>
  </si>
  <si>
    <t>水稲共済金</t>
    <rPh sb="0" eb="2">
      <t>スイトウ</t>
    </rPh>
    <rPh sb="2" eb="5">
      <t>キョウサイキン</t>
    </rPh>
    <phoneticPr fontId="1"/>
  </si>
  <si>
    <t>a</t>
    <phoneticPr fontId="1"/>
  </si>
  <si>
    <t>kg</t>
    <phoneticPr fontId="1"/>
  </si>
  <si>
    <t>円</t>
    <rPh sb="0" eb="1">
      <t>エン</t>
    </rPh>
    <phoneticPr fontId="1"/>
  </si>
  <si>
    <t>ｋｇ</t>
    <phoneticPr fontId="1"/>
  </si>
  <si>
    <t>水稲</t>
    <rPh sb="0" eb="1">
      <t>スイ</t>
    </rPh>
    <rPh sb="1" eb="2">
      <t>イネ</t>
    </rPh>
    <phoneticPr fontId="1"/>
  </si>
  <si>
    <t>農作業受託料</t>
    <rPh sb="0" eb="3">
      <t>ノウサギョウ</t>
    </rPh>
    <rPh sb="3" eb="5">
      <t>ジュタク</t>
    </rPh>
    <rPh sb="5" eb="6">
      <t>リョウ</t>
    </rPh>
    <phoneticPr fontId="1"/>
  </si>
  <si>
    <t>田畑</t>
    <rPh sb="0" eb="2">
      <t>タハタ</t>
    </rPh>
    <phoneticPr fontId="1"/>
  </si>
  <si>
    <t>合　　　　　　　　　　計</t>
  </si>
  <si>
    <t>自家用野菜</t>
    <rPh sb="0" eb="3">
      <t>ジカヨウ</t>
    </rPh>
    <rPh sb="3" eb="5">
      <t>ヤサイ</t>
    </rPh>
    <phoneticPr fontId="1"/>
  </si>
  <si>
    <t>現金主義によっている人は、
記入しないでください。</t>
    <rPh sb="0" eb="2">
      <t>ゲンキン</t>
    </rPh>
    <rPh sb="2" eb="4">
      <t>シュギ</t>
    </rPh>
    <rPh sb="10" eb="11">
      <t>ヒト</t>
    </rPh>
    <rPh sb="14" eb="16">
      <t>キニュウ</t>
    </rPh>
    <phoneticPr fontId="1"/>
  </si>
  <si>
    <t>はくさい</t>
    <phoneticPr fontId="1"/>
  </si>
  <si>
    <t>区　　　分</t>
  </si>
  <si>
    <t>期　首　棚　卸　高</t>
  </si>
  <si>
    <t>期　末　棚　卸　高</t>
  </si>
  <si>
    <t>レタス</t>
    <phoneticPr fontId="1"/>
  </si>
  <si>
    <t>数　　量</t>
  </si>
  <si>
    <t>未
収
穫
農
産
物</t>
    <rPh sb="2" eb="3">
      <t>オサム</t>
    </rPh>
    <phoneticPr fontId="1"/>
  </si>
  <si>
    <t>販
売
用
動
物</t>
    <phoneticPr fontId="1"/>
  </si>
  <si>
    <t>豚肉</t>
    <rPh sb="0" eb="2">
      <t>ブタニク</t>
    </rPh>
    <phoneticPr fontId="1"/>
  </si>
  <si>
    <t>10頭</t>
    <rPh sb="2" eb="3">
      <t>トウ</t>
    </rPh>
    <phoneticPr fontId="1"/>
  </si>
  <si>
    <t>7頭</t>
    <rPh sb="1" eb="2">
      <t>トウ</t>
    </rPh>
    <phoneticPr fontId="1"/>
  </si>
  <si>
    <t>特殊施設　　</t>
    <rPh sb="0" eb="2">
      <t>トクシュ</t>
    </rPh>
    <rPh sb="2" eb="4">
      <t>シセツ</t>
    </rPh>
    <phoneticPr fontId="1"/>
  </si>
  <si>
    <t>きゅうり</t>
    <phoneticPr fontId="1"/>
  </si>
  <si>
    <t>トマト</t>
    <phoneticPr fontId="1"/>
  </si>
  <si>
    <t>配合肥料</t>
    <rPh sb="0" eb="2">
      <t>ハイゴウ</t>
    </rPh>
    <rPh sb="2" eb="4">
      <t>ヒリョウ</t>
    </rPh>
    <phoneticPr fontId="1"/>
  </si>
  <si>
    <t>10袋</t>
    <rPh sb="2" eb="3">
      <t>フクロ</t>
    </rPh>
    <phoneticPr fontId="1"/>
  </si>
  <si>
    <t>33袋</t>
    <rPh sb="2" eb="3">
      <t>フクロ</t>
    </rPh>
    <phoneticPr fontId="1"/>
  </si>
  <si>
    <t>配合飼料</t>
    <rPh sb="0" eb="2">
      <t>ハイゴウ</t>
    </rPh>
    <rPh sb="2" eb="4">
      <t>シリョウ</t>
    </rPh>
    <phoneticPr fontId="1"/>
  </si>
  <si>
    <t>40袋</t>
    <rPh sb="2" eb="3">
      <t>フクロ</t>
    </rPh>
    <phoneticPr fontId="1"/>
  </si>
  <si>
    <t>20袋</t>
    <rPh sb="2" eb="3">
      <t>フクロ</t>
    </rPh>
    <phoneticPr fontId="1"/>
  </si>
  <si>
    <t>××乳剤</t>
    <rPh sb="2" eb="4">
      <t>ニュウザイ</t>
    </rPh>
    <phoneticPr fontId="1"/>
  </si>
  <si>
    <t>30本</t>
    <rPh sb="2" eb="3">
      <t>ポン</t>
    </rPh>
    <phoneticPr fontId="1"/>
  </si>
  <si>
    <t>50本</t>
    <rPh sb="2" eb="3">
      <t>ホン</t>
    </rPh>
    <phoneticPr fontId="1"/>
  </si>
  <si>
    <t>××水和剤</t>
    <rPh sb="2" eb="4">
      <t>スイワ</t>
    </rPh>
    <rPh sb="4" eb="5">
      <t>ザイ</t>
    </rPh>
    <phoneticPr fontId="1"/>
  </si>
  <si>
    <t>12本</t>
    <rPh sb="2" eb="3">
      <t>ホン</t>
    </rPh>
    <phoneticPr fontId="1"/>
  </si>
  <si>
    <t>10本</t>
    <rPh sb="2" eb="3">
      <t>ポン</t>
    </rPh>
    <phoneticPr fontId="1"/>
  </si>
  <si>
    <t>100箱</t>
    <rPh sb="3" eb="4">
      <t>ハコ</t>
    </rPh>
    <phoneticPr fontId="1"/>
  </si>
  <si>
    <t>150箱</t>
    <rPh sb="3" eb="4">
      <t>ハコ</t>
    </rPh>
    <phoneticPr fontId="1"/>
  </si>
  <si>
    <t>頭羽</t>
  </si>
  <si>
    <t>肉豚</t>
    <rPh sb="0" eb="1">
      <t>ニク</t>
    </rPh>
    <rPh sb="1" eb="2">
      <t>ブタ</t>
    </rPh>
    <phoneticPr fontId="1"/>
  </si>
  <si>
    <t>そ
の
他</t>
    <phoneticPr fontId="1"/>
  </si>
  <si>
    <t>合　　計</t>
  </si>
  <si>
    <t>合　　　計</t>
  </si>
  <si>
    <t>氏名・住所又は作業名</t>
  </si>
  <si>
    <t>支　　　　給　　　　額</t>
  </si>
  <si>
    <t>氏　　　名</t>
  </si>
  <si>
    <t>支　　　　　　給　　　　　　額</t>
  </si>
  <si>
    <t>現　　金</t>
  </si>
  <si>
    <t>現　　物</t>
  </si>
  <si>
    <t>合　　　　計</t>
  </si>
  <si>
    <t>培養土消毒</t>
    <rPh sb="0" eb="3">
      <t>バイヨウド</t>
    </rPh>
    <rPh sb="3" eb="5">
      <t>ショウドク</t>
    </rPh>
    <phoneticPr fontId="1"/>
  </si>
  <si>
    <t>歳</t>
    <phoneticPr fontId="1"/>
  </si>
  <si>
    <t>月</t>
    <rPh sb="0" eb="1">
      <t>ツキ</t>
    </rPh>
    <phoneticPr fontId="1"/>
  </si>
  <si>
    <t>みかん摘果</t>
    <rPh sb="3" eb="4">
      <t>テキ</t>
    </rPh>
    <rPh sb="4" eb="5">
      <t>カ</t>
    </rPh>
    <phoneticPr fontId="1"/>
  </si>
  <si>
    <t>　　　　一郎</t>
    <rPh sb="4" eb="6">
      <t>イチロウ</t>
    </rPh>
    <phoneticPr fontId="1"/>
  </si>
  <si>
    <t>子</t>
    <rPh sb="0" eb="1">
      <t>コ</t>
    </rPh>
    <phoneticPr fontId="1"/>
  </si>
  <si>
    <t>その他（</t>
    <phoneticPr fontId="1"/>
  </si>
  <si>
    <t>計</t>
  </si>
  <si>
    <t>計</t>
    <phoneticPr fontId="1"/>
  </si>
  <si>
    <t>〇〇市△△町×-××</t>
    <rPh sb="2" eb="3">
      <t>シ</t>
    </rPh>
    <rPh sb="5" eb="6">
      <t>マチ</t>
    </rPh>
    <phoneticPr fontId="1"/>
  </si>
  <si>
    <t>業種名</t>
    <rPh sb="0" eb="2">
      <t>ギョウシュ</t>
    </rPh>
    <rPh sb="2" eb="3">
      <t>メイ</t>
    </rPh>
    <phoneticPr fontId="1"/>
  </si>
  <si>
    <t>依頼税理士等</t>
    <rPh sb="0" eb="2">
      <t>イライ</t>
    </rPh>
    <rPh sb="2" eb="5">
      <t>ゼイリシ</t>
    </rPh>
    <rPh sb="5" eb="6">
      <t>ナド</t>
    </rPh>
    <phoneticPr fontId="1"/>
  </si>
  <si>
    <t>事務所
所在地</t>
    <rPh sb="0" eb="2">
      <t>ジム</t>
    </rPh>
    <rPh sb="2" eb="3">
      <t>ショ</t>
    </rPh>
    <rPh sb="4" eb="7">
      <t>ショザイチ</t>
    </rPh>
    <phoneticPr fontId="1"/>
  </si>
  <si>
    <t>農園名</t>
    <rPh sb="0" eb="2">
      <t>ノウエン</t>
    </rPh>
    <rPh sb="2" eb="3">
      <t>メイ</t>
    </rPh>
    <phoneticPr fontId="1"/>
  </si>
  <si>
    <t>フリガナ</t>
    <phoneticPr fontId="1"/>
  </si>
  <si>
    <t>氏名</t>
    <rPh sb="0" eb="1">
      <t>シ</t>
    </rPh>
    <rPh sb="1" eb="2">
      <t>メイ</t>
    </rPh>
    <phoneticPr fontId="1"/>
  </si>
  <si>
    <t>111-1111-1111</t>
    <phoneticPr fontId="1"/>
  </si>
  <si>
    <t>（自</t>
    <rPh sb="1" eb="2">
      <t>ジ</t>
    </rPh>
    <phoneticPr fontId="1"/>
  </si>
  <si>
    <t>日　至</t>
    <rPh sb="0" eb="1">
      <t>ニチ</t>
    </rPh>
    <rPh sb="2" eb="3">
      <t>イタル</t>
    </rPh>
    <phoneticPr fontId="1"/>
  </si>
  <si>
    <t>日）</t>
    <rPh sb="0" eb="1">
      <t>ニチ</t>
    </rPh>
    <phoneticPr fontId="1"/>
  </si>
  <si>
    <t>科目</t>
    <rPh sb="0" eb="2">
      <t>カモク</t>
    </rPh>
    <phoneticPr fontId="1"/>
  </si>
  <si>
    <t>（円）</t>
    <rPh sb="1" eb="2">
      <t>エン</t>
    </rPh>
    <phoneticPr fontId="1"/>
  </si>
  <si>
    <t>(円）</t>
    <rPh sb="1" eb="2">
      <t>エン</t>
    </rPh>
    <phoneticPr fontId="1"/>
  </si>
  <si>
    <t>販売金額</t>
    <rPh sb="0" eb="2">
      <t>ハンバイ</t>
    </rPh>
    <rPh sb="2" eb="4">
      <t>キンガク</t>
    </rPh>
    <phoneticPr fontId="1"/>
  </si>
  <si>
    <t>経費</t>
    <rPh sb="0" eb="2">
      <t>ケイヒ</t>
    </rPh>
    <phoneticPr fontId="1"/>
  </si>
  <si>
    <t>作業衣料費</t>
    <rPh sb="0" eb="2">
      <t>サギョウ</t>
    </rPh>
    <rPh sb="2" eb="4">
      <t>イリョウ</t>
    </rPh>
    <rPh sb="4" eb="5">
      <t>ヒ</t>
    </rPh>
    <phoneticPr fontId="1"/>
  </si>
  <si>
    <t>差引金額</t>
    <rPh sb="0" eb="2">
      <t>サシヒキ</t>
    </rPh>
    <rPh sb="2" eb="4">
      <t>キンガク</t>
    </rPh>
    <phoneticPr fontId="1"/>
  </si>
  <si>
    <t>家　事　消　費</t>
    <rPh sb="0" eb="1">
      <t>イエ</t>
    </rPh>
    <rPh sb="2" eb="3">
      <t>コト</t>
    </rPh>
    <rPh sb="4" eb="5">
      <t>ケ</t>
    </rPh>
    <rPh sb="6" eb="7">
      <t>ヒ</t>
    </rPh>
    <phoneticPr fontId="1"/>
  </si>
  <si>
    <t>農業共済掛金</t>
    <rPh sb="0" eb="1">
      <t>ノウ</t>
    </rPh>
    <rPh sb="1" eb="2">
      <t>ギョウ</t>
    </rPh>
    <rPh sb="2" eb="4">
      <t>キョウサイ</t>
    </rPh>
    <rPh sb="4" eb="6">
      <t>カケキン</t>
    </rPh>
    <phoneticPr fontId="1"/>
  </si>
  <si>
    <t>事　業　消　費</t>
    <rPh sb="0" eb="1">
      <t>コト</t>
    </rPh>
    <rPh sb="2" eb="3">
      <t>ギョウ</t>
    </rPh>
    <rPh sb="4" eb="5">
      <t>ケ</t>
    </rPh>
    <rPh sb="6" eb="7">
      <t>ヒ</t>
    </rPh>
    <phoneticPr fontId="1"/>
  </si>
  <si>
    <t>雑収入</t>
    <rPh sb="0" eb="3">
      <t>ザツシュウニュウ</t>
    </rPh>
    <phoneticPr fontId="1"/>
  </si>
  <si>
    <t>減価償却費</t>
    <rPh sb="0" eb="2">
      <t>ゲンカ</t>
    </rPh>
    <rPh sb="2" eb="4">
      <t>ショウキャク</t>
    </rPh>
    <rPh sb="4" eb="5">
      <t>ヒ</t>
    </rPh>
    <phoneticPr fontId="1"/>
  </si>
  <si>
    <t>各種引当金・準備金等</t>
    <rPh sb="0" eb="2">
      <t>カクシュ</t>
    </rPh>
    <rPh sb="2" eb="4">
      <t>ヒキアテ</t>
    </rPh>
    <rPh sb="4" eb="5">
      <t>キン</t>
    </rPh>
    <rPh sb="6" eb="8">
      <t>ジュンビ</t>
    </rPh>
    <rPh sb="8" eb="9">
      <t>キン</t>
    </rPh>
    <rPh sb="9" eb="10">
      <t>トウ</t>
    </rPh>
    <phoneticPr fontId="1"/>
  </si>
  <si>
    <t>繰戻額等</t>
    <rPh sb="0" eb="2">
      <t>クリモドシ</t>
    </rPh>
    <rPh sb="2" eb="3">
      <t>ガク</t>
    </rPh>
    <rPh sb="3" eb="4">
      <t>トウ</t>
    </rPh>
    <phoneticPr fontId="1"/>
  </si>
  <si>
    <t>貸倒引当金</t>
    <rPh sb="0" eb="2">
      <t>カシダオ</t>
    </rPh>
    <rPh sb="2" eb="4">
      <t>ヒキアテ</t>
    </rPh>
    <rPh sb="4" eb="5">
      <t>キン</t>
    </rPh>
    <phoneticPr fontId="1"/>
  </si>
  <si>
    <t>荷造運賃手数料</t>
    <rPh sb="0" eb="2">
      <t>ニヅク</t>
    </rPh>
    <rPh sb="2" eb="4">
      <t>ウンチン</t>
    </rPh>
    <rPh sb="4" eb="7">
      <t>テスウリョウ</t>
    </rPh>
    <phoneticPr fontId="1"/>
  </si>
  <si>
    <t>農差物の</t>
    <rPh sb="0" eb="1">
      <t>ノウ</t>
    </rPh>
    <rPh sb="1" eb="2">
      <t>サ</t>
    </rPh>
    <rPh sb="2" eb="3">
      <t>ブツ</t>
    </rPh>
    <phoneticPr fontId="1"/>
  </si>
  <si>
    <t>雇人費</t>
    <rPh sb="0" eb="1">
      <t>ヤト</t>
    </rPh>
    <rPh sb="1" eb="2">
      <t>ヒト</t>
    </rPh>
    <rPh sb="2" eb="3">
      <t>ヒ</t>
    </rPh>
    <phoneticPr fontId="1"/>
  </si>
  <si>
    <t>棚卸高</t>
    <rPh sb="0" eb="2">
      <t>タナオロシ</t>
    </rPh>
    <rPh sb="2" eb="3">
      <t>ダカ</t>
    </rPh>
    <phoneticPr fontId="1"/>
  </si>
  <si>
    <t>利子割引料</t>
    <rPh sb="0" eb="2">
      <t>リシ</t>
    </rPh>
    <rPh sb="2" eb="5">
      <t>ワリビキリョウ</t>
    </rPh>
    <phoneticPr fontId="1"/>
  </si>
  <si>
    <t>地代・賃借料</t>
    <rPh sb="0" eb="2">
      <t>チダイ</t>
    </rPh>
    <rPh sb="3" eb="5">
      <t>チンシャク</t>
    </rPh>
    <rPh sb="5" eb="6">
      <t>リョウ</t>
    </rPh>
    <phoneticPr fontId="1"/>
  </si>
  <si>
    <t>土地改良費</t>
    <rPh sb="0" eb="2">
      <t>トチ</t>
    </rPh>
    <rPh sb="2" eb="4">
      <t>カイリョウ</t>
    </rPh>
    <rPh sb="4" eb="5">
      <t>ヒ</t>
    </rPh>
    <phoneticPr fontId="1"/>
  </si>
  <si>
    <t>租税公課</t>
    <rPh sb="0" eb="2">
      <t>ソゼイ</t>
    </rPh>
    <rPh sb="2" eb="4">
      <t>コウカ</t>
    </rPh>
    <phoneticPr fontId="1"/>
  </si>
  <si>
    <t>共販諸掛</t>
    <rPh sb="0" eb="2">
      <t>キョウハン</t>
    </rPh>
    <rPh sb="2" eb="4">
      <t>ショガカリ</t>
    </rPh>
    <phoneticPr fontId="1"/>
  </si>
  <si>
    <t>種苗費</t>
    <rPh sb="0" eb="2">
      <t>シュビョウ</t>
    </rPh>
    <rPh sb="2" eb="3">
      <t>ヒ</t>
    </rPh>
    <phoneticPr fontId="1"/>
  </si>
  <si>
    <t>素畜費</t>
    <rPh sb="0" eb="1">
      <t>ソ</t>
    </rPh>
    <rPh sb="1" eb="2">
      <t>チク</t>
    </rPh>
    <rPh sb="2" eb="3">
      <t>ヒ</t>
    </rPh>
    <phoneticPr fontId="1"/>
  </si>
  <si>
    <t>肥料費</t>
    <rPh sb="0" eb="2">
      <t>ヒリョウ</t>
    </rPh>
    <rPh sb="2" eb="3">
      <t>ヒ</t>
    </rPh>
    <phoneticPr fontId="1"/>
  </si>
  <si>
    <t>飼料費</t>
    <rPh sb="0" eb="2">
      <t>シリョウ</t>
    </rPh>
    <rPh sb="2" eb="3">
      <t>ヒ</t>
    </rPh>
    <phoneticPr fontId="1"/>
  </si>
  <si>
    <t>青色申告特別控除</t>
    <rPh sb="0" eb="2">
      <t>アオイロ</t>
    </rPh>
    <rPh sb="2" eb="4">
      <t>シンコク</t>
    </rPh>
    <rPh sb="4" eb="6">
      <t>トクベツ</t>
    </rPh>
    <rPh sb="6" eb="8">
      <t>コウジョ</t>
    </rPh>
    <phoneticPr fontId="1"/>
  </si>
  <si>
    <t>農具費</t>
    <rPh sb="0" eb="2">
      <t>ノウグ</t>
    </rPh>
    <rPh sb="2" eb="3">
      <t>ヒ</t>
    </rPh>
    <phoneticPr fontId="1"/>
  </si>
  <si>
    <t>所得金額</t>
    <rPh sb="0" eb="2">
      <t>ショトク</t>
    </rPh>
    <rPh sb="2" eb="4">
      <t>キンガク</t>
    </rPh>
    <phoneticPr fontId="1"/>
  </si>
  <si>
    <t>農           薬</t>
    <rPh sb="0" eb="1">
      <t>ノウ</t>
    </rPh>
    <rPh sb="12" eb="13">
      <t>クスリ</t>
    </rPh>
    <phoneticPr fontId="1"/>
  </si>
  <si>
    <t>費</t>
    <rPh sb="0" eb="1">
      <t>ヒ</t>
    </rPh>
    <phoneticPr fontId="1"/>
  </si>
  <si>
    <t>農差物以外</t>
    <rPh sb="0" eb="1">
      <t>ノウ</t>
    </rPh>
    <rPh sb="1" eb="2">
      <t>サ</t>
    </rPh>
    <rPh sb="2" eb="3">
      <t>ブツ</t>
    </rPh>
    <rPh sb="3" eb="5">
      <t>イガイ</t>
    </rPh>
    <phoneticPr fontId="1"/>
  </si>
  <si>
    <t>衛           生</t>
    <rPh sb="0" eb="1">
      <t>マモル</t>
    </rPh>
    <rPh sb="12" eb="13">
      <t>ショウ</t>
    </rPh>
    <phoneticPr fontId="1"/>
  </si>
  <si>
    <t>諸材料費</t>
    <rPh sb="0" eb="1">
      <t>ショ</t>
    </rPh>
    <rPh sb="1" eb="4">
      <t>ザイリョウヒ</t>
    </rPh>
    <phoneticPr fontId="1"/>
  </si>
  <si>
    <t>の棚卸高</t>
    <rPh sb="1" eb="3">
      <t>タナオロシ</t>
    </rPh>
    <rPh sb="3" eb="4">
      <t>ダカ</t>
    </rPh>
    <phoneticPr fontId="1"/>
  </si>
  <si>
    <t>48のうち、肉用牛について
特例の適用を受ける金額</t>
    <rPh sb="6" eb="8">
      <t>ニクヨウ</t>
    </rPh>
    <rPh sb="8" eb="9">
      <t>ウシ</t>
    </rPh>
    <rPh sb="14" eb="16">
      <t>トクレイ</t>
    </rPh>
    <rPh sb="17" eb="19">
      <t>テキヨウ</t>
    </rPh>
    <rPh sb="20" eb="21">
      <t>ウ</t>
    </rPh>
    <rPh sb="23" eb="25">
      <t>キンガク</t>
    </rPh>
    <phoneticPr fontId="1"/>
  </si>
  <si>
    <t>修繕費</t>
    <rPh sb="0" eb="3">
      <t>シュウゼンヒ</t>
    </rPh>
    <phoneticPr fontId="1"/>
  </si>
  <si>
    <t>経費から差し引く果
樹牛馬等の育成費用</t>
    <rPh sb="0" eb="2">
      <t>ケイヒ</t>
    </rPh>
    <rPh sb="4" eb="5">
      <t>サ</t>
    </rPh>
    <rPh sb="6" eb="7">
      <t>ヒ</t>
    </rPh>
    <rPh sb="8" eb="9">
      <t>カ</t>
    </rPh>
    <rPh sb="10" eb="11">
      <t>キ</t>
    </rPh>
    <rPh sb="11" eb="12">
      <t>ウシ</t>
    </rPh>
    <rPh sb="12" eb="13">
      <t>ウマ</t>
    </rPh>
    <rPh sb="13" eb="14">
      <t>トウ</t>
    </rPh>
    <rPh sb="15" eb="17">
      <t>イクセイ</t>
    </rPh>
    <rPh sb="17" eb="19">
      <t>ヒヨウ</t>
    </rPh>
    <phoneticPr fontId="1"/>
  </si>
  <si>
    <t>動力光熱費</t>
    <rPh sb="0" eb="2">
      <t>ドウリョク</t>
    </rPh>
    <rPh sb="2" eb="5">
      <t>コウネツヒ</t>
    </rPh>
    <phoneticPr fontId="1"/>
  </si>
  <si>
    <t>償 却</t>
    <phoneticPr fontId="1"/>
  </si>
  <si>
    <t>耐 用</t>
    <rPh sb="0" eb="1">
      <t>シノブ</t>
    </rPh>
    <rPh sb="2" eb="3">
      <t>ヨウ</t>
    </rPh>
    <phoneticPr fontId="1"/>
  </si>
  <si>
    <t>摘      要</t>
    <phoneticPr fontId="1"/>
  </si>
  <si>
    <t>(成熟)</t>
  </si>
  <si>
    <t>取得価格</t>
    <rPh sb="0" eb="2">
      <t>シュトク</t>
    </rPh>
    <rPh sb="2" eb="4">
      <t>カカク</t>
    </rPh>
    <phoneticPr fontId="1"/>
  </si>
  <si>
    <t>償却の基礎</t>
  </si>
  <si>
    <t>本年中</t>
  </si>
  <si>
    <t>事業専</t>
  </si>
  <si>
    <t>本年分の必要</t>
  </si>
  <si>
    <t>になる金額</t>
  </si>
  <si>
    <t>方 法</t>
    <rPh sb="0" eb="1">
      <t>カタ</t>
    </rPh>
    <rPh sb="2" eb="3">
      <t>ホウ</t>
    </rPh>
    <phoneticPr fontId="1"/>
  </si>
  <si>
    <t>年 数</t>
    <phoneticPr fontId="1"/>
  </si>
  <si>
    <t>用割合</t>
  </si>
  <si>
    <t>(期末残高)</t>
  </si>
  <si>
    <t>年　　月</t>
    <phoneticPr fontId="1"/>
  </si>
  <si>
    <t>円</t>
  </si>
  <si>
    <t>％</t>
    <phoneticPr fontId="1"/>
  </si>
  <si>
    <t>３３㎡</t>
    <phoneticPr fontId="1"/>
  </si>
  <si>
    <t>旧定額</t>
    <rPh sb="0" eb="1">
      <t>キュウ</t>
    </rPh>
    <rPh sb="1" eb="3">
      <t>テイガク</t>
    </rPh>
    <phoneticPr fontId="1"/>
  </si>
  <si>
    <t>定額</t>
    <rPh sb="0" eb="2">
      <t>テイガク</t>
    </rPh>
    <phoneticPr fontId="1"/>
  </si>
  <si>
    <t>定率</t>
    <rPh sb="0" eb="2">
      <t>テイリツ</t>
    </rPh>
    <phoneticPr fontId="1"/>
  </si>
  <si>
    <t>育　　　成　　　費　　　用　　　の　　　明　　　細</t>
    <phoneticPr fontId="1"/>
  </si>
  <si>
    <t>,I一・本年中に成</t>
  </si>
  <si>
    <t>種苗費､種付</t>
  </si>
  <si>
    <t>肥料､農薬等</t>
  </si>
  <si>
    <t>小     計</t>
    <phoneticPr fontId="1"/>
  </si>
  <si>
    <t>樹等から生じ</t>
  </si>
  <si>
    <t>価額に加算する</t>
  </si>
  <si>
    <t>熟したものの</t>
  </si>
  <si>
    <t>繰　越　額</t>
    <phoneticPr fontId="1"/>
  </si>
  <si>
    <t>の投下費用</t>
  </si>
  <si>
    <t>た収入金額</t>
    <phoneticPr fontId="1"/>
  </si>
  <si>
    <t>取 得 価 額</t>
    <phoneticPr fontId="1"/>
  </si>
  <si>
    <t>甘夏みかん樹　　　　(20a)</t>
    <rPh sb="0" eb="1">
      <t>アマ</t>
    </rPh>
    <rPh sb="1" eb="2">
      <t>ナツ</t>
    </rPh>
    <rPh sb="5" eb="6">
      <t>ジュ</t>
    </rPh>
    <phoneticPr fontId="1"/>
  </si>
  <si>
    <t>支払先の住所・氏名</t>
    <phoneticPr fontId="1"/>
  </si>
  <si>
    <t>小作料､賃
耕料等の別</t>
    <rPh sb="0" eb="1">
      <t>コ</t>
    </rPh>
    <rPh sb="4" eb="5">
      <t>チン</t>
    </rPh>
    <rPh sb="6" eb="7">
      <t>コウ</t>
    </rPh>
    <phoneticPr fontId="1"/>
  </si>
  <si>
    <t>面　積
数　量</t>
    <rPh sb="4" eb="5">
      <t>カズ</t>
    </rPh>
    <rPh sb="6" eb="7">
      <t>リョウ</t>
    </rPh>
    <phoneticPr fontId="1"/>
  </si>
  <si>
    <t>支　払　額</t>
    <phoneticPr fontId="1"/>
  </si>
  <si>
    <t>期末現在借
入金等の金額</t>
    <rPh sb="0" eb="2">
      <t>キマツ</t>
    </rPh>
    <rPh sb="2" eb="4">
      <t>ゲンザイ</t>
    </rPh>
    <rPh sb="4" eb="5">
      <t>シャク</t>
    </rPh>
    <rPh sb="6" eb="7">
      <t>イリ</t>
    </rPh>
    <rPh sb="7" eb="8">
      <t>キン</t>
    </rPh>
    <rPh sb="8" eb="9">
      <t>トウ</t>
    </rPh>
    <rPh sb="10" eb="12">
      <t>キンガク</t>
    </rPh>
    <phoneticPr fontId="1"/>
  </si>
  <si>
    <t>本年中の
利子割引料</t>
    <rPh sb="5" eb="7">
      <t>リシ</t>
    </rPh>
    <rPh sb="7" eb="9">
      <t>ワリビキ</t>
    </rPh>
    <rPh sb="9" eb="10">
      <t>リョウ</t>
    </rPh>
    <phoneticPr fontId="1"/>
  </si>
  <si>
    <t>左のうち必要
経費算入額</t>
    <rPh sb="7" eb="9">
      <t>ケイヒ</t>
    </rPh>
    <rPh sb="9" eb="11">
      <t>サンニュウ</t>
    </rPh>
    <rPh sb="11" eb="12">
      <t>ガク</t>
    </rPh>
    <phoneticPr fontId="1"/>
  </si>
  <si>
    <t>支払先の住所・氏名</t>
    <rPh sb="0" eb="2">
      <t>シハライ</t>
    </rPh>
    <rPh sb="2" eb="3">
      <t>サキ</t>
    </rPh>
    <rPh sb="4" eb="6">
      <t>ジュウショ</t>
    </rPh>
    <rPh sb="7" eb="9">
      <t>シメイ</t>
    </rPh>
    <phoneticPr fontId="1"/>
  </si>
  <si>
    <t>本年中の報酬等の金額</t>
    <rPh sb="5" eb="6">
      <t>シュウ</t>
    </rPh>
    <phoneticPr fontId="1"/>
  </si>
  <si>
    <t>左のうち必要
経費算入額</t>
    <phoneticPr fontId="1"/>
  </si>
  <si>
    <t>貸　借　対　照　表　　</t>
    <phoneticPr fontId="1"/>
  </si>
  <si>
    <t>（資産負債調）</t>
    <rPh sb="1" eb="3">
      <t>シサン</t>
    </rPh>
    <rPh sb="3" eb="5">
      <t>フサイ</t>
    </rPh>
    <rPh sb="5" eb="6">
      <t>シラベ</t>
    </rPh>
    <phoneticPr fontId="1"/>
  </si>
  <si>
    <t>金　　　　額</t>
    <phoneticPr fontId="1"/>
  </si>
  <si>
    <t>資産の部</t>
  </si>
  <si>
    <t>負債・資本の部</t>
    <rPh sb="6" eb="7">
      <t>ブ</t>
    </rPh>
    <phoneticPr fontId="1"/>
  </si>
  <si>
    <t>科目</t>
  </si>
  <si>
    <t xml:space="preserve"> 1月 1日(期首)</t>
    <phoneticPr fontId="1"/>
  </si>
  <si>
    <t>12月31日(期末)</t>
    <rPh sb="5" eb="6">
      <t>ヒ</t>
    </rPh>
    <phoneticPr fontId="1"/>
  </si>
  <si>
    <t>12月31日(期末)</t>
    <rPh sb="7" eb="9">
      <t>キマツ</t>
    </rPh>
    <phoneticPr fontId="1"/>
  </si>
  <si>
    <t>一括評価に
よる本年分
繰　入　額</t>
    <phoneticPr fontId="1"/>
  </si>
  <si>
    <t>年末における一括評価による貸倒引当金</t>
  </si>
  <si>
    <t>現金</t>
  </si>
  <si>
    <t>買掛金</t>
  </si>
  <si>
    <t>の繰入れの対象となる貸金の合計額</t>
  </si>
  <si>
    <t>本年分繰入限度額</t>
  </si>
  <si>
    <t>普通預金</t>
  </si>
  <si>
    <t>借入金</t>
  </si>
  <si>
    <t>本年分線入額</t>
  </si>
  <si>
    <t>定期預金</t>
  </si>
  <si>
    <t>未払金</t>
  </si>
  <si>
    <t>その他の預金</t>
  </si>
  <si>
    <t>前受金</t>
  </si>
  <si>
    <t>売掛金</t>
  </si>
  <si>
    <t>預り金</t>
  </si>
  <si>
    <t>この計算に当たっては、｢決算の手引き｣の
｢青色申告特別控除｣の項を呼んでください。</t>
    <rPh sb="2" eb="4">
      <t>ケイサン</t>
    </rPh>
    <rPh sb="5" eb="6">
      <t>ア</t>
    </rPh>
    <rPh sb="12" eb="14">
      <t>ケッサン</t>
    </rPh>
    <rPh sb="15" eb="17">
      <t>テビ</t>
    </rPh>
    <rPh sb="22" eb="24">
      <t>アオイロ</t>
    </rPh>
    <rPh sb="24" eb="26">
      <t>シンコク</t>
    </rPh>
    <rPh sb="26" eb="28">
      <t>トクベツ</t>
    </rPh>
    <rPh sb="28" eb="30">
      <t>コウジョ</t>
    </rPh>
    <rPh sb="32" eb="33">
      <t>コウ</t>
    </rPh>
    <rPh sb="34" eb="35">
      <t>ヨ</t>
    </rPh>
    <phoneticPr fontId="1"/>
  </si>
  <si>
    <t>未収金</t>
  </si>
  <si>
    <t>本年分の不動産所得の金額</t>
  </si>
  <si>
    <t>(赤字のときは0)</t>
    <rPh sb="1" eb="2">
      <t>アカ</t>
    </rPh>
    <phoneticPr fontId="1"/>
  </si>
  <si>
    <t>有価証券</t>
  </si>
  <si>
    <t>(青色申告特別控除額を差し引く前の金頗)</t>
  </si>
  <si>
    <t>青色申告特別控除前の事業所得の金額</t>
  </si>
  <si>
    <t>(赤字のときは0)</t>
    <phoneticPr fontId="1"/>
  </si>
  <si>
    <t>農産物等</t>
  </si>
  <si>
    <t>未収穫農産物等</t>
  </si>
  <si>
    <t>(不動産所得から差し引かれる青色申告特別控除額です。)</t>
    <rPh sb="4" eb="6">
      <t>ショトク</t>
    </rPh>
    <rPh sb="10" eb="11">
      <t>ヒ</t>
    </rPh>
    <rPh sb="22" eb="23">
      <t>ガク</t>
    </rPh>
    <phoneticPr fontId="1"/>
  </si>
  <si>
    <t>青色申告特別控除額</t>
    <phoneticPr fontId="1"/>
  </si>
  <si>
    <t>受ける場合</t>
  </si>
  <si>
    <t>上記以外
の場合</t>
    <phoneticPr fontId="1"/>
  </si>
  <si>
    <t>肥料その他の貯蔵品</t>
    <rPh sb="1" eb="2">
      <t>リョウ</t>
    </rPh>
    <phoneticPr fontId="1"/>
  </si>
  <si>
    <t>青色申告特別控除額</t>
  </si>
  <si>
    <t>前払金</t>
  </si>
  <si>
    <t>貸付金</t>
  </si>
  <si>
    <t>建物・構築物</t>
    <phoneticPr fontId="1"/>
  </si>
  <si>
    <t>貸倒引当金</t>
  </si>
  <si>
    <t>農機具等</t>
  </si>
  <si>
    <t>果樹・牛馬等</t>
    <phoneticPr fontId="1"/>
  </si>
  <si>
    <t>土地</t>
  </si>
  <si>
    <t>土地改良事業
受益者負担金</t>
    <rPh sb="5" eb="6">
      <t>ギョウ</t>
    </rPh>
    <phoneticPr fontId="1"/>
  </si>
  <si>
    <t>事業主借</t>
    <rPh sb="3" eb="4">
      <t>カ</t>
    </rPh>
    <phoneticPr fontId="1"/>
  </si>
  <si>
    <t>元入金</t>
  </si>
  <si>
    <t>事業主貸</t>
  </si>
  <si>
    <t>青色申告特別控除</t>
    <phoneticPr fontId="1"/>
  </si>
  <si>
    <t>前の所得金額</t>
    <rPh sb="0" eb="1">
      <t>マエ</t>
    </rPh>
    <rPh sb="2" eb="4">
      <t>ショトク</t>
    </rPh>
    <rPh sb="4" eb="6">
      <t>キンガク</t>
    </rPh>
    <phoneticPr fontId="1"/>
  </si>
  <si>
    <t>合計</t>
  </si>
  <si>
    <t>合計</t>
    <rPh sb="0" eb="2">
      <t>ゴウケイ</t>
    </rPh>
    <phoneticPr fontId="1"/>
  </si>
  <si>
    <t>（注） 「元入金」は、「期首の資産の総額」から「期首の負債の総額」を差し引いて計算します。</t>
    <rPh sb="1" eb="2">
      <t>チュウ</t>
    </rPh>
    <rPh sb="5" eb="7">
      <t>モトイレ</t>
    </rPh>
    <rPh sb="7" eb="8">
      <t>キン</t>
    </rPh>
    <rPh sb="12" eb="14">
      <t>キシュ</t>
    </rPh>
    <rPh sb="15" eb="17">
      <t>シサン</t>
    </rPh>
    <rPh sb="18" eb="20">
      <t>ソウガク</t>
    </rPh>
    <rPh sb="24" eb="26">
      <t>キシュ</t>
    </rPh>
    <rPh sb="27" eb="29">
      <t>フサイ</t>
    </rPh>
    <rPh sb="30" eb="32">
      <t>ソウガク</t>
    </rPh>
    <rPh sb="34" eb="35">
      <t>サ</t>
    </rPh>
    <rPh sb="36" eb="37">
      <t>ヒ</t>
    </rPh>
    <rPh sb="39" eb="41">
      <t>ケイサン</t>
    </rPh>
    <phoneticPr fontId="1"/>
  </si>
  <si>
    <t>フリガナ</t>
    <phoneticPr fontId="1"/>
  </si>
  <si>
    <t>氏　名</t>
    <rPh sb="0" eb="1">
      <t>シ</t>
    </rPh>
    <rPh sb="2" eb="3">
      <t>メイ</t>
    </rPh>
    <phoneticPr fontId="1"/>
  </si>
  <si>
    <t>業 種 名</t>
    <rPh sb="0" eb="1">
      <t>ギョウ</t>
    </rPh>
    <rPh sb="2" eb="3">
      <t>タネ</t>
    </rPh>
    <rPh sb="4" eb="5">
      <t>メイ</t>
    </rPh>
    <phoneticPr fontId="1"/>
  </si>
  <si>
    <t>農 園 名</t>
    <rPh sb="0" eb="1">
      <t>ノウ</t>
    </rPh>
    <rPh sb="2" eb="3">
      <t>エン</t>
    </rPh>
    <rPh sb="4" eb="5">
      <t>メイ</t>
    </rPh>
    <phoneticPr fontId="1"/>
  </si>
  <si>
    <t>住 所</t>
    <rPh sb="0" eb="1">
      <t>ジュウ</t>
    </rPh>
    <rPh sb="2" eb="3">
      <t>ショ</t>
    </rPh>
    <phoneticPr fontId="1"/>
  </si>
  <si>
    <t>③</t>
    <phoneticPr fontId="1"/>
  </si>
  <si>
    <t>④</t>
    <phoneticPr fontId="1"/>
  </si>
  <si>
    <t>⑤</t>
    <phoneticPr fontId="1"/>
  </si>
  <si>
    <t>⑥</t>
    <phoneticPr fontId="1"/>
  </si>
  <si>
    <t>⑦</t>
    <phoneticPr fontId="1"/>
  </si>
  <si>
    <t>⑧</t>
    <phoneticPr fontId="1"/>
  </si>
  <si>
    <t>⑩</t>
    <phoneticPr fontId="1"/>
  </si>
  <si>
    <t>⑬</t>
    <phoneticPr fontId="1"/>
  </si>
  <si>
    <t>⑱</t>
    <phoneticPr fontId="1"/>
  </si>
  <si>
    <t>⑲</t>
    <phoneticPr fontId="1"/>
  </si>
  <si>
    <t>（④-⑤+⑥）</t>
    <phoneticPr fontId="1"/>
  </si>
  <si>
    <t>（⑦-35）</t>
    <phoneticPr fontId="1"/>
  </si>
  <si>
    <t>計（31+32-33-34）</t>
    <rPh sb="0" eb="1">
      <t>ケイ</t>
    </rPh>
    <phoneticPr fontId="1"/>
  </si>
  <si>
    <t>（46-47）</t>
    <phoneticPr fontId="1"/>
  </si>
  <si>
    <t>小計（①+②+③)</t>
    <rPh sb="0" eb="2">
      <t>ショウケイ</t>
    </rPh>
    <phoneticPr fontId="1"/>
  </si>
  <si>
    <t>青色申告特別控除前の所得金額
（36+40-45）</t>
    <rPh sb="0" eb="2">
      <t>アオイロ</t>
    </rPh>
    <rPh sb="2" eb="4">
      <t>シンコク</t>
    </rPh>
    <rPh sb="4" eb="6">
      <t>トクベツ</t>
    </rPh>
    <rPh sb="6" eb="8">
      <t>コウジョ</t>
    </rPh>
    <rPh sb="8" eb="9">
      <t>マエ</t>
    </rPh>
    <rPh sb="10" eb="12">
      <t>ショトク</t>
    </rPh>
    <rPh sb="12" eb="14">
      <t>キンガク</t>
    </rPh>
    <phoneticPr fontId="1"/>
  </si>
  <si>
    <r>
      <t>年分所得税青色申告決算書(</t>
    </r>
    <r>
      <rPr>
        <sz val="11"/>
        <rFont val="ＭＳ Ｐ明朝"/>
        <family val="1"/>
        <charset val="128"/>
      </rPr>
      <t>農業所得用</t>
    </r>
    <r>
      <rPr>
        <sz val="14"/>
        <rFont val="ＭＳ Ｐ明朝"/>
        <family val="1"/>
        <charset val="128"/>
      </rPr>
      <t>）</t>
    </r>
    <phoneticPr fontId="1"/>
  </si>
  <si>
    <t>果 樹</t>
    <rPh sb="0" eb="1">
      <t>カ</t>
    </rPh>
    <rPh sb="2" eb="3">
      <t>キ</t>
    </rPh>
    <phoneticPr fontId="1"/>
  </si>
  <si>
    <t xml:space="preserve"> 年分</t>
    <phoneticPr fontId="1"/>
  </si>
  <si>
    <t>家事消費
事業消費
金　    額</t>
    <phoneticPr fontId="1"/>
  </si>
  <si>
    <t>延 日</t>
    <phoneticPr fontId="1"/>
  </si>
  <si>
    <t>円</t>
    <phoneticPr fontId="1"/>
  </si>
  <si>
    <t>(</t>
    <phoneticPr fontId="1"/>
  </si>
  <si>
    <t>)</t>
    <phoneticPr fontId="1"/>
  </si>
  <si>
    <t>(</t>
    <phoneticPr fontId="1"/>
  </si>
  <si>
    <t>)</t>
    <phoneticPr fontId="1"/>
  </si>
  <si>
    <t>(</t>
    <phoneticPr fontId="1"/>
  </si>
  <si>
    <t>)</t>
    <phoneticPr fontId="1"/>
  </si>
  <si>
    <t>(</t>
    <phoneticPr fontId="1"/>
  </si>
  <si>
    <t>Ⓔ 減価償却費の計算</t>
    <phoneticPr fontId="1"/>
  </si>
  <si>
    <t>㋑</t>
    <phoneticPr fontId="1"/>
  </si>
  <si>
    <t>㋺</t>
    <phoneticPr fontId="1"/>
  </si>
  <si>
    <t>㋩</t>
    <phoneticPr fontId="1"/>
  </si>
  <si>
    <t>㊁</t>
    <phoneticPr fontId="1"/>
  </si>
  <si>
    <t>㋭</t>
    <phoneticPr fontId="1"/>
  </si>
  <si>
    <t>㋬</t>
    <phoneticPr fontId="1"/>
  </si>
  <si>
    <t>㋣</t>
    <phoneticPr fontId="1"/>
  </si>
  <si>
    <t>㋠</t>
    <phoneticPr fontId="1"/>
  </si>
  <si>
    <t>㋷</t>
    <phoneticPr fontId="1"/>
  </si>
  <si>
    <t>㋦</t>
    <phoneticPr fontId="1"/>
  </si>
  <si>
    <t>㋑</t>
    <phoneticPr fontId="1"/>
  </si>
  <si>
    <t>㋩本年中の</t>
    <phoneticPr fontId="1"/>
  </si>
  <si>
    <t>(㋺＋㋩)</t>
    <phoneticPr fontId="1"/>
  </si>
  <si>
    <t>㋭育成中の果</t>
    <phoneticPr fontId="1"/>
  </si>
  <si>
    <t>㋬本年に取得</t>
    <phoneticPr fontId="1"/>
  </si>
  <si>
    <t>金額(㊁－㋭)</t>
    <phoneticPr fontId="1"/>
  </si>
  <si>
    <t>㋣</t>
    <phoneticPr fontId="1"/>
  </si>
  <si>
    <t>(㋑＋㋬－㋣)</t>
    <phoneticPr fontId="1"/>
  </si>
  <si>
    <t>㋺,㋩,㋭の欄の金額の</t>
    <phoneticPr fontId="1"/>
  </si>
  <si>
    <t>Ⓕ 果樹･牛馬等の育成費用の計算(販売用の牛馬､受託した牛馬は除きます。）</t>
    <phoneticPr fontId="1"/>
  </si>
  <si>
    <t>Ⓖ 地代･賃借料の内訳　　　　　　　　　　　　　</t>
    <phoneticPr fontId="1"/>
  </si>
  <si>
    <t>Ⓗ利子割引料の内釈(農協･金融機関を除きます。)</t>
    <phoneticPr fontId="1"/>
  </si>
  <si>
    <t>Ⓘ 税理士･弁護士等の報酬･料金の内訳</t>
    <phoneticPr fontId="1"/>
  </si>
  <si>
    <t>翌年への</t>
    <rPh sb="0" eb="1">
      <t>ヨク</t>
    </rPh>
    <rPh sb="1" eb="2">
      <t>トシ</t>
    </rPh>
    <phoneticPr fontId="1"/>
  </si>
  <si>
    <t>甘  夏            みかん</t>
    <phoneticPr fontId="1"/>
  </si>
  <si>
    <t>Ⓐ 収入金額の内訳（現金主義によっている人は、期首、期末の棚卸高は記入しないでください。）</t>
    <phoneticPr fontId="1"/>
  </si>
  <si>
    <t>Ⓑ  農産物以外の棚卸高の内訳</t>
    <phoneticPr fontId="1"/>
  </si>
  <si>
    <t>Ⓒ 雇人費の内訳　　　　　　　　　　　　　　　　　　　　　　　                                                         　</t>
    <phoneticPr fontId="1"/>
  </si>
  <si>
    <t>Ⓓ 専従者給与の内訳</t>
    <phoneticPr fontId="1"/>
  </si>
  <si>
    <t>Ⓙ 貸倒引当金繰入額の計算 (</t>
    <phoneticPr fontId="1"/>
  </si>
  <si>
    <t>Ⓛ 本年中における特殊事情</t>
    <phoneticPr fontId="1"/>
  </si>
  <si>
    <t>万円の青色申告特別控除を受ける人は必ず記入してください｡それ以外の人でも分かる箇所はできるだけ記入してください。</t>
  </si>
  <si>
    <t>農 産 物 計</t>
    <phoneticPr fontId="1"/>
  </si>
  <si>
    <t>畜産物その他</t>
    <phoneticPr fontId="1"/>
  </si>
  <si>
    <t>雑収入</t>
    <phoneticPr fontId="1"/>
  </si>
  <si>
    <t>区分</t>
    <phoneticPr fontId="1"/>
  </si>
  <si>
    <t>経</t>
    <rPh sb="0" eb="1">
      <t>ヘ</t>
    </rPh>
    <phoneticPr fontId="1"/>
  </si>
  <si>
    <t>費</t>
    <phoneticPr fontId="1"/>
  </si>
  <si>
    <t>㋑</t>
    <phoneticPr fontId="1"/>
  </si>
  <si>
    <t>㋺</t>
    <phoneticPr fontId="1"/>
  </si>
  <si>
    <t>㋩</t>
    <phoneticPr fontId="1"/>
  </si>
  <si>
    <t>㊁</t>
    <phoneticPr fontId="1"/>
  </si>
  <si>
    <t>㋭</t>
    <phoneticPr fontId="1"/>
  </si>
  <si>
    <t>㋬</t>
    <phoneticPr fontId="1"/>
  </si>
  <si>
    <t>㋣</t>
    <phoneticPr fontId="1"/>
  </si>
  <si>
    <t>㋠</t>
    <phoneticPr fontId="1"/>
  </si>
  <si>
    <t>㋷</t>
    <phoneticPr fontId="1"/>
  </si>
  <si>
    <t>(｢個別評価による貸倒引当金に関する明細書｣の⑮欄の金額を書いてください。)</t>
    <rPh sb="24" eb="25">
      <t>ラン</t>
    </rPh>
    <phoneticPr fontId="1"/>
  </si>
  <si>
    <t>(㋺×5.5 %)</t>
    <phoneticPr fontId="1"/>
  </si>
  <si>
    <t>本年分の貸倒引当金繰入額(㋑＋㊁)</t>
    <phoneticPr fontId="1"/>
  </si>
  <si>
    <t>10万円と㋬のいずれか少ない方の金額</t>
    <phoneticPr fontId="1"/>
  </si>
  <si>
    <t>経</t>
    <rPh sb="0" eb="1">
      <t>キョウ</t>
    </rPh>
    <phoneticPr fontId="1"/>
  </si>
  <si>
    <t>日至</t>
    <rPh sb="0" eb="1">
      <t>ニチ</t>
    </rPh>
    <rPh sb="1" eb="2">
      <t>シ</t>
    </rPh>
    <phoneticPr fontId="1"/>
  </si>
  <si>
    <t>(自</t>
    <rPh sb="1" eb="2">
      <t>ジ</t>
    </rPh>
    <phoneticPr fontId="1"/>
  </si>
  <si>
    <t>日)</t>
    <rPh sb="0" eb="1">
      <t>ニチ</t>
    </rPh>
    <phoneticPr fontId="1"/>
  </si>
  <si>
    <t xml:space="preserve">雑収入 </t>
    <phoneticPr fontId="1"/>
  </si>
  <si>
    <t>(④-⑤-⑥)</t>
    <phoneticPr fontId="1"/>
  </si>
  <si>
    <t>計　　　　　　　　　　　　　　　　　　　　　　　　　　　　　　　　　　　　　　　　　　　　　　　　　　　　　　　　　　　　　　　　　　　　　　　　　　　　　　　　　　　　　　　　　　　　　　　　　　　　　　　　　　　　　　　　　　　　　　　　　　　　　　　　　　　　　　　　　　　　　　　　　　　　　　　　　　　　　　　　　　　　　　　　　　　　　　　　　　　　　　　　　　　　　　　　　　　　　　　　　　　　　　　　　　　　　　　　　　　　　　　　　　　　　　　　　　　　　　　　　　　　　　　　　　　　　　　　　　　　　　　　　　　　　　　　　　　　　　　　　　　　　　　　　　　　　　　</t>
    <phoneticPr fontId="1"/>
  </si>
  <si>
    <t>金額</t>
    <rPh sb="0" eb="1">
      <t>キン</t>
    </rPh>
    <rPh sb="1" eb="2">
      <t>ガク</t>
    </rPh>
    <phoneticPr fontId="1"/>
  </si>
  <si>
    <t>⦿ 下の欄には、書かないでください。</t>
    <rPh sb="2" eb="3">
      <t>シタ</t>
    </rPh>
    <rPh sb="4" eb="5">
      <t>ラン</t>
    </rPh>
    <rPh sb="8" eb="9">
      <t>カ</t>
    </rPh>
    <phoneticPr fontId="1"/>
  </si>
  <si>
    <t xml:space="preserve">⦿ </t>
    <phoneticPr fontId="1"/>
  </si>
  <si>
    <t>延べ従
事月数</t>
    <rPh sb="0" eb="1">
      <t>ノ</t>
    </rPh>
    <rPh sb="2" eb="3">
      <t>ジュウ</t>
    </rPh>
    <rPh sb="4" eb="5">
      <t>ジ</t>
    </rPh>
    <rPh sb="5" eb="6">
      <t>ゲツ</t>
    </rPh>
    <phoneticPr fontId="1"/>
  </si>
  <si>
    <t>(償却保証額)</t>
    <rPh sb="1" eb="3">
      <t>ショウキャク</t>
    </rPh>
    <rPh sb="3" eb="5">
      <t>ホショウ</t>
    </rPh>
    <rPh sb="5" eb="6">
      <t>ガク</t>
    </rPh>
    <phoneticPr fontId="1"/>
  </si>
  <si>
    <t>本年分の</t>
    <phoneticPr fontId="1"/>
  </si>
  <si>
    <t>割増(特別)</t>
    <phoneticPr fontId="1"/>
  </si>
  <si>
    <t>未償却残高</t>
    <phoneticPr fontId="1"/>
  </si>
  <si>
    <t>償却率　　　　　　</t>
    <phoneticPr fontId="1"/>
  </si>
  <si>
    <t>又は　　　　　　</t>
    <phoneticPr fontId="1"/>
  </si>
  <si>
    <t>改定償却率</t>
    <phoneticPr fontId="1"/>
  </si>
  <si>
    <t>償却費合計</t>
    <phoneticPr fontId="1"/>
  </si>
  <si>
    <t>(㋭＋㋬)</t>
    <phoneticPr fontId="1"/>
  </si>
  <si>
    <t>普通償却費</t>
    <phoneticPr fontId="1"/>
  </si>
  <si>
    <t>(㋺×㋩×㊁)</t>
    <phoneticPr fontId="1"/>
  </si>
  <si>
    <t>期  間</t>
    <phoneticPr fontId="1"/>
  </si>
  <si>
    <t>経費算入額</t>
    <phoneticPr fontId="1"/>
  </si>
  <si>
    <t>(㋣×㋠)</t>
    <phoneticPr fontId="1"/>
  </si>
  <si>
    <t>(注) 平成19年4月１日以後に取得した減価償却資産について定率法を採用する場合にのみ㋑欄のカッコ内に償却保証額を記入します。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3">
      <t>テイリツホウ</t>
    </rPh>
    <rPh sb="34" eb="36">
      <t>サイヨウ</t>
    </rPh>
    <rPh sb="38" eb="40">
      <t>バアイ</t>
    </rPh>
    <rPh sb="44" eb="45">
      <t>ラン</t>
    </rPh>
    <rPh sb="49" eb="50">
      <t>ナイ</t>
    </rPh>
    <rPh sb="51" eb="53">
      <t>ショウキャク</t>
    </rPh>
    <rPh sb="53" eb="55">
      <t>ホショウ</t>
    </rPh>
    <rPh sb="55" eb="56">
      <t>ガク</t>
    </rPh>
    <rPh sb="57" eb="59">
      <t>キニュウ</t>
    </rPh>
    <phoneticPr fontId="1"/>
  </si>
  <si>
    <t>Ⓚ 青色申告特別控除額の計算</t>
    <phoneticPr fontId="1"/>
  </si>
  <si>
    <t>農薬 
衛生</t>
    <phoneticPr fontId="1"/>
  </si>
  <si>
    <t>費</t>
    <phoneticPr fontId="1"/>
  </si>
  <si>
    <t>個別評価による本年分繰入額</t>
    <rPh sb="10" eb="12">
      <t>クリイレ</t>
    </rPh>
    <rPh sb="12" eb="13">
      <t>ガク</t>
    </rPh>
    <phoneticPr fontId="1"/>
  </si>
  <si>
    <t xml:space="preserve">  科              目</t>
    <rPh sb="2" eb="3">
      <t>カ</t>
    </rPh>
    <rPh sb="17" eb="18">
      <t>メ</t>
    </rPh>
    <phoneticPr fontId="1"/>
  </si>
  <si>
    <t xml:space="preserve">  科           目</t>
    <phoneticPr fontId="1"/>
  </si>
  <si>
    <t>人分）</t>
    <rPh sb="0" eb="2">
      <t>ニンブン</t>
    </rPh>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</si>
  <si>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</si>
  <si>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</si>
  <si>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</si>
  <si>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</si>
  <si>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</si>
  <si>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</si>
  <si>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</si>
  <si>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</si>
  <si>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</si>
  <si>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</si>
  <si>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</si>
  <si>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</si>
  <si>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</si>
  <si>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</si>
  <si>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㉟</t>
    <phoneticPr fontId="1"/>
  </si>
  <si>
    <t>㊱</t>
    <phoneticPr fontId="1"/>
  </si>
  <si>
    <t>㊲</t>
    <phoneticPr fontId="1"/>
  </si>
  <si>
    <t>㊳</t>
    <phoneticPr fontId="1"/>
  </si>
  <si>
    <t>㊴</t>
    <phoneticPr fontId="1"/>
  </si>
  <si>
    <t>㊵</t>
    <phoneticPr fontId="1"/>
  </si>
  <si>
    <t>㊶</t>
    <phoneticPr fontId="1"/>
  </si>
  <si>
    <t>㊷</t>
    <phoneticPr fontId="1"/>
  </si>
  <si>
    <t>㊸</t>
    <phoneticPr fontId="1"/>
  </si>
  <si>
    <t>㊹</t>
    <phoneticPr fontId="1"/>
  </si>
  <si>
    <t>㊺</t>
    <phoneticPr fontId="1"/>
  </si>
  <si>
    <t>㊻</t>
    <phoneticPr fontId="1"/>
  </si>
  <si>
    <t>㊼</t>
    <phoneticPr fontId="1"/>
  </si>
  <si>
    <t>㊽</t>
    <phoneticPr fontId="1"/>
  </si>
  <si>
    <t>(⑦-㉟)</t>
    <phoneticPr fontId="1"/>
  </si>
  <si>
    <t>(㊻-㊼)</t>
    <phoneticPr fontId="1"/>
  </si>
  <si>
    <r>
      <t>耕作面積　</t>
    </r>
    <r>
      <rPr>
        <sz val="9"/>
        <color indexed="21"/>
        <rFont val="ＭＳ Ｐ明朝"/>
        <family val="1"/>
        <charset val="128"/>
      </rPr>
      <t>　a</t>
    </r>
    <phoneticPr fontId="1"/>
  </si>
  <si>
    <t>（注）①，②，③，⑤，⑥，㉒，㉜，㉝，㊶の金額は、それぞれを1ページの①，②，③，⑤，⑥，㉒，㉜，㉝，㊶の欄に移記してください。</t>
    <rPh sb="53" eb="54">
      <t>ラン</t>
    </rPh>
    <rPh sb="55" eb="56">
      <t>ウツリ</t>
    </rPh>
    <rPh sb="56" eb="57">
      <t>キ</t>
    </rPh>
    <phoneticPr fontId="1"/>
  </si>
  <si>
    <t>(注) ⑳､㉞の金額は､それぞれを1ページの⑳、㉞の欄に移記してください。</t>
    <rPh sb="9" eb="10">
      <t>ガク</t>
    </rPh>
    <rPh sb="26" eb="27">
      <t>ラン</t>
    </rPh>
    <phoneticPr fontId="1"/>
  </si>
  <si>
    <t>㊼</t>
    <phoneticPr fontId="1"/>
  </si>
  <si>
    <t>(注) ㊷､㊼の金額は､それぞれを1ページの㊷、㊼の欄に移記してください。</t>
    <phoneticPr fontId="1"/>
  </si>
  <si>
    <t>(1ページの｢損益計算書｣の㊻欄の金額を書いてください。)</t>
    <rPh sb="9" eb="10">
      <t>ケイ</t>
    </rPh>
    <rPh sb="15" eb="16">
      <t>ラン</t>
    </rPh>
    <phoneticPr fontId="1"/>
  </si>
  <si>
    <t>耕うん機</t>
    <rPh sb="0" eb="4">
      <t>コウウンキ</t>
    </rPh>
    <phoneticPr fontId="1"/>
  </si>
  <si>
    <t>甘夏みかん樹</t>
    <rPh sb="0" eb="2">
      <t>アマナツ</t>
    </rPh>
    <rPh sb="5" eb="6">
      <t>ジュ</t>
    </rPh>
    <phoneticPr fontId="1"/>
  </si>
  <si>
    <t>-</t>
    <phoneticPr fontId="1"/>
  </si>
  <si>
    <t>1/3</t>
    <phoneticPr fontId="1"/>
  </si>
  <si>
    <t>0.034</t>
    <phoneticPr fontId="1"/>
  </si>
  <si>
    <t>-</t>
    <phoneticPr fontId="1"/>
  </si>
  <si>
    <t>措法28の2</t>
    <rPh sb="0" eb="2">
      <t>ソホウ</t>
    </rPh>
    <phoneticPr fontId="1"/>
  </si>
  <si>
    <t>均等償却</t>
    <rPh sb="0" eb="2">
      <t>キントウ</t>
    </rPh>
    <rPh sb="2" eb="4">
      <t>ショウキャク</t>
    </rPh>
    <phoneticPr fontId="1"/>
  </si>
  <si>
    <t xml:space="preserve">⦿ 青色申告特別控除については、「決算の手引き」の「青色申告
   特別控除」の項を読んでください。 </t>
    <phoneticPr fontId="1"/>
  </si>
  <si>
    <t xml:space="preserve">㊽のうち、肉用牛について 
特例の適用を受ける金額 </t>
    <phoneticPr fontId="1"/>
  </si>
  <si>
    <t>種苗飼肥料農薬諸材料</t>
    <rPh sb="0" eb="1">
      <t>タネ</t>
    </rPh>
    <rPh sb="1" eb="2">
      <t>ナエ</t>
    </rPh>
    <rPh sb="2" eb="3">
      <t>カ</t>
    </rPh>
    <rPh sb="3" eb="4">
      <t>コエ</t>
    </rPh>
    <rPh sb="4" eb="5">
      <t>リョウ</t>
    </rPh>
    <rPh sb="5" eb="6">
      <t>ノウ</t>
    </rPh>
    <rPh sb="6" eb="7">
      <t>クスリ</t>
    </rPh>
    <rPh sb="7" eb="8">
      <t>ショ</t>
    </rPh>
    <rPh sb="8" eb="9">
      <t>ザイ</t>
    </rPh>
    <rPh sb="9" eb="10">
      <t>リョウ</t>
    </rPh>
    <phoneticPr fontId="1"/>
  </si>
  <si>
    <t>果樹・牛馬等
の  　名 　 称</t>
    <rPh sb="11" eb="12">
      <t>メイ</t>
    </rPh>
    <rPh sb="15" eb="16">
      <t>ショウ</t>
    </rPh>
    <phoneticPr fontId="1"/>
  </si>
  <si>
    <t>取得・生産
・ 定 植 等
の 年 月 日</t>
    <rPh sb="0" eb="2">
      <t>シュトク</t>
    </rPh>
    <rPh sb="3" eb="5">
      <t>セイサン</t>
    </rPh>
    <rPh sb="8" eb="9">
      <t>テイ</t>
    </rPh>
    <rPh sb="10" eb="11">
      <t>ウエ</t>
    </rPh>
    <rPh sb="12" eb="13">
      <t>トウ</t>
    </rPh>
    <rPh sb="16" eb="17">
      <t>ネン</t>
    </rPh>
    <rPh sb="18" eb="19">
      <t>ツキ</t>
    </rPh>
    <rPh sb="20" eb="21">
      <t>ヒ</t>
    </rPh>
    <phoneticPr fontId="1"/>
  </si>
  <si>
    <t>㋺ 本年中の</t>
    <phoneticPr fontId="1"/>
  </si>
  <si>
    <t>料､ 素畜費</t>
    <phoneticPr fontId="1"/>
  </si>
  <si>
    <t>(｢10万円-㋠｣と㋣のいずれか少ない方の金額)</t>
    <phoneticPr fontId="1"/>
  </si>
  <si>
    <t>前年から
の繰越額</t>
    <rPh sb="0" eb="2">
      <t>ゼンネン</t>
    </rPh>
    <phoneticPr fontId="1"/>
  </si>
  <si>
    <t>本 年 中 に 成</t>
    <rPh sb="0" eb="1">
      <t>ホン</t>
    </rPh>
    <rPh sb="2" eb="3">
      <t>トシ</t>
    </rPh>
    <rPh sb="4" eb="5">
      <t>チュウ</t>
    </rPh>
    <rPh sb="8" eb="9">
      <t>セイ</t>
    </rPh>
    <phoneticPr fontId="1"/>
  </si>
  <si>
    <t>電    話</t>
    <rPh sb="0" eb="1">
      <t>デン</t>
    </rPh>
    <rPh sb="5" eb="6">
      <t>ハナシ</t>
    </rPh>
    <phoneticPr fontId="1"/>
  </si>
  <si>
    <t>番    号</t>
    <rPh sb="0" eb="1">
      <t>バン</t>
    </rPh>
    <rPh sb="5" eb="6">
      <t>ゴウ</t>
    </rPh>
    <phoneticPr fontId="1"/>
  </si>
  <si>
    <t>本     年
収 穫 量</t>
    <phoneticPr fontId="1"/>
  </si>
  <si>
    <t>農 産 物 の
期首棚卸高</t>
    <phoneticPr fontId="1"/>
  </si>
  <si>
    <t>給   料</t>
    <phoneticPr fontId="1"/>
  </si>
  <si>
    <t>賞 　与</t>
    <phoneticPr fontId="1"/>
  </si>
  <si>
    <t>日 数</t>
    <phoneticPr fontId="1"/>
  </si>
  <si>
    <t>年 齢</t>
    <phoneticPr fontId="1"/>
  </si>
  <si>
    <t>従 事
月 数</t>
    <phoneticPr fontId="1"/>
  </si>
  <si>
    <t>続 柄</t>
    <phoneticPr fontId="1"/>
  </si>
  <si>
    <t>面 積
又 は
数 量</t>
    <phoneticPr fontId="1"/>
  </si>
  <si>
    <t>取 得</t>
    <phoneticPr fontId="1"/>
  </si>
  <si>
    <t>年 月</t>
    <phoneticPr fontId="1"/>
  </si>
  <si>
    <t>償  却  費</t>
    <phoneticPr fontId="1"/>
  </si>
  <si>
    <t>令和</t>
    <rPh sb="0" eb="1">
      <t>レイ</t>
    </rPh>
    <rPh sb="1" eb="2">
      <t>ワ</t>
    </rPh>
    <phoneticPr fontId="1"/>
  </si>
  <si>
    <t>の償却</t>
    <phoneticPr fontId="1"/>
  </si>
  <si>
    <t>控　用</t>
    <rPh sb="0" eb="1">
      <t>ヒカエ</t>
    </rPh>
    <rPh sb="2" eb="3">
      <t>ヨウ</t>
    </rPh>
    <phoneticPr fontId="1"/>
  </si>
  <si>
    <t>電 話
番 号</t>
    <rPh sb="0" eb="1">
      <t>デン</t>
    </rPh>
    <rPh sb="2" eb="3">
      <t>ハナシ</t>
    </rPh>
    <rPh sb="4" eb="5">
      <t>バン</t>
    </rPh>
    <rPh sb="6" eb="7">
      <t>ゴウ</t>
    </rPh>
    <phoneticPr fontId="1"/>
  </si>
  <si>
    <t>氏  名
(名称)</t>
    <rPh sb="0" eb="4">
      <t>シメイ</t>
    </rPh>
    <rPh sb="6" eb="8">
      <t>メイショウ</t>
    </rPh>
    <phoneticPr fontId="1"/>
  </si>
  <si>
    <r>
      <rPr>
        <sz val="10"/>
        <color indexed="21"/>
        <rFont val="ＭＳ Ｐ明朝"/>
        <family val="1"/>
        <charset val="128"/>
      </rPr>
      <t xml:space="preserve">作付面積
</t>
    </r>
    <r>
      <rPr>
        <sz val="9"/>
        <color indexed="21"/>
        <rFont val="ＭＳ Ｐ明朝"/>
        <family val="1"/>
        <charset val="128"/>
      </rPr>
      <t>飼　育
頭羽数</t>
    </r>
    <rPh sb="5" eb="6">
      <t>シ</t>
    </rPh>
    <rPh sb="7" eb="8">
      <t>イク</t>
    </rPh>
    <rPh sb="9" eb="10">
      <t>トウ</t>
    </rPh>
    <rPh sb="10" eb="11">
      <t>ハ</t>
    </rPh>
    <rPh sb="11" eb="12">
      <t>スウ</t>
    </rPh>
    <phoneticPr fontId="1"/>
  </si>
  <si>
    <t>所得税及び復興特別
所得税の源泉徴収税額</t>
    <rPh sb="0" eb="3">
      <t>ショトクゼイ</t>
    </rPh>
    <rPh sb="3" eb="4">
      <t>オヨ</t>
    </rPh>
    <rPh sb="5" eb="7">
      <t>フッコウ</t>
    </rPh>
    <rPh sb="7" eb="9">
      <t>トクベツ</t>
    </rPh>
    <rPh sb="10" eb="12">
      <t>ショトク</t>
    </rPh>
    <rPh sb="12" eb="13">
      <t>ゼイ</t>
    </rPh>
    <phoneticPr fontId="1"/>
  </si>
  <si>
    <t>所得税及び復興特別
所得税の源泉徴収税額</t>
    <rPh sb="10" eb="12">
      <t>ショトク</t>
    </rPh>
    <phoneticPr fontId="1"/>
  </si>
  <si>
    <r>
      <t xml:space="preserve">減価償却資産
の 名 称 等
</t>
    </r>
    <r>
      <rPr>
        <sz val="6"/>
        <color indexed="21"/>
        <rFont val="ＭＳ 明朝"/>
        <family val="1"/>
        <charset val="128"/>
      </rPr>
      <t>(繰延資産を含む)</t>
    </r>
    <phoneticPr fontId="1"/>
  </si>
  <si>
    <t>未成熟の果樹
育成中の牛馬等</t>
    <phoneticPr fontId="1"/>
  </si>
  <si>
    <t>整理
番号</t>
    <rPh sb="0" eb="2">
      <t>セイリ</t>
    </rPh>
    <rPh sb="3" eb="5">
      <t>バンゴウ</t>
    </rPh>
    <phoneticPr fontId="1"/>
  </si>
  <si>
    <t>ンで書いてください。</t>
    <phoneticPr fontId="1"/>
  </si>
  <si>
    <t>(令和二年分以降用)</t>
    <rPh sb="1" eb="2">
      <t>レイ</t>
    </rPh>
    <rPh sb="2" eb="3">
      <t>ワ</t>
    </rPh>
    <rPh sb="3" eb="4">
      <t>２</t>
    </rPh>
    <phoneticPr fontId="1"/>
  </si>
  <si>
    <t>(令和二年分以降用)</t>
    <rPh sb="1" eb="2">
      <t>レイ</t>
    </rPh>
    <rPh sb="2" eb="3">
      <t>ワ</t>
    </rPh>
    <rPh sb="3" eb="4">
      <t>２</t>
    </rPh>
    <rPh sb="4" eb="6">
      <t>ネンブン</t>
    </rPh>
    <rPh sb="6" eb="8">
      <t>イコウ</t>
    </rPh>
    <rPh sb="8" eb="9">
      <t>ヨウ</t>
    </rPh>
    <phoneticPr fontId="1"/>
  </si>
  <si>
    <t>(令和二年分以降用)</t>
    <rPh sb="1" eb="2">
      <t>レイ</t>
    </rPh>
    <rPh sb="2" eb="3">
      <t>ワ</t>
    </rPh>
    <rPh sb="3" eb="4">
      <t>２</t>
    </rPh>
    <rPh sb="4" eb="5">
      <t>ネン</t>
    </rPh>
    <rPh sb="5" eb="6">
      <t>ブン</t>
    </rPh>
    <rPh sb="6" eb="8">
      <t>イコウ</t>
    </rPh>
    <rPh sb="8" eb="9">
      <t>ヨウ</t>
    </rPh>
    <phoneticPr fontId="1"/>
  </si>
  <si>
    <t>07654321</t>
    <phoneticPr fontId="1"/>
  </si>
  <si>
    <t>計算方法</t>
    <phoneticPr fontId="1"/>
  </si>
  <si>
    <t>65万円又は</t>
    <rPh sb="2" eb="4">
      <t>マンエン</t>
    </rPh>
    <rPh sb="4" eb="5">
      <t>マタ</t>
    </rPh>
    <phoneticPr fontId="1"/>
  </si>
  <si>
    <t>65万円又は55万円と㋬のいずれか少ない方の金額</t>
    <rPh sb="4" eb="5">
      <t>マタ</t>
    </rPh>
    <rPh sb="8" eb="10">
      <t>マンエン</t>
    </rPh>
    <phoneticPr fontId="1"/>
  </si>
  <si>
    <t>55万円の青色</t>
    <rPh sb="2" eb="4">
      <t>マンエン</t>
    </rPh>
    <phoneticPr fontId="1"/>
  </si>
  <si>
    <t>申告特別控除を</t>
    <phoneticPr fontId="1"/>
  </si>
  <si>
    <t>(｢65万円又は55万円と-㋠｣と㋣のいずれか少ないない方の金額)</t>
    <rPh sb="6" eb="7">
      <t>マタ</t>
    </rPh>
    <rPh sb="10" eb="12">
      <t>マンエン</t>
    </rPh>
    <rPh sb="23" eb="24">
      <t>スク</t>
    </rPh>
    <rPh sb="30" eb="32">
      <t>キンガク</t>
    </rPh>
    <phoneticPr fontId="1"/>
  </si>
  <si>
    <r>
      <t>年分所得税青色申告決算書</t>
    </r>
    <r>
      <rPr>
        <sz val="18"/>
        <color indexed="21"/>
        <rFont val="ＭＳ 明朝"/>
        <family val="1"/>
        <charset val="128"/>
      </rPr>
      <t/>
    </r>
    <phoneticPr fontId="1"/>
  </si>
  <si>
    <r>
      <t>この青色申告決算書は機械で読
み取りますので、</t>
    </r>
    <r>
      <rPr>
        <b/>
        <sz val="13"/>
        <color indexed="14"/>
        <rFont val="ＭＳ Ｐゴシック"/>
        <family val="3"/>
        <charset val="128"/>
      </rPr>
      <t>黒のボールペ</t>
    </r>
    <rPh sb="2" eb="4">
      <t>アオイロ</t>
    </rPh>
    <rPh sb="4" eb="6">
      <t>シンコク</t>
    </rPh>
    <rPh sb="6" eb="9">
      <t>ケッサンショ</t>
    </rPh>
    <rPh sb="10" eb="12">
      <t>キカイ</t>
    </rPh>
    <rPh sb="13" eb="14">
      <t>ヨ</t>
    </rPh>
    <rPh sb="16" eb="17">
      <t>ト</t>
    </rPh>
    <rPh sb="23" eb="24">
      <t>クロ</t>
    </rPh>
    <phoneticPr fontId="1"/>
  </si>
  <si>
    <t>(農業所得用)</t>
    <phoneticPr fontId="1"/>
  </si>
  <si>
    <r>
      <t xml:space="preserve">青色申告特別控除前の所得金額
</t>
    </r>
    <r>
      <rPr>
        <sz val="8"/>
        <color indexed="14"/>
        <rFont val="ＭＳ 明朝"/>
        <family val="1"/>
        <charset val="128"/>
      </rPr>
      <t xml:space="preserve">(㊱+㊵-㊺) </t>
    </r>
    <r>
      <rPr>
        <sz val="8"/>
        <color indexed="10"/>
        <rFont val="ＭＳ 明朝"/>
        <family val="1"/>
        <charset val="128"/>
      </rPr>
      <t xml:space="preserve"> </t>
    </r>
    <phoneticPr fontId="1"/>
  </si>
  <si>
    <r>
      <t>　計</t>
    </r>
    <r>
      <rPr>
        <sz val="10"/>
        <color indexed="14"/>
        <rFont val="ＭＳ 明朝"/>
        <family val="1"/>
        <charset val="128"/>
      </rPr>
      <t xml:space="preserve"> (㉛+㉜-㉝-㉞)</t>
    </r>
    <phoneticPr fontId="1"/>
  </si>
  <si>
    <t>〇〇　農業</t>
    <rPh sb="3" eb="5">
      <t>ノウギョウ</t>
    </rPh>
    <phoneticPr fontId="1"/>
  </si>
  <si>
    <t>〇〇　園芸</t>
    <rPh sb="3" eb="5">
      <t>エンゲイ</t>
    </rPh>
    <phoneticPr fontId="1"/>
  </si>
  <si>
    <t>ダンボール箱</t>
    <rPh sb="5" eb="6">
      <t>ハコ</t>
    </rPh>
    <phoneticPr fontId="1"/>
  </si>
  <si>
    <t>木造建物作業場</t>
    <rPh sb="0" eb="2">
      <t>モクゾウ</t>
    </rPh>
    <rPh sb="2" eb="4">
      <t>タテモノ</t>
    </rPh>
    <rPh sb="4" eb="6">
      <t>サギョウ</t>
    </rPh>
    <rPh sb="6" eb="7">
      <t>ジョウ</t>
    </rPh>
    <phoneticPr fontId="1"/>
  </si>
  <si>
    <t>金属造育舎</t>
    <rPh sb="0" eb="2">
      <t>キンゾク</t>
    </rPh>
    <rPh sb="2" eb="3">
      <t>ゾウ</t>
    </rPh>
    <rPh sb="3" eb="4">
      <t>イク</t>
    </rPh>
    <rPh sb="4" eb="5">
      <t>シャ</t>
    </rPh>
    <phoneticPr fontId="1"/>
  </si>
  <si>
    <t>一括償却資産</t>
    <rPh sb="0" eb="2">
      <t>イッカツ</t>
    </rPh>
    <rPh sb="2" eb="4">
      <t>ショウキャク</t>
    </rPh>
    <rPh sb="4" eb="6">
      <t>シサン</t>
    </rPh>
    <phoneticPr fontId="1"/>
  </si>
  <si>
    <t>パソコン他</t>
    <rPh sb="4" eb="5">
      <t>タ</t>
    </rPh>
    <phoneticPr fontId="1"/>
  </si>
  <si>
    <t>かんがい用配管</t>
    <rPh sb="4" eb="5">
      <t>ヨウ</t>
    </rPh>
    <rPh sb="5" eb="7">
      <t>ハイカン</t>
    </rPh>
    <phoneticPr fontId="1"/>
  </si>
  <si>
    <t>1台</t>
    <rPh sb="1" eb="2">
      <t>ダイ</t>
    </rPh>
    <phoneticPr fontId="1"/>
  </si>
  <si>
    <t>40a</t>
    <phoneticPr fontId="1"/>
  </si>
  <si>
    <t>- 1 －</t>
    <phoneticPr fontId="1"/>
  </si>
  <si>
    <t xml:space="preserve">   － 2 －</t>
    <phoneticPr fontId="1"/>
  </si>
  <si>
    <t>－ 3 －</t>
    <phoneticPr fontId="1"/>
  </si>
  <si>
    <t>－ 4 －</t>
    <phoneticPr fontId="1"/>
  </si>
  <si>
    <t>06</t>
    <phoneticPr fontId="1"/>
  </si>
  <si>
    <t>令和  7 年 3 月 15 日</t>
    <rPh sb="0" eb="1">
      <t>レイ</t>
    </rPh>
    <rPh sb="1" eb="2">
      <t>ワ</t>
    </rPh>
    <rPh sb="6" eb="7">
      <t>ネン</t>
    </rPh>
    <rPh sb="10" eb="11">
      <t>ガツ</t>
    </rPh>
    <rPh sb="15" eb="16">
      <t>ニチ</t>
    </rPh>
    <phoneticPr fontId="1"/>
  </si>
  <si>
    <t>H27.5</t>
    <phoneticPr fontId="1"/>
  </si>
  <si>
    <t>R6.4</t>
    <phoneticPr fontId="1"/>
  </si>
  <si>
    <t>R6.9</t>
    <phoneticPr fontId="1"/>
  </si>
  <si>
    <t>R6.</t>
    <phoneticPr fontId="1"/>
  </si>
  <si>
    <t>H17.1</t>
    <phoneticPr fontId="1"/>
  </si>
  <si>
    <t>21.11</t>
    <phoneticPr fontId="1"/>
  </si>
  <si>
    <t>H19.1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</si>
</sst>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41" formatCode="_ * #,##0_ ;_ * \-#,##0_ ;_ * &quot;-&quot;_ ;_ @_ "/>
    <numFmt numFmtId="176" formatCode="#,##0;&quot;△ &quot;#,##0"/>
    <numFmt numFmtId="177" formatCode="#,##0_ "/>
    <numFmt numFmtId="178" formatCode="#,##0_);[Red]\(#,##0\)"/>
    <numFmt numFmtId="179" formatCode="0_ "/>
    <numFmt numFmtId="180" formatCode="[&lt;=999]000;[&lt;=99999]000\-00;000\-0000"/>
    <numFmt numFmtId="181" formatCode="&quot;¥&quot;#,##0_);[Red]\(&quot;¥&quot;#,##0\)"/>
    <numFmt numFmtId="182" formatCode="[$-411]ggge&quot;年&quot;m&quot;月&quot;d&quot;日&quot;;@"/>
    <numFmt numFmtId="183" formatCode="#,##0_ ;[Red]\-#,##0\ "/>
    <numFmt numFmtId="184" formatCode="[DBNum3][$-411]#,##0"/>
  </numFmts>
  <fonts count="95" x14ac:knownFonts="1">
    <font>
      <sz val="11"/>
      <name val="ＭＳ Ｐゴシック"/>
      <family val="3"/>
      <charset val="128"/>
    </font>
    <font>
      <sz val="6"/>
      <name val="ＭＳ Ｐゴシック"/>
      <family val="3"/>
      <charset val="128"/>
    </font>
    <font>
      <sz val="10"/>
      <name val="ＭＳ 明朝"/>
      <family val="1"/>
      <charset val="128"/>
    </font>
    <font>
      <sz val="8"/>
      <name val="ＭＳ 明朝"/>
      <family val="1"/>
      <charset val="128"/>
    </font>
    <font>
      <sz val="9"/>
      <name val="ＭＳ 明朝"/>
      <family val="1"/>
      <charset val="128"/>
    </font>
    <font>
      <sz val="7"/>
      <name val="ＭＳ Ｐ明朝"/>
      <family val="1"/>
      <charset val="128"/>
    </font>
    <font>
      <sz val="9"/>
      <name val="ＭＳ Ｐ明朝"/>
      <family val="1"/>
      <charset val="128"/>
    </font>
    <font>
      <sz val="10"/>
      <name val="ＭＳ Ｐ明朝"/>
      <family val="1"/>
      <charset val="128"/>
    </font>
    <font>
      <sz val="11"/>
      <name val="ＭＳ 明朝"/>
      <family val="1"/>
      <charset val="128"/>
    </font>
    <font>
      <sz val="8"/>
      <name val="ＭＳ Ｐ明朝"/>
      <family val="1"/>
      <charset val="128"/>
    </font>
    <font>
      <sz val="12"/>
      <name val="ＭＳ Ｐ明朝"/>
      <family val="1"/>
      <charset val="128"/>
    </font>
    <font>
      <sz val="11"/>
      <name val="ＭＳ Ｐ明朝"/>
      <family val="1"/>
      <charset val="128"/>
    </font>
    <font>
      <sz val="11"/>
      <name val="ＭＳ Ｐゴシック"/>
      <family val="3"/>
      <charset val="128"/>
    </font>
    <font>
      <sz val="14"/>
      <name val="ＭＳ Ｐ明朝"/>
      <family val="1"/>
      <charset val="128"/>
    </font>
    <font>
      <sz val="14"/>
      <name val="Terminal"/>
      <family val="3"/>
      <charset val="255"/>
    </font>
    <font>
      <sz val="11"/>
      <name val="ＭＳ Ｐゴシック"/>
      <family val="3"/>
    </font>
    <font>
      <sz val="10"/>
      <color indexed="12"/>
      <name val="ＭＳ Ｐ明朝"/>
      <family val="1"/>
      <charset val="128"/>
    </font>
    <font>
      <b/>
      <sz val="14"/>
      <color indexed="12"/>
      <name val="ＭＳ Ｐ明朝"/>
      <family val="1"/>
      <charset val="128"/>
    </font>
    <font>
      <sz val="11"/>
      <color indexed="12"/>
      <name val="ＭＳ Ｐ明朝"/>
      <family val="1"/>
      <charset val="128"/>
    </font>
    <font>
      <sz val="8"/>
      <color indexed="12"/>
      <name val="ＭＳ Ｐ明朝"/>
      <family val="1"/>
      <charset val="128"/>
    </font>
    <font>
      <sz val="11"/>
      <name val="ＭＳ ゴシック"/>
      <family val="3"/>
      <charset val="128"/>
    </font>
    <font>
      <sz val="11"/>
      <color indexed="48"/>
      <name val="ＭＳ 明朝"/>
      <family val="1"/>
      <charset val="128"/>
    </font>
    <font>
      <sz val="7"/>
      <color indexed="48"/>
      <name val="ＭＳ 明朝"/>
      <family val="1"/>
      <charset val="128"/>
    </font>
    <font>
      <sz val="6"/>
      <color indexed="48"/>
      <name val="ＭＳ 明朝"/>
      <family val="1"/>
      <charset val="128"/>
    </font>
    <font>
      <sz val="10"/>
      <name val="ＭＳ ゴシック"/>
      <family val="3"/>
      <charset val="128"/>
    </font>
    <font>
      <sz val="6"/>
      <name val="ＭＳ Ｐ明朝"/>
      <family val="1"/>
      <charset val="128"/>
    </font>
    <font>
      <b/>
      <sz val="16"/>
      <name val="ＭＳ Ｐ明朝"/>
      <family val="1"/>
      <charset val="128"/>
    </font>
    <font>
      <sz val="11"/>
      <color indexed="10"/>
      <name val="ＭＳ Ｐ明朝"/>
      <family val="1"/>
      <charset val="128"/>
    </font>
    <font>
      <sz val="7"/>
      <name val="ＭＳ 明朝"/>
      <family val="1"/>
      <charset val="128"/>
    </font>
    <font>
      <sz val="16"/>
      <name val="ＭＳ 明朝"/>
      <family val="1"/>
      <charset val="128"/>
    </font>
    <font>
      <sz val="14"/>
      <name val="ＭＳ 明朝"/>
      <family val="1"/>
      <charset val="128"/>
    </font>
    <font>
      <sz val="18"/>
      <name val="ＭＳ 明朝"/>
      <family val="1"/>
      <charset val="128"/>
    </font>
    <font>
      <sz val="18"/>
      <color indexed="21"/>
      <name val="ＭＳ 明朝"/>
      <family val="1"/>
      <charset val="128"/>
    </font>
    <font>
      <sz val="8"/>
      <color indexed="10"/>
      <name val="ＭＳ 明朝"/>
      <family val="1"/>
      <charset val="128"/>
    </font>
    <font>
      <sz val="9"/>
      <color indexed="21"/>
      <name val="ＭＳ Ｐ明朝"/>
      <family val="1"/>
      <charset val="128"/>
    </font>
    <font>
      <sz val="10"/>
      <color indexed="48"/>
      <name val="ＭＳ 明朝"/>
      <family val="1"/>
      <charset val="128"/>
    </font>
    <font>
      <sz val="6"/>
      <color indexed="21"/>
      <name val="ＭＳ 明朝"/>
      <family val="1"/>
      <charset val="128"/>
    </font>
    <font>
      <sz val="10"/>
      <color indexed="21"/>
      <name val="ＭＳ Ｐ明朝"/>
      <family val="1"/>
      <charset val="128"/>
    </font>
    <font>
      <sz val="11"/>
      <color indexed="21"/>
      <name val="ＭＳ Ｐ明朝"/>
      <family val="1"/>
      <charset val="128"/>
    </font>
    <font>
      <sz val="10"/>
      <color indexed="17"/>
      <name val="ＭＳ Ｐゴシック"/>
      <family val="3"/>
      <charset val="128"/>
    </font>
    <font>
      <sz val="15"/>
      <name val="ＭＳ Ｐ明朝"/>
      <family val="1"/>
      <charset val="128"/>
    </font>
    <font>
      <b/>
      <sz val="13"/>
      <color indexed="14"/>
      <name val="ＭＳ Ｐゴシック"/>
      <family val="3"/>
      <charset val="128"/>
    </font>
    <font>
      <sz val="10"/>
      <color indexed="14"/>
      <name val="ＭＳ 明朝"/>
      <family val="1"/>
      <charset val="128"/>
    </font>
    <font>
      <sz val="8"/>
      <color indexed="14"/>
      <name val="ＭＳ 明朝"/>
      <family val="1"/>
      <charset val="128"/>
    </font>
    <font>
      <sz val="10"/>
      <color rgb="FF0000FF"/>
      <name val="ＭＳ 明朝"/>
      <family val="1"/>
      <charset val="128"/>
    </font>
    <font>
      <sz val="18"/>
      <color rgb="FF0000FF"/>
      <name val="ＭＳ 明朝"/>
      <family val="1"/>
      <charset val="128"/>
    </font>
    <font>
      <sz val="11"/>
      <color rgb="FF0000FF"/>
      <name val="ＭＳ 明朝"/>
      <family val="1"/>
      <charset val="128"/>
    </font>
    <font>
      <sz val="14"/>
      <color rgb="FF0000FF"/>
      <name val="ＭＳ 明朝"/>
      <family val="1"/>
      <charset val="128"/>
    </font>
    <font>
      <sz val="9"/>
      <color rgb="FF0000FF"/>
      <name val="ＭＳ 明朝"/>
      <family val="1"/>
      <charset val="128"/>
    </font>
    <font>
      <sz val="12"/>
      <color rgb="FF0000FF"/>
      <name val="ＭＳ 明朝"/>
      <family val="1"/>
      <charset val="128"/>
    </font>
    <font>
      <sz val="24"/>
      <color rgb="FF0000FF"/>
      <name val="ＭＳ 明朝"/>
      <family val="1"/>
      <charset val="128"/>
    </font>
    <font>
      <sz val="10"/>
      <color rgb="FF006699"/>
      <name val="ＭＳ 明朝"/>
      <family val="1"/>
      <charset val="128"/>
    </font>
    <font>
      <sz val="11"/>
      <color rgb="FF006699"/>
      <name val="ＭＳ 明朝"/>
      <family val="1"/>
      <charset val="128"/>
    </font>
    <font>
      <sz val="8"/>
      <color rgb="FF0000FF"/>
      <name val="ＭＳ 明朝"/>
      <family val="1"/>
      <charset val="128"/>
    </font>
    <font>
      <sz val="9"/>
      <color rgb="FF006699"/>
      <name val="ＭＳ 明朝"/>
      <family val="1"/>
      <charset val="128"/>
    </font>
    <font>
      <sz val="12"/>
      <color rgb="FF006699"/>
      <name val="ＭＳ 明朝"/>
      <family val="1"/>
      <charset val="128"/>
    </font>
    <font>
      <sz val="16"/>
      <color rgb="FF0000FF"/>
      <name val="ＭＳ 明朝"/>
      <family val="1"/>
      <charset val="128"/>
    </font>
    <font>
      <sz val="11"/>
      <color rgb="FF0000FF"/>
      <name val="ＭＳ Ｐ明朝"/>
      <family val="1"/>
      <charset val="128"/>
    </font>
    <font>
      <sz val="8"/>
      <color rgb="FF006699"/>
      <name val="ＭＳ 明朝"/>
      <family val="1"/>
      <charset val="128"/>
    </font>
    <font>
      <sz val="7"/>
      <color rgb="FF006699"/>
      <name val="ＭＳ 明朝"/>
      <family val="1"/>
      <charset val="128"/>
    </font>
    <font>
      <sz val="4"/>
      <color rgb="FF006699"/>
      <name val="ＭＳ 明朝"/>
      <family val="1"/>
      <charset val="128"/>
    </font>
    <font>
      <sz val="6"/>
      <color rgb="FF006699"/>
      <name val="ＭＳ 明朝"/>
      <family val="1"/>
      <charset val="128"/>
    </font>
    <font>
      <sz val="6"/>
      <color rgb="FF0000FF"/>
      <name val="ＭＳ 明朝"/>
      <family val="1"/>
      <charset val="128"/>
    </font>
    <font>
      <sz val="7"/>
      <color rgb="FF006699"/>
      <name val="ＭＳ Ｐ明朝"/>
      <family val="1"/>
      <charset val="128"/>
    </font>
    <font>
      <sz val="10"/>
      <color rgb="FF006699"/>
      <name val="ＭＳ Ｐ明朝"/>
      <family val="1"/>
      <charset val="128"/>
    </font>
    <font>
      <sz val="11"/>
      <color rgb="FF006699"/>
      <name val="ＭＳ Ｐ明朝"/>
      <family val="1"/>
      <charset val="128"/>
    </font>
    <font>
      <sz val="8"/>
      <color rgb="FF006699"/>
      <name val="ＭＳ Ｐ明朝"/>
      <family val="1"/>
      <charset val="128"/>
    </font>
    <font>
      <sz val="9"/>
      <color rgb="FF006699"/>
      <name val="ＭＳ Ｐ明朝"/>
      <family val="1"/>
      <charset val="128"/>
    </font>
    <font>
      <sz val="9"/>
      <color rgb="FF0000FF"/>
      <name val="ＭＳ Ｐ明朝"/>
      <family val="1"/>
      <charset val="128"/>
    </font>
    <font>
      <sz val="14"/>
      <color rgb="FF006699"/>
      <name val="ＭＳ 明朝"/>
      <family val="1"/>
      <charset val="128"/>
    </font>
    <font>
      <sz val="13"/>
      <color rgb="FFFF00FF"/>
      <name val="ＭＳ Ｐ明朝"/>
      <family val="1"/>
      <charset val="128"/>
    </font>
    <font>
      <sz val="10"/>
      <color rgb="FFFF0000"/>
      <name val="ＭＳ Ｐゴシック"/>
      <family val="3"/>
      <charset val="128"/>
    </font>
    <font>
      <sz val="13"/>
      <color rgb="FFFF0000"/>
      <name val="ＭＳ Ｐ明朝"/>
      <family val="1"/>
      <charset val="128"/>
    </font>
    <font>
      <sz val="24"/>
      <color rgb="FF006699"/>
      <name val="ＭＳ 明朝"/>
      <family val="1"/>
      <charset val="128"/>
    </font>
    <font>
      <sz val="13"/>
      <color rgb="FFFF33CC"/>
      <name val="ＭＳ Ｐ明朝"/>
      <family val="1"/>
      <charset val="128"/>
    </font>
    <font>
      <sz val="10"/>
      <color rgb="FFFF33CC"/>
      <name val="ＭＳ Ｐゴシック"/>
      <family val="3"/>
      <charset val="128"/>
    </font>
    <font>
      <sz val="10"/>
      <color rgb="FF0000FF"/>
      <name val="ＭＳ Ｐ明朝"/>
      <family val="1"/>
      <charset val="128"/>
    </font>
    <font>
      <sz val="12"/>
      <color rgb="FF0000FF"/>
      <name val="ＭＳ Ｐ明朝"/>
      <family val="1"/>
      <charset val="128"/>
    </font>
    <font>
      <sz val="12"/>
      <color rgb="FFFF00FF"/>
      <name val="ＭＳ Ｐ明朝"/>
      <family val="1"/>
      <charset val="128"/>
    </font>
    <font>
      <sz val="18"/>
      <color rgb="FFFF33CC"/>
      <name val="ＭＳ 明朝"/>
      <family val="1"/>
      <charset val="128"/>
    </font>
    <font>
      <b/>
      <sz val="13"/>
      <color rgb="FFFF33CC"/>
      <name val="ＭＳ Ｐゴシック"/>
      <family val="3"/>
      <charset val="128"/>
    </font>
    <font>
      <sz val="13"/>
      <color rgb="FF006699"/>
      <name val="ＭＳ 明朝"/>
      <family val="1"/>
      <charset val="128"/>
    </font>
    <font>
      <sz val="16"/>
      <color rgb="FF006699"/>
      <name val="ＭＳ 明朝"/>
      <family val="1"/>
      <charset val="128"/>
    </font>
    <font>
      <sz val="10"/>
      <color rgb="FFFF33CC"/>
      <name val="ＭＳ 明朝"/>
      <family val="1"/>
      <charset val="128"/>
    </font>
    <font>
      <sz val="14"/>
      <color rgb="FFFF33CC"/>
      <name val="ＭＳ ゴシック"/>
      <family val="3"/>
      <charset val="128"/>
    </font>
    <font>
      <sz val="12"/>
      <color rgb="FF006699"/>
      <name val="ＭＳ Ｐ明朝"/>
      <family val="1"/>
      <charset val="128"/>
    </font>
    <font>
      <sz val="12"/>
      <color rgb="FF000000"/>
      <name val="ＭＳ Ｐ明朝"/>
      <family val="1"/>
      <charset val="128"/>
    </font>
    <font>
      <sz val="18"/>
      <color rgb="FF006699"/>
      <name val="ＭＳ Ｐ明朝"/>
      <family val="1"/>
      <charset val="128"/>
    </font>
    <font>
      <sz val="11"/>
      <color rgb="FFFF33CC"/>
      <name val="ＭＳ Ｐゴシック"/>
      <family val="3"/>
      <charset val="128"/>
    </font>
    <font>
      <sz val="9.1999999999999993"/>
      <color rgb="FF006699"/>
      <name val="ＭＳ 明朝"/>
      <family val="1"/>
      <charset val="128"/>
    </font>
    <font>
      <sz val="6.05"/>
      <color rgb="FF006699"/>
      <name val="ＭＳ 明朝"/>
      <family val="1"/>
      <charset val="128"/>
    </font>
    <font>
      <sz val="3"/>
      <color rgb="FF006699"/>
      <name val="ＭＳ 明朝"/>
      <family val="1"/>
      <charset val="128"/>
    </font>
    <font>
      <sz val="10"/>
      <color rgb="FF006699"/>
      <name val="ＭＳ ゴシック"/>
      <family val="3"/>
      <charset val="128"/>
    </font>
    <font>
      <sz val="5"/>
      <color rgb="FF006699"/>
      <name val="ＭＳ 明朝"/>
      <family val="1"/>
      <charset val="128"/>
    </font>
    <font>
      <sz val="4.5"/>
      <color rgb="FF006699"/>
      <name val="ＭＳ 明朝"/>
      <family val="1"/>
      <charset val="128"/>
    </font>
  </fonts>
  <fills count="6">
    <fill>
      <patternFill patternType="none"/>
    </fill>
    <fill>
      <patternFill patternType="gray125"/>
    </fill>
    <fill>
      <patternFill patternType="solid">
        <fgColor rgb="FFFF6600"/>
        <bgColor indexed="64"/>
      </patternFill>
    </fill>
    <fill>
      <patternFill patternType="solid">
        <fgColor rgb="FFFEDBCC"/>
        <bgColor indexed="64"/>
      </patternFill>
    </fill>
    <fill>
      <patternFill patternType="solid">
        <fgColor rgb="FFFF9933"/>
        <bgColor indexed="64"/>
      </patternFill>
    </fill>
    <fill>
      <patternFill patternType="solid">
        <fgColor rgb="FFCCFF99"/>
        <bgColor indexed="64"/>
      </patternFill>
    </fill>
  </fills>
  <borders count="333">
    <border>
      <left/>
      <right/>
      <top/>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diagonalUp="1">
      <left/>
      <right/>
      <top/>
      <bottom/>
      <diagonal style="thin">
        <color indexed="48"/>
      </diagonal>
    </border>
    <border>
      <left/>
      <right style="thin">
        <color indexed="48"/>
      </right>
      <top/>
      <bottom style="thin">
        <color indexed="48"/>
      </bottom>
      <diagonal/>
    </border>
    <border>
      <left style="thin">
        <color indexed="48"/>
      </left>
      <right style="thin">
        <color indexed="48"/>
      </right>
      <top/>
      <bottom style="thin">
        <color indexed="48"/>
      </bottom>
      <diagonal/>
    </border>
    <border>
      <left/>
      <right style="thin">
        <color indexed="48"/>
      </right>
      <top style="thin">
        <color indexed="48"/>
      </top>
      <bottom/>
      <diagonal/>
    </border>
    <border>
      <left style="thin">
        <color indexed="48"/>
      </left>
      <right style="thin">
        <color indexed="48"/>
      </right>
      <top style="thin">
        <color indexed="4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12"/>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12"/>
      </bottom>
      <diagonal/>
    </border>
    <border>
      <left style="thin">
        <color indexed="64"/>
      </left>
      <right style="thin">
        <color indexed="64"/>
      </right>
      <top/>
      <bottom style="thin">
        <color indexed="12"/>
      </bottom>
      <diagonal/>
    </border>
    <border>
      <left style="medium">
        <color indexed="64"/>
      </left>
      <right style="thin">
        <color indexed="64"/>
      </right>
      <top style="thin">
        <color indexed="12"/>
      </top>
      <bottom style="medium">
        <color indexed="64"/>
      </bottom>
      <diagonal/>
    </border>
    <border>
      <left style="thin">
        <color indexed="64"/>
      </left>
      <right style="thin">
        <color indexed="64"/>
      </right>
      <top style="thin">
        <color indexed="12"/>
      </top>
      <bottom style="medium">
        <color indexed="64"/>
      </bottom>
      <diagonal/>
    </border>
    <border>
      <left style="thin">
        <color indexed="64"/>
      </left>
      <right style="thin">
        <color indexed="64"/>
      </right>
      <top style="medium">
        <color indexed="64"/>
      </top>
      <bottom style="thin">
        <color indexed="12"/>
      </bottom>
      <diagonal/>
    </border>
    <border>
      <left style="thin">
        <color indexed="64"/>
      </left>
      <right style="thin">
        <color indexed="64"/>
      </right>
      <top style="thin">
        <color indexed="12"/>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thin">
        <color indexed="12"/>
      </bottom>
      <diagonal/>
    </border>
    <border>
      <left style="thin">
        <color indexed="64"/>
      </left>
      <right style="thin">
        <color indexed="64"/>
      </right>
      <top style="thin">
        <color indexed="12"/>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12"/>
      </bottom>
      <diagonal/>
    </border>
    <border>
      <left style="medium">
        <color indexed="64"/>
      </left>
      <right style="thin">
        <color indexed="64"/>
      </right>
      <top style="thin">
        <color indexed="12"/>
      </top>
      <bottom style="thin">
        <color indexed="12"/>
      </bottom>
      <diagonal/>
    </border>
    <border>
      <left style="thin">
        <color indexed="64"/>
      </left>
      <right style="thin">
        <color indexed="64"/>
      </right>
      <top style="thin">
        <color indexed="12"/>
      </top>
      <bottom style="thin">
        <color indexed="12"/>
      </bottom>
      <diagonal/>
    </border>
    <border>
      <left style="medium">
        <color indexed="64"/>
      </left>
      <right style="thin">
        <color indexed="64"/>
      </right>
      <top style="thin">
        <color indexed="12"/>
      </top>
      <bottom/>
      <diagonal/>
    </border>
    <border>
      <left/>
      <right style="thin">
        <color indexed="12"/>
      </right>
      <top style="thin">
        <color indexed="64"/>
      </top>
      <bottom style="thin">
        <color indexed="64"/>
      </bottom>
      <diagonal/>
    </border>
    <border>
      <left style="thin">
        <color indexed="12"/>
      </left>
      <right/>
      <top style="thin">
        <color indexed="64"/>
      </top>
      <bottom style="thin">
        <color indexed="64"/>
      </bottom>
      <diagonal/>
    </border>
    <border>
      <left style="thin">
        <color indexed="12"/>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12"/>
      </right>
      <top style="medium">
        <color indexed="64"/>
      </top>
      <bottom style="thin">
        <color indexed="64"/>
      </bottom>
      <diagonal/>
    </border>
    <border>
      <left/>
      <right style="thin">
        <color indexed="12"/>
      </right>
      <top style="medium">
        <color indexed="64"/>
      </top>
      <bottom style="thin">
        <color indexed="64"/>
      </bottom>
      <diagonal/>
    </border>
    <border>
      <left style="thin">
        <color indexed="12"/>
      </left>
      <right style="thin">
        <color indexed="12"/>
      </right>
      <top style="medium">
        <color indexed="64"/>
      </top>
      <bottom style="thin">
        <color indexed="64"/>
      </bottom>
      <diagonal/>
    </border>
    <border>
      <left style="thin">
        <color indexed="64"/>
      </left>
      <right style="thin">
        <color indexed="12"/>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12"/>
      </left>
      <right style="thin">
        <color indexed="12"/>
      </right>
      <top style="thin">
        <color indexed="64"/>
      </top>
      <bottom style="thin">
        <color indexed="64"/>
      </bottom>
      <diagonal/>
    </border>
    <border>
      <left/>
      <right/>
      <top style="thin">
        <color indexed="64"/>
      </top>
      <bottom style="medium">
        <color indexed="64"/>
      </bottom>
      <diagonal/>
    </border>
    <border>
      <left/>
      <right style="thin">
        <color indexed="12"/>
      </right>
      <top style="thin">
        <color indexed="64"/>
      </top>
      <bottom style="medium">
        <color indexed="64"/>
      </bottom>
      <diagonal/>
    </border>
    <border>
      <left style="thin">
        <color indexed="12"/>
      </left>
      <right style="thin">
        <color indexed="12"/>
      </right>
      <top style="thin">
        <color indexed="64"/>
      </top>
      <bottom/>
      <diagonal/>
    </border>
    <border>
      <left style="thin">
        <color indexed="12"/>
      </left>
      <right/>
      <top style="thin">
        <color indexed="64"/>
      </top>
      <bottom/>
      <diagonal/>
    </border>
    <border>
      <left style="thin">
        <color indexed="12"/>
      </left>
      <right style="medium">
        <color indexed="64"/>
      </right>
      <top style="thin">
        <color indexed="64"/>
      </top>
      <bottom/>
      <diagonal/>
    </border>
    <border>
      <left style="thin">
        <color indexed="12"/>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12"/>
      </left>
      <right style="thin">
        <color indexed="12"/>
      </right>
      <top/>
      <bottom/>
      <diagonal/>
    </border>
    <border>
      <left style="thin">
        <color indexed="12"/>
      </left>
      <right style="thin">
        <color indexed="12"/>
      </right>
      <top style="thin">
        <color indexed="12"/>
      </top>
      <bottom/>
      <diagonal/>
    </border>
    <border>
      <left style="thin">
        <color indexed="12"/>
      </left>
      <right style="thin">
        <color indexed="12"/>
      </right>
      <top style="thin">
        <color indexed="12"/>
      </top>
      <bottom style="thin">
        <color indexed="12"/>
      </bottom>
      <diagonal/>
    </border>
    <border>
      <left style="thin">
        <color indexed="12"/>
      </left>
      <right/>
      <top style="thin">
        <color indexed="12"/>
      </top>
      <bottom style="thin">
        <color indexed="12"/>
      </bottom>
      <diagonal/>
    </border>
    <border>
      <left/>
      <right style="thin">
        <color indexed="12"/>
      </right>
      <top style="thin">
        <color indexed="12"/>
      </top>
      <bottom style="thin">
        <color indexed="12"/>
      </bottom>
      <diagonal/>
    </border>
    <border>
      <left/>
      <right style="thin">
        <color indexed="48"/>
      </right>
      <top/>
      <bottom/>
      <diagonal/>
    </border>
    <border>
      <left style="thin">
        <color indexed="48"/>
      </left>
      <right style="thin">
        <color indexed="48"/>
      </right>
      <top/>
      <bottom/>
      <diagonal/>
    </border>
    <border>
      <left style="thin">
        <color indexed="48"/>
      </left>
      <right/>
      <top/>
      <bottom/>
      <diagonal/>
    </border>
    <border>
      <left style="thin">
        <color indexed="48"/>
      </left>
      <right/>
      <top/>
      <bottom style="thin">
        <color indexed="48"/>
      </bottom>
      <diagonal/>
    </border>
    <border>
      <left style="thin">
        <color indexed="48"/>
      </left>
      <right/>
      <top style="thin">
        <color indexed="48"/>
      </top>
      <bottom/>
      <diagonal/>
    </border>
    <border>
      <left/>
      <right/>
      <top/>
      <bottom style="thin">
        <color indexed="48"/>
      </bottom>
      <diagonal/>
    </border>
    <border>
      <left/>
      <right/>
      <top style="thin">
        <color indexed="48"/>
      </top>
      <bottom/>
      <diagonal/>
    </border>
    <border>
      <left/>
      <right style="thin">
        <color indexed="48"/>
      </right>
      <top style="thin">
        <color indexed="48"/>
      </top>
      <bottom style="thin">
        <color indexed="48"/>
      </bottom>
      <diagonal/>
    </border>
    <border>
      <left style="thin">
        <color rgb="FF6600FF"/>
      </left>
      <right/>
      <top style="thin">
        <color rgb="FF6600FF"/>
      </top>
      <bottom/>
      <diagonal/>
    </border>
    <border>
      <left/>
      <right/>
      <top style="thin">
        <color rgb="FF6600FF"/>
      </top>
      <bottom/>
      <diagonal/>
    </border>
    <border>
      <left/>
      <right style="thin">
        <color rgb="FF6600FF"/>
      </right>
      <top style="thin">
        <color rgb="FF6600FF"/>
      </top>
      <bottom/>
      <diagonal/>
    </border>
    <border>
      <left style="thin">
        <color rgb="FF6600FF"/>
      </left>
      <right/>
      <top/>
      <bottom/>
      <diagonal/>
    </border>
    <border>
      <left/>
      <right style="thin">
        <color rgb="FF6600FF"/>
      </right>
      <top/>
      <bottom/>
      <diagonal/>
    </border>
    <border>
      <left style="thin">
        <color rgb="FF6600FF"/>
      </left>
      <right/>
      <top/>
      <bottom style="thin">
        <color rgb="FF6600FF"/>
      </bottom>
      <diagonal/>
    </border>
    <border>
      <left/>
      <right/>
      <top/>
      <bottom style="thin">
        <color rgb="FF6600FF"/>
      </bottom>
      <diagonal/>
    </border>
    <border>
      <left/>
      <right style="thin">
        <color rgb="FF6600FF"/>
      </right>
      <top/>
      <bottom style="thin">
        <color rgb="FF6600FF"/>
      </bottom>
      <diagonal/>
    </border>
    <border>
      <left/>
      <right/>
      <top/>
      <bottom style="thin">
        <color rgb="FF3333CC"/>
      </bottom>
      <diagonal/>
    </border>
    <border>
      <left/>
      <right/>
      <top style="thin">
        <color rgb="FF3333CC"/>
      </top>
      <bottom/>
      <diagonal/>
    </border>
    <border>
      <left style="medium">
        <color rgb="FF006699"/>
      </left>
      <right/>
      <top style="medium">
        <color rgb="FF006699"/>
      </top>
      <bottom/>
      <diagonal/>
    </border>
    <border>
      <left/>
      <right/>
      <top style="medium">
        <color rgb="FF006699"/>
      </top>
      <bottom/>
      <diagonal/>
    </border>
    <border>
      <left style="medium">
        <color rgb="FF006699"/>
      </left>
      <right/>
      <top/>
      <bottom/>
      <diagonal/>
    </border>
    <border>
      <left/>
      <right style="medium">
        <color rgb="FF006699"/>
      </right>
      <top/>
      <bottom/>
      <diagonal/>
    </border>
    <border>
      <left/>
      <right style="medium">
        <color rgb="FF006699"/>
      </right>
      <top/>
      <bottom style="thin">
        <color rgb="FF3333CC"/>
      </bottom>
      <diagonal/>
    </border>
    <border>
      <left/>
      <right style="medium">
        <color rgb="FF006699"/>
      </right>
      <top style="thin">
        <color rgb="FF3333CC"/>
      </top>
      <bottom/>
      <diagonal/>
    </border>
    <border>
      <left/>
      <right/>
      <top/>
      <bottom style="medium">
        <color rgb="FF006699"/>
      </bottom>
      <diagonal/>
    </border>
    <border>
      <left/>
      <right style="medium">
        <color rgb="FF006699"/>
      </right>
      <top/>
      <bottom style="medium">
        <color rgb="FF006699"/>
      </bottom>
      <diagonal/>
    </border>
    <border>
      <left/>
      <right style="thin">
        <color rgb="FF006699"/>
      </right>
      <top/>
      <bottom/>
      <diagonal/>
    </border>
    <border>
      <left style="thin">
        <color rgb="FF006699"/>
      </left>
      <right/>
      <top/>
      <bottom/>
      <diagonal/>
    </border>
    <border>
      <left/>
      <right/>
      <top style="thin">
        <color rgb="FF006699"/>
      </top>
      <bottom/>
      <diagonal/>
    </border>
    <border>
      <left/>
      <right style="medium">
        <color rgb="FF006699"/>
      </right>
      <top style="thin">
        <color rgb="FF006699"/>
      </top>
      <bottom/>
      <diagonal/>
    </border>
    <border>
      <left/>
      <right/>
      <top/>
      <bottom style="thin">
        <color rgb="FF006699"/>
      </bottom>
      <diagonal/>
    </border>
    <border>
      <left/>
      <right style="medium">
        <color rgb="FF006699"/>
      </right>
      <top/>
      <bottom style="thin">
        <color rgb="FF006699"/>
      </bottom>
      <diagonal/>
    </border>
    <border>
      <left style="medium">
        <color rgb="FF006699"/>
      </left>
      <right/>
      <top/>
      <bottom style="thin">
        <color rgb="FF006699"/>
      </bottom>
      <diagonal/>
    </border>
    <border>
      <left style="thin">
        <color rgb="FF006699"/>
      </left>
      <right/>
      <top/>
      <bottom style="thin">
        <color rgb="FF006699"/>
      </bottom>
      <diagonal/>
    </border>
    <border>
      <left style="thin">
        <color rgb="FF006699"/>
      </left>
      <right/>
      <top style="thin">
        <color rgb="FF006699"/>
      </top>
      <bottom/>
      <diagonal/>
    </border>
    <border>
      <left/>
      <right style="medium">
        <color rgb="FF006699"/>
      </right>
      <top style="medium">
        <color rgb="FF006699"/>
      </top>
      <bottom/>
      <diagonal/>
    </border>
    <border>
      <left style="medium">
        <color rgb="FF006699"/>
      </left>
      <right/>
      <top/>
      <bottom style="medium">
        <color rgb="FF006699"/>
      </bottom>
      <diagonal/>
    </border>
    <border>
      <left/>
      <right style="thin">
        <color rgb="FF006699"/>
      </right>
      <top style="thin">
        <color rgb="FF006699"/>
      </top>
      <bottom/>
      <diagonal/>
    </border>
    <border>
      <left/>
      <right style="thin">
        <color rgb="FF006699"/>
      </right>
      <top/>
      <bottom style="thin">
        <color rgb="FF006699"/>
      </bottom>
      <diagonal/>
    </border>
    <border>
      <left style="medium">
        <color rgb="FF006699"/>
      </left>
      <right/>
      <top style="medium">
        <color rgb="FF006699"/>
      </top>
      <bottom style="thin">
        <color rgb="FF006699"/>
      </bottom>
      <diagonal/>
    </border>
    <border>
      <left/>
      <right/>
      <top style="medium">
        <color rgb="FF006699"/>
      </top>
      <bottom style="thin">
        <color rgb="FF006699"/>
      </bottom>
      <diagonal/>
    </border>
    <border>
      <left style="thin">
        <color rgb="FF006699"/>
      </left>
      <right/>
      <top/>
      <bottom style="medium">
        <color rgb="FF006699"/>
      </bottom>
      <diagonal/>
    </border>
    <border>
      <left style="thin">
        <color rgb="FF006699"/>
      </left>
      <right/>
      <top/>
      <bottom style="thin">
        <color rgb="FF3333CC"/>
      </bottom>
      <diagonal/>
    </border>
    <border>
      <left style="thin">
        <color rgb="FF006699"/>
      </left>
      <right/>
      <top style="thin">
        <color rgb="FF3333CC"/>
      </top>
      <bottom/>
      <diagonal/>
    </border>
    <border>
      <left style="thin">
        <color rgb="FF006699"/>
      </left>
      <right/>
      <top style="medium">
        <color rgb="FF006699"/>
      </top>
      <bottom/>
      <diagonal/>
    </border>
    <border>
      <left style="medium">
        <color rgb="FF006699"/>
      </left>
      <right style="thin">
        <color rgb="FF006699"/>
      </right>
      <top style="thin">
        <color rgb="FF006699"/>
      </top>
      <bottom/>
      <diagonal/>
    </border>
    <border>
      <left style="medium">
        <color rgb="FF006699"/>
      </left>
      <right style="thin">
        <color rgb="FF006699"/>
      </right>
      <top/>
      <bottom/>
      <diagonal/>
    </border>
    <border>
      <left style="medium">
        <color rgb="FF006699"/>
      </left>
      <right style="thin">
        <color rgb="FF006699"/>
      </right>
      <top/>
      <bottom style="medium">
        <color rgb="FF006699"/>
      </bottom>
      <diagonal/>
    </border>
    <border>
      <left style="thin">
        <color rgb="FFFF9933"/>
      </left>
      <right style="thin">
        <color rgb="FFFF9933"/>
      </right>
      <top style="thin">
        <color rgb="FFFF9933"/>
      </top>
      <bottom style="thin">
        <color rgb="FFFF9933"/>
      </bottom>
      <diagonal/>
    </border>
    <border>
      <left style="thin">
        <color rgb="FFFF9933"/>
      </left>
      <right style="thin">
        <color rgb="FFFF9933"/>
      </right>
      <top/>
      <bottom/>
      <diagonal/>
    </border>
    <border>
      <left style="thin">
        <color rgb="FF006699"/>
      </left>
      <right/>
      <top style="medium">
        <color rgb="FF006699"/>
      </top>
      <bottom style="thin">
        <color rgb="FF006699"/>
      </bottom>
      <diagonal/>
    </border>
    <border>
      <left/>
      <right style="medium">
        <color rgb="FF006699"/>
      </right>
      <top style="medium">
        <color rgb="FF006699"/>
      </top>
      <bottom style="thin">
        <color rgb="FF006699"/>
      </bottom>
      <diagonal/>
    </border>
    <border>
      <left style="thin">
        <color rgb="FF006699"/>
      </left>
      <right/>
      <top/>
      <bottom style="double">
        <color rgb="FF006699"/>
      </bottom>
      <diagonal/>
    </border>
    <border>
      <left/>
      <right style="thin">
        <color rgb="FF006699"/>
      </right>
      <top/>
      <bottom style="double">
        <color rgb="FF006699"/>
      </bottom>
      <diagonal/>
    </border>
    <border>
      <left/>
      <right/>
      <top/>
      <bottom style="double">
        <color rgb="FF006699"/>
      </bottom>
      <diagonal/>
    </border>
    <border>
      <left style="medium">
        <color rgb="FF006699"/>
      </left>
      <right/>
      <top/>
      <bottom style="double">
        <color rgb="FF006699"/>
      </bottom>
      <diagonal/>
    </border>
    <border>
      <left style="medium">
        <color rgb="FF006699"/>
      </left>
      <right/>
      <top style="double">
        <color rgb="FF006699"/>
      </top>
      <bottom/>
      <diagonal/>
    </border>
    <border>
      <left/>
      <right/>
      <top style="double">
        <color rgb="FF006699"/>
      </top>
      <bottom/>
      <diagonal/>
    </border>
    <border>
      <left/>
      <right style="thin">
        <color rgb="FF006699"/>
      </right>
      <top/>
      <bottom style="medium">
        <color rgb="FF006699"/>
      </bottom>
      <diagonal/>
    </border>
    <border>
      <left style="thin">
        <color rgb="FFFF9933"/>
      </left>
      <right style="thin">
        <color rgb="FFFF9933"/>
      </right>
      <top/>
      <bottom style="thin">
        <color rgb="FFFF9933"/>
      </bottom>
      <diagonal/>
    </border>
    <border>
      <left style="thin">
        <color rgb="FF006699"/>
      </left>
      <right style="thin">
        <color rgb="FF006699"/>
      </right>
      <top style="thin">
        <color rgb="FF006699"/>
      </top>
      <bottom/>
      <diagonal/>
    </border>
    <border>
      <left style="thin">
        <color rgb="FF006699"/>
      </left>
      <right style="thin">
        <color rgb="FF006699"/>
      </right>
      <top/>
      <bottom style="thin">
        <color rgb="FF006699"/>
      </bottom>
      <diagonal/>
    </border>
    <border>
      <left style="thin">
        <color rgb="FF006699"/>
      </left>
      <right style="thin">
        <color rgb="FF006699"/>
      </right>
      <top/>
      <bottom/>
      <diagonal/>
    </border>
    <border>
      <left/>
      <right/>
      <top style="thin">
        <color rgb="FF006699"/>
      </top>
      <bottom style="thin">
        <color rgb="FF006699"/>
      </bottom>
      <diagonal/>
    </border>
    <border>
      <left/>
      <right style="thin">
        <color rgb="FF006699"/>
      </right>
      <top style="thin">
        <color rgb="FF006699"/>
      </top>
      <bottom style="thin">
        <color rgb="FF006699"/>
      </bottom>
      <diagonal/>
    </border>
    <border>
      <left style="thin">
        <color rgb="FF006699"/>
      </left>
      <right style="thin">
        <color rgb="FF006699"/>
      </right>
      <top/>
      <bottom style="medium">
        <color rgb="FF006699"/>
      </bottom>
      <diagonal/>
    </border>
    <border>
      <left style="thin">
        <color rgb="FF006699"/>
      </left>
      <right style="thin">
        <color rgb="FF006699"/>
      </right>
      <top style="thin">
        <color rgb="FF006699"/>
      </top>
      <bottom style="medium">
        <color rgb="FF006699"/>
      </bottom>
      <diagonal/>
    </border>
    <border>
      <left style="thin">
        <color rgb="FF006699"/>
      </left>
      <right style="thin">
        <color rgb="FF006699"/>
      </right>
      <top style="thin">
        <color rgb="FF006699"/>
      </top>
      <bottom style="thin">
        <color rgb="FF006699"/>
      </bottom>
      <diagonal/>
    </border>
    <border>
      <left/>
      <right style="medium">
        <color rgb="FF006699"/>
      </right>
      <top style="thin">
        <color rgb="FF006699"/>
      </top>
      <bottom style="thin">
        <color rgb="FF006699"/>
      </bottom>
      <diagonal/>
    </border>
    <border>
      <left style="double">
        <color rgb="FF006699"/>
      </left>
      <right/>
      <top/>
      <bottom/>
      <diagonal/>
    </border>
    <border>
      <left style="medium">
        <color rgb="FF006699"/>
      </left>
      <right style="thin">
        <color rgb="FF006699"/>
      </right>
      <top style="medium">
        <color rgb="FF006699"/>
      </top>
      <bottom/>
      <diagonal/>
    </border>
    <border>
      <left style="thin">
        <color rgb="FF006699"/>
      </left>
      <right/>
      <top style="thin">
        <color rgb="FF006699"/>
      </top>
      <bottom style="thin">
        <color rgb="FF006699"/>
      </bottom>
      <diagonal/>
    </border>
    <border>
      <left style="double">
        <color rgb="FF006699"/>
      </left>
      <right/>
      <top style="thin">
        <color rgb="FF006699"/>
      </top>
      <bottom style="thin">
        <color rgb="FF006699"/>
      </bottom>
      <diagonal/>
    </border>
    <border>
      <left style="double">
        <color rgb="FF006699"/>
      </left>
      <right/>
      <top style="thin">
        <color rgb="FF006699"/>
      </top>
      <bottom/>
      <diagonal/>
    </border>
    <border>
      <left style="double">
        <color rgb="FF006699"/>
      </left>
      <right/>
      <top/>
      <bottom style="thin">
        <color rgb="FF006699"/>
      </bottom>
      <diagonal/>
    </border>
    <border diagonalUp="1">
      <left style="thin">
        <color rgb="FF006699"/>
      </left>
      <right/>
      <top style="thin">
        <color rgb="FF006699"/>
      </top>
      <bottom/>
      <diagonal style="thin">
        <color indexed="48"/>
      </diagonal>
    </border>
    <border diagonalUp="1">
      <left style="thin">
        <color rgb="FF006699"/>
      </left>
      <right/>
      <top/>
      <bottom/>
      <diagonal style="thin">
        <color indexed="48"/>
      </diagonal>
    </border>
    <border>
      <left/>
      <right style="thin">
        <color indexed="48"/>
      </right>
      <top/>
      <bottom style="thin">
        <color rgb="FF006699"/>
      </bottom>
      <diagonal/>
    </border>
    <border>
      <left style="thin">
        <color indexed="48"/>
      </left>
      <right style="thin">
        <color indexed="48"/>
      </right>
      <top/>
      <bottom style="thin">
        <color rgb="FF006699"/>
      </bottom>
      <diagonal/>
    </border>
    <border>
      <left/>
      <right style="thin">
        <color rgb="FF006699"/>
      </right>
      <top style="medium">
        <color rgb="FF006699"/>
      </top>
      <bottom/>
      <diagonal/>
    </border>
    <border>
      <left style="thin">
        <color rgb="FFFF9933"/>
      </left>
      <right style="thin">
        <color rgb="FFFF9933"/>
      </right>
      <top style="thin">
        <color rgb="FFFF9933"/>
      </top>
      <bottom/>
      <diagonal/>
    </border>
    <border>
      <left style="thin">
        <color rgb="FFFF9933"/>
      </left>
      <right/>
      <top style="thin">
        <color rgb="FFFF9933"/>
      </top>
      <bottom style="thin">
        <color rgb="FFFF9933"/>
      </bottom>
      <diagonal/>
    </border>
    <border>
      <left/>
      <right/>
      <top style="thin">
        <color rgb="FFFF9933"/>
      </top>
      <bottom style="thin">
        <color rgb="FFFF9933"/>
      </bottom>
      <diagonal/>
    </border>
    <border>
      <left/>
      <right style="thin">
        <color rgb="FFFF9933"/>
      </right>
      <top style="thin">
        <color rgb="FFFF9933"/>
      </top>
      <bottom style="thin">
        <color rgb="FFFF9933"/>
      </bottom>
      <diagonal/>
    </border>
    <border>
      <left style="thin">
        <color rgb="FFFF9933"/>
      </left>
      <right/>
      <top style="thin">
        <color rgb="FFFF9933"/>
      </top>
      <bottom/>
      <diagonal/>
    </border>
    <border>
      <left/>
      <right/>
      <top style="thin">
        <color rgb="FFFF9933"/>
      </top>
      <bottom/>
      <diagonal/>
    </border>
    <border>
      <left/>
      <right style="thin">
        <color rgb="FFFF9933"/>
      </right>
      <top style="thin">
        <color rgb="FFFF9933"/>
      </top>
      <bottom/>
      <diagonal/>
    </border>
    <border>
      <left style="thin">
        <color rgb="FFFF9933"/>
      </left>
      <right/>
      <top/>
      <bottom/>
      <diagonal/>
    </border>
    <border>
      <left/>
      <right style="thin">
        <color rgb="FFFF9933"/>
      </right>
      <top/>
      <bottom/>
      <diagonal/>
    </border>
    <border>
      <left style="thin">
        <color rgb="FFFF9933"/>
      </left>
      <right/>
      <top/>
      <bottom style="thin">
        <color rgb="FFFF9933"/>
      </bottom>
      <diagonal/>
    </border>
    <border>
      <left/>
      <right/>
      <top/>
      <bottom style="thin">
        <color rgb="FFFF9933"/>
      </bottom>
      <diagonal/>
    </border>
    <border>
      <left/>
      <right style="thin">
        <color rgb="FFFF9933"/>
      </right>
      <top/>
      <bottom style="thin">
        <color rgb="FFFF9933"/>
      </bottom>
      <diagonal/>
    </border>
    <border>
      <left style="thin">
        <color rgb="FF6600FF"/>
      </left>
      <right style="thin">
        <color indexed="64"/>
      </right>
      <top style="thin">
        <color rgb="FF6600FF"/>
      </top>
      <bottom/>
      <diagonal/>
    </border>
    <border>
      <left style="thin">
        <color rgb="FF6600FF"/>
      </left>
      <right style="thin">
        <color indexed="64"/>
      </right>
      <top/>
      <bottom/>
      <diagonal/>
    </border>
    <border>
      <left style="thin">
        <color rgb="FF6600FF"/>
      </left>
      <right style="thin">
        <color indexed="64"/>
      </right>
      <top/>
      <bottom style="thin">
        <color rgb="FF6600FF"/>
      </bottom>
      <diagonal/>
    </border>
    <border>
      <left style="thin">
        <color indexed="64"/>
      </left>
      <right style="thin">
        <color indexed="64"/>
      </right>
      <top style="thin">
        <color rgb="FF6600FF"/>
      </top>
      <bottom/>
      <diagonal/>
    </border>
    <border>
      <left style="thin">
        <color indexed="64"/>
      </left>
      <right style="thin">
        <color indexed="64"/>
      </right>
      <top/>
      <bottom style="thin">
        <color rgb="FF6600FF"/>
      </bottom>
      <diagonal/>
    </border>
    <border>
      <left style="thin">
        <color rgb="FF006699"/>
      </left>
      <right style="thin">
        <color rgb="FF006699"/>
      </right>
      <top/>
      <bottom style="thin">
        <color indexed="17"/>
      </bottom>
      <diagonal/>
    </border>
    <border>
      <left style="thin">
        <color rgb="FF006699"/>
      </left>
      <right style="thin">
        <color rgb="FF006699"/>
      </right>
      <top style="thin">
        <color indexed="17"/>
      </top>
      <bottom style="thin">
        <color indexed="17"/>
      </bottom>
      <diagonal/>
    </border>
    <border>
      <left style="thin">
        <color rgb="FF006699"/>
      </left>
      <right style="thin">
        <color rgb="FF006699"/>
      </right>
      <top style="thin">
        <color indexed="17"/>
      </top>
      <bottom style="medium">
        <color rgb="FF006699"/>
      </bottom>
      <diagonal/>
    </border>
    <border>
      <left/>
      <right style="thin">
        <color rgb="FF006699"/>
      </right>
      <top style="double">
        <color rgb="FF006699"/>
      </top>
      <bottom/>
      <diagonal/>
    </border>
    <border>
      <left style="thin">
        <color rgb="FF006699"/>
      </left>
      <right style="thin">
        <color rgb="FF006699"/>
      </right>
      <top style="medium">
        <color rgb="FF006699"/>
      </top>
      <bottom style="thin">
        <color indexed="17"/>
      </bottom>
      <diagonal/>
    </border>
    <border>
      <left style="thin">
        <color rgb="FF006699"/>
      </left>
      <right style="thin">
        <color rgb="FF006699"/>
      </right>
      <top style="thin">
        <color indexed="17"/>
      </top>
      <bottom/>
      <diagonal/>
    </border>
    <border>
      <left style="thin">
        <color rgb="FF006699"/>
      </left>
      <right style="thin">
        <color rgb="FF006699"/>
      </right>
      <top style="thin">
        <color rgb="FF006699"/>
      </top>
      <bottom style="thin">
        <color indexed="17"/>
      </bottom>
      <diagonal/>
    </border>
    <border>
      <left style="thin">
        <color rgb="FF006699"/>
      </left>
      <right style="thin">
        <color rgb="FF006699"/>
      </right>
      <top style="thin">
        <color indexed="17"/>
      </top>
      <bottom style="thin">
        <color rgb="FF006699"/>
      </bottom>
      <diagonal/>
    </border>
    <border>
      <left style="medium">
        <color rgb="FF006699"/>
      </left>
      <right/>
      <top style="thin">
        <color rgb="FF006699"/>
      </top>
      <bottom/>
      <diagonal/>
    </border>
    <border>
      <left style="thin">
        <color rgb="FF006699"/>
      </left>
      <right style="thin">
        <color rgb="FF6600FF"/>
      </right>
      <top/>
      <bottom/>
      <diagonal/>
    </border>
    <border>
      <left style="thin">
        <color rgb="FF6600FF"/>
      </left>
      <right style="thin">
        <color rgb="FF6600FF"/>
      </right>
      <top/>
      <bottom/>
      <diagonal/>
    </border>
    <border>
      <left style="thin">
        <color rgb="FF6600FF"/>
      </left>
      <right style="thin">
        <color rgb="FF006699"/>
      </right>
      <top/>
      <bottom/>
      <diagonal/>
    </border>
    <border>
      <left style="medium">
        <color rgb="FF006699"/>
      </left>
      <right/>
      <top style="double">
        <color rgb="FF006699"/>
      </top>
      <bottom style="double">
        <color rgb="FF006699"/>
      </bottom>
      <diagonal/>
    </border>
    <border>
      <left/>
      <right/>
      <top style="double">
        <color rgb="FF006699"/>
      </top>
      <bottom style="double">
        <color rgb="FF006699"/>
      </bottom>
      <diagonal/>
    </border>
    <border>
      <left/>
      <right style="medium">
        <color rgb="FF006699"/>
      </right>
      <top/>
      <bottom style="double">
        <color rgb="FF006699"/>
      </bottom>
      <diagonal/>
    </border>
    <border>
      <left style="medium">
        <color rgb="FF006699"/>
      </left>
      <right style="thin">
        <color rgb="FF006699"/>
      </right>
      <top style="medium">
        <color rgb="FF006699"/>
      </top>
      <bottom style="thin">
        <color indexed="17"/>
      </bottom>
      <diagonal/>
    </border>
    <border>
      <left style="medium">
        <color rgb="FF006699"/>
      </left>
      <right style="thin">
        <color rgb="FF006699"/>
      </right>
      <top style="thin">
        <color indexed="17"/>
      </top>
      <bottom style="thin">
        <color indexed="17"/>
      </bottom>
      <diagonal/>
    </border>
    <border>
      <left style="medium">
        <color rgb="FF006699"/>
      </left>
      <right style="thin">
        <color rgb="FF006699"/>
      </right>
      <top style="thin">
        <color indexed="17"/>
      </top>
      <bottom style="medium">
        <color rgb="FF006699"/>
      </bottom>
      <diagonal/>
    </border>
    <border>
      <left style="medium">
        <color rgb="FF006699"/>
      </left>
      <right style="thin">
        <color rgb="FF006699"/>
      </right>
      <top/>
      <bottom style="thin">
        <color rgb="FF006699"/>
      </bottom>
      <diagonal/>
    </border>
    <border>
      <left style="thin">
        <color rgb="FF006699"/>
      </left>
      <right style="thin">
        <color rgb="FF006699"/>
      </right>
      <top style="thin">
        <color rgb="FF006699"/>
      </top>
      <bottom style="thin">
        <color rgb="FF3333CC"/>
      </bottom>
      <diagonal/>
    </border>
    <border>
      <left style="thin">
        <color rgb="FF006699"/>
      </left>
      <right style="thin">
        <color rgb="FF006699"/>
      </right>
      <top style="thin">
        <color rgb="FF3333CC"/>
      </top>
      <bottom style="thin">
        <color rgb="FF3333CC"/>
      </bottom>
      <diagonal/>
    </border>
    <border>
      <left style="thin">
        <color rgb="FF006699"/>
      </left>
      <right style="thin">
        <color rgb="FF006699"/>
      </right>
      <top style="thin">
        <color rgb="FF3333CC"/>
      </top>
      <bottom style="thin">
        <color rgb="FF006699"/>
      </bottom>
      <diagonal/>
    </border>
    <border>
      <left style="thin">
        <color rgb="FF006699"/>
      </left>
      <right style="thin">
        <color rgb="FF006699"/>
      </right>
      <top style="thin">
        <color rgb="FF3333CC"/>
      </top>
      <bottom/>
      <diagonal/>
    </border>
    <border>
      <left style="thin">
        <color rgb="FF006699"/>
      </left>
      <right style="thin">
        <color rgb="FF0000FF"/>
      </right>
      <top style="thin">
        <color rgb="FF006699"/>
      </top>
      <bottom/>
      <diagonal/>
    </border>
    <border>
      <left style="thin">
        <color rgb="FF0000FF"/>
      </left>
      <right style="thin">
        <color rgb="FF0000FF"/>
      </right>
      <top style="thin">
        <color rgb="FF006699"/>
      </top>
      <bottom/>
      <diagonal/>
    </border>
    <border>
      <left style="thin">
        <color rgb="FF0000FF"/>
      </left>
      <right style="thin">
        <color rgb="FF006699"/>
      </right>
      <top style="thin">
        <color rgb="FF006699"/>
      </top>
      <bottom/>
      <diagonal/>
    </border>
    <border>
      <left style="thin">
        <color rgb="FF006699"/>
      </left>
      <right style="thin">
        <color rgb="FF0000FF"/>
      </right>
      <top/>
      <bottom style="thin">
        <color rgb="FF006699"/>
      </bottom>
      <diagonal/>
    </border>
    <border>
      <left style="thin">
        <color rgb="FF0000FF"/>
      </left>
      <right style="thin">
        <color rgb="FF0000FF"/>
      </right>
      <top/>
      <bottom style="thin">
        <color rgb="FF006699"/>
      </bottom>
      <diagonal/>
    </border>
    <border>
      <left style="thin">
        <color rgb="FF0000FF"/>
      </left>
      <right style="thin">
        <color rgb="FF006699"/>
      </right>
      <top/>
      <bottom style="thin">
        <color rgb="FF006699"/>
      </bottom>
      <diagonal/>
    </border>
    <border>
      <left style="thin">
        <color rgb="FF006699"/>
      </left>
      <right style="thin">
        <color rgb="FF6600FF"/>
      </right>
      <top style="thin">
        <color rgb="FF006699"/>
      </top>
      <bottom/>
      <diagonal/>
    </border>
    <border>
      <left style="thin">
        <color rgb="FF6600FF"/>
      </left>
      <right style="thin">
        <color rgb="FF6600FF"/>
      </right>
      <top style="thin">
        <color rgb="FF006699"/>
      </top>
      <bottom/>
      <diagonal/>
    </border>
    <border>
      <left style="thin">
        <color rgb="FF6600FF"/>
      </left>
      <right style="thin">
        <color rgb="FF006699"/>
      </right>
      <top style="thin">
        <color rgb="FF006699"/>
      </top>
      <bottom/>
      <diagonal/>
    </border>
    <border>
      <left style="thin">
        <color rgb="FF006699"/>
      </left>
      <right style="thin">
        <color rgb="FF6600FF"/>
      </right>
      <top/>
      <bottom style="thin">
        <color rgb="FF006699"/>
      </bottom>
      <diagonal/>
    </border>
    <border>
      <left style="thin">
        <color rgb="FF6600FF"/>
      </left>
      <right style="thin">
        <color rgb="FF6600FF"/>
      </right>
      <top/>
      <bottom style="thin">
        <color rgb="FF006699"/>
      </bottom>
      <diagonal/>
    </border>
    <border>
      <left style="thin">
        <color rgb="FF6600FF"/>
      </left>
      <right style="thin">
        <color rgb="FF006699"/>
      </right>
      <top/>
      <bottom style="thin">
        <color rgb="FF006699"/>
      </bottom>
      <diagonal/>
    </border>
    <border>
      <left/>
      <right style="thin">
        <color rgb="FF0000FF"/>
      </right>
      <top/>
      <bottom/>
      <diagonal/>
    </border>
    <border>
      <left style="thin">
        <color rgb="FF0000FF"/>
      </left>
      <right style="thin">
        <color rgb="FF0000FF"/>
      </right>
      <top/>
      <bottom/>
      <diagonal/>
    </border>
    <border>
      <left style="thin">
        <color rgb="FF0000FF"/>
      </left>
      <right/>
      <top/>
      <bottom/>
      <diagonal/>
    </border>
    <border>
      <left/>
      <right style="thin">
        <color rgb="FF0000FF"/>
      </right>
      <top/>
      <bottom style="thin">
        <color rgb="FF006699"/>
      </bottom>
      <diagonal/>
    </border>
    <border>
      <left style="thin">
        <color rgb="FF0000FF"/>
      </left>
      <right/>
      <top/>
      <bottom style="thin">
        <color rgb="FF006699"/>
      </bottom>
      <diagonal/>
    </border>
    <border>
      <left style="thin">
        <color rgb="FF006699"/>
      </left>
      <right/>
      <top style="thin">
        <color rgb="FF006699"/>
      </top>
      <bottom style="medium">
        <color rgb="FF006699"/>
      </bottom>
      <diagonal/>
    </border>
    <border>
      <left/>
      <right style="thin">
        <color rgb="FF006699"/>
      </right>
      <top style="thin">
        <color rgb="FF006699"/>
      </top>
      <bottom style="medium">
        <color rgb="FF006699"/>
      </bottom>
      <diagonal/>
    </border>
    <border>
      <left/>
      <right style="thin">
        <color indexed="12"/>
      </right>
      <top style="medium">
        <color rgb="FF006699"/>
      </top>
      <bottom style="thin">
        <color indexed="12"/>
      </bottom>
      <diagonal/>
    </border>
    <border>
      <left style="thin">
        <color indexed="12"/>
      </left>
      <right style="thin">
        <color indexed="12"/>
      </right>
      <top style="medium">
        <color rgb="FF006699"/>
      </top>
      <bottom style="thin">
        <color indexed="12"/>
      </bottom>
      <diagonal/>
    </border>
    <border>
      <left style="thin">
        <color indexed="12"/>
      </left>
      <right/>
      <top style="medium">
        <color rgb="FF006699"/>
      </top>
      <bottom style="thin">
        <color indexed="12"/>
      </bottom>
      <diagonal/>
    </border>
    <border>
      <left style="thin">
        <color indexed="12"/>
      </left>
      <right style="medium">
        <color rgb="FF006699"/>
      </right>
      <top style="medium">
        <color rgb="FF006699"/>
      </top>
      <bottom style="thin">
        <color indexed="12"/>
      </bottom>
      <diagonal/>
    </border>
    <border>
      <left style="thin">
        <color indexed="12"/>
      </left>
      <right style="medium">
        <color rgb="FF006699"/>
      </right>
      <top style="thin">
        <color indexed="12"/>
      </top>
      <bottom style="thin">
        <color indexed="12"/>
      </bottom>
      <diagonal/>
    </border>
    <border>
      <left style="thin">
        <color rgb="FF006699"/>
      </left>
      <right style="thin">
        <color indexed="12"/>
      </right>
      <top style="thin">
        <color rgb="FF006699"/>
      </top>
      <bottom style="medium">
        <color rgb="FF006699"/>
      </bottom>
      <diagonal/>
    </border>
    <border>
      <left style="thin">
        <color indexed="12"/>
      </left>
      <right style="thin">
        <color rgb="FF006699"/>
      </right>
      <top style="thin">
        <color rgb="FF006699"/>
      </top>
      <bottom style="medium">
        <color rgb="FF006699"/>
      </bottom>
      <diagonal/>
    </border>
    <border>
      <left/>
      <right style="thin">
        <color indexed="12"/>
      </right>
      <top style="thin">
        <color indexed="12"/>
      </top>
      <bottom style="medium">
        <color rgb="FF006699"/>
      </bottom>
      <diagonal/>
    </border>
    <border>
      <left style="thin">
        <color indexed="12"/>
      </left>
      <right style="thin">
        <color indexed="12"/>
      </right>
      <top style="thin">
        <color indexed="12"/>
      </top>
      <bottom style="medium">
        <color rgb="FF006699"/>
      </bottom>
      <diagonal/>
    </border>
    <border>
      <left style="thin">
        <color indexed="12"/>
      </left>
      <right/>
      <top style="thin">
        <color indexed="12"/>
      </top>
      <bottom style="medium">
        <color rgb="FF006699"/>
      </bottom>
      <diagonal/>
    </border>
    <border>
      <left style="thin">
        <color indexed="12"/>
      </left>
      <right style="medium">
        <color rgb="FF006699"/>
      </right>
      <top style="thin">
        <color indexed="12"/>
      </top>
      <bottom style="medium">
        <color rgb="FF006699"/>
      </bottom>
      <diagonal/>
    </border>
    <border>
      <left/>
      <right style="thin">
        <color indexed="12"/>
      </right>
      <top style="medium">
        <color rgb="FF006699"/>
      </top>
      <bottom/>
      <diagonal/>
    </border>
    <border>
      <left style="thin">
        <color indexed="12"/>
      </left>
      <right/>
      <top style="medium">
        <color rgb="FF006699"/>
      </top>
      <bottom/>
      <diagonal/>
    </border>
    <border>
      <left/>
      <right style="thin">
        <color rgb="FF006699"/>
      </right>
      <top style="medium">
        <color rgb="FF006699"/>
      </top>
      <bottom style="thin">
        <color rgb="FF006699"/>
      </bottom>
      <diagonal/>
    </border>
    <border>
      <left style="thin">
        <color rgb="FF006699"/>
      </left>
      <right style="thin">
        <color indexed="12"/>
      </right>
      <top/>
      <bottom style="thin">
        <color rgb="FF006699"/>
      </bottom>
      <diagonal/>
    </border>
    <border>
      <left style="thin">
        <color indexed="12"/>
      </left>
      <right style="thin">
        <color rgb="FF006699"/>
      </right>
      <top/>
      <bottom style="thin">
        <color rgb="FF006699"/>
      </bottom>
      <diagonal/>
    </border>
    <border>
      <left style="thin">
        <color rgb="FF006699"/>
      </left>
      <right style="thin">
        <color indexed="12"/>
      </right>
      <top/>
      <bottom/>
      <diagonal/>
    </border>
    <border>
      <left style="thin">
        <color indexed="12"/>
      </left>
      <right style="thin">
        <color rgb="FF006699"/>
      </right>
      <top/>
      <bottom/>
      <diagonal/>
    </border>
    <border diagonalUp="1">
      <left style="thin">
        <color rgb="FF006699"/>
      </left>
      <right/>
      <top style="thin">
        <color rgb="FF006699"/>
      </top>
      <bottom/>
      <diagonal style="thin">
        <color rgb="FF006699"/>
      </diagonal>
    </border>
    <border diagonalUp="1">
      <left/>
      <right/>
      <top style="thin">
        <color rgb="FF006699"/>
      </top>
      <bottom/>
      <diagonal style="thin">
        <color rgb="FF006699"/>
      </diagonal>
    </border>
    <border diagonalUp="1">
      <left style="thin">
        <color rgb="FF006699"/>
      </left>
      <right/>
      <top/>
      <bottom/>
      <diagonal style="thin">
        <color rgb="FF006699"/>
      </diagonal>
    </border>
    <border diagonalUp="1">
      <left/>
      <right/>
      <top/>
      <bottom/>
      <diagonal style="thin">
        <color rgb="FF006699"/>
      </diagonal>
    </border>
    <border>
      <left style="thin">
        <color rgb="FF006699"/>
      </left>
      <right style="thin">
        <color indexed="12"/>
      </right>
      <top style="thin">
        <color rgb="FF006699"/>
      </top>
      <bottom/>
      <diagonal/>
    </border>
    <border>
      <left style="thin">
        <color indexed="12"/>
      </left>
      <right style="thin">
        <color rgb="FF006699"/>
      </right>
      <top style="thin">
        <color rgb="FF006699"/>
      </top>
      <bottom/>
      <diagonal/>
    </border>
    <border diagonalUp="1">
      <left/>
      <right style="thin">
        <color rgb="FF006699"/>
      </right>
      <top/>
      <bottom/>
      <diagonal style="thin">
        <color rgb="FF006699"/>
      </diagonal>
    </border>
    <border diagonalUp="1">
      <left style="thin">
        <color rgb="FF006699"/>
      </left>
      <right/>
      <top/>
      <bottom style="medium">
        <color rgb="FF006699"/>
      </bottom>
      <diagonal style="thin">
        <color rgb="FF006699"/>
      </diagonal>
    </border>
    <border diagonalUp="1">
      <left/>
      <right/>
      <top/>
      <bottom style="medium">
        <color rgb="FF006699"/>
      </bottom>
      <diagonal style="thin">
        <color rgb="FF006699"/>
      </diagonal>
    </border>
    <border diagonalUp="1">
      <left style="thin">
        <color rgb="FF006699"/>
      </left>
      <right style="thin">
        <color rgb="FF006699"/>
      </right>
      <top style="thin">
        <color rgb="FF006699"/>
      </top>
      <bottom/>
      <diagonal style="thin">
        <color rgb="FF006699"/>
      </diagonal>
    </border>
    <border diagonalUp="1">
      <left style="thin">
        <color rgb="FF006699"/>
      </left>
      <right style="thin">
        <color rgb="FF006699"/>
      </right>
      <top/>
      <bottom style="medium">
        <color rgb="FF006699"/>
      </bottom>
      <diagonal style="thin">
        <color rgb="FF006699"/>
      </diagonal>
    </border>
    <border diagonalUp="1">
      <left style="thin">
        <color rgb="FF006699"/>
      </left>
      <right style="thin">
        <color rgb="FF006699"/>
      </right>
      <top/>
      <bottom style="double">
        <color rgb="FF006699"/>
      </bottom>
      <diagonal style="thin">
        <color rgb="FF006699"/>
      </diagonal>
    </border>
    <border>
      <left style="thin">
        <color rgb="FF006699"/>
      </left>
      <right/>
      <top style="thin">
        <color indexed="12"/>
      </top>
      <bottom/>
      <diagonal/>
    </border>
    <border>
      <left/>
      <right style="thin">
        <color rgb="FF006699"/>
      </right>
      <top style="thin">
        <color indexed="12"/>
      </top>
      <bottom/>
      <diagonal/>
    </border>
    <border>
      <left style="medium">
        <color rgb="FF006699"/>
      </left>
      <right/>
      <top style="thin">
        <color rgb="FF006699"/>
      </top>
      <bottom style="thin">
        <color rgb="FF006699"/>
      </bottom>
      <diagonal/>
    </border>
    <border diagonalUp="1">
      <left/>
      <right style="medium">
        <color rgb="FF006699"/>
      </right>
      <top/>
      <bottom/>
      <diagonal style="thin">
        <color rgb="FF006699"/>
      </diagonal>
    </border>
    <border diagonalUp="1">
      <left/>
      <right style="medium">
        <color rgb="FF006699"/>
      </right>
      <top/>
      <bottom style="medium">
        <color rgb="FF006699"/>
      </bottom>
      <diagonal style="thin">
        <color rgb="FF006699"/>
      </diagonal>
    </border>
    <border>
      <left style="medium">
        <color rgb="FF006699"/>
      </left>
      <right style="medium">
        <color rgb="FF006699"/>
      </right>
      <top style="medium">
        <color rgb="FF006699"/>
      </top>
      <bottom/>
      <diagonal/>
    </border>
    <border>
      <left style="medium">
        <color rgb="FF006699"/>
      </left>
      <right style="medium">
        <color rgb="FF006699"/>
      </right>
      <top/>
      <bottom/>
      <diagonal/>
    </border>
    <border>
      <left style="medium">
        <color rgb="FF006699"/>
      </left>
      <right style="medium">
        <color rgb="FF006699"/>
      </right>
      <top/>
      <bottom style="medium">
        <color rgb="FF006699"/>
      </bottom>
      <diagonal/>
    </border>
    <border>
      <left style="medium">
        <color rgb="FF006699"/>
      </left>
      <right style="thin">
        <color indexed="12"/>
      </right>
      <top/>
      <bottom/>
      <diagonal/>
    </border>
    <border>
      <left style="medium">
        <color rgb="FF006699"/>
      </left>
      <right style="thin">
        <color indexed="12"/>
      </right>
      <top/>
      <bottom style="medium">
        <color rgb="FF006699"/>
      </bottom>
      <diagonal/>
    </border>
    <border>
      <left style="thin">
        <color indexed="12"/>
      </left>
      <right style="thin">
        <color indexed="12"/>
      </right>
      <top/>
      <bottom style="medium">
        <color rgb="FF006699"/>
      </bottom>
      <diagonal/>
    </border>
    <border>
      <left style="thin">
        <color indexed="12"/>
      </left>
      <right/>
      <top/>
      <bottom style="medium">
        <color rgb="FF006699"/>
      </bottom>
      <diagonal/>
    </border>
    <border diagonalUp="1">
      <left/>
      <right style="thin">
        <color rgb="FF006699"/>
      </right>
      <top style="thin">
        <color rgb="FF006699"/>
      </top>
      <bottom/>
      <diagonal style="thin">
        <color rgb="FF006699"/>
      </diagonal>
    </border>
    <border diagonalUp="1">
      <left/>
      <right style="thin">
        <color rgb="FF006699"/>
      </right>
      <top/>
      <bottom style="medium">
        <color rgb="FF006699"/>
      </bottom>
      <diagonal style="thin">
        <color rgb="FF006699"/>
      </diagonal>
    </border>
    <border>
      <left style="thin">
        <color rgb="FF006699"/>
      </left>
      <right style="thin">
        <color rgb="FF006699"/>
      </right>
      <top style="medium">
        <color rgb="FF006699"/>
      </top>
      <bottom style="thin">
        <color indexed="12"/>
      </bottom>
      <diagonal/>
    </border>
    <border>
      <left style="thin">
        <color rgb="FF006699"/>
      </left>
      <right style="thin">
        <color rgb="FF006699"/>
      </right>
      <top style="thin">
        <color indexed="12"/>
      </top>
      <bottom/>
      <diagonal/>
    </border>
    <border diagonalUp="1">
      <left style="thin">
        <color rgb="FF006699"/>
      </left>
      <right style="medium">
        <color rgb="FF006699"/>
      </right>
      <top style="thin">
        <color rgb="FF006699"/>
      </top>
      <bottom/>
      <diagonal style="thin">
        <color rgb="FF006699"/>
      </diagonal>
    </border>
    <border diagonalUp="1">
      <left style="thin">
        <color rgb="FF006699"/>
      </left>
      <right style="medium">
        <color rgb="FF006699"/>
      </right>
      <top/>
      <bottom style="double">
        <color rgb="FF006699"/>
      </bottom>
      <diagonal style="thin">
        <color rgb="FF006699"/>
      </diagonal>
    </border>
    <border>
      <left style="thin">
        <color rgb="FF0000FF"/>
      </left>
      <right/>
      <top style="medium">
        <color rgb="FF006699"/>
      </top>
      <bottom/>
      <diagonal/>
    </border>
    <border>
      <left style="thin">
        <color rgb="FF006699"/>
      </left>
      <right style="thin">
        <color rgb="FF006699"/>
      </right>
      <top style="medium">
        <color rgb="FF006699"/>
      </top>
      <bottom/>
      <diagonal/>
    </border>
    <border diagonalUp="1">
      <left style="thin">
        <color rgb="FF006699"/>
      </left>
      <right style="thin">
        <color rgb="FF006699"/>
      </right>
      <top/>
      <bottom/>
      <diagonal style="thin">
        <color rgb="FF006699"/>
      </diagonal>
    </border>
    <border>
      <left style="thin">
        <color rgb="FF006699"/>
      </left>
      <right style="thin">
        <color indexed="48"/>
      </right>
      <top/>
      <bottom/>
      <diagonal/>
    </border>
    <border>
      <left style="thin">
        <color indexed="48"/>
      </left>
      <right style="thin">
        <color rgb="FF006699"/>
      </right>
      <top/>
      <bottom/>
      <diagonal/>
    </border>
    <border diagonalUp="1">
      <left/>
      <right/>
      <top style="thin">
        <color rgb="FF006699"/>
      </top>
      <bottom/>
      <diagonal style="thin">
        <color indexed="48"/>
      </diagonal>
    </border>
    <border diagonalUp="1">
      <left/>
      <right style="thin">
        <color rgb="FF006699"/>
      </right>
      <top style="thin">
        <color rgb="FF006699"/>
      </top>
      <bottom/>
      <diagonal style="thin">
        <color indexed="48"/>
      </diagonal>
    </border>
    <border diagonalUp="1">
      <left/>
      <right style="thin">
        <color rgb="FF006699"/>
      </right>
      <top/>
      <bottom/>
      <diagonal style="thin">
        <color indexed="48"/>
      </diagonal>
    </border>
    <border>
      <left style="thin">
        <color rgb="FF006699"/>
      </left>
      <right style="thin">
        <color indexed="48"/>
      </right>
      <top style="thin">
        <color rgb="FF006699"/>
      </top>
      <bottom/>
      <diagonal/>
    </border>
    <border>
      <left style="thin">
        <color indexed="48"/>
      </left>
      <right style="thin">
        <color rgb="FF006699"/>
      </right>
      <top style="thin">
        <color rgb="FF006699"/>
      </top>
      <bottom/>
      <diagonal/>
    </border>
    <border>
      <left/>
      <right style="thin">
        <color indexed="48"/>
      </right>
      <top style="thin">
        <color rgb="FF006699"/>
      </top>
      <bottom/>
      <diagonal/>
    </border>
    <border>
      <left style="thin">
        <color indexed="48"/>
      </left>
      <right/>
      <top style="thin">
        <color rgb="FF006699"/>
      </top>
      <bottom/>
      <diagonal/>
    </border>
    <border>
      <left style="thin">
        <color rgb="FF006699"/>
      </left>
      <right style="thin">
        <color indexed="48"/>
      </right>
      <top style="thin">
        <color rgb="FF006699"/>
      </top>
      <bottom style="thin">
        <color rgb="FF006699"/>
      </bottom>
      <diagonal/>
    </border>
    <border>
      <left style="thin">
        <color indexed="48"/>
      </left>
      <right style="thin">
        <color rgb="FF006699"/>
      </right>
      <top style="thin">
        <color rgb="FF006699"/>
      </top>
      <bottom style="thin">
        <color rgb="FF006699"/>
      </bottom>
      <diagonal/>
    </border>
    <border>
      <left style="thin">
        <color indexed="48"/>
      </left>
      <right style="thin">
        <color indexed="48"/>
      </right>
      <top style="thin">
        <color rgb="FF006699"/>
      </top>
      <bottom/>
      <diagonal/>
    </border>
    <border>
      <left/>
      <right style="thin">
        <color indexed="48"/>
      </right>
      <top style="thin">
        <color rgb="FF006699"/>
      </top>
      <bottom style="thin">
        <color rgb="FF006699"/>
      </bottom>
      <diagonal/>
    </border>
    <border>
      <left style="thin">
        <color indexed="48"/>
      </left>
      <right style="thin">
        <color indexed="48"/>
      </right>
      <top style="thin">
        <color rgb="FF006699"/>
      </top>
      <bottom style="thin">
        <color rgb="FF006699"/>
      </bottom>
      <diagonal/>
    </border>
    <border>
      <left style="thin">
        <color indexed="48"/>
      </left>
      <right/>
      <top style="thin">
        <color rgb="FF006699"/>
      </top>
      <bottom style="thin">
        <color rgb="FF006699"/>
      </bottom>
      <diagonal/>
    </border>
    <border>
      <left style="thin">
        <color indexed="48"/>
      </left>
      <right/>
      <top/>
      <bottom style="thin">
        <color rgb="FF006699"/>
      </bottom>
      <diagonal/>
    </border>
    <border>
      <left style="medium">
        <color rgb="FF006699"/>
      </left>
      <right style="thin">
        <color indexed="48"/>
      </right>
      <top/>
      <bottom/>
      <diagonal/>
    </border>
    <border>
      <left style="thin">
        <color indexed="48"/>
      </left>
      <right style="medium">
        <color rgb="FF006699"/>
      </right>
      <top/>
      <bottom/>
      <diagonal/>
    </border>
    <border>
      <left style="thin">
        <color rgb="FF006699"/>
      </left>
      <right style="thin">
        <color indexed="48"/>
      </right>
      <top/>
      <bottom style="thin">
        <color indexed="48"/>
      </bottom>
      <diagonal/>
    </border>
    <border>
      <left style="thin">
        <color indexed="48"/>
      </left>
      <right style="thin">
        <color rgb="FF006699"/>
      </right>
      <top/>
      <bottom style="thin">
        <color indexed="48"/>
      </bottom>
      <diagonal/>
    </border>
    <border>
      <left style="thin">
        <color rgb="FF006699"/>
      </left>
      <right style="thin">
        <color indexed="48"/>
      </right>
      <top style="thin">
        <color indexed="48"/>
      </top>
      <bottom/>
      <diagonal/>
    </border>
    <border>
      <left style="thin">
        <color indexed="48"/>
      </left>
      <right style="thin">
        <color rgb="FF006699"/>
      </right>
      <top style="thin">
        <color indexed="48"/>
      </top>
      <bottom/>
      <diagonal/>
    </border>
    <border>
      <left style="medium">
        <color rgb="FF006699"/>
      </left>
      <right style="thin">
        <color indexed="48"/>
      </right>
      <top style="medium">
        <color rgb="FF006699"/>
      </top>
      <bottom style="thin">
        <color rgb="FF006699"/>
      </bottom>
      <diagonal/>
    </border>
    <border>
      <left style="thin">
        <color indexed="48"/>
      </left>
      <right style="thin">
        <color indexed="48"/>
      </right>
      <top style="medium">
        <color rgb="FF006699"/>
      </top>
      <bottom style="thin">
        <color rgb="FF006699"/>
      </bottom>
      <diagonal/>
    </border>
    <border>
      <left style="thin">
        <color indexed="48"/>
      </left>
      <right/>
      <top style="medium">
        <color rgb="FF006699"/>
      </top>
      <bottom style="thin">
        <color rgb="FF006699"/>
      </bottom>
      <diagonal/>
    </border>
    <border>
      <left style="thin">
        <color indexed="48"/>
      </left>
      <right style="medium">
        <color rgb="FF006699"/>
      </right>
      <top style="medium">
        <color rgb="FF006699"/>
      </top>
      <bottom style="thin">
        <color rgb="FF006699"/>
      </bottom>
      <diagonal/>
    </border>
    <border>
      <left style="thin">
        <color rgb="FF006699"/>
      </left>
      <right style="medium">
        <color rgb="FF006699"/>
      </right>
      <top style="thin">
        <color rgb="FF006699"/>
      </top>
      <bottom/>
      <diagonal/>
    </border>
    <border>
      <left style="medium">
        <color rgb="FF006699"/>
      </left>
      <right style="medium">
        <color rgb="FF006699"/>
      </right>
      <top style="thin">
        <color rgb="FF006699"/>
      </top>
      <bottom/>
      <diagonal/>
    </border>
    <border>
      <left/>
      <right/>
      <top style="thin">
        <color rgb="FF006699"/>
      </top>
      <bottom style="thin">
        <color indexed="48"/>
      </bottom>
      <diagonal/>
    </border>
    <border>
      <left/>
      <right/>
      <top style="thin">
        <color indexed="48"/>
      </top>
      <bottom style="thin">
        <color rgb="FF006699"/>
      </bottom>
      <diagonal/>
    </border>
    <border>
      <left style="thin">
        <color rgb="FF006699"/>
      </left>
      <right/>
      <top/>
      <bottom style="thin">
        <color indexed="48"/>
      </bottom>
      <diagonal/>
    </border>
    <border>
      <left style="thin">
        <color rgb="FF006699"/>
      </left>
      <right/>
      <top style="thin">
        <color indexed="48"/>
      </top>
      <bottom/>
      <diagonal/>
    </border>
    <border>
      <left/>
      <right style="thin">
        <color rgb="FF006699"/>
      </right>
      <top style="thin">
        <color rgb="FF006699"/>
      </top>
      <bottom style="thin">
        <color indexed="48"/>
      </bottom>
      <diagonal/>
    </border>
    <border>
      <left/>
      <right style="thin">
        <color rgb="FF006699"/>
      </right>
      <top style="thin">
        <color indexed="48"/>
      </top>
      <bottom style="thin">
        <color rgb="FF006699"/>
      </bottom>
      <diagonal/>
    </border>
    <border>
      <left style="double">
        <color rgb="FF006699"/>
      </left>
      <right/>
      <top style="thin">
        <color rgb="FF006699"/>
      </top>
      <bottom style="thin">
        <color indexed="48"/>
      </bottom>
      <diagonal/>
    </border>
    <border>
      <left style="double">
        <color rgb="FF006699"/>
      </left>
      <right/>
      <top style="thin">
        <color indexed="48"/>
      </top>
      <bottom style="thin">
        <color rgb="FF006699"/>
      </bottom>
      <diagonal/>
    </border>
    <border diagonalDown="1">
      <left/>
      <right/>
      <top/>
      <bottom/>
      <diagonal style="thin">
        <color rgb="FF006699"/>
      </diagonal>
    </border>
    <border diagonalDown="1">
      <left/>
      <right style="thin">
        <color rgb="FF006699"/>
      </right>
      <top/>
      <bottom/>
      <diagonal style="thin">
        <color rgb="FF006699"/>
      </diagonal>
    </border>
    <border diagonalDown="1">
      <left/>
      <right/>
      <top/>
      <bottom style="thin">
        <color rgb="FF006699"/>
      </bottom>
      <diagonal style="thin">
        <color rgb="FF006699"/>
      </diagonal>
    </border>
    <border diagonalDown="1">
      <left/>
      <right style="thin">
        <color rgb="FF006699"/>
      </right>
      <top/>
      <bottom style="thin">
        <color rgb="FF006699"/>
      </bottom>
      <diagonal style="thin">
        <color rgb="FF006699"/>
      </diagonal>
    </border>
    <border>
      <left style="thin">
        <color rgb="FF006699"/>
      </left>
      <right/>
      <top style="thin">
        <color rgb="FF006699"/>
      </top>
      <bottom style="thin">
        <color indexed="48"/>
      </bottom>
      <diagonal/>
    </border>
    <border>
      <left style="thin">
        <color rgb="FF006699"/>
      </left>
      <right/>
      <top style="thin">
        <color indexed="48"/>
      </top>
      <bottom style="thin">
        <color rgb="FF006699"/>
      </bottom>
      <diagonal/>
    </border>
    <border>
      <left/>
      <right style="thin">
        <color indexed="48"/>
      </right>
      <top style="thin">
        <color rgb="FF006699"/>
      </top>
      <bottom style="thin">
        <color indexed="48"/>
      </bottom>
      <diagonal/>
    </border>
    <border>
      <left style="thin">
        <color indexed="48"/>
      </left>
      <right style="thin">
        <color rgb="FF006699"/>
      </right>
      <top style="thin">
        <color rgb="FF006699"/>
      </top>
      <bottom style="thin">
        <color indexed="48"/>
      </bottom>
      <diagonal/>
    </border>
    <border>
      <left style="thin">
        <color indexed="48"/>
      </left>
      <right style="thin">
        <color rgb="FF006699"/>
      </right>
      <top style="thin">
        <color indexed="48"/>
      </top>
      <bottom style="thin">
        <color indexed="48"/>
      </bottom>
      <diagonal/>
    </border>
    <border>
      <left style="thin">
        <color rgb="FF006699"/>
      </left>
      <right style="thin">
        <color rgb="FF006699"/>
      </right>
      <top style="thin">
        <color rgb="FF006699"/>
      </top>
      <bottom style="thin">
        <color indexed="48"/>
      </bottom>
      <diagonal/>
    </border>
    <border>
      <left style="thin">
        <color rgb="FF006699"/>
      </left>
      <right style="thin">
        <color rgb="FF006699"/>
      </right>
      <top style="thin">
        <color indexed="48"/>
      </top>
      <bottom style="thin">
        <color rgb="FF006699"/>
      </bottom>
      <diagonal/>
    </border>
    <border>
      <left style="thin">
        <color rgb="FF006699"/>
      </left>
      <right style="thin">
        <color rgb="FF006699"/>
      </right>
      <top/>
      <bottom style="thin">
        <color indexed="48"/>
      </bottom>
      <diagonal/>
    </border>
    <border>
      <left style="thin">
        <color rgb="FF006699"/>
      </left>
      <right style="thin">
        <color rgb="FF006699"/>
      </right>
      <top style="thin">
        <color indexed="48"/>
      </top>
      <bottom/>
      <diagonal/>
    </border>
    <border>
      <left/>
      <right style="thin">
        <color rgb="FF006699"/>
      </right>
      <top/>
      <bottom style="thin">
        <color indexed="48"/>
      </bottom>
      <diagonal/>
    </border>
    <border>
      <left/>
      <right style="thin">
        <color rgb="FF006699"/>
      </right>
      <top style="thin">
        <color indexed="48"/>
      </top>
      <bottom/>
      <diagonal/>
    </border>
    <border>
      <left style="double">
        <color rgb="FF006699"/>
      </left>
      <right/>
      <top/>
      <bottom style="thin">
        <color indexed="48"/>
      </bottom>
      <diagonal/>
    </border>
    <border>
      <left style="double">
        <color rgb="FF006699"/>
      </left>
      <right/>
      <top style="thin">
        <color indexed="48"/>
      </top>
      <bottom/>
      <diagonal/>
    </border>
    <border>
      <left style="thin">
        <color rgb="FF006699"/>
      </left>
      <right/>
      <top style="double">
        <color rgb="FF006699"/>
      </top>
      <bottom/>
      <diagonal/>
    </border>
    <border>
      <left style="thin">
        <color rgb="FF006699"/>
      </left>
      <right style="thin">
        <color rgb="FF006699"/>
      </right>
      <top style="double">
        <color rgb="FF006699"/>
      </top>
      <bottom/>
      <diagonal/>
    </border>
    <border>
      <left style="thin">
        <color indexed="48"/>
      </left>
      <right/>
      <top style="double">
        <color rgb="FF006699"/>
      </top>
      <bottom/>
      <diagonal/>
    </border>
    <border diagonalUp="1">
      <left style="thin">
        <color rgb="FF006699"/>
      </left>
      <right/>
      <top style="thin">
        <color rgb="FF006699"/>
      </top>
      <bottom style="thin">
        <color indexed="48"/>
      </bottom>
      <diagonal style="thin">
        <color rgb="FF006699"/>
      </diagonal>
    </border>
    <border diagonalUp="1">
      <left/>
      <right style="thin">
        <color rgb="FF006699"/>
      </right>
      <top style="thin">
        <color rgb="FF006699"/>
      </top>
      <bottom style="thin">
        <color indexed="48"/>
      </bottom>
      <diagonal style="thin">
        <color rgb="FF006699"/>
      </diagonal>
    </border>
    <border diagonalUp="1">
      <left style="thin">
        <color rgb="FF006699"/>
      </left>
      <right/>
      <top style="thin">
        <color indexed="48"/>
      </top>
      <bottom style="thin">
        <color rgb="FF006699"/>
      </bottom>
      <diagonal style="thin">
        <color rgb="FF006699"/>
      </diagonal>
    </border>
    <border diagonalUp="1">
      <left/>
      <right style="thin">
        <color rgb="FF006699"/>
      </right>
      <top style="thin">
        <color indexed="48"/>
      </top>
      <bottom style="thin">
        <color rgb="FF006699"/>
      </bottom>
      <diagonal style="thin">
        <color rgb="FF006699"/>
      </diagonal>
    </border>
    <border diagonalUp="1">
      <left style="thin">
        <color rgb="FF006699"/>
      </left>
      <right/>
      <top style="thin">
        <color rgb="FF006699"/>
      </top>
      <bottom style="thin">
        <color rgb="FF006699"/>
      </bottom>
      <diagonal style="thin">
        <color rgb="FF006699"/>
      </diagonal>
    </border>
    <border diagonalUp="1">
      <left/>
      <right/>
      <top style="thin">
        <color rgb="FF006699"/>
      </top>
      <bottom style="thin">
        <color rgb="FF006699"/>
      </bottom>
      <diagonal style="thin">
        <color rgb="FF006699"/>
      </diagonal>
    </border>
    <border diagonalUp="1">
      <left/>
      <right style="thin">
        <color rgb="FF006699"/>
      </right>
      <top style="thin">
        <color rgb="FF006699"/>
      </top>
      <bottom style="thin">
        <color rgb="FF006699"/>
      </bottom>
      <diagonal style="thin">
        <color rgb="FF006699"/>
      </diagonal>
    </border>
    <border diagonalUp="1">
      <left/>
      <right/>
      <top style="thin">
        <color rgb="FF006699"/>
      </top>
      <bottom style="thin">
        <color indexed="48"/>
      </bottom>
      <diagonal style="thin">
        <color rgb="FF006699"/>
      </diagonal>
    </border>
    <border diagonalUp="1">
      <left/>
      <right/>
      <top style="thin">
        <color indexed="48"/>
      </top>
      <bottom style="thin">
        <color rgb="FF006699"/>
      </bottom>
      <diagonal style="thin">
        <color rgb="FF006699"/>
      </diagonal>
    </border>
  </borders>
  <cellStyleXfs count="5">
    <xf numFmtId="0" fontId="0" fillId="0" borderId="0"/>
    <xf numFmtId="6" fontId="12" fillId="0" borderId="0" applyFont="0" applyFill="0" applyBorder="0" applyAlignment="0" applyProtection="0"/>
    <xf numFmtId="1" fontId="14" fillId="0" borderId="0"/>
    <xf numFmtId="0" fontId="15" fillId="0" borderId="0"/>
    <xf numFmtId="0" fontId="11" fillId="0" borderId="0">
      <alignment vertical="center"/>
      <protection hidden="1"/>
    </xf>
  </cellStyleXfs>
  <cellXfs count="1920">
    <xf numFmtId="0" fontId="0" fillId="0" borderId="0" xfId="0"/>
    <xf numFmtId="0" fontId="2" fillId="0" borderId="0" xfId="0" applyFont="1" applyAlignment="1" applyProtection="1">
      <alignment horizontal="distributed" vertical="center"/>
      <protection hidden="1"/>
    </xf>
    <xf numFmtId="0" fontId="44" fillId="0" borderId="0" xfId="0" applyFont="1" applyAlignment="1" applyProtection="1">
      <alignment horizontal="distributed" vertical="center"/>
      <protection hidden="1"/>
    </xf>
    <xf numFmtId="0" fontId="44" fillId="0" borderId="86" xfId="0" applyFont="1" applyBorder="1" applyAlignment="1" applyProtection="1">
      <alignment horizontal="distributed" vertical="center"/>
      <protection hidden="1"/>
    </xf>
    <xf numFmtId="0" fontId="44" fillId="0" borderId="87" xfId="0" applyFont="1" applyBorder="1" applyAlignment="1" applyProtection="1">
      <alignment horizontal="distributed" vertical="center"/>
      <protection hidden="1"/>
    </xf>
    <xf numFmtId="0" fontId="44" fillId="0" borderId="88" xfId="0" applyFont="1" applyBorder="1" applyAlignment="1" applyProtection="1">
      <alignment horizontal="distributed" vertical="center"/>
      <protection hidden="1"/>
    </xf>
    <xf numFmtId="0" fontId="45" fillId="0" borderId="89" xfId="0" applyFont="1" applyBorder="1" applyAlignment="1" applyProtection="1">
      <alignment horizontal="center" vertical="center"/>
      <protection hidden="1"/>
    </xf>
    <xf numFmtId="0" fontId="45" fillId="0" borderId="90" xfId="0" applyFont="1" applyBorder="1" applyAlignment="1" applyProtection="1">
      <alignment horizontal="center" vertical="center"/>
      <protection hidden="1"/>
    </xf>
    <xf numFmtId="0" fontId="45" fillId="0" borderId="91" xfId="0" applyFont="1" applyBorder="1" applyAlignment="1" applyProtection="1">
      <alignment horizontal="center" vertical="center"/>
      <protection hidden="1"/>
    </xf>
    <xf numFmtId="0" fontId="45" fillId="0" borderId="92" xfId="0" applyFont="1" applyBorder="1" applyAlignment="1" applyProtection="1">
      <alignment horizontal="center" vertical="center"/>
      <protection hidden="1"/>
    </xf>
    <xf numFmtId="0" fontId="45" fillId="0" borderId="93" xfId="0" applyFont="1" applyBorder="1" applyAlignment="1" applyProtection="1">
      <alignment horizontal="center" vertical="center"/>
      <protection hidden="1"/>
    </xf>
    <xf numFmtId="0" fontId="44" fillId="0" borderId="0" xfId="0" applyFont="1" applyAlignment="1" applyProtection="1">
      <alignment horizontal="left" vertical="center"/>
      <protection hidden="1"/>
    </xf>
    <xf numFmtId="0" fontId="46" fillId="0" borderId="0" xfId="0" applyFont="1" applyAlignment="1" applyProtection="1">
      <alignment vertical="center"/>
      <protection hidden="1"/>
    </xf>
    <xf numFmtId="0" fontId="47" fillId="0" borderId="0" xfId="0" applyFont="1" applyAlignment="1" applyProtection="1">
      <alignment horizontal="right" vertical="center"/>
      <protection hidden="1"/>
    </xf>
    <xf numFmtId="0" fontId="44" fillId="0" borderId="0" xfId="0" applyFont="1" applyAlignment="1" applyProtection="1">
      <alignment vertical="center"/>
      <protection hidden="1"/>
    </xf>
    <xf numFmtId="0" fontId="48" fillId="0" borderId="0" xfId="0" applyFont="1" applyAlignment="1" applyProtection="1">
      <alignment horizontal="left" vertical="center"/>
      <protection hidden="1"/>
    </xf>
    <xf numFmtId="49" fontId="48" fillId="0" borderId="0" xfId="0" applyNumberFormat="1" applyFont="1" applyAlignment="1" applyProtection="1">
      <alignment horizontal="center" vertical="center"/>
      <protection hidden="1"/>
    </xf>
    <xf numFmtId="0" fontId="48" fillId="0" borderId="0" xfId="0" applyFont="1" applyAlignment="1" applyProtection="1">
      <alignment horizontal="distributed" vertical="center"/>
      <protection hidden="1"/>
    </xf>
    <xf numFmtId="0" fontId="49" fillId="0" borderId="0" xfId="0" applyFont="1" applyAlignment="1" applyProtection="1">
      <alignment vertical="center" wrapText="1"/>
      <protection hidden="1"/>
    </xf>
    <xf numFmtId="0" fontId="47" fillId="0" borderId="0" xfId="0" applyFont="1" applyAlignment="1" applyProtection="1">
      <alignment vertical="center" wrapText="1"/>
      <protection hidden="1"/>
    </xf>
    <xf numFmtId="0" fontId="49" fillId="0" borderId="86" xfId="0" applyFont="1" applyBorder="1" applyAlignment="1" applyProtection="1">
      <alignment vertical="center" wrapText="1"/>
      <protection hidden="1"/>
    </xf>
    <xf numFmtId="0" fontId="49" fillId="0" borderId="87" xfId="0" applyFont="1" applyBorder="1" applyAlignment="1" applyProtection="1">
      <alignment vertical="center" wrapText="1"/>
      <protection hidden="1"/>
    </xf>
    <xf numFmtId="0" fontId="49" fillId="0" borderId="88" xfId="0" applyFont="1" applyBorder="1" applyAlignment="1" applyProtection="1">
      <alignment vertical="center" wrapText="1"/>
      <protection hidden="1"/>
    </xf>
    <xf numFmtId="0" fontId="44" fillId="0" borderId="89" xfId="0" applyFont="1" applyBorder="1" applyAlignment="1" applyProtection="1">
      <alignment vertical="center"/>
      <protection hidden="1"/>
    </xf>
    <xf numFmtId="0" fontId="44" fillId="0" borderId="90" xfId="0" applyFont="1" applyBorder="1" applyAlignment="1" applyProtection="1">
      <alignment vertical="center"/>
      <protection hidden="1"/>
    </xf>
    <xf numFmtId="0" fontId="44" fillId="0" borderId="91" xfId="0" applyFont="1" applyBorder="1" applyAlignment="1" applyProtection="1">
      <alignment vertical="center"/>
      <protection hidden="1"/>
    </xf>
    <xf numFmtId="0" fontId="44" fillId="0" borderId="92" xfId="0" applyFont="1" applyBorder="1" applyAlignment="1" applyProtection="1">
      <alignment vertical="center"/>
      <protection hidden="1"/>
    </xf>
    <xf numFmtId="0" fontId="44" fillId="0" borderId="93" xfId="0" applyFont="1" applyBorder="1" applyAlignment="1" applyProtection="1">
      <alignment vertical="center"/>
      <protection hidden="1"/>
    </xf>
    <xf numFmtId="0" fontId="0" fillId="0" borderId="0" xfId="0" applyProtection="1">
      <protection hidden="1"/>
    </xf>
    <xf numFmtId="0" fontId="50" fillId="0" borderId="0" xfId="0" applyFont="1" applyAlignment="1" applyProtection="1">
      <alignment vertical="center"/>
      <protection hidden="1"/>
    </xf>
    <xf numFmtId="0" fontId="11" fillId="0" borderId="0" xfId="0" applyFont="1" applyAlignment="1" applyProtection="1">
      <alignment horizontal="center" vertical="center"/>
      <protection hidden="1"/>
    </xf>
    <xf numFmtId="0" fontId="46" fillId="0" borderId="0" xfId="0" applyFont="1" applyProtection="1">
      <protection hidden="1"/>
    </xf>
    <xf numFmtId="0" fontId="44" fillId="0" borderId="0" xfId="0" applyFont="1" applyAlignment="1" applyProtection="1">
      <alignment horizontal="center" vertical="center"/>
      <protection hidden="1"/>
    </xf>
    <xf numFmtId="0" fontId="11" fillId="2" borderId="0" xfId="0" applyFont="1" applyFill="1" applyAlignment="1" applyProtection="1">
      <alignment horizontal="center" vertical="center"/>
      <protection hidden="1"/>
    </xf>
    <xf numFmtId="0" fontId="47" fillId="0" borderId="0" xfId="0" applyFont="1" applyAlignment="1" applyProtection="1">
      <alignment horizontal="distributed" vertical="center"/>
      <protection hidden="1"/>
    </xf>
    <xf numFmtId="0" fontId="2" fillId="0" borderId="0" xfId="0" applyFont="1" applyAlignment="1" applyProtection="1">
      <alignment vertical="center"/>
      <protection hidden="1"/>
    </xf>
    <xf numFmtId="176" fontId="30" fillId="0" borderId="0" xfId="0" applyNumberFormat="1" applyFont="1" applyAlignment="1" applyProtection="1">
      <alignment vertical="center"/>
      <protection hidden="1"/>
    </xf>
    <xf numFmtId="176" fontId="30" fillId="0" borderId="0" xfId="0" applyNumberFormat="1" applyFont="1" applyAlignment="1" applyProtection="1">
      <alignment horizontal="center" vertical="center"/>
      <protection hidden="1"/>
    </xf>
    <xf numFmtId="176" fontId="30" fillId="0" borderId="0" xfId="0" applyNumberFormat="1" applyFont="1" applyAlignment="1" applyProtection="1">
      <alignment horizontal="right" vertical="center"/>
      <protection hidden="1"/>
    </xf>
    <xf numFmtId="0" fontId="31" fillId="0" borderId="0" xfId="0" applyFont="1" applyAlignment="1" applyProtection="1">
      <alignment horizontal="center" vertical="center"/>
      <protection hidden="1"/>
    </xf>
    <xf numFmtId="0" fontId="2" fillId="0" borderId="94" xfId="0" applyFont="1" applyBorder="1" applyAlignment="1" applyProtection="1">
      <alignment horizontal="center" vertical="center"/>
      <protection hidden="1"/>
    </xf>
    <xf numFmtId="176" fontId="30" fillId="0" borderId="94" xfId="0" applyNumberFormat="1" applyFont="1" applyBorder="1" applyAlignment="1" applyProtection="1">
      <alignment horizontal="right" vertical="center"/>
      <protection hidden="1"/>
    </xf>
    <xf numFmtId="176" fontId="31" fillId="0" borderId="95" xfId="0" applyNumberFormat="1" applyFont="1" applyBorder="1" applyAlignment="1" applyProtection="1">
      <alignment vertical="center"/>
      <protection hidden="1"/>
    </xf>
    <xf numFmtId="176" fontId="31" fillId="0" borderId="0" xfId="0" applyNumberFormat="1" applyFont="1" applyAlignment="1" applyProtection="1">
      <alignment vertical="center"/>
      <protection hidden="1"/>
    </xf>
    <xf numFmtId="176" fontId="31" fillId="0" borderId="0" xfId="0" applyNumberFormat="1" applyFont="1" applyAlignment="1" applyProtection="1">
      <alignment horizontal="center" vertical="center"/>
      <protection hidden="1"/>
    </xf>
    <xf numFmtId="176" fontId="31" fillId="0" borderId="0" xfId="0" applyNumberFormat="1" applyFont="1" applyAlignment="1" applyProtection="1">
      <alignment horizontal="right" vertical="center"/>
      <protection hidden="1"/>
    </xf>
    <xf numFmtId="0" fontId="31" fillId="0" borderId="95" xfId="0" applyFont="1" applyBorder="1" applyAlignment="1" applyProtection="1">
      <alignment horizontal="center" vertical="center"/>
      <protection hidden="1"/>
    </xf>
    <xf numFmtId="176" fontId="31" fillId="2" borderId="0" xfId="0" applyNumberFormat="1" applyFont="1" applyFill="1" applyAlignment="1" applyProtection="1">
      <alignment vertical="center"/>
      <protection hidden="1"/>
    </xf>
    <xf numFmtId="0" fontId="31" fillId="0" borderId="0" xfId="0" applyFont="1" applyAlignment="1" applyProtection="1">
      <alignment horizontal="right" vertical="center"/>
      <protection hidden="1"/>
    </xf>
    <xf numFmtId="49" fontId="44" fillId="0" borderId="0" xfId="0" applyNumberFormat="1" applyFont="1" applyAlignment="1" applyProtection="1">
      <alignment vertical="center" shrinkToFit="1"/>
      <protection hidden="1"/>
    </xf>
    <xf numFmtId="0" fontId="44" fillId="0" borderId="0" xfId="0" applyFont="1" applyAlignment="1" applyProtection="1">
      <alignment vertical="center" shrinkToFit="1"/>
      <protection hidden="1"/>
    </xf>
    <xf numFmtId="0" fontId="44" fillId="0" borderId="96" xfId="0" applyFont="1" applyBorder="1" applyAlignment="1" applyProtection="1">
      <alignment horizontal="distributed" vertical="center"/>
      <protection hidden="1"/>
    </xf>
    <xf numFmtId="0" fontId="44" fillId="0" borderId="97" xfId="0" applyFont="1" applyBorder="1" applyAlignment="1" applyProtection="1">
      <alignment horizontal="distributed" vertical="center"/>
      <protection hidden="1"/>
    </xf>
    <xf numFmtId="0" fontId="44" fillId="0" borderId="97" xfId="0" applyFont="1" applyBorder="1" applyAlignment="1" applyProtection="1">
      <alignment horizontal="center" vertical="center"/>
      <protection hidden="1"/>
    </xf>
    <xf numFmtId="0" fontId="44" fillId="0" borderId="98" xfId="0" applyFont="1" applyBorder="1" applyAlignment="1" applyProtection="1">
      <alignment vertical="center"/>
      <protection hidden="1"/>
    </xf>
    <xf numFmtId="176" fontId="30" fillId="0" borderId="99" xfId="0" applyNumberFormat="1" applyFont="1" applyBorder="1" applyAlignment="1" applyProtection="1">
      <alignment vertical="center"/>
      <protection hidden="1"/>
    </xf>
    <xf numFmtId="176" fontId="30" fillId="0" borderId="100" xfId="0" applyNumberFormat="1" applyFont="1" applyBorder="1" applyAlignment="1" applyProtection="1">
      <alignment horizontal="right" vertical="center"/>
      <protection hidden="1"/>
    </xf>
    <xf numFmtId="176" fontId="30" fillId="0" borderId="99" xfId="0" applyNumberFormat="1" applyFont="1" applyBorder="1" applyAlignment="1" applyProtection="1">
      <alignment horizontal="right" vertical="center"/>
      <protection hidden="1"/>
    </xf>
    <xf numFmtId="0" fontId="2" fillId="0" borderId="99" xfId="0" applyFont="1" applyBorder="1" applyAlignment="1" applyProtection="1">
      <alignment horizontal="distributed" vertical="center"/>
      <protection hidden="1"/>
    </xf>
    <xf numFmtId="176" fontId="30" fillId="0" borderId="101" xfId="0" applyNumberFormat="1" applyFont="1" applyBorder="1" applyAlignment="1" applyProtection="1">
      <alignment vertical="center"/>
      <protection hidden="1"/>
    </xf>
    <xf numFmtId="176" fontId="45" fillId="0" borderId="102" xfId="0" applyNumberFormat="1" applyFont="1" applyBorder="1" applyAlignment="1" applyProtection="1">
      <alignment vertical="center"/>
      <protection hidden="1"/>
    </xf>
    <xf numFmtId="176" fontId="47" fillId="0" borderId="103" xfId="0" applyNumberFormat="1" applyFont="1" applyBorder="1" applyAlignment="1" applyProtection="1">
      <alignment vertical="center"/>
      <protection hidden="1"/>
    </xf>
    <xf numFmtId="0" fontId="51" fillId="0" borderId="98" xfId="0" applyFont="1" applyBorder="1" applyAlignment="1" applyProtection="1">
      <alignment vertical="center"/>
      <protection hidden="1"/>
    </xf>
    <xf numFmtId="0" fontId="51" fillId="0" borderId="0" xfId="0" applyFont="1" applyAlignment="1" applyProtection="1">
      <alignment vertical="center"/>
      <protection hidden="1"/>
    </xf>
    <xf numFmtId="0" fontId="52" fillId="0" borderId="0" xfId="0" applyFont="1" applyAlignment="1" applyProtection="1">
      <alignment vertical="center" textRotation="255"/>
      <protection hidden="1"/>
    </xf>
    <xf numFmtId="0" fontId="52" fillId="0" borderId="0" xfId="0" applyFont="1" applyAlignment="1" applyProtection="1">
      <alignment vertical="distributed" textRotation="255"/>
      <protection hidden="1"/>
    </xf>
    <xf numFmtId="0" fontId="52" fillId="0" borderId="104" xfId="0" applyFont="1" applyBorder="1" applyAlignment="1" applyProtection="1">
      <alignment vertical="center" textRotation="255"/>
      <protection hidden="1"/>
    </xf>
    <xf numFmtId="0" fontId="52" fillId="0" borderId="104" xfId="0" applyFont="1" applyBorder="1" applyAlignment="1" applyProtection="1">
      <alignment vertical="distributed" textRotation="255"/>
      <protection hidden="1"/>
    </xf>
    <xf numFmtId="0" fontId="52" fillId="0" borderId="105" xfId="0" applyFont="1" applyBorder="1" applyAlignment="1" applyProtection="1">
      <alignment vertical="center" textRotation="255"/>
      <protection hidden="1"/>
    </xf>
    <xf numFmtId="176" fontId="31" fillId="0" borderId="106" xfId="0" applyNumberFormat="1" applyFont="1" applyBorder="1" applyAlignment="1" applyProtection="1">
      <alignment vertical="center"/>
      <protection hidden="1"/>
    </xf>
    <xf numFmtId="176" fontId="30" fillId="0" borderId="107" xfId="0" applyNumberFormat="1" applyFont="1" applyBorder="1" applyAlignment="1" applyProtection="1">
      <alignment vertical="center"/>
      <protection hidden="1"/>
    </xf>
    <xf numFmtId="176" fontId="31" fillId="0" borderId="106" xfId="0" applyNumberFormat="1" applyFont="1" applyBorder="1" applyAlignment="1" applyProtection="1">
      <alignment horizontal="right" vertical="center"/>
      <protection hidden="1"/>
    </xf>
    <xf numFmtId="0" fontId="31" fillId="0" borderId="106" xfId="0" applyFont="1" applyBorder="1" applyAlignment="1" applyProtection="1">
      <alignment horizontal="right" vertical="center"/>
      <protection hidden="1"/>
    </xf>
    <xf numFmtId="0" fontId="31" fillId="0" borderId="106" xfId="0" applyFont="1" applyBorder="1" applyAlignment="1" applyProtection="1">
      <alignment horizontal="center" vertical="center"/>
      <protection hidden="1"/>
    </xf>
    <xf numFmtId="0" fontId="2" fillId="0" borderId="107" xfId="0" applyFont="1" applyBorder="1" applyAlignment="1" applyProtection="1">
      <alignment horizontal="distributed" vertical="center"/>
      <protection hidden="1"/>
    </xf>
    <xf numFmtId="0" fontId="51" fillId="0" borderId="108" xfId="0" applyFont="1" applyBorder="1" applyAlignment="1" applyProtection="1">
      <alignment horizontal="center" vertical="center"/>
      <protection hidden="1"/>
    </xf>
    <xf numFmtId="176" fontId="31" fillId="0" borderId="108" xfId="0" applyNumberFormat="1" applyFont="1" applyBorder="1" applyAlignment="1" applyProtection="1">
      <alignment horizontal="right" vertical="center"/>
      <protection hidden="1"/>
    </xf>
    <xf numFmtId="176" fontId="31" fillId="0" borderId="108" xfId="0" applyNumberFormat="1" applyFont="1" applyBorder="1" applyAlignment="1" applyProtection="1">
      <alignment vertical="center"/>
      <protection hidden="1"/>
    </xf>
    <xf numFmtId="0" fontId="51" fillId="0" borderId="106" xfId="0" applyFont="1" applyBorder="1" applyAlignment="1" applyProtection="1">
      <alignment vertical="center"/>
      <protection hidden="1"/>
    </xf>
    <xf numFmtId="0" fontId="51" fillId="0" borderId="108" xfId="0" applyFont="1" applyBorder="1" applyAlignment="1" applyProtection="1">
      <alignment vertical="center"/>
      <protection hidden="1"/>
    </xf>
    <xf numFmtId="176" fontId="30" fillId="0" borderId="109" xfId="0" applyNumberFormat="1" applyFont="1" applyBorder="1" applyAlignment="1" applyProtection="1">
      <alignment vertical="center"/>
      <protection hidden="1"/>
    </xf>
    <xf numFmtId="0" fontId="2" fillId="0" borderId="109" xfId="0" applyFont="1" applyBorder="1" applyAlignment="1" applyProtection="1">
      <alignment horizontal="distributed" vertical="center"/>
      <protection hidden="1"/>
    </xf>
    <xf numFmtId="0" fontId="51" fillId="0" borderId="110" xfId="0" applyFont="1" applyBorder="1" applyAlignment="1" applyProtection="1">
      <alignment vertical="center"/>
      <protection hidden="1"/>
    </xf>
    <xf numFmtId="0" fontId="44" fillId="0" borderId="106" xfId="0" applyFont="1" applyBorder="1" applyAlignment="1" applyProtection="1">
      <alignment vertical="center" shrinkToFit="1"/>
      <protection hidden="1"/>
    </xf>
    <xf numFmtId="0" fontId="44" fillId="0" borderId="108" xfId="0" applyFont="1" applyBorder="1" applyAlignment="1" applyProtection="1">
      <alignment vertical="center" shrinkToFit="1"/>
      <protection hidden="1"/>
    </xf>
    <xf numFmtId="49" fontId="49" fillId="0" borderId="105" xfId="0" applyNumberFormat="1" applyFont="1" applyBorder="1" applyAlignment="1" applyProtection="1">
      <alignment vertical="center" shrinkToFit="1"/>
      <protection hidden="1"/>
    </xf>
    <xf numFmtId="49" fontId="49" fillId="0" borderId="111" xfId="0" applyNumberFormat="1" applyFont="1" applyBorder="1" applyAlignment="1" applyProtection="1">
      <alignment vertical="center" shrinkToFit="1"/>
      <protection hidden="1"/>
    </xf>
    <xf numFmtId="0" fontId="48" fillId="0" borderId="105" xfId="0" applyFont="1" applyBorder="1" applyAlignment="1" applyProtection="1">
      <alignment vertical="center"/>
      <protection hidden="1"/>
    </xf>
    <xf numFmtId="0" fontId="48" fillId="0" borderId="104" xfId="0" applyFont="1" applyBorder="1" applyAlignment="1" applyProtection="1">
      <alignment vertical="center"/>
      <protection hidden="1"/>
    </xf>
    <xf numFmtId="49" fontId="48" fillId="0" borderId="105" xfId="0" applyNumberFormat="1" applyFont="1" applyBorder="1" applyAlignment="1" applyProtection="1">
      <alignment vertical="center" wrapText="1"/>
      <protection hidden="1"/>
    </xf>
    <xf numFmtId="49" fontId="48" fillId="0" borderId="104" xfId="0" applyNumberFormat="1" applyFont="1" applyBorder="1" applyAlignment="1" applyProtection="1">
      <alignment vertical="center" wrapText="1"/>
      <protection hidden="1"/>
    </xf>
    <xf numFmtId="49" fontId="46" fillId="0" borderId="105" xfId="0" applyNumberFormat="1" applyFont="1" applyBorder="1" applyAlignment="1" applyProtection="1">
      <alignment vertical="center" shrinkToFit="1"/>
      <protection hidden="1"/>
    </xf>
    <xf numFmtId="0" fontId="46" fillId="0" borderId="112" xfId="0" applyFont="1" applyBorder="1" applyAlignment="1" applyProtection="1">
      <alignment vertical="center"/>
      <protection hidden="1"/>
    </xf>
    <xf numFmtId="0" fontId="46" fillId="0" borderId="111" xfId="0" applyFont="1" applyBorder="1" applyAlignment="1" applyProtection="1">
      <alignment vertical="center"/>
      <protection hidden="1"/>
    </xf>
    <xf numFmtId="0" fontId="53" fillId="0" borderId="105" xfId="0" applyFont="1" applyBorder="1" applyAlignment="1" applyProtection="1">
      <alignment vertical="center"/>
      <protection hidden="1"/>
    </xf>
    <xf numFmtId="0" fontId="44" fillId="0" borderId="113" xfId="0" applyFont="1" applyBorder="1" applyAlignment="1" applyProtection="1">
      <alignment horizontal="distributed" vertical="center"/>
      <protection hidden="1"/>
    </xf>
    <xf numFmtId="0" fontId="44" fillId="0" borderId="99" xfId="0" applyFont="1" applyBorder="1" applyAlignment="1" applyProtection="1">
      <alignment horizontal="distributed" vertical="center"/>
      <protection hidden="1"/>
    </xf>
    <xf numFmtId="0" fontId="44" fillId="0" borderId="114" xfId="0" applyFont="1" applyBorder="1" applyAlignment="1" applyProtection="1">
      <alignment horizontal="center" vertical="center"/>
      <protection hidden="1"/>
    </xf>
    <xf numFmtId="0" fontId="44" fillId="0" borderId="102" xfId="0" applyFont="1" applyBorder="1" applyAlignment="1" applyProtection="1">
      <alignment horizontal="center" vertical="center"/>
      <protection hidden="1"/>
    </xf>
    <xf numFmtId="176" fontId="47" fillId="0" borderId="102" xfId="0" applyNumberFormat="1" applyFont="1" applyBorder="1" applyAlignment="1" applyProtection="1">
      <alignment horizontal="right" vertical="center"/>
      <protection hidden="1"/>
    </xf>
    <xf numFmtId="0" fontId="44" fillId="0" borderId="103" xfId="0" applyFont="1" applyBorder="1" applyAlignment="1" applyProtection="1">
      <alignment horizontal="distributed" vertical="center"/>
      <protection hidden="1"/>
    </xf>
    <xf numFmtId="0" fontId="44" fillId="0" borderId="112" xfId="0" applyFont="1" applyBorder="1" applyAlignment="1" applyProtection="1">
      <alignment horizontal="distributed" vertical="center"/>
      <protection hidden="1"/>
    </xf>
    <xf numFmtId="0" fontId="44" fillId="0" borderId="106" xfId="0" applyFont="1" applyBorder="1" applyAlignment="1" applyProtection="1">
      <alignment horizontal="distributed" vertical="center"/>
      <protection hidden="1"/>
    </xf>
    <xf numFmtId="0" fontId="44" fillId="0" borderId="115" xfId="0" applyFont="1" applyBorder="1" applyAlignment="1" applyProtection="1">
      <alignment horizontal="distributed" vertical="center"/>
      <protection hidden="1"/>
    </xf>
    <xf numFmtId="0" fontId="44" fillId="0" borderId="105" xfId="0" applyFont="1" applyBorder="1" applyAlignment="1" applyProtection="1">
      <alignment horizontal="distributed" vertical="center"/>
      <protection hidden="1"/>
    </xf>
    <xf numFmtId="0" fontId="44" fillId="0" borderId="104" xfId="0" applyFont="1" applyBorder="1" applyAlignment="1" applyProtection="1">
      <alignment horizontal="distributed" vertical="center"/>
      <protection hidden="1"/>
    </xf>
    <xf numFmtId="0" fontId="44" fillId="0" borderId="111" xfId="0" applyFont="1" applyBorder="1" applyAlignment="1" applyProtection="1">
      <alignment horizontal="distributed" vertical="center"/>
      <protection hidden="1"/>
    </xf>
    <xf numFmtId="0" fontId="44" fillId="0" borderId="108" xfId="0" applyFont="1" applyBorder="1" applyAlignment="1" applyProtection="1">
      <alignment horizontal="distributed" vertical="center"/>
      <protection hidden="1"/>
    </xf>
    <xf numFmtId="0" fontId="44" fillId="0" borderId="116" xfId="0" applyFont="1" applyBorder="1" applyAlignment="1" applyProtection="1">
      <alignment horizontal="distributed" vertical="center"/>
      <protection hidden="1"/>
    </xf>
    <xf numFmtId="49" fontId="44" fillId="0" borderId="108" xfId="0" applyNumberFormat="1" applyFont="1" applyBorder="1" applyAlignment="1" applyProtection="1">
      <alignment horizontal="center" vertical="center"/>
      <protection hidden="1"/>
    </xf>
    <xf numFmtId="0" fontId="44" fillId="0" borderId="106" xfId="0" applyFont="1" applyBorder="1" applyAlignment="1" applyProtection="1">
      <alignment vertical="center"/>
      <protection hidden="1"/>
    </xf>
    <xf numFmtId="49" fontId="44" fillId="0" borderId="105" xfId="0" applyNumberFormat="1" applyFont="1" applyBorder="1" applyAlignment="1" applyProtection="1">
      <alignment horizontal="center" vertical="center"/>
      <protection hidden="1"/>
    </xf>
    <xf numFmtId="49" fontId="44" fillId="0" borderId="111" xfId="0" applyNumberFormat="1" applyFont="1" applyBorder="1" applyAlignment="1" applyProtection="1">
      <alignment horizontal="center" vertical="center"/>
      <protection hidden="1"/>
    </xf>
    <xf numFmtId="0" fontId="46" fillId="0" borderId="115" xfId="0" applyFont="1" applyBorder="1" applyAlignment="1" applyProtection="1">
      <alignment horizontal="center" vertical="center"/>
      <protection hidden="1"/>
    </xf>
    <xf numFmtId="0" fontId="44" fillId="0" borderId="105" xfId="0" applyFont="1" applyBorder="1" applyAlignment="1" applyProtection="1">
      <alignment horizontal="center" vertical="center"/>
      <protection hidden="1"/>
    </xf>
    <xf numFmtId="0" fontId="44" fillId="0" borderId="108" xfId="0" applyFont="1" applyBorder="1" applyAlignment="1" applyProtection="1">
      <alignment horizontal="left" vertical="center"/>
      <protection hidden="1"/>
    </xf>
    <xf numFmtId="0" fontId="45" fillId="0" borderId="102" xfId="0" applyFont="1" applyBorder="1" applyAlignment="1" applyProtection="1">
      <alignment horizontal="center" vertical="center"/>
      <protection hidden="1"/>
    </xf>
    <xf numFmtId="176" fontId="45" fillId="0" borderId="102" xfId="0" applyNumberFormat="1" applyFont="1" applyBorder="1" applyAlignment="1" applyProtection="1">
      <alignment horizontal="right" vertical="center"/>
      <protection hidden="1"/>
    </xf>
    <xf numFmtId="0" fontId="45" fillId="0" borderId="103" xfId="0" applyFont="1" applyBorder="1" applyAlignment="1" applyProtection="1">
      <alignment horizontal="center" vertical="center"/>
      <protection hidden="1"/>
    </xf>
    <xf numFmtId="0" fontId="47" fillId="0" borderId="0" xfId="0" applyFont="1" applyAlignment="1" applyProtection="1">
      <alignment vertical="center"/>
      <protection hidden="1"/>
    </xf>
    <xf numFmtId="176" fontId="45" fillId="0" borderId="0" xfId="0" applyNumberFormat="1" applyFont="1" applyAlignment="1" applyProtection="1">
      <alignment vertical="center"/>
      <protection hidden="1"/>
    </xf>
    <xf numFmtId="0" fontId="51" fillId="0" borderId="117" xfId="0" applyFont="1" applyBorder="1" applyAlignment="1" applyProtection="1">
      <alignment horizontal="distributed" vertical="center"/>
      <protection hidden="1"/>
    </xf>
    <xf numFmtId="0" fontId="51" fillId="0" borderId="118" xfId="0" applyFont="1" applyBorder="1" applyAlignment="1" applyProtection="1">
      <alignment horizontal="distributed" vertical="center"/>
      <protection hidden="1"/>
    </xf>
    <xf numFmtId="176" fontId="31" fillId="0" borderId="105" xfId="0" applyNumberFormat="1" applyFont="1" applyBorder="1" applyAlignment="1" applyProtection="1">
      <alignment vertical="center"/>
      <protection hidden="1"/>
    </xf>
    <xf numFmtId="0" fontId="31" fillId="0" borderId="105" xfId="0" applyFont="1" applyBorder="1" applyAlignment="1" applyProtection="1">
      <alignment horizontal="center" vertical="center"/>
      <protection hidden="1"/>
    </xf>
    <xf numFmtId="0" fontId="31" fillId="0" borderId="105" xfId="0" applyFont="1" applyBorder="1" applyAlignment="1" applyProtection="1">
      <alignment vertical="center"/>
      <protection hidden="1"/>
    </xf>
    <xf numFmtId="0" fontId="45" fillId="0" borderId="119" xfId="0" applyFont="1" applyBorder="1" applyAlignment="1" applyProtection="1">
      <alignment horizontal="center" vertical="center"/>
      <protection hidden="1"/>
    </xf>
    <xf numFmtId="176" fontId="47" fillId="0" borderId="105" xfId="0" applyNumberFormat="1" applyFont="1" applyBorder="1" applyAlignment="1" applyProtection="1">
      <alignment vertical="center"/>
      <protection hidden="1"/>
    </xf>
    <xf numFmtId="176" fontId="47" fillId="0" borderId="105" xfId="0" applyNumberFormat="1" applyFont="1" applyBorder="1" applyAlignment="1" applyProtection="1">
      <alignment horizontal="right" vertical="center"/>
      <protection hidden="1"/>
    </xf>
    <xf numFmtId="176" fontId="47" fillId="0" borderId="119" xfId="0" applyNumberFormat="1" applyFont="1" applyBorder="1" applyAlignment="1" applyProtection="1">
      <alignment vertical="center"/>
      <protection hidden="1"/>
    </xf>
    <xf numFmtId="0" fontId="2" fillId="0" borderId="105" xfId="0" applyFont="1" applyBorder="1" applyAlignment="1" applyProtection="1">
      <alignment vertical="center"/>
      <protection hidden="1"/>
    </xf>
    <xf numFmtId="0" fontId="2" fillId="0" borderId="120" xfId="0" applyFont="1" applyBorder="1" applyAlignment="1" applyProtection="1">
      <alignment horizontal="center" vertical="center"/>
      <protection hidden="1"/>
    </xf>
    <xf numFmtId="176" fontId="30" fillId="0" borderId="112" xfId="0" applyNumberFormat="1" applyFont="1" applyBorder="1" applyAlignment="1" applyProtection="1">
      <alignment vertical="center"/>
      <protection hidden="1"/>
    </xf>
    <xf numFmtId="176" fontId="30" fillId="0" borderId="105" xfId="0" applyNumberFormat="1" applyFont="1" applyBorder="1" applyAlignment="1" applyProtection="1">
      <alignment vertical="center"/>
      <protection hidden="1"/>
    </xf>
    <xf numFmtId="176" fontId="30" fillId="0" borderId="111" xfId="0" applyNumberFormat="1" applyFont="1" applyBorder="1" applyAlignment="1" applyProtection="1">
      <alignment vertical="center"/>
      <protection hidden="1"/>
    </xf>
    <xf numFmtId="0" fontId="2" fillId="0" borderId="105" xfId="0" applyFont="1" applyBorder="1" applyAlignment="1" applyProtection="1">
      <alignment horizontal="center" vertical="center"/>
      <protection hidden="1"/>
    </xf>
    <xf numFmtId="176" fontId="30" fillId="0" borderId="105" xfId="0" applyNumberFormat="1" applyFont="1" applyBorder="1" applyAlignment="1" applyProtection="1">
      <alignment horizontal="right" vertical="center"/>
      <protection hidden="1"/>
    </xf>
    <xf numFmtId="0" fontId="2" fillId="0" borderId="112" xfId="0" applyFont="1" applyBorder="1" applyAlignment="1" applyProtection="1">
      <alignment horizontal="center" vertical="center"/>
      <protection hidden="1"/>
    </xf>
    <xf numFmtId="176" fontId="30" fillId="0" borderId="111" xfId="0" applyNumberFormat="1" applyFont="1" applyBorder="1" applyAlignment="1" applyProtection="1">
      <alignment horizontal="right" vertical="center"/>
      <protection hidden="1"/>
    </xf>
    <xf numFmtId="0" fontId="2" fillId="0" borderId="121" xfId="0" applyFont="1" applyBorder="1" applyAlignment="1" applyProtection="1">
      <alignment horizontal="center" vertical="center"/>
      <protection hidden="1"/>
    </xf>
    <xf numFmtId="176" fontId="45" fillId="0" borderId="112" xfId="0" applyNumberFormat="1" applyFont="1" applyBorder="1" applyAlignment="1" applyProtection="1">
      <alignment vertical="center"/>
      <protection hidden="1"/>
    </xf>
    <xf numFmtId="176" fontId="45" fillId="0" borderId="106" xfId="0" applyNumberFormat="1" applyFont="1" applyBorder="1" applyAlignment="1" applyProtection="1">
      <alignment vertical="center"/>
      <protection hidden="1"/>
    </xf>
    <xf numFmtId="176" fontId="31" fillId="0" borderId="111" xfId="0" applyNumberFormat="1" applyFont="1" applyBorder="1" applyAlignment="1" applyProtection="1">
      <alignment vertical="center"/>
      <protection hidden="1"/>
    </xf>
    <xf numFmtId="0" fontId="31" fillId="0" borderId="112" xfId="0" applyFont="1" applyBorder="1" applyAlignment="1" applyProtection="1">
      <alignment horizontal="center" vertical="center"/>
      <protection hidden="1"/>
    </xf>
    <xf numFmtId="0" fontId="31" fillId="0" borderId="111" xfId="0" applyFont="1" applyBorder="1" applyAlignment="1" applyProtection="1">
      <alignment horizontal="center" vertical="center"/>
      <protection hidden="1"/>
    </xf>
    <xf numFmtId="0" fontId="31" fillId="0" borderId="108" xfId="0" applyFont="1" applyBorder="1" applyAlignment="1" applyProtection="1">
      <alignment horizontal="right" vertical="center"/>
      <protection hidden="1"/>
    </xf>
    <xf numFmtId="0" fontId="31" fillId="0" borderId="108" xfId="0" applyFont="1" applyBorder="1" applyAlignment="1" applyProtection="1">
      <alignment horizontal="center" vertical="center"/>
      <protection hidden="1"/>
    </xf>
    <xf numFmtId="0" fontId="31" fillId="0" borderId="109" xfId="0" applyFont="1" applyBorder="1" applyAlignment="1" applyProtection="1">
      <alignment horizontal="center" vertical="center"/>
      <protection hidden="1"/>
    </xf>
    <xf numFmtId="0" fontId="51" fillId="0" borderId="96" xfId="0" applyFont="1" applyBorder="1" applyAlignment="1" applyProtection="1">
      <alignment horizontal="distributed" vertical="center"/>
      <protection hidden="1"/>
    </xf>
    <xf numFmtId="0" fontId="51" fillId="0" borderId="97" xfId="0" applyFont="1" applyBorder="1" applyAlignment="1" applyProtection="1">
      <alignment horizontal="center" vertical="center"/>
      <protection hidden="1"/>
    </xf>
    <xf numFmtId="0" fontId="51" fillId="0" borderId="97" xfId="0" applyFont="1" applyBorder="1" applyAlignment="1" applyProtection="1">
      <alignment horizontal="distributed" vertical="center"/>
      <protection hidden="1"/>
    </xf>
    <xf numFmtId="0" fontId="51" fillId="0" borderId="112" xfId="0" applyFont="1" applyBorder="1" applyAlignment="1" applyProtection="1">
      <alignment horizontal="distributed" vertical="center"/>
      <protection hidden="1"/>
    </xf>
    <xf numFmtId="0" fontId="51" fillId="0" borderId="105" xfId="0" applyFont="1" applyBorder="1" applyAlignment="1" applyProtection="1">
      <alignment horizontal="distributed" vertical="center"/>
      <protection hidden="1"/>
    </xf>
    <xf numFmtId="0" fontId="51" fillId="0" borderId="111" xfId="0" applyFont="1" applyBorder="1" applyAlignment="1" applyProtection="1">
      <alignment horizontal="distributed" vertical="center"/>
      <protection hidden="1"/>
    </xf>
    <xf numFmtId="0" fontId="51" fillId="0" borderId="112" xfId="0" applyFont="1" applyBorder="1" applyAlignment="1" applyProtection="1">
      <alignment vertical="center"/>
      <protection hidden="1"/>
    </xf>
    <xf numFmtId="0" fontId="51" fillId="0" borderId="105" xfId="0" applyFont="1" applyBorder="1" applyAlignment="1" applyProtection="1">
      <alignment vertical="center"/>
      <protection hidden="1"/>
    </xf>
    <xf numFmtId="0" fontId="51" fillId="0" borderId="111" xfId="0" applyFont="1" applyBorder="1" applyAlignment="1" applyProtection="1">
      <alignment horizontal="center" vertical="center"/>
      <protection hidden="1"/>
    </xf>
    <xf numFmtId="0" fontId="54" fillId="0" borderId="0" xfId="0" applyFont="1" applyAlignment="1" applyProtection="1">
      <alignment vertical="center"/>
      <protection hidden="1"/>
    </xf>
    <xf numFmtId="0" fontId="54" fillId="0" borderId="106" xfId="0" applyFont="1" applyBorder="1" applyAlignment="1" applyProtection="1">
      <alignment horizontal="center" vertical="center"/>
      <protection hidden="1"/>
    </xf>
    <xf numFmtId="0" fontId="54" fillId="0" borderId="112" xfId="0" applyFont="1" applyBorder="1" applyAlignment="1" applyProtection="1">
      <alignment horizontal="center" vertical="center"/>
      <protection hidden="1"/>
    </xf>
    <xf numFmtId="0" fontId="54" fillId="0" borderId="112" xfId="0" applyFont="1" applyBorder="1" applyAlignment="1" applyProtection="1">
      <alignment vertical="center" wrapText="1"/>
      <protection hidden="1"/>
    </xf>
    <xf numFmtId="0" fontId="54" fillId="0" borderId="106" xfId="0" applyFont="1" applyBorder="1" applyAlignment="1" applyProtection="1">
      <alignment vertical="center" wrapText="1"/>
      <protection hidden="1"/>
    </xf>
    <xf numFmtId="0" fontId="54" fillId="0" borderId="108" xfId="0" applyFont="1" applyBorder="1" applyAlignment="1" applyProtection="1">
      <alignment vertical="center" wrapText="1"/>
      <protection hidden="1"/>
    </xf>
    <xf numFmtId="0" fontId="54" fillId="0" borderId="111" xfId="0" applyFont="1" applyBorder="1" applyAlignment="1" applyProtection="1">
      <alignment vertical="center" wrapText="1"/>
      <protection hidden="1"/>
    </xf>
    <xf numFmtId="0" fontId="51" fillId="0" borderId="113" xfId="0" applyFont="1" applyBorder="1" applyAlignment="1" applyProtection="1">
      <alignment horizontal="distributed" vertical="center"/>
      <protection hidden="1"/>
    </xf>
    <xf numFmtId="0" fontId="55" fillId="0" borderId="0" xfId="0" applyFont="1" applyAlignment="1" applyProtection="1">
      <alignment vertical="center" wrapText="1"/>
      <protection hidden="1"/>
    </xf>
    <xf numFmtId="0" fontId="51" fillId="0" borderId="122" xfId="0" applyFont="1" applyBorder="1" applyAlignment="1" applyProtection="1">
      <alignment horizontal="distributed" vertical="center"/>
      <protection hidden="1"/>
    </xf>
    <xf numFmtId="0" fontId="44" fillId="0" borderId="112" xfId="0" applyFont="1" applyBorder="1" applyAlignment="1" applyProtection="1">
      <alignment horizontal="center" vertical="center"/>
      <protection hidden="1"/>
    </xf>
    <xf numFmtId="0" fontId="44" fillId="0" borderId="106" xfId="0" applyFont="1" applyBorder="1" applyAlignment="1" applyProtection="1">
      <alignment horizontal="center" vertical="center"/>
      <protection hidden="1"/>
    </xf>
    <xf numFmtId="176" fontId="47" fillId="0" borderId="111" xfId="0" applyNumberFormat="1" applyFont="1" applyBorder="1" applyAlignment="1" applyProtection="1">
      <alignment horizontal="right" vertical="center"/>
      <protection hidden="1"/>
    </xf>
    <xf numFmtId="176" fontId="47" fillId="0" borderId="112" xfId="0" applyNumberFormat="1" applyFont="1" applyBorder="1" applyAlignment="1" applyProtection="1">
      <alignment vertical="center"/>
      <protection hidden="1"/>
    </xf>
    <xf numFmtId="176" fontId="47" fillId="0" borderId="111" xfId="0" applyNumberFormat="1" applyFont="1" applyBorder="1" applyAlignment="1" applyProtection="1">
      <alignment vertical="center"/>
      <protection hidden="1"/>
    </xf>
    <xf numFmtId="0" fontId="51" fillId="0" borderId="111" xfId="0" applyFont="1" applyBorder="1" applyAlignment="1" applyProtection="1">
      <alignment vertical="center"/>
      <protection hidden="1"/>
    </xf>
    <xf numFmtId="0" fontId="51" fillId="0" borderId="115" xfId="0" applyFont="1" applyBorder="1" applyAlignment="1" applyProtection="1">
      <alignment vertical="center"/>
      <protection hidden="1"/>
    </xf>
    <xf numFmtId="0" fontId="51" fillId="0" borderId="116" xfId="0" applyFont="1" applyBorder="1" applyAlignment="1" applyProtection="1">
      <alignment vertical="center"/>
      <protection hidden="1"/>
    </xf>
    <xf numFmtId="0" fontId="51" fillId="0" borderId="123" xfId="0" applyFont="1" applyBorder="1" applyAlignment="1" applyProtection="1">
      <alignment horizontal="distributed" vertical="center"/>
      <protection hidden="1"/>
    </xf>
    <xf numFmtId="0" fontId="44" fillId="0" borderId="107" xfId="0" applyFont="1" applyBorder="1" applyAlignment="1" applyProtection="1">
      <alignment horizontal="distributed" vertical="center"/>
      <protection hidden="1"/>
    </xf>
    <xf numFmtId="0" fontId="51" fillId="0" borderId="124" xfId="0" applyFont="1" applyBorder="1" applyAlignment="1" applyProtection="1">
      <alignment vertical="center" textRotation="255"/>
      <protection hidden="1"/>
    </xf>
    <xf numFmtId="0" fontId="44" fillId="0" borderId="109" xfId="0" applyFont="1" applyBorder="1" applyAlignment="1" applyProtection="1">
      <alignment horizontal="distributed" vertical="center"/>
      <protection hidden="1"/>
    </xf>
    <xf numFmtId="0" fontId="56" fillId="0" borderId="99" xfId="0" applyFont="1" applyBorder="1" applyAlignment="1" applyProtection="1">
      <alignment horizontal="distributed" vertical="center"/>
      <protection hidden="1"/>
    </xf>
    <xf numFmtId="176" fontId="56" fillId="0" borderId="107" xfId="0" applyNumberFormat="1" applyFont="1" applyBorder="1" applyAlignment="1" applyProtection="1">
      <alignment vertical="center"/>
      <protection hidden="1"/>
    </xf>
    <xf numFmtId="176" fontId="56" fillId="0" borderId="99" xfId="0" applyNumberFormat="1" applyFont="1" applyBorder="1" applyAlignment="1" applyProtection="1">
      <alignment vertical="center"/>
      <protection hidden="1"/>
    </xf>
    <xf numFmtId="176" fontId="56" fillId="0" borderId="109" xfId="0" applyNumberFormat="1" applyFont="1" applyBorder="1" applyAlignment="1" applyProtection="1">
      <alignment vertical="center"/>
      <protection hidden="1"/>
    </xf>
    <xf numFmtId="0" fontId="52" fillId="0" borderId="124" xfId="0" applyFont="1" applyBorder="1" applyAlignment="1" applyProtection="1">
      <alignment vertical="center" textRotation="255"/>
      <protection hidden="1"/>
    </xf>
    <xf numFmtId="0" fontId="56" fillId="0" borderId="107" xfId="0" applyFont="1" applyBorder="1" applyAlignment="1" applyProtection="1">
      <alignment horizontal="distributed" vertical="center"/>
      <protection hidden="1"/>
    </xf>
    <xf numFmtId="0" fontId="56" fillId="0" borderId="109" xfId="0" applyFont="1" applyBorder="1" applyAlignment="1" applyProtection="1">
      <alignment horizontal="distributed" vertical="center"/>
      <protection hidden="1"/>
    </xf>
    <xf numFmtId="176" fontId="56" fillId="0" borderId="103" xfId="0" applyNumberFormat="1" applyFont="1" applyBorder="1" applyAlignment="1" applyProtection="1">
      <alignment vertical="center"/>
      <protection hidden="1"/>
    </xf>
    <xf numFmtId="176" fontId="47" fillId="0" borderId="122" xfId="0" applyNumberFormat="1" applyFont="1" applyBorder="1" applyAlignment="1" applyProtection="1">
      <alignment vertical="center"/>
      <protection hidden="1"/>
    </xf>
    <xf numFmtId="176" fontId="31" fillId="0" borderId="97" xfId="0" applyNumberFormat="1" applyFont="1" applyBorder="1" applyAlignment="1" applyProtection="1">
      <alignment horizontal="right" vertical="center"/>
      <protection hidden="1"/>
    </xf>
    <xf numFmtId="176" fontId="31" fillId="0" borderId="97" xfId="0" applyNumberFormat="1" applyFont="1" applyBorder="1" applyAlignment="1" applyProtection="1">
      <alignment vertical="center"/>
      <protection hidden="1"/>
    </xf>
    <xf numFmtId="176" fontId="56" fillId="0" borderId="113" xfId="0" applyNumberFormat="1" applyFont="1" applyBorder="1" applyAlignment="1" applyProtection="1">
      <alignment vertical="center"/>
      <protection hidden="1"/>
    </xf>
    <xf numFmtId="0" fontId="31" fillId="0" borderId="99" xfId="0" applyFont="1" applyBorder="1" applyAlignment="1" applyProtection="1">
      <alignment horizontal="distributed" vertical="center"/>
      <protection hidden="1"/>
    </xf>
    <xf numFmtId="0" fontId="52" fillId="0" borderId="98" xfId="0" applyFont="1" applyBorder="1" applyAlignment="1" applyProtection="1">
      <alignment vertical="center" textRotation="255"/>
      <protection hidden="1"/>
    </xf>
    <xf numFmtId="0" fontId="52" fillId="0" borderId="98" xfId="0" applyFont="1" applyBorder="1" applyAlignment="1" applyProtection="1">
      <alignment vertical="distributed" textRotation="255"/>
      <protection hidden="1"/>
    </xf>
    <xf numFmtId="176" fontId="30" fillId="0" borderId="103" xfId="0" applyNumberFormat="1" applyFont="1" applyBorder="1" applyAlignment="1" applyProtection="1">
      <alignment horizontal="right" vertical="center"/>
      <protection hidden="1"/>
    </xf>
    <xf numFmtId="0" fontId="45" fillId="0" borderId="0" xfId="0" applyFont="1" applyAlignment="1" applyProtection="1">
      <alignment horizontal="center" vertical="center"/>
      <protection hidden="1"/>
    </xf>
    <xf numFmtId="176" fontId="47" fillId="0" borderId="99" xfId="0" applyNumberFormat="1" applyFont="1" applyBorder="1" applyAlignment="1" applyProtection="1">
      <alignment vertical="center"/>
      <protection hidden="1"/>
    </xf>
    <xf numFmtId="0" fontId="2" fillId="0" borderId="0" xfId="0" applyFont="1" applyAlignment="1" applyProtection="1">
      <alignment horizontal="center" vertical="center"/>
      <protection hidden="1"/>
    </xf>
    <xf numFmtId="176" fontId="30" fillId="3" borderId="107" xfId="0" applyNumberFormat="1" applyFont="1" applyFill="1" applyBorder="1" applyAlignment="1" applyProtection="1">
      <alignment horizontal="right" vertical="center"/>
      <protection hidden="1"/>
    </xf>
    <xf numFmtId="176" fontId="30" fillId="3" borderId="103" xfId="0" applyNumberFormat="1" applyFont="1" applyFill="1" applyBorder="1" applyAlignment="1" applyProtection="1">
      <alignment horizontal="right" vertical="center"/>
      <protection hidden="1"/>
    </xf>
    <xf numFmtId="0" fontId="45" fillId="0" borderId="107" xfId="0" applyFont="1" applyBorder="1" applyAlignment="1" applyProtection="1">
      <alignment horizontal="distributed" vertical="center"/>
      <protection hidden="1"/>
    </xf>
    <xf numFmtId="0" fontId="31" fillId="0" borderId="109" xfId="0" applyFont="1" applyBorder="1" applyAlignment="1" applyProtection="1">
      <alignment horizontal="distributed" vertical="center"/>
      <protection hidden="1"/>
    </xf>
    <xf numFmtId="0" fontId="51" fillId="0" borderId="124" xfId="0" applyFont="1" applyBorder="1" applyAlignment="1" applyProtection="1">
      <alignment horizontal="center" vertical="center" wrapText="1"/>
      <protection hidden="1"/>
    </xf>
    <xf numFmtId="0" fontId="52" fillId="0" borderId="125" xfId="0" applyFont="1" applyBorder="1" applyAlignment="1" applyProtection="1">
      <alignment vertical="center" textRotation="255"/>
      <protection hidden="1"/>
    </xf>
    <xf numFmtId="0" fontId="31" fillId="0" borderId="126" xfId="0" applyFont="1" applyBorder="1" applyAlignment="1" applyProtection="1">
      <alignment horizontal="right" vertical="center"/>
      <protection hidden="1"/>
    </xf>
    <xf numFmtId="0" fontId="31" fillId="0" borderId="126" xfId="0" applyFont="1" applyBorder="1" applyAlignment="1" applyProtection="1">
      <alignment horizontal="center" vertical="center"/>
      <protection hidden="1"/>
    </xf>
    <xf numFmtId="176" fontId="31" fillId="0" borderId="126" xfId="0" applyNumberFormat="1" applyFont="1" applyBorder="1" applyAlignment="1" applyProtection="1">
      <alignment horizontal="right" vertical="center"/>
      <protection hidden="1"/>
    </xf>
    <xf numFmtId="176" fontId="31" fillId="0" borderId="126" xfId="0" applyNumberFormat="1" applyFont="1" applyBorder="1" applyAlignment="1" applyProtection="1">
      <alignment vertical="center"/>
      <protection hidden="1"/>
    </xf>
    <xf numFmtId="0" fontId="44" fillId="0" borderId="126" xfId="0" applyFont="1" applyBorder="1" applyAlignment="1" applyProtection="1">
      <alignment horizontal="center" vertical="center"/>
      <protection hidden="1"/>
    </xf>
    <xf numFmtId="0" fontId="31" fillId="4" borderId="0" xfId="0" applyFont="1" applyFill="1" applyAlignment="1" applyProtection="1">
      <alignment horizontal="center" vertical="center"/>
      <protection hidden="1"/>
    </xf>
    <xf numFmtId="176" fontId="31" fillId="2" borderId="127" xfId="0" applyNumberFormat="1" applyFont="1" applyFill="1" applyBorder="1" applyAlignment="1" applyProtection="1">
      <alignment vertical="center"/>
      <protection hidden="1"/>
    </xf>
    <xf numFmtId="0" fontId="31" fillId="2" borderId="0" xfId="0" applyFont="1" applyFill="1" applyAlignment="1" applyProtection="1">
      <alignment horizontal="center" vertical="center"/>
      <protection hidden="1"/>
    </xf>
    <xf numFmtId="0" fontId="31" fillId="2" borderId="127" xfId="0" applyFont="1" applyFill="1" applyBorder="1" applyAlignment="1" applyProtection="1">
      <alignment vertical="center"/>
      <protection hidden="1"/>
    </xf>
    <xf numFmtId="176" fontId="31" fillId="0" borderId="127" xfId="0" applyNumberFormat="1" applyFont="1" applyBorder="1" applyAlignment="1" applyProtection="1">
      <alignment vertical="center"/>
      <protection hidden="1"/>
    </xf>
    <xf numFmtId="0" fontId="51" fillId="0" borderId="118" xfId="0" applyFont="1" applyBorder="1" applyAlignment="1" applyProtection="1">
      <alignment horizontal="center" vertical="center"/>
      <protection hidden="1"/>
    </xf>
    <xf numFmtId="0" fontId="44" fillId="0" borderId="128" xfId="0" applyFont="1" applyBorder="1" applyAlignment="1" applyProtection="1">
      <alignment horizontal="distributed" vertical="center"/>
      <protection hidden="1"/>
    </xf>
    <xf numFmtId="0" fontId="44" fillId="0" borderId="118" xfId="0" applyFont="1" applyBorder="1" applyAlignment="1" applyProtection="1">
      <alignment horizontal="distributed" vertical="center"/>
      <protection hidden="1"/>
    </xf>
    <xf numFmtId="0" fontId="51" fillId="0" borderId="129" xfId="0" applyFont="1" applyBorder="1" applyAlignment="1" applyProtection="1">
      <alignment horizontal="distributed" vertical="center"/>
      <protection hidden="1"/>
    </xf>
    <xf numFmtId="0" fontId="11" fillId="0" borderId="103" xfId="0" applyFont="1" applyBorder="1" applyAlignment="1" applyProtection="1">
      <alignment vertical="top"/>
      <protection hidden="1"/>
    </xf>
    <xf numFmtId="0" fontId="11" fillId="0" borderId="99" xfId="0" applyFont="1" applyBorder="1" applyProtection="1">
      <protection hidden="1"/>
    </xf>
    <xf numFmtId="0" fontId="11" fillId="0" borderId="102" xfId="0" applyFont="1" applyBorder="1" applyAlignment="1" applyProtection="1">
      <alignment vertical="center"/>
      <protection hidden="1"/>
    </xf>
    <xf numFmtId="0" fontId="11" fillId="0" borderId="103" xfId="0" applyFont="1" applyBorder="1" applyProtection="1">
      <protection hidden="1"/>
    </xf>
    <xf numFmtId="0" fontId="11" fillId="0" borderId="0" xfId="0" applyFont="1" applyAlignment="1" applyProtection="1">
      <alignment vertical="center"/>
      <protection hidden="1"/>
    </xf>
    <xf numFmtId="0" fontId="11" fillId="0" borderId="0" xfId="0" quotePrefix="1" applyFont="1" applyAlignment="1" applyProtection="1">
      <alignment vertical="center"/>
      <protection hidden="1"/>
    </xf>
    <xf numFmtId="0" fontId="11" fillId="0" borderId="102" xfId="0" applyFont="1" applyBorder="1" applyProtection="1">
      <protection hidden="1"/>
    </xf>
    <xf numFmtId="0" fontId="11" fillId="0" borderId="0" xfId="0" applyFont="1" applyProtection="1">
      <protection hidden="1"/>
    </xf>
    <xf numFmtId="0" fontId="11" fillId="0" borderId="126" xfId="0" applyFont="1" applyBorder="1" applyAlignment="1" applyProtection="1">
      <alignment horizontal="center" vertical="center"/>
      <protection hidden="1"/>
    </xf>
    <xf numFmtId="0" fontId="57" fillId="0" borderId="0" xfId="0" applyFont="1" applyProtection="1">
      <protection hidden="1"/>
    </xf>
    <xf numFmtId="0" fontId="57" fillId="0" borderId="0" xfId="0" applyFont="1" applyAlignment="1" applyProtection="1">
      <alignment horizontal="distributed" justifyLastLine="1"/>
      <protection hidden="1"/>
    </xf>
    <xf numFmtId="176" fontId="30" fillId="0" borderId="119" xfId="0" applyNumberFormat="1" applyFont="1" applyBorder="1" applyAlignment="1" applyProtection="1">
      <alignment vertical="center"/>
      <protection hidden="1"/>
    </xf>
    <xf numFmtId="176" fontId="31" fillId="0" borderId="102" xfId="0" applyNumberFormat="1" applyFont="1" applyBorder="1" applyAlignment="1" applyProtection="1">
      <alignment horizontal="right" vertical="center"/>
      <protection hidden="1"/>
    </xf>
    <xf numFmtId="176" fontId="31" fillId="0" borderId="102" xfId="0" applyNumberFormat="1" applyFont="1" applyBorder="1" applyAlignment="1" applyProtection="1">
      <alignment vertical="center"/>
      <protection hidden="1"/>
    </xf>
    <xf numFmtId="0" fontId="2" fillId="0" borderId="103" xfId="0" applyFont="1" applyBorder="1" applyAlignment="1" applyProtection="1">
      <alignment horizontal="distributed" vertical="center"/>
      <protection hidden="1"/>
    </xf>
    <xf numFmtId="0" fontId="52" fillId="0" borderId="130" xfId="0" applyFont="1" applyBorder="1" applyAlignment="1" applyProtection="1">
      <alignment vertical="center" textRotation="255"/>
      <protection hidden="1"/>
    </xf>
    <xf numFmtId="0" fontId="52" fillId="0" borderId="131" xfId="0" applyFont="1" applyBorder="1" applyAlignment="1" applyProtection="1">
      <alignment vertical="center" textRotation="255"/>
      <protection hidden="1"/>
    </xf>
    <xf numFmtId="0" fontId="51" fillId="0" borderId="132" xfId="0" applyFont="1" applyBorder="1" applyAlignment="1" applyProtection="1">
      <alignment horizontal="center" vertical="center"/>
      <protection hidden="1"/>
    </xf>
    <xf numFmtId="0" fontId="51" fillId="0" borderId="133" xfId="0" applyFont="1" applyBorder="1" applyAlignment="1" applyProtection="1">
      <alignment vertical="center"/>
      <protection hidden="1"/>
    </xf>
    <xf numFmtId="0" fontId="51" fillId="0" borderId="132" xfId="0" applyFont="1" applyBorder="1" applyAlignment="1" applyProtection="1">
      <alignment vertical="center"/>
      <protection hidden="1"/>
    </xf>
    <xf numFmtId="176" fontId="30" fillId="0" borderId="122" xfId="0" applyNumberFormat="1" applyFont="1" applyBorder="1" applyAlignment="1" applyProtection="1">
      <alignment vertical="center"/>
      <protection hidden="1"/>
    </xf>
    <xf numFmtId="0" fontId="2" fillId="0" borderId="113" xfId="0" applyFont="1" applyBorder="1" applyAlignment="1" applyProtection="1">
      <alignment horizontal="distributed" vertical="center"/>
      <protection hidden="1"/>
    </xf>
    <xf numFmtId="0" fontId="51" fillId="0" borderId="134" xfId="0" applyFont="1" applyBorder="1" applyAlignment="1" applyProtection="1">
      <alignment horizontal="center" vertical="center" textRotation="255"/>
      <protection hidden="1"/>
    </xf>
    <xf numFmtId="0" fontId="51" fillId="0" borderId="135" xfId="0" applyFont="1" applyBorder="1" applyAlignment="1" applyProtection="1">
      <alignment horizontal="center" vertical="center" textRotation="255"/>
      <protection hidden="1"/>
    </xf>
    <xf numFmtId="0" fontId="51" fillId="0" borderId="133" xfId="0" applyFont="1" applyBorder="1" applyAlignment="1" applyProtection="1">
      <alignment horizontal="distributed" vertical="center"/>
      <protection hidden="1"/>
    </xf>
    <xf numFmtId="0" fontId="51" fillId="0" borderId="132" xfId="0" applyFont="1" applyBorder="1" applyAlignment="1" applyProtection="1">
      <alignment horizontal="distributed" vertical="center"/>
      <protection hidden="1"/>
    </xf>
    <xf numFmtId="176" fontId="47" fillId="0" borderId="102" xfId="0" applyNumberFormat="1" applyFont="1" applyBorder="1" applyAlignment="1" applyProtection="1">
      <alignment vertical="center"/>
      <protection hidden="1"/>
    </xf>
    <xf numFmtId="0" fontId="51" fillId="0" borderId="136"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1" fillId="0" borderId="106" xfId="0" applyFont="1" applyBorder="1" applyAlignment="1" applyProtection="1">
      <alignment horizontal="center" vertical="center"/>
      <protection hidden="1"/>
    </xf>
    <xf numFmtId="0" fontId="31" fillId="0" borderId="137" xfId="0" applyFont="1" applyBorder="1" applyAlignment="1" applyProtection="1">
      <alignment horizontal="center" vertical="center"/>
      <protection hidden="1"/>
    </xf>
    <xf numFmtId="0" fontId="31" fillId="0" borderId="99" xfId="0" applyFont="1" applyBorder="1" applyAlignment="1" applyProtection="1">
      <alignment horizontal="center" vertical="center"/>
      <protection hidden="1"/>
    </xf>
    <xf numFmtId="0" fontId="51" fillId="0" borderId="106" xfId="0" applyFont="1" applyBorder="1" applyAlignment="1" applyProtection="1">
      <alignment horizontal="distributed" vertical="center"/>
      <protection hidden="1"/>
    </xf>
    <xf numFmtId="0" fontId="51" fillId="0" borderId="0" xfId="0" applyFont="1" applyAlignment="1" applyProtection="1">
      <alignment horizontal="distributed" vertical="center"/>
      <protection hidden="1"/>
    </xf>
    <xf numFmtId="0" fontId="51" fillId="0" borderId="108" xfId="0" applyFont="1" applyBorder="1" applyAlignment="1" applyProtection="1">
      <alignment horizontal="distributed" vertical="center"/>
      <protection hidden="1"/>
    </xf>
    <xf numFmtId="0" fontId="51" fillId="0" borderId="105" xfId="0" applyFont="1" applyBorder="1" applyAlignment="1" applyProtection="1">
      <alignment horizontal="center" vertical="center"/>
      <protection hidden="1"/>
    </xf>
    <xf numFmtId="0" fontId="2" fillId="0" borderId="106" xfId="0" applyFont="1" applyBorder="1" applyAlignment="1" applyProtection="1">
      <alignment horizontal="distributed" vertical="center"/>
      <protection hidden="1"/>
    </xf>
    <xf numFmtId="0" fontId="2" fillId="0" borderId="108" xfId="0" applyFont="1" applyBorder="1" applyAlignment="1" applyProtection="1">
      <alignment horizontal="distributed" vertical="center"/>
      <protection hidden="1"/>
    </xf>
    <xf numFmtId="0" fontId="51" fillId="0" borderId="112" xfId="0" applyFont="1" applyBorder="1" applyAlignment="1" applyProtection="1">
      <alignment horizontal="center" vertical="center"/>
      <protection hidden="1"/>
    </xf>
    <xf numFmtId="0" fontId="51" fillId="0" borderId="102" xfId="0" applyFont="1" applyBorder="1" applyAlignment="1" applyProtection="1">
      <alignment horizontal="distributed" vertical="center"/>
      <protection hidden="1"/>
    </xf>
    <xf numFmtId="0" fontId="54" fillId="0" borderId="0" xfId="0" applyFont="1" applyAlignment="1" applyProtection="1">
      <alignment horizontal="center" vertical="center"/>
      <protection hidden="1"/>
    </xf>
    <xf numFmtId="0" fontId="51" fillId="0" borderId="135" xfId="0" applyFont="1" applyBorder="1" applyAlignment="1" applyProtection="1">
      <alignment horizontal="center" vertical="center"/>
      <protection hidden="1"/>
    </xf>
    <xf numFmtId="0" fontId="52" fillId="0" borderId="124" xfId="0" applyFont="1" applyBorder="1" applyAlignment="1" applyProtection="1">
      <alignment horizontal="center" vertical="center"/>
      <protection hidden="1"/>
    </xf>
    <xf numFmtId="0" fontId="52" fillId="0" borderId="97" xfId="0" applyFont="1" applyBorder="1" applyAlignment="1" applyProtection="1">
      <alignment vertical="center"/>
      <protection hidden="1"/>
    </xf>
    <xf numFmtId="181" fontId="11" fillId="0" borderId="99" xfId="0" applyNumberFormat="1" applyFont="1" applyBorder="1" applyAlignment="1" applyProtection="1">
      <alignment horizontal="right"/>
      <protection hidden="1"/>
    </xf>
    <xf numFmtId="178" fontId="11" fillId="0" borderId="138" xfId="0" applyNumberFormat="1" applyFont="1" applyBorder="1" applyAlignment="1" applyProtection="1">
      <alignment horizontal="right" vertical="center" shrinkToFit="1"/>
      <protection hidden="1"/>
    </xf>
    <xf numFmtId="178" fontId="11" fillId="0" borderId="139" xfId="0" applyNumberFormat="1" applyFont="1" applyBorder="1" applyAlignment="1" applyProtection="1">
      <alignment horizontal="right" vertical="center" shrinkToFit="1"/>
      <protection hidden="1"/>
    </xf>
    <xf numFmtId="0" fontId="8" fillId="0" borderId="0" xfId="0" applyFont="1" applyProtection="1">
      <protection hidden="1"/>
    </xf>
    <xf numFmtId="0" fontId="20" fillId="0" borderId="0" xfId="0" applyFont="1" applyProtection="1">
      <protection hidden="1"/>
    </xf>
    <xf numFmtId="0" fontId="58" fillId="0" borderId="0" xfId="0" applyFont="1" applyAlignment="1" applyProtection="1">
      <alignment horizontal="center"/>
      <protection hidden="1"/>
    </xf>
    <xf numFmtId="0" fontId="58" fillId="0" borderId="140" xfId="0" applyFont="1" applyBorder="1" applyAlignment="1" applyProtection="1">
      <alignment horizontal="left" vertical="top"/>
      <protection hidden="1"/>
    </xf>
    <xf numFmtId="0" fontId="58" fillId="0" borderId="0" xfId="0" applyFont="1" applyAlignment="1" applyProtection="1">
      <alignment horizontal="left" vertical="top"/>
      <protection hidden="1"/>
    </xf>
    <xf numFmtId="0" fontId="58" fillId="0" borderId="0" xfId="0" applyFont="1" applyAlignment="1" applyProtection="1">
      <alignment horizontal="center" vertical="center"/>
      <protection hidden="1"/>
    </xf>
    <xf numFmtId="0" fontId="59" fillId="0" borderId="140" xfId="0" applyFont="1" applyBorder="1" applyAlignment="1" applyProtection="1">
      <alignment horizontal="center" vertical="center" wrapText="1"/>
      <protection hidden="1"/>
    </xf>
    <xf numFmtId="0" fontId="59" fillId="0" borderId="140" xfId="0" applyFont="1" applyBorder="1" applyAlignment="1" applyProtection="1">
      <alignment horizontal="center" vertical="top" wrapText="1"/>
      <protection hidden="1"/>
    </xf>
    <xf numFmtId="0" fontId="58" fillId="0" borderId="105" xfId="0" applyFont="1" applyBorder="1" applyAlignment="1" applyProtection="1">
      <alignment horizontal="distributed" vertical="center" wrapText="1" indent="1"/>
      <protection hidden="1"/>
    </xf>
    <xf numFmtId="0" fontId="58" fillId="0" borderId="0" xfId="0" applyFont="1" applyAlignment="1" applyProtection="1">
      <alignment horizontal="distributed" vertical="center" indent="1"/>
      <protection hidden="1"/>
    </xf>
    <xf numFmtId="0" fontId="60" fillId="0" borderId="140" xfId="0" applyFont="1" applyBorder="1" applyAlignment="1" applyProtection="1">
      <alignment horizontal="center" vertical="center" wrapText="1"/>
      <protection hidden="1"/>
    </xf>
    <xf numFmtId="0" fontId="61" fillId="0" borderId="106" xfId="0" applyFont="1" applyBorder="1" applyAlignment="1" applyProtection="1">
      <alignment horizontal="right" vertical="top"/>
      <protection hidden="1"/>
    </xf>
    <xf numFmtId="0" fontId="23" fillId="0" borderId="112" xfId="0" applyFont="1" applyBorder="1" applyAlignment="1" applyProtection="1">
      <alignment vertical="top"/>
      <protection hidden="1"/>
    </xf>
    <xf numFmtId="0" fontId="23" fillId="0" borderId="115" xfId="0" applyFont="1" applyBorder="1" applyAlignment="1" applyProtection="1">
      <alignment vertical="top"/>
      <protection hidden="1"/>
    </xf>
    <xf numFmtId="0" fontId="23" fillId="0" borderId="106" xfId="0" applyFont="1" applyBorder="1" applyAlignment="1" applyProtection="1">
      <alignment vertical="top"/>
      <protection hidden="1"/>
    </xf>
    <xf numFmtId="0" fontId="22" fillId="0" borderId="106" xfId="0" applyFont="1" applyBorder="1" applyAlignment="1" applyProtection="1">
      <alignment horizontal="right" vertical="top" wrapText="1"/>
      <protection hidden="1"/>
    </xf>
    <xf numFmtId="0" fontId="3" fillId="0" borderId="141" xfId="0" applyFont="1" applyBorder="1" applyAlignment="1" applyProtection="1">
      <alignment horizontal="center" vertical="center" wrapText="1"/>
      <protection hidden="1"/>
    </xf>
    <xf numFmtId="176" fontId="44" fillId="0" borderId="111" xfId="0" applyNumberFormat="1" applyFont="1" applyBorder="1" applyAlignment="1" applyProtection="1">
      <alignment vertical="top"/>
      <protection hidden="1"/>
    </xf>
    <xf numFmtId="176" fontId="44" fillId="0" borderId="116" xfId="0" applyNumberFormat="1" applyFont="1" applyBorder="1" applyAlignment="1" applyProtection="1">
      <alignment vertical="top"/>
      <protection hidden="1"/>
    </xf>
    <xf numFmtId="176" fontId="2" fillId="0" borderId="108" xfId="0" applyNumberFormat="1" applyFont="1" applyBorder="1" applyAlignment="1" applyProtection="1">
      <alignment horizontal="right" vertical="top"/>
      <protection hidden="1"/>
    </xf>
    <xf numFmtId="176" fontId="2" fillId="0" borderId="108" xfId="0" applyNumberFormat="1" applyFont="1" applyBorder="1" applyAlignment="1" applyProtection="1">
      <alignment vertical="top"/>
      <protection hidden="1"/>
    </xf>
    <xf numFmtId="0" fontId="62" fillId="0" borderId="105" xfId="0" applyFont="1" applyBorder="1" applyAlignment="1" applyProtection="1">
      <alignment vertical="top"/>
      <protection hidden="1"/>
    </xf>
    <xf numFmtId="176" fontId="2" fillId="0" borderId="0" xfId="0" applyNumberFormat="1" applyFont="1" applyAlignment="1" applyProtection="1">
      <alignment vertical="top"/>
      <protection hidden="1"/>
    </xf>
    <xf numFmtId="0" fontId="62" fillId="0" borderId="104" xfId="0" applyFont="1" applyBorder="1" applyAlignment="1" applyProtection="1">
      <alignment vertical="top"/>
      <protection hidden="1"/>
    </xf>
    <xf numFmtId="0" fontId="23" fillId="0" borderId="0" xfId="0" applyFont="1" applyAlignment="1" applyProtection="1">
      <alignment vertical="top"/>
      <protection hidden="1"/>
    </xf>
    <xf numFmtId="0" fontId="3" fillId="0" borderId="0" xfId="0" applyFont="1" applyAlignment="1" applyProtection="1">
      <alignment horizontal="right" vertical="top" wrapText="1"/>
      <protection hidden="1"/>
    </xf>
    <xf numFmtId="0" fontId="3" fillId="0" borderId="0" xfId="0" applyFont="1" applyAlignment="1" applyProtection="1">
      <alignment vertical="top"/>
      <protection hidden="1"/>
    </xf>
    <xf numFmtId="176" fontId="44" fillId="0" borderId="105" xfId="0" applyNumberFormat="1" applyFont="1" applyBorder="1" applyAlignment="1" applyProtection="1">
      <alignment vertical="top"/>
      <protection hidden="1"/>
    </xf>
    <xf numFmtId="176" fontId="44" fillId="0" borderId="104" xfId="0" applyNumberFormat="1" applyFont="1" applyBorder="1" applyAlignment="1" applyProtection="1">
      <alignment vertical="top"/>
      <protection hidden="1"/>
    </xf>
    <xf numFmtId="176" fontId="2" fillId="0" borderId="0" xfId="0" applyNumberFormat="1" applyFont="1" applyAlignment="1" applyProtection="1">
      <alignment horizontal="right" vertical="top"/>
      <protection hidden="1"/>
    </xf>
    <xf numFmtId="0" fontId="62" fillId="0" borderId="112" xfId="0" applyFont="1" applyBorder="1" applyAlignment="1" applyProtection="1">
      <alignment vertical="top"/>
      <protection hidden="1"/>
    </xf>
    <xf numFmtId="0" fontId="62" fillId="0" borderId="115" xfId="0" applyFont="1" applyBorder="1" applyAlignment="1" applyProtection="1">
      <alignment vertical="top"/>
      <protection hidden="1"/>
    </xf>
    <xf numFmtId="0" fontId="2" fillId="0" borderId="106" xfId="0" applyFont="1" applyBorder="1" applyAlignment="1" applyProtection="1">
      <alignment vertical="center"/>
      <protection hidden="1"/>
    </xf>
    <xf numFmtId="0" fontId="3" fillId="0" borderId="141" xfId="0" applyFont="1" applyBorder="1" applyAlignment="1" applyProtection="1">
      <alignment horizontal="center" vertical="center"/>
      <protection hidden="1"/>
    </xf>
    <xf numFmtId="184" fontId="8" fillId="0" borderId="5" xfId="0" applyNumberFormat="1" applyFont="1" applyBorder="1" applyAlignment="1" applyProtection="1">
      <alignment vertical="center"/>
      <protection hidden="1"/>
    </xf>
    <xf numFmtId="177" fontId="2" fillId="0" borderId="0" xfId="0" applyNumberFormat="1" applyFont="1" applyAlignment="1" applyProtection="1">
      <alignment horizontal="right" vertical="center"/>
      <protection hidden="1"/>
    </xf>
    <xf numFmtId="0" fontId="8" fillId="0" borderId="5" xfId="0" applyFont="1" applyBorder="1" applyAlignment="1" applyProtection="1">
      <alignment vertical="center"/>
      <protection hidden="1"/>
    </xf>
    <xf numFmtId="177" fontId="8" fillId="0" borderId="0" xfId="0" applyNumberFormat="1" applyFont="1" applyAlignment="1" applyProtection="1">
      <alignment horizontal="right" vertical="center"/>
      <protection hidden="1"/>
    </xf>
    <xf numFmtId="0" fontId="59" fillId="0" borderId="6" xfId="0" applyFont="1" applyBorder="1" applyAlignment="1" applyProtection="1">
      <alignment horizontal="center" vertical="top"/>
      <protection hidden="1"/>
    </xf>
    <xf numFmtId="0" fontId="52" fillId="0" borderId="7" xfId="0" applyFont="1" applyBorder="1" applyAlignment="1" applyProtection="1">
      <alignment vertical="top"/>
      <protection hidden="1"/>
    </xf>
    <xf numFmtId="0" fontId="52" fillId="0" borderId="8" xfId="0" applyFont="1" applyBorder="1" applyAlignment="1" applyProtection="1">
      <alignment horizontal="distributed" vertical="center" justifyLastLine="1"/>
      <protection hidden="1"/>
    </xf>
    <xf numFmtId="0" fontId="52" fillId="0" borderId="9" xfId="0" applyFont="1" applyBorder="1" applyAlignment="1" applyProtection="1">
      <alignment horizontal="distributed" vertical="center" justifyLastLine="1"/>
      <protection hidden="1"/>
    </xf>
    <xf numFmtId="0" fontId="2" fillId="0" borderId="106" xfId="0" applyFont="1" applyBorder="1" applyProtection="1">
      <protection hidden="1"/>
    </xf>
    <xf numFmtId="0" fontId="2" fillId="0" borderId="108" xfId="0" applyFont="1" applyBorder="1" applyProtection="1">
      <protection hidden="1"/>
    </xf>
    <xf numFmtId="0" fontId="8" fillId="0" borderId="116" xfId="0" applyFont="1" applyBorder="1" applyAlignment="1" applyProtection="1">
      <alignment vertical="top"/>
      <protection hidden="1"/>
    </xf>
    <xf numFmtId="0" fontId="8" fillId="0" borderId="141" xfId="0" applyFont="1" applyBorder="1" applyAlignment="1" applyProtection="1">
      <alignment vertical="top"/>
      <protection hidden="1"/>
    </xf>
    <xf numFmtId="0" fontId="8" fillId="0" borderId="142" xfId="0" applyFont="1" applyBorder="1" applyAlignment="1" applyProtection="1">
      <alignment vertical="top"/>
      <protection hidden="1"/>
    </xf>
    <xf numFmtId="0" fontId="8" fillId="0" borderId="0" xfId="0" applyFont="1" applyAlignment="1" applyProtection="1">
      <alignment vertical="top"/>
      <protection hidden="1"/>
    </xf>
    <xf numFmtId="0" fontId="8" fillId="0" borderId="104" xfId="0" applyFont="1" applyBorder="1" applyAlignment="1" applyProtection="1">
      <alignment vertical="top"/>
      <protection hidden="1"/>
    </xf>
    <xf numFmtId="0" fontId="21" fillId="0" borderId="0" xfId="0" applyFont="1" applyProtection="1">
      <protection hidden="1"/>
    </xf>
    <xf numFmtId="0" fontId="2" fillId="0" borderId="0" xfId="0" applyFont="1" applyProtection="1">
      <protection hidden="1"/>
    </xf>
    <xf numFmtId="184" fontId="2" fillId="0" borderId="0" xfId="0" applyNumberFormat="1" applyFont="1" applyAlignment="1" applyProtection="1">
      <alignment horizontal="left" vertical="top"/>
      <protection hidden="1"/>
    </xf>
    <xf numFmtId="0" fontId="24" fillId="0" borderId="0" xfId="0" applyFont="1" applyProtection="1">
      <protection hidden="1"/>
    </xf>
    <xf numFmtId="0" fontId="13" fillId="0" borderId="0" xfId="0" applyFont="1" applyAlignment="1" applyProtection="1">
      <alignment horizontal="center" vertical="center"/>
      <protection hidden="1"/>
    </xf>
    <xf numFmtId="0" fontId="13" fillId="0" borderId="112" xfId="0" applyFont="1" applyBorder="1" applyAlignment="1" applyProtection="1">
      <alignment horizontal="center" vertical="center"/>
      <protection hidden="1"/>
    </xf>
    <xf numFmtId="0" fontId="13" fillId="0" borderId="106" xfId="0" applyFont="1" applyBorder="1" applyAlignment="1" applyProtection="1">
      <alignment horizontal="center" vertical="center"/>
      <protection hidden="1"/>
    </xf>
    <xf numFmtId="0" fontId="13" fillId="0" borderId="115" xfId="0" applyFont="1" applyBorder="1" applyAlignment="1" applyProtection="1">
      <alignment horizontal="center" vertical="center"/>
      <protection hidden="1"/>
    </xf>
    <xf numFmtId="0" fontId="13" fillId="0" borderId="105" xfId="0" applyFont="1" applyBorder="1" applyAlignment="1" applyProtection="1">
      <alignment horizontal="center" vertical="center"/>
      <protection hidden="1"/>
    </xf>
    <xf numFmtId="0" fontId="13" fillId="0" borderId="126" xfId="0" applyFont="1" applyBorder="1" applyAlignment="1" applyProtection="1">
      <alignment horizontal="center" vertical="center"/>
      <protection hidden="1"/>
    </xf>
    <xf numFmtId="0" fontId="13" fillId="0" borderId="104" xfId="0" applyFont="1" applyBorder="1" applyAlignment="1" applyProtection="1">
      <alignment horizontal="center" vertical="center"/>
      <protection hidden="1"/>
    </xf>
    <xf numFmtId="0" fontId="13" fillId="0" borderId="111" xfId="0" applyFont="1" applyBorder="1" applyAlignment="1" applyProtection="1">
      <alignment horizontal="center" vertical="center"/>
      <protection hidden="1"/>
    </xf>
    <xf numFmtId="0" fontId="13" fillId="0" borderId="108" xfId="0" applyFont="1" applyBorder="1" applyAlignment="1" applyProtection="1">
      <alignment horizontal="center" vertical="center"/>
      <protection hidden="1"/>
    </xf>
    <xf numFmtId="0" fontId="13" fillId="0" borderId="116" xfId="0" applyFont="1" applyBorder="1" applyAlignment="1" applyProtection="1">
      <alignment horizontal="center" vertical="center"/>
      <protection hidden="1"/>
    </xf>
    <xf numFmtId="0" fontId="11" fillId="0" borderId="96" xfId="0" applyFont="1" applyBorder="1" applyProtection="1">
      <protection hidden="1"/>
    </xf>
    <xf numFmtId="0" fontId="11" fillId="0" borderId="97" xfId="0" applyFont="1" applyBorder="1" applyProtection="1">
      <protection hidden="1"/>
    </xf>
    <xf numFmtId="0" fontId="11" fillId="0" borderId="113" xfId="0" applyFont="1" applyBorder="1" applyProtection="1">
      <protection hidden="1"/>
    </xf>
    <xf numFmtId="0" fontId="17" fillId="0" borderId="0" xfId="0" applyFont="1" applyAlignment="1" applyProtection="1">
      <alignment vertical="center"/>
      <protection hidden="1"/>
    </xf>
    <xf numFmtId="3" fontId="26"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protection hidden="1"/>
    </xf>
    <xf numFmtId="0" fontId="25" fillId="0" borderId="0" xfId="0" applyFont="1" applyAlignment="1" applyProtection="1">
      <alignment vertical="top"/>
      <protection hidden="1"/>
    </xf>
    <xf numFmtId="0" fontId="13" fillId="0" borderId="0" xfId="0" applyFont="1" applyAlignment="1" applyProtection="1">
      <alignment vertical="center"/>
      <protection hidden="1"/>
    </xf>
    <xf numFmtId="0" fontId="13" fillId="0" borderId="98" xfId="0" applyFont="1" applyBorder="1" applyAlignment="1" applyProtection="1">
      <alignment vertical="center"/>
      <protection hidden="1"/>
    </xf>
    <xf numFmtId="0" fontId="25" fillId="0" borderId="99" xfId="0" applyFont="1" applyBorder="1" applyAlignment="1" applyProtection="1">
      <alignment horizontal="center" vertical="top"/>
      <protection hidden="1"/>
    </xf>
    <xf numFmtId="0" fontId="26" fillId="0" borderId="0" xfId="0" applyFont="1" applyAlignment="1" applyProtection="1">
      <alignment horizontal="center" vertical="center"/>
      <protection hidden="1"/>
    </xf>
    <xf numFmtId="0" fontId="13" fillId="0" borderId="114" xfId="0" applyFont="1" applyBorder="1" applyAlignment="1" applyProtection="1">
      <alignment vertical="center"/>
      <protection hidden="1"/>
    </xf>
    <xf numFmtId="0" fontId="13" fillId="0" borderId="102" xfId="0" applyFont="1" applyBorder="1" applyAlignment="1" applyProtection="1">
      <alignment vertical="center"/>
      <protection hidden="1"/>
    </xf>
    <xf numFmtId="0" fontId="11" fillId="0" borderId="106" xfId="0" applyFont="1" applyBorder="1" applyAlignment="1" applyProtection="1">
      <alignment vertical="center"/>
      <protection hidden="1"/>
    </xf>
    <xf numFmtId="0" fontId="64" fillId="0" borderId="143" xfId="0" applyFont="1" applyBorder="1" applyAlignment="1" applyProtection="1">
      <alignment horizontal="center" vertical="center" shrinkToFit="1"/>
      <protection hidden="1"/>
    </xf>
    <xf numFmtId="0" fontId="64" fillId="0" borderId="144" xfId="0" applyFont="1" applyBorder="1" applyAlignment="1" applyProtection="1">
      <alignment horizontal="distributed" justifyLastLine="1"/>
      <protection hidden="1"/>
    </xf>
    <xf numFmtId="0" fontId="11" fillId="0" borderId="105" xfId="0" applyFont="1" applyBorder="1" applyProtection="1">
      <protection hidden="1"/>
    </xf>
    <xf numFmtId="41" fontId="11" fillId="0" borderId="140" xfId="0" applyNumberFormat="1" applyFont="1" applyBorder="1" applyAlignment="1" applyProtection="1">
      <alignment horizontal="right" vertical="center"/>
      <protection hidden="1"/>
    </xf>
    <xf numFmtId="177" fontId="11" fillId="0" borderId="140" xfId="0" applyNumberFormat="1" applyFont="1" applyBorder="1" applyAlignment="1" applyProtection="1">
      <alignment horizontal="right" vertical="center"/>
      <protection hidden="1"/>
    </xf>
    <xf numFmtId="0" fontId="65" fillId="0" borderId="0" xfId="0" applyFont="1" applyProtection="1">
      <protection hidden="1"/>
    </xf>
    <xf numFmtId="0" fontId="66" fillId="0" borderId="106" xfId="0" applyFont="1" applyBorder="1" applyAlignment="1" applyProtection="1">
      <alignment horizontal="right" vertical="top"/>
      <protection hidden="1"/>
    </xf>
    <xf numFmtId="0" fontId="11" fillId="0" borderId="107" xfId="0" applyFont="1" applyBorder="1" applyAlignment="1" applyProtection="1">
      <alignment vertical="center"/>
      <protection hidden="1"/>
    </xf>
    <xf numFmtId="183" fontId="11" fillId="0" borderId="0" xfId="0" applyNumberFormat="1" applyFont="1" applyAlignment="1" applyProtection="1">
      <alignment vertical="center"/>
      <protection hidden="1"/>
    </xf>
    <xf numFmtId="0" fontId="66" fillId="0" borderId="140" xfId="0" applyFont="1" applyBorder="1" applyAlignment="1" applyProtection="1">
      <alignment horizontal="right" vertical="center"/>
      <protection hidden="1"/>
    </xf>
    <xf numFmtId="0" fontId="11" fillId="0" borderId="140" xfId="0" applyFont="1" applyBorder="1" applyAlignment="1" applyProtection="1">
      <alignment horizontal="center" vertical="center"/>
      <protection hidden="1"/>
    </xf>
    <xf numFmtId="0" fontId="11" fillId="0" borderId="0" xfId="0" applyFont="1" applyAlignment="1" applyProtection="1">
      <alignment horizontal="center" vertical="distributed"/>
      <protection hidden="1"/>
    </xf>
    <xf numFmtId="0" fontId="67" fillId="0" borderId="141" xfId="0" applyFont="1" applyBorder="1" applyAlignment="1" applyProtection="1">
      <alignment horizontal="distributed" vertical="center" justifyLastLine="1"/>
      <protection hidden="1"/>
    </xf>
    <xf numFmtId="0" fontId="67" fillId="0" borderId="145" xfId="0" applyFont="1" applyBorder="1" applyAlignment="1" applyProtection="1">
      <alignment horizontal="distributed" vertical="center" justifyLastLine="1"/>
      <protection hidden="1"/>
    </xf>
    <xf numFmtId="0" fontId="11" fillId="0" borderId="0" xfId="0" applyFont="1" applyAlignment="1" applyProtection="1">
      <alignment vertical="top"/>
      <protection hidden="1"/>
    </xf>
    <xf numFmtId="0" fontId="66" fillId="0" borderId="138" xfId="0" applyFont="1" applyBorder="1" applyAlignment="1" applyProtection="1">
      <alignment horizontal="center" vertical="center" shrinkToFit="1"/>
      <protection hidden="1"/>
    </xf>
    <xf numFmtId="0" fontId="66" fillId="0" borderId="106" xfId="0" applyFont="1" applyBorder="1" applyAlignment="1" applyProtection="1">
      <alignment horizontal="right" vertical="center"/>
      <protection hidden="1"/>
    </xf>
    <xf numFmtId="0" fontId="66" fillId="0" borderId="138" xfId="0" applyFont="1" applyBorder="1" applyAlignment="1" applyProtection="1">
      <alignment horizontal="right" vertical="center"/>
      <protection hidden="1"/>
    </xf>
    <xf numFmtId="0" fontId="66" fillId="0" borderId="106" xfId="0" applyFont="1" applyBorder="1" applyAlignment="1" applyProtection="1">
      <alignment vertical="center"/>
      <protection hidden="1"/>
    </xf>
    <xf numFmtId="0" fontId="18" fillId="0" borderId="107" xfId="0" applyFont="1" applyBorder="1" applyAlignment="1" applyProtection="1">
      <alignment vertical="center"/>
      <protection hidden="1"/>
    </xf>
    <xf numFmtId="0" fontId="66" fillId="0" borderId="106" xfId="0" applyFont="1" applyBorder="1" applyAlignment="1" applyProtection="1">
      <alignment horizontal="center" vertical="center"/>
      <protection hidden="1"/>
    </xf>
    <xf numFmtId="0" fontId="19" fillId="0" borderId="115" xfId="0" applyFont="1" applyBorder="1" applyAlignment="1" applyProtection="1">
      <alignment horizontal="right" vertical="center"/>
      <protection hidden="1"/>
    </xf>
    <xf numFmtId="178" fontId="11" fillId="0" borderId="108" xfId="0" applyNumberFormat="1" applyFont="1" applyBorder="1" applyAlignment="1" applyProtection="1">
      <alignment horizontal="right" vertical="center" shrinkToFit="1"/>
      <protection hidden="1"/>
    </xf>
    <xf numFmtId="0" fontId="11" fillId="0" borderId="108" xfId="0" quotePrefix="1" applyFont="1" applyBorder="1" applyAlignment="1" applyProtection="1">
      <alignment vertical="center"/>
      <protection hidden="1"/>
    </xf>
    <xf numFmtId="0" fontId="11" fillId="0" borderId="109" xfId="0" applyFont="1" applyBorder="1" applyAlignment="1" applyProtection="1">
      <alignment vertical="center"/>
      <protection hidden="1"/>
    </xf>
    <xf numFmtId="0" fontId="11" fillId="0" borderId="108" xfId="0" applyFont="1" applyBorder="1" applyAlignment="1" applyProtection="1">
      <alignment vertical="center"/>
      <protection hidden="1"/>
    </xf>
    <xf numFmtId="0" fontId="11" fillId="0" borderId="116" xfId="0" applyFont="1" applyBorder="1" applyAlignment="1" applyProtection="1">
      <alignment vertical="center"/>
      <protection hidden="1"/>
    </xf>
    <xf numFmtId="0" fontId="11" fillId="0" borderId="99" xfId="0" applyFont="1" applyBorder="1" applyAlignment="1" applyProtection="1">
      <alignment vertical="center"/>
      <protection hidden="1"/>
    </xf>
    <xf numFmtId="0" fontId="11" fillId="0" borderId="104" xfId="0" applyFont="1" applyBorder="1" applyAlignment="1" applyProtection="1">
      <alignment vertical="center"/>
      <protection hidden="1"/>
    </xf>
    <xf numFmtId="0" fontId="11" fillId="0" borderId="115" xfId="0" applyFont="1" applyBorder="1" applyAlignment="1" applyProtection="1">
      <alignment vertical="center"/>
      <protection hidden="1"/>
    </xf>
    <xf numFmtId="0" fontId="18" fillId="0" borderId="141" xfId="0" applyFont="1" applyBorder="1" applyAlignment="1" applyProtection="1">
      <alignment vertical="center" shrinkToFit="1"/>
      <protection hidden="1"/>
    </xf>
    <xf numFmtId="0" fontId="11" fillId="0" borderId="141" xfId="0" applyFont="1" applyBorder="1" applyAlignment="1" applyProtection="1">
      <alignment vertical="center" shrinkToFit="1"/>
      <protection hidden="1"/>
    </xf>
    <xf numFmtId="178" fontId="11" fillId="0" borderId="141" xfId="0" applyNumberFormat="1" applyFont="1" applyBorder="1" applyAlignment="1" applyProtection="1">
      <alignment horizontal="right" vertical="center" shrinkToFit="1"/>
      <protection hidden="1"/>
    </xf>
    <xf numFmtId="178" fontId="11" fillId="0" borderId="145" xfId="0" applyNumberFormat="1" applyFont="1" applyBorder="1" applyAlignment="1" applyProtection="1">
      <alignment horizontal="right" vertical="center" shrinkToFit="1"/>
      <protection hidden="1"/>
    </xf>
    <xf numFmtId="0" fontId="11" fillId="0" borderId="141" xfId="0" applyFont="1" applyBorder="1" applyAlignment="1" applyProtection="1">
      <alignment vertical="center"/>
      <protection hidden="1"/>
    </xf>
    <xf numFmtId="0" fontId="11" fillId="0" borderId="146" xfId="0" applyFont="1" applyBorder="1" applyAlignment="1" applyProtection="1">
      <alignment vertical="center"/>
      <protection hidden="1"/>
    </xf>
    <xf numFmtId="0" fontId="11" fillId="0" borderId="142" xfId="0" applyFont="1" applyBorder="1" applyAlignment="1" applyProtection="1">
      <alignment vertical="center"/>
      <protection hidden="1"/>
    </xf>
    <xf numFmtId="0" fontId="11" fillId="0" borderId="0" xfId="0" applyFont="1" applyAlignment="1" applyProtection="1">
      <alignment horizontal="center"/>
      <protection hidden="1"/>
    </xf>
    <xf numFmtId="176" fontId="0" fillId="0" borderId="10" xfId="0" applyNumberFormat="1" applyBorder="1" applyAlignment="1" applyProtection="1">
      <alignment horizontal="center"/>
      <protection hidden="1"/>
    </xf>
    <xf numFmtId="176" fontId="0" fillId="0" borderId="11" xfId="0" applyNumberFormat="1" applyBorder="1" applyProtection="1">
      <protection hidden="1"/>
    </xf>
    <xf numFmtId="176" fontId="8" fillId="0" borderId="0" xfId="0" applyNumberFormat="1" applyFont="1" applyAlignment="1" applyProtection="1">
      <alignment vertical="center"/>
      <protection hidden="1"/>
    </xf>
    <xf numFmtId="0" fontId="58" fillId="0" borderId="144" xfId="0" applyFont="1" applyBorder="1" applyAlignment="1" applyProtection="1">
      <alignment horizontal="center" vertical="center"/>
      <protection hidden="1"/>
    </xf>
    <xf numFmtId="0" fontId="46" fillId="0" borderId="106" xfId="0" applyFont="1" applyBorder="1" applyAlignment="1" applyProtection="1">
      <alignment vertical="top"/>
      <protection hidden="1"/>
    </xf>
    <xf numFmtId="176" fontId="8" fillId="0" borderId="105" xfId="0" applyNumberFormat="1" applyFont="1" applyBorder="1" applyAlignment="1" applyProtection="1">
      <alignment vertical="center"/>
      <protection hidden="1"/>
    </xf>
    <xf numFmtId="178" fontId="3" fillId="0" borderId="104" xfId="0" applyNumberFormat="1" applyFont="1" applyBorder="1" applyAlignment="1" applyProtection="1">
      <alignment vertical="center"/>
      <protection hidden="1"/>
    </xf>
    <xf numFmtId="184" fontId="53" fillId="0" borderId="0" xfId="0" applyNumberFormat="1" applyFont="1" applyAlignment="1" applyProtection="1">
      <alignment horizontal="left" vertical="top"/>
      <protection hidden="1"/>
    </xf>
    <xf numFmtId="0" fontId="58" fillId="0" borderId="147" xfId="0" applyFont="1" applyBorder="1" applyAlignment="1" applyProtection="1">
      <alignment horizontal="distributed" vertical="center" indent="1"/>
      <protection hidden="1"/>
    </xf>
    <xf numFmtId="0" fontId="8" fillId="0" borderId="104" xfId="0" applyFont="1" applyBorder="1" applyAlignment="1" applyProtection="1">
      <alignment vertical="center"/>
      <protection hidden="1"/>
    </xf>
    <xf numFmtId="0" fontId="58" fillId="0" borderId="148" xfId="0" applyFont="1" applyBorder="1" applyAlignment="1" applyProtection="1">
      <alignment horizontal="center" vertical="center"/>
      <protection hidden="1"/>
    </xf>
    <xf numFmtId="0" fontId="61" fillId="0" borderId="97" xfId="0" applyFont="1" applyBorder="1" applyAlignment="1" applyProtection="1">
      <alignment horizontal="left" vertical="top"/>
      <protection hidden="1"/>
    </xf>
    <xf numFmtId="177" fontId="4" fillId="0" borderId="97" xfId="0" applyNumberFormat="1" applyFont="1" applyBorder="1" applyAlignment="1" applyProtection="1">
      <alignment vertical="center"/>
      <protection hidden="1"/>
    </xf>
    <xf numFmtId="0" fontId="46" fillId="0" borderId="97" xfId="0" applyFont="1" applyBorder="1" applyAlignment="1" applyProtection="1">
      <alignment vertical="top"/>
      <protection hidden="1"/>
    </xf>
    <xf numFmtId="176" fontId="8" fillId="0" borderId="149" xfId="0" applyNumberFormat="1" applyFont="1" applyBorder="1" applyAlignment="1" applyProtection="1">
      <alignment vertical="center"/>
      <protection hidden="1"/>
    </xf>
    <xf numFmtId="184" fontId="3" fillId="0" borderId="142" xfId="0" applyNumberFormat="1" applyFont="1" applyBorder="1" applyAlignment="1" applyProtection="1">
      <alignment vertical="center"/>
      <protection hidden="1"/>
    </xf>
    <xf numFmtId="176" fontId="8" fillId="0" borderId="141" xfId="0" applyNumberFormat="1" applyFont="1" applyBorder="1" applyAlignment="1" applyProtection="1">
      <alignment vertical="center"/>
      <protection hidden="1"/>
    </xf>
    <xf numFmtId="184" fontId="53" fillId="0" borderId="141" xfId="0" applyNumberFormat="1" applyFont="1" applyBorder="1" applyAlignment="1" applyProtection="1">
      <alignment horizontal="left" vertical="top"/>
      <protection hidden="1"/>
    </xf>
    <xf numFmtId="0" fontId="58" fillId="0" borderId="150" xfId="0" applyFont="1" applyBorder="1" applyAlignment="1" applyProtection="1">
      <alignment horizontal="distributed" vertical="center" indent="1"/>
      <protection hidden="1"/>
    </xf>
    <xf numFmtId="0" fontId="8" fillId="0" borderId="142" xfId="0" applyFont="1" applyBorder="1" applyAlignment="1" applyProtection="1">
      <alignment vertical="center"/>
      <protection hidden="1"/>
    </xf>
    <xf numFmtId="184" fontId="3" fillId="0" borderId="104" xfId="0" applyNumberFormat="1" applyFont="1" applyBorder="1" applyAlignment="1" applyProtection="1">
      <alignment vertical="center"/>
      <protection hidden="1"/>
    </xf>
    <xf numFmtId="0" fontId="48" fillId="0" borderId="0" xfId="0" applyFont="1" applyAlignment="1" applyProtection="1">
      <alignment vertical="center"/>
      <protection hidden="1"/>
    </xf>
    <xf numFmtId="184" fontId="3" fillId="0" borderId="150" xfId="0" applyNumberFormat="1" applyFont="1" applyBorder="1" applyAlignment="1" applyProtection="1">
      <alignment horizontal="distributed" vertical="center" indent="1"/>
      <protection hidden="1"/>
    </xf>
    <xf numFmtId="184" fontId="3" fillId="0" borderId="147" xfId="0" applyNumberFormat="1" applyFont="1" applyBorder="1" applyAlignment="1" applyProtection="1">
      <alignment horizontal="distributed" vertical="center" indent="1"/>
      <protection hidden="1"/>
    </xf>
    <xf numFmtId="0" fontId="58" fillId="0" borderId="151" xfId="0" applyFont="1" applyBorder="1" applyAlignment="1" applyProtection="1">
      <alignment horizontal="center" vertical="center" wrapText="1"/>
      <protection hidden="1"/>
    </xf>
    <xf numFmtId="0" fontId="58" fillId="0" borderId="152" xfId="0" applyFont="1" applyBorder="1" applyAlignment="1" applyProtection="1">
      <alignment horizontal="distributed" vertical="center" indent="1"/>
      <protection hidden="1"/>
    </xf>
    <xf numFmtId="0" fontId="46" fillId="0" borderId="0" xfId="0" applyFont="1" applyAlignment="1" applyProtection="1">
      <alignment vertical="top"/>
      <protection hidden="1"/>
    </xf>
    <xf numFmtId="0" fontId="3" fillId="0" borderId="115" xfId="0" applyFont="1" applyBorder="1" applyAlignment="1" applyProtection="1">
      <alignment horizontal="left" vertical="center" shrinkToFit="1"/>
      <protection hidden="1"/>
    </xf>
    <xf numFmtId="0" fontId="3" fillId="0" borderId="116" xfId="0" applyFont="1" applyBorder="1" applyAlignment="1" applyProtection="1">
      <alignment horizontal="left" vertical="center" shrinkToFit="1"/>
      <protection hidden="1"/>
    </xf>
    <xf numFmtId="0" fontId="3" fillId="0" borderId="104" xfId="0" applyFont="1" applyBorder="1" applyAlignment="1" applyProtection="1">
      <alignment horizontal="left" vertical="center" shrinkToFit="1"/>
      <protection hidden="1"/>
    </xf>
    <xf numFmtId="184" fontId="8" fillId="0" borderId="153" xfId="0" applyNumberFormat="1" applyFont="1" applyBorder="1" applyAlignment="1" applyProtection="1">
      <alignment vertical="center"/>
      <protection hidden="1"/>
    </xf>
    <xf numFmtId="0" fontId="8" fillId="0" borderId="154" xfId="0" applyFont="1" applyBorder="1" applyProtection="1">
      <protection hidden="1"/>
    </xf>
    <xf numFmtId="0" fontId="0" fillId="5" borderId="0" xfId="0" applyFill="1" applyProtection="1">
      <protection hidden="1"/>
    </xf>
    <xf numFmtId="0" fontId="11" fillId="5" borderId="0" xfId="0" applyFont="1" applyFill="1" applyProtection="1">
      <protection hidden="1"/>
    </xf>
    <xf numFmtId="0" fontId="11" fillId="5" borderId="0" xfId="0" applyFont="1" applyFill="1" applyAlignment="1" applyProtection="1">
      <alignment horizontal="distributed" vertical="center"/>
      <protection hidden="1"/>
    </xf>
    <xf numFmtId="0" fontId="57" fillId="5" borderId="0" xfId="0" applyFont="1" applyFill="1" applyProtection="1">
      <protection hidden="1"/>
    </xf>
    <xf numFmtId="0" fontId="13" fillId="5" borderId="0" xfId="0" applyFont="1" applyFill="1" applyAlignment="1" applyProtection="1">
      <alignment horizontal="distributed" justifyLastLine="1"/>
      <protection hidden="1"/>
    </xf>
    <xf numFmtId="0" fontId="7" fillId="5" borderId="0" xfId="0" applyFont="1" applyFill="1" applyProtection="1">
      <protection hidden="1"/>
    </xf>
    <xf numFmtId="182" fontId="6" fillId="5" borderId="0" xfId="0" applyNumberFormat="1" applyFont="1" applyFill="1" applyAlignment="1" applyProtection="1">
      <alignment horizontal="center" shrinkToFit="1"/>
      <protection hidden="1"/>
    </xf>
    <xf numFmtId="0" fontId="10" fillId="5" borderId="0" xfId="0" applyFont="1" applyFill="1" applyAlignment="1" applyProtection="1">
      <alignment horizontal="distributed" justifyLastLine="1"/>
      <protection hidden="1"/>
    </xf>
    <xf numFmtId="0" fontId="11" fillId="5" borderId="0" xfId="0" applyFont="1" applyFill="1" applyAlignment="1" applyProtection="1">
      <alignment horizontal="distributed" justifyLastLine="1"/>
      <protection hidden="1"/>
    </xf>
    <xf numFmtId="0" fontId="6" fillId="5" borderId="12" xfId="0" applyFont="1" applyFill="1" applyBorder="1" applyAlignment="1" applyProtection="1">
      <alignment horizontal="distributed" vertical="center" justifyLastLine="1"/>
      <protection hidden="1"/>
    </xf>
    <xf numFmtId="0" fontId="6" fillId="5" borderId="13" xfId="0" applyFont="1" applyFill="1" applyBorder="1" applyAlignment="1" applyProtection="1">
      <alignment shrinkToFit="1"/>
      <protection hidden="1"/>
    </xf>
    <xf numFmtId="0" fontId="6" fillId="5" borderId="14" xfId="0" applyFont="1" applyFill="1" applyBorder="1" applyAlignment="1" applyProtection="1">
      <alignment shrinkToFit="1"/>
      <protection hidden="1"/>
    </xf>
    <xf numFmtId="0" fontId="6" fillId="5" borderId="15" xfId="0" applyFont="1" applyFill="1" applyBorder="1" applyAlignment="1" applyProtection="1">
      <alignment shrinkToFit="1"/>
      <protection hidden="1"/>
    </xf>
    <xf numFmtId="0" fontId="6" fillId="5" borderId="16" xfId="0" applyFont="1" applyFill="1" applyBorder="1" applyAlignment="1" applyProtection="1">
      <alignment horizontal="center" vertical="distributed" textRotation="255" justifyLastLine="1"/>
      <protection hidden="1"/>
    </xf>
    <xf numFmtId="0" fontId="6" fillId="5" borderId="17" xfId="0" applyFont="1" applyFill="1" applyBorder="1" applyAlignment="1" applyProtection="1">
      <alignment horizontal="distributed" vertical="center" justifyLastLine="1"/>
      <protection hidden="1"/>
    </xf>
    <xf numFmtId="0" fontId="11" fillId="5" borderId="16" xfId="0" applyFont="1" applyFill="1" applyBorder="1" applyProtection="1">
      <protection hidden="1"/>
    </xf>
    <xf numFmtId="0" fontId="6" fillId="5" borderId="17" xfId="0" applyFont="1" applyFill="1" applyBorder="1" applyAlignment="1" applyProtection="1">
      <alignment vertical="center" justifyLastLine="1"/>
      <protection hidden="1"/>
    </xf>
    <xf numFmtId="0" fontId="10" fillId="5" borderId="10" xfId="0" applyFont="1" applyFill="1" applyBorder="1" applyAlignment="1" applyProtection="1">
      <alignment vertical="center"/>
      <protection hidden="1"/>
    </xf>
    <xf numFmtId="0" fontId="10" fillId="5" borderId="18" xfId="0" applyFont="1" applyFill="1" applyBorder="1" applyAlignment="1" applyProtection="1">
      <alignment vertical="center"/>
      <protection hidden="1"/>
    </xf>
    <xf numFmtId="0" fontId="10" fillId="5" borderId="19" xfId="0" applyFont="1" applyFill="1" applyBorder="1" applyAlignment="1" applyProtection="1">
      <alignment vertical="center"/>
      <protection hidden="1"/>
    </xf>
    <xf numFmtId="0" fontId="6" fillId="5" borderId="20" xfId="0" applyFont="1" applyFill="1" applyBorder="1" applyAlignment="1" applyProtection="1">
      <alignment horizontal="center" vertical="distributed" textRotation="255" justifyLastLine="1"/>
      <protection hidden="1"/>
    </xf>
    <xf numFmtId="0" fontId="6" fillId="5" borderId="21" xfId="0" applyFont="1" applyFill="1" applyBorder="1" applyAlignment="1" applyProtection="1">
      <alignment horizontal="distributed" vertical="center" justifyLastLine="1"/>
      <protection hidden="1"/>
    </xf>
    <xf numFmtId="0" fontId="11" fillId="5" borderId="20" xfId="0" applyFont="1" applyFill="1" applyBorder="1" applyProtection="1">
      <protection hidden="1"/>
    </xf>
    <xf numFmtId="0" fontId="6" fillId="5" borderId="21" xfId="0" applyFont="1" applyFill="1" applyBorder="1" applyAlignment="1" applyProtection="1">
      <alignment vertical="center" justifyLastLine="1"/>
      <protection hidden="1"/>
    </xf>
    <xf numFmtId="0" fontId="6" fillId="5" borderId="22" xfId="0" applyFont="1" applyFill="1" applyBorder="1" applyAlignment="1" applyProtection="1">
      <alignment horizontal="distributed" vertical="center"/>
      <protection hidden="1"/>
    </xf>
    <xf numFmtId="0" fontId="6" fillId="5" borderId="23" xfId="0" applyFont="1" applyFill="1" applyBorder="1" applyAlignment="1" applyProtection="1">
      <alignment horizontal="distributed" vertical="center"/>
      <protection hidden="1"/>
    </xf>
    <xf numFmtId="0" fontId="6" fillId="5" borderId="10" xfId="0" applyFont="1" applyFill="1" applyBorder="1" applyAlignment="1" applyProtection="1">
      <alignment horizontal="center" vertical="distributed" textRotation="255" justifyLastLine="1"/>
      <protection hidden="1"/>
    </xf>
    <xf numFmtId="0" fontId="6" fillId="5" borderId="11" xfId="0" applyFont="1" applyFill="1" applyBorder="1" applyAlignment="1" applyProtection="1">
      <alignment horizontal="distributed" vertical="center" justifyLastLine="1"/>
      <protection hidden="1"/>
    </xf>
    <xf numFmtId="0" fontId="6" fillId="5" borderId="24" xfId="0" applyFont="1" applyFill="1" applyBorder="1" applyAlignment="1" applyProtection="1">
      <alignment horizontal="center" vertical="center"/>
      <protection hidden="1"/>
    </xf>
    <xf numFmtId="0" fontId="11" fillId="5" borderId="10" xfId="0" applyFont="1" applyFill="1" applyBorder="1" applyProtection="1">
      <protection hidden="1"/>
    </xf>
    <xf numFmtId="0" fontId="6" fillId="5" borderId="11" xfId="0" applyFont="1" applyFill="1" applyBorder="1" applyAlignment="1" applyProtection="1">
      <alignment vertical="center" justifyLastLine="1"/>
      <protection hidden="1"/>
    </xf>
    <xf numFmtId="0" fontId="6" fillId="5" borderId="18" xfId="0" applyFont="1" applyFill="1" applyBorder="1" applyAlignment="1" applyProtection="1">
      <alignment horizontal="distributed" vertical="center" justifyLastLine="1"/>
      <protection hidden="1"/>
    </xf>
    <xf numFmtId="0" fontId="6" fillId="5" borderId="11" xfId="0" applyFont="1" applyFill="1" applyBorder="1" applyAlignment="1" applyProtection="1">
      <alignment horizontal="center" vertical="center"/>
      <protection hidden="1"/>
    </xf>
    <xf numFmtId="0" fontId="6" fillId="5" borderId="11" xfId="0" applyFont="1" applyFill="1" applyBorder="1" applyAlignment="1" applyProtection="1">
      <alignment vertical="center"/>
      <protection hidden="1"/>
    </xf>
    <xf numFmtId="0" fontId="6" fillId="5" borderId="17" xfId="0" applyFont="1" applyFill="1" applyBorder="1" applyAlignment="1" applyProtection="1">
      <alignment horizontal="center" vertical="center"/>
      <protection hidden="1"/>
    </xf>
    <xf numFmtId="0" fontId="6" fillId="5" borderId="10" xfId="0" applyFont="1" applyFill="1" applyBorder="1" applyAlignment="1" applyProtection="1">
      <alignment vertical="center"/>
      <protection hidden="1"/>
    </xf>
    <xf numFmtId="0" fontId="6" fillId="5" borderId="25" xfId="0" applyFont="1" applyFill="1" applyBorder="1" applyAlignment="1" applyProtection="1">
      <alignment horizontal="center" vertical="distributed" textRotation="255" justifyLastLine="1"/>
      <protection hidden="1"/>
    </xf>
    <xf numFmtId="0" fontId="6" fillId="5" borderId="26" xfId="0" applyFont="1" applyFill="1" applyBorder="1" applyAlignment="1" applyProtection="1">
      <alignment horizontal="center" vertical="center"/>
      <protection hidden="1"/>
    </xf>
    <xf numFmtId="0" fontId="6" fillId="5" borderId="21" xfId="0" applyFont="1" applyFill="1" applyBorder="1" applyAlignment="1" applyProtection="1">
      <alignment horizontal="center" vertical="center"/>
      <protection hidden="1"/>
    </xf>
    <xf numFmtId="0" fontId="6" fillId="5" borderId="11" xfId="0" applyFont="1" applyFill="1" applyBorder="1" applyAlignment="1" applyProtection="1">
      <alignment horizontal="distributed" vertical="center" indent="1"/>
      <protection hidden="1"/>
    </xf>
    <xf numFmtId="0" fontId="6" fillId="5" borderId="17" xfId="0" applyFont="1" applyFill="1" applyBorder="1" applyAlignment="1" applyProtection="1">
      <alignment horizontal="distributed" vertical="center" indent="1"/>
      <protection hidden="1"/>
    </xf>
    <xf numFmtId="0" fontId="6" fillId="5" borderId="17" xfId="0" applyFont="1" applyFill="1" applyBorder="1" applyAlignment="1" applyProtection="1">
      <alignment vertical="center"/>
      <protection hidden="1"/>
    </xf>
    <xf numFmtId="0" fontId="6" fillId="5" borderId="21" xfId="0" applyFont="1" applyFill="1" applyBorder="1" applyAlignment="1" applyProtection="1">
      <alignment horizontal="distributed" vertical="center" indent="1"/>
      <protection hidden="1"/>
    </xf>
    <xf numFmtId="0" fontId="6" fillId="5" borderId="21" xfId="0" applyFont="1" applyFill="1" applyBorder="1" applyAlignment="1" applyProtection="1">
      <alignment vertical="center"/>
      <protection hidden="1"/>
    </xf>
    <xf numFmtId="0" fontId="9" fillId="5" borderId="22" xfId="0" applyFont="1" applyFill="1" applyBorder="1" applyAlignment="1" applyProtection="1">
      <alignment horizontal="distributed" vertical="center"/>
      <protection hidden="1"/>
    </xf>
    <xf numFmtId="0" fontId="9" fillId="5" borderId="23" xfId="0" applyFont="1" applyFill="1" applyBorder="1" applyAlignment="1" applyProtection="1">
      <alignment horizontal="distributed" vertical="center"/>
      <protection hidden="1"/>
    </xf>
    <xf numFmtId="0" fontId="6" fillId="5" borderId="10" xfId="0" applyFont="1" applyFill="1" applyBorder="1" applyAlignment="1" applyProtection="1">
      <alignment horizontal="distributed" vertical="center" justifyLastLine="1"/>
      <protection hidden="1"/>
    </xf>
    <xf numFmtId="0" fontId="6" fillId="5" borderId="27" xfId="0" applyFont="1" applyFill="1" applyBorder="1" applyProtection="1">
      <protection hidden="1"/>
    </xf>
    <xf numFmtId="0" fontId="6" fillId="5" borderId="28" xfId="0" applyFont="1" applyFill="1" applyBorder="1" applyAlignment="1" applyProtection="1">
      <alignment horizontal="center" vertical="distributed" textRotation="255" justifyLastLine="1"/>
      <protection hidden="1"/>
    </xf>
    <xf numFmtId="0" fontId="6" fillId="5" borderId="29" xfId="0" applyFont="1" applyFill="1" applyBorder="1" applyAlignment="1" applyProtection="1">
      <alignment horizontal="distributed" vertical="center" justifyLastLine="1"/>
      <protection hidden="1"/>
    </xf>
    <xf numFmtId="0" fontId="6" fillId="5" borderId="30" xfId="0" applyFont="1" applyFill="1" applyBorder="1" applyAlignment="1" applyProtection="1">
      <alignment horizontal="center" vertical="center"/>
      <protection hidden="1"/>
    </xf>
    <xf numFmtId="0" fontId="6" fillId="5" borderId="29" xfId="0" applyFont="1" applyFill="1" applyBorder="1" applyAlignment="1" applyProtection="1">
      <alignment horizontal="center" vertical="center"/>
      <protection hidden="1"/>
    </xf>
    <xf numFmtId="0" fontId="6" fillId="5" borderId="0" xfId="0" applyFont="1" applyFill="1" applyProtection="1">
      <protection hidden="1"/>
    </xf>
    <xf numFmtId="0" fontId="31" fillId="0" borderId="126" xfId="0" quotePrefix="1" applyFont="1" applyBorder="1" applyAlignment="1" applyProtection="1">
      <alignment horizontal="center" vertical="center"/>
      <protection hidden="1"/>
    </xf>
    <xf numFmtId="177" fontId="2" fillId="0" borderId="111" xfId="0" applyNumberFormat="1" applyFont="1" applyBorder="1" applyAlignment="1" applyProtection="1">
      <alignment horizontal="right" vertical="top"/>
      <protection hidden="1"/>
    </xf>
    <xf numFmtId="177" fontId="2" fillId="0" borderId="108" xfId="0" applyNumberFormat="1" applyFont="1" applyBorder="1" applyAlignment="1" applyProtection="1">
      <alignment horizontal="right" vertical="top"/>
      <protection hidden="1"/>
    </xf>
    <xf numFmtId="176" fontId="2" fillId="0" borderId="141" xfId="0" applyNumberFormat="1" applyFont="1" applyBorder="1" applyAlignment="1" applyProtection="1">
      <alignment horizontal="right" shrinkToFit="1"/>
      <protection hidden="1"/>
    </xf>
    <xf numFmtId="176" fontId="2" fillId="0" borderId="0" xfId="0" applyNumberFormat="1" applyFont="1" applyAlignment="1" applyProtection="1">
      <alignment horizontal="right" vertical="center" shrinkToFit="1"/>
      <protection hidden="1"/>
    </xf>
    <xf numFmtId="177" fontId="2" fillId="0" borderId="155" xfId="0" applyNumberFormat="1" applyFont="1" applyBorder="1" applyAlignment="1" applyProtection="1">
      <alignment horizontal="right" vertical="center"/>
      <protection hidden="1"/>
    </xf>
    <xf numFmtId="177" fontId="2" fillId="0" borderId="156" xfId="0" applyNumberFormat="1" applyFont="1" applyBorder="1" applyAlignment="1" applyProtection="1">
      <alignment horizontal="right" vertical="center"/>
      <protection hidden="1"/>
    </xf>
    <xf numFmtId="49" fontId="13" fillId="5" borderId="0" xfId="0" applyNumberFormat="1" applyFont="1" applyFill="1" applyAlignment="1" applyProtection="1">
      <alignment horizontal="center" vertical="center"/>
      <protection hidden="1"/>
    </xf>
    <xf numFmtId="0" fontId="68" fillId="0" borderId="18" xfId="0" applyFont="1" applyBorder="1" applyAlignment="1" applyProtection="1">
      <alignment horizontal="distributed" vertical="center" justifyLastLine="1"/>
      <protection locked="0"/>
    </xf>
    <xf numFmtId="0" fontId="2" fillId="0" borderId="108" xfId="0" applyFont="1" applyBorder="1" applyAlignment="1" applyProtection="1">
      <alignment horizontal="center" vertical="top"/>
      <protection hidden="1"/>
    </xf>
    <xf numFmtId="0" fontId="11" fillId="0" borderId="141" xfId="0" applyFont="1" applyBorder="1" applyAlignment="1" applyProtection="1">
      <alignment horizontal="center" vertical="center"/>
      <protection hidden="1"/>
    </xf>
    <xf numFmtId="0" fontId="59" fillId="0" borderId="0" xfId="0" applyFont="1" applyAlignment="1" applyProtection="1">
      <alignment horizontal="center" vertical="center"/>
      <protection hidden="1"/>
    </xf>
    <xf numFmtId="0" fontId="67" fillId="0" borderId="0" xfId="0" applyFont="1" applyAlignment="1" applyProtection="1">
      <alignment horizontal="right" vertical="center"/>
      <protection hidden="1"/>
    </xf>
    <xf numFmtId="0" fontId="66" fillId="0" borderId="140" xfId="0" applyFont="1" applyBorder="1" applyAlignment="1" applyProtection="1">
      <alignment horizontal="right" vertical="center" shrinkToFit="1"/>
      <protection hidden="1"/>
    </xf>
    <xf numFmtId="0" fontId="61" fillId="0" borderId="106" xfId="0" applyFont="1" applyBorder="1" applyAlignment="1" applyProtection="1">
      <alignment horizontal="right" vertical="center"/>
      <protection hidden="1"/>
    </xf>
    <xf numFmtId="176" fontId="51" fillId="0" borderId="112" xfId="0" applyNumberFormat="1" applyFont="1" applyBorder="1" applyAlignment="1" applyProtection="1">
      <alignment horizontal="right" vertical="center"/>
      <protection hidden="1"/>
    </xf>
    <xf numFmtId="176" fontId="51" fillId="0" borderId="106" xfId="0" applyNumberFormat="1" applyFont="1" applyBorder="1" applyAlignment="1" applyProtection="1">
      <alignment horizontal="right" vertical="center"/>
      <protection hidden="1"/>
    </xf>
    <xf numFmtId="0" fontId="61" fillId="0" borderId="115" xfId="0" applyFont="1" applyBorder="1" applyAlignment="1" applyProtection="1">
      <alignment horizontal="right" vertical="center"/>
      <protection hidden="1"/>
    </xf>
    <xf numFmtId="0" fontId="59" fillId="0" borderId="106" xfId="0" applyFont="1" applyBorder="1" applyAlignment="1" applyProtection="1">
      <alignment horizontal="right" vertical="center"/>
      <protection hidden="1"/>
    </xf>
    <xf numFmtId="0" fontId="61" fillId="0" borderId="10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39" fillId="0" borderId="0" xfId="0" applyFont="1" applyAlignment="1" applyProtection="1">
      <alignment horizontal="distributed" vertical="center"/>
      <protection hidden="1"/>
    </xf>
    <xf numFmtId="0" fontId="70" fillId="0" borderId="0" xfId="0" applyFont="1" applyAlignment="1" applyProtection="1">
      <alignment wrapText="1"/>
      <protection hidden="1"/>
    </xf>
    <xf numFmtId="0" fontId="71" fillId="0" borderId="0" xfId="0" applyFont="1" applyAlignment="1" applyProtection="1">
      <alignment horizontal="distributed" vertical="center"/>
      <protection hidden="1"/>
    </xf>
    <xf numFmtId="0" fontId="72" fillId="0" borderId="0" xfId="0" applyFont="1" applyAlignment="1" applyProtection="1">
      <alignment wrapText="1"/>
      <protection hidden="1"/>
    </xf>
    <xf numFmtId="0" fontId="40" fillId="0" borderId="0" xfId="0" applyFont="1" applyAlignment="1" applyProtection="1">
      <alignment horizontal="center" vertical="center"/>
      <protection hidden="1"/>
    </xf>
    <xf numFmtId="0" fontId="40" fillId="2" borderId="0" xfId="0" applyFont="1" applyFill="1" applyAlignment="1" applyProtection="1">
      <alignment horizontal="center" vertical="center"/>
      <protection hidden="1"/>
    </xf>
    <xf numFmtId="0" fontId="9" fillId="5" borderId="31" xfId="0" applyFont="1" applyFill="1" applyBorder="1" applyAlignment="1" applyProtection="1">
      <alignment horizontal="center" vertical="center" wrapText="1"/>
      <protection hidden="1"/>
    </xf>
    <xf numFmtId="0" fontId="73" fillId="0" borderId="0" xfId="0" applyFont="1" applyAlignment="1" applyProtection="1">
      <alignment vertical="center"/>
      <protection hidden="1"/>
    </xf>
    <xf numFmtId="0" fontId="74" fillId="0" borderId="0" xfId="0" applyFont="1" applyAlignment="1" applyProtection="1">
      <alignment vertical="center"/>
      <protection hidden="1"/>
    </xf>
    <xf numFmtId="0" fontId="75" fillId="0" borderId="0" xfId="0" applyFont="1" applyAlignment="1" applyProtection="1">
      <alignment horizontal="distributed" vertical="center"/>
      <protection hidden="1"/>
    </xf>
    <xf numFmtId="49" fontId="55" fillId="0" borderId="106" xfId="0" applyNumberFormat="1" applyFont="1" applyBorder="1" applyAlignment="1" applyProtection="1">
      <alignment vertical="center" wrapText="1"/>
      <protection hidden="1"/>
    </xf>
    <xf numFmtId="49" fontId="55" fillId="0" borderId="0" xfId="0" applyNumberFormat="1" applyFont="1" applyAlignment="1" applyProtection="1">
      <alignment vertical="center" wrapText="1"/>
      <protection hidden="1"/>
    </xf>
    <xf numFmtId="0" fontId="2" fillId="0" borderId="24" xfId="0" applyFont="1" applyBorder="1" applyAlignment="1" applyProtection="1">
      <alignment horizontal="center" vertical="center"/>
      <protection locked="0"/>
    </xf>
    <xf numFmtId="176" fontId="0" fillId="0" borderId="24" xfId="0" applyNumberFormat="1" applyBorder="1" applyProtection="1">
      <protection locked="0"/>
    </xf>
    <xf numFmtId="0" fontId="11" fillId="0" borderId="139" xfId="0" applyFont="1" applyBorder="1" applyAlignment="1" applyProtection="1">
      <alignment horizontal="center" vertical="center"/>
      <protection hidden="1"/>
    </xf>
    <xf numFmtId="0" fontId="11" fillId="0" borderId="145" xfId="0" applyFont="1" applyBorder="1" applyAlignment="1" applyProtection="1">
      <alignment horizontal="center" vertical="center"/>
      <protection hidden="1"/>
    </xf>
    <xf numFmtId="49" fontId="2" fillId="0" borderId="108" xfId="0" applyNumberFormat="1" applyFont="1" applyBorder="1" applyAlignment="1" applyProtection="1">
      <alignment horizontal="left" vertical="center" shrinkToFit="1"/>
      <protection hidden="1"/>
    </xf>
    <xf numFmtId="177" fontId="10" fillId="5" borderId="52" xfId="0" applyNumberFormat="1" applyFont="1" applyFill="1" applyBorder="1" applyAlignment="1" applyProtection="1">
      <alignment horizontal="right" vertical="center"/>
      <protection hidden="1"/>
    </xf>
    <xf numFmtId="177" fontId="10" fillId="5" borderId="53" xfId="0" applyNumberFormat="1" applyFont="1" applyFill="1" applyBorder="1" applyAlignment="1" applyProtection="1">
      <alignment horizontal="right" vertical="center"/>
      <protection hidden="1"/>
    </xf>
    <xf numFmtId="0" fontId="10" fillId="5" borderId="54" xfId="0" applyFont="1" applyFill="1" applyBorder="1" applyAlignment="1" applyProtection="1">
      <alignment horizontal="right" vertical="center"/>
      <protection hidden="1"/>
    </xf>
    <xf numFmtId="0" fontId="10" fillId="5" borderId="52" xfId="0" applyFont="1" applyFill="1" applyBorder="1" applyAlignment="1" applyProtection="1">
      <alignment horizontal="right" vertical="center"/>
      <protection hidden="1"/>
    </xf>
    <xf numFmtId="0" fontId="10" fillId="5" borderId="53" xfId="0" applyFont="1" applyFill="1" applyBorder="1" applyAlignment="1" applyProtection="1">
      <alignment horizontal="right" vertical="center"/>
      <protection hidden="1"/>
    </xf>
    <xf numFmtId="0" fontId="6" fillId="5" borderId="25" xfId="0" applyFont="1" applyFill="1" applyBorder="1" applyAlignment="1" applyProtection="1">
      <alignment horizontal="center" vertical="top"/>
      <protection hidden="1"/>
    </xf>
    <xf numFmtId="0" fontId="6" fillId="5" borderId="0" xfId="0" applyFont="1" applyFill="1" applyAlignment="1" applyProtection="1">
      <alignment horizontal="center" vertical="top"/>
      <protection hidden="1"/>
    </xf>
    <xf numFmtId="0" fontId="6" fillId="5" borderId="26" xfId="0" applyFont="1" applyFill="1" applyBorder="1" applyAlignment="1" applyProtection="1">
      <alignment horizontal="center" vertical="top"/>
      <protection hidden="1"/>
    </xf>
    <xf numFmtId="0" fontId="6" fillId="5" borderId="20" xfId="0" applyFont="1" applyFill="1" applyBorder="1" applyAlignment="1" applyProtection="1">
      <alignment horizontal="center" vertical="top"/>
      <protection hidden="1"/>
    </xf>
    <xf numFmtId="0" fontId="6" fillId="5" borderId="23" xfId="0" applyFont="1" applyFill="1" applyBorder="1" applyAlignment="1" applyProtection="1">
      <alignment horizontal="center" vertical="top"/>
      <protection hidden="1"/>
    </xf>
    <xf numFmtId="0" fontId="6" fillId="5" borderId="21" xfId="0" applyFont="1" applyFill="1" applyBorder="1" applyAlignment="1" applyProtection="1">
      <alignment horizontal="center" vertical="top"/>
      <protection hidden="1"/>
    </xf>
    <xf numFmtId="49" fontId="68" fillId="0" borderId="55" xfId="0" quotePrefix="1" applyNumberFormat="1" applyFont="1" applyBorder="1" applyAlignment="1" applyProtection="1">
      <alignment horizontal="center" vertical="center"/>
      <protection locked="0"/>
    </xf>
    <xf numFmtId="49" fontId="68" fillId="0" borderId="56" xfId="0" quotePrefix="1" applyNumberFormat="1" applyFont="1" applyBorder="1" applyAlignment="1" applyProtection="1">
      <alignment horizontal="center" vertical="center"/>
      <protection locked="0"/>
    </xf>
    <xf numFmtId="177" fontId="77" fillId="0" borderId="18" xfId="0" applyNumberFormat="1" applyFont="1" applyBorder="1" applyAlignment="1" applyProtection="1">
      <alignment horizontal="right" vertical="center"/>
      <protection locked="0"/>
    </xf>
    <xf numFmtId="0" fontId="77" fillId="0" borderId="18" xfId="0" applyFont="1" applyBorder="1" applyAlignment="1" applyProtection="1">
      <alignment horizontal="right" vertical="center"/>
      <protection locked="0"/>
    </xf>
    <xf numFmtId="0" fontId="77" fillId="0" borderId="11" xfId="0" applyFont="1" applyBorder="1" applyAlignment="1" applyProtection="1">
      <alignment horizontal="right" vertical="center"/>
      <protection locked="0"/>
    </xf>
    <xf numFmtId="0" fontId="6" fillId="5" borderId="12" xfId="0" applyFont="1" applyFill="1" applyBorder="1" applyAlignment="1" applyProtection="1">
      <alignment horizontal="distributed" vertical="center" justifyLastLine="1"/>
      <protection hidden="1"/>
    </xf>
    <xf numFmtId="0" fontId="6" fillId="5" borderId="13" xfId="0" applyFont="1" applyFill="1" applyBorder="1" applyAlignment="1" applyProtection="1">
      <alignment horizontal="distributed" vertical="center" justifyLastLine="1"/>
      <protection hidden="1"/>
    </xf>
    <xf numFmtId="0" fontId="6" fillId="5" borderId="16" xfId="0" applyFont="1" applyFill="1" applyBorder="1" applyAlignment="1" applyProtection="1">
      <alignment horizontal="distributed"/>
      <protection hidden="1"/>
    </xf>
    <xf numFmtId="0" fontId="6" fillId="5" borderId="22" xfId="0" applyFont="1" applyFill="1" applyBorder="1" applyAlignment="1" applyProtection="1">
      <alignment horizontal="distributed"/>
      <protection hidden="1"/>
    </xf>
    <xf numFmtId="0" fontId="6" fillId="5" borderId="17" xfId="0" applyFont="1" applyFill="1" applyBorder="1" applyAlignment="1" applyProtection="1">
      <alignment horizontal="distributed"/>
      <protection hidden="1"/>
    </xf>
    <xf numFmtId="0" fontId="6" fillId="5" borderId="25" xfId="0" applyFont="1" applyFill="1" applyBorder="1" applyAlignment="1" applyProtection="1">
      <alignment horizontal="distributed"/>
      <protection hidden="1"/>
    </xf>
    <xf numFmtId="0" fontId="6" fillId="5" borderId="0" xfId="0" applyFont="1" applyFill="1" applyAlignment="1" applyProtection="1">
      <alignment horizontal="distributed"/>
      <protection hidden="1"/>
    </xf>
    <xf numFmtId="0" fontId="6" fillId="5" borderId="26" xfId="0" applyFont="1" applyFill="1" applyBorder="1" applyAlignment="1" applyProtection="1">
      <alignment horizontal="distributed"/>
      <protection hidden="1"/>
    </xf>
    <xf numFmtId="0" fontId="6" fillId="5" borderId="24" xfId="0" applyFont="1" applyFill="1" applyBorder="1" applyAlignment="1" applyProtection="1">
      <alignment horizontal="center" vertical="center"/>
      <protection hidden="1"/>
    </xf>
    <xf numFmtId="0" fontId="6" fillId="5" borderId="58" xfId="0" applyFont="1" applyFill="1" applyBorder="1" applyAlignment="1" applyProtection="1">
      <alignment horizontal="distributed" vertical="center" justifyLastLine="1"/>
      <protection hidden="1"/>
    </xf>
    <xf numFmtId="0" fontId="6" fillId="5" borderId="59" xfId="0" applyFont="1" applyFill="1" applyBorder="1" applyAlignment="1" applyProtection="1">
      <alignment horizontal="distributed" vertical="center" justifyLastLine="1"/>
      <protection hidden="1"/>
    </xf>
    <xf numFmtId="0" fontId="7" fillId="5" borderId="36" xfId="0" applyFont="1" applyFill="1" applyBorder="1" applyAlignment="1" applyProtection="1">
      <alignment wrapText="1"/>
      <protection hidden="1"/>
    </xf>
    <xf numFmtId="0" fontId="7" fillId="5" borderId="37" xfId="0" applyFont="1" applyFill="1" applyBorder="1" applyAlignment="1" applyProtection="1">
      <alignment wrapText="1"/>
      <protection hidden="1"/>
    </xf>
    <xf numFmtId="0" fontId="76" fillId="0" borderId="38" xfId="0" applyFont="1" applyBorder="1" applyAlignment="1" applyProtection="1">
      <alignment horizontal="left" vertical="center" shrinkToFit="1"/>
      <protection hidden="1"/>
    </xf>
    <xf numFmtId="0" fontId="57" fillId="0" borderId="39" xfId="0" applyFont="1" applyBorder="1" applyAlignment="1" applyProtection="1">
      <alignment horizontal="left" vertical="center" shrinkToFit="1"/>
      <protection hidden="1"/>
    </xf>
    <xf numFmtId="0" fontId="57" fillId="0" borderId="40" xfId="0" applyFont="1" applyBorder="1" applyAlignment="1" applyProtection="1">
      <alignment horizontal="left" vertical="center" shrinkToFit="1"/>
      <protection hidden="1"/>
    </xf>
    <xf numFmtId="0" fontId="57" fillId="0" borderId="41" xfId="0" applyFont="1" applyBorder="1" applyAlignment="1" applyProtection="1">
      <alignment horizontal="left" vertical="center" shrinkToFit="1"/>
      <protection hidden="1"/>
    </xf>
    <xf numFmtId="0" fontId="7" fillId="5" borderId="42" xfId="0" applyFont="1" applyFill="1" applyBorder="1" applyAlignment="1" applyProtection="1">
      <alignment horizontal="center" vertical="center"/>
      <protection hidden="1"/>
    </xf>
    <xf numFmtId="0" fontId="7" fillId="5" borderId="43" xfId="0" applyFont="1" applyFill="1" applyBorder="1" applyAlignment="1" applyProtection="1">
      <alignment horizontal="center" vertical="center"/>
      <protection hidden="1"/>
    </xf>
    <xf numFmtId="0" fontId="76" fillId="0" borderId="44" xfId="0" applyFont="1" applyBorder="1" applyAlignment="1" applyProtection="1">
      <alignment horizontal="left" vertical="center"/>
      <protection hidden="1"/>
    </xf>
    <xf numFmtId="0" fontId="76" fillId="0" borderId="45" xfId="0" applyFont="1" applyBorder="1" applyAlignment="1" applyProtection="1">
      <alignment horizontal="left" vertical="center"/>
      <protection hidden="1"/>
    </xf>
    <xf numFmtId="0" fontId="7" fillId="5" borderId="42" xfId="0" applyFont="1" applyFill="1" applyBorder="1" applyAlignment="1" applyProtection="1">
      <alignment horizontal="distributed" vertical="center" justifyLastLine="1"/>
      <protection hidden="1"/>
    </xf>
    <xf numFmtId="0" fontId="7" fillId="5" borderId="43" xfId="0" applyFont="1" applyFill="1" applyBorder="1" applyAlignment="1" applyProtection="1">
      <alignment horizontal="distributed" vertical="center" justifyLastLine="1"/>
      <protection hidden="1"/>
    </xf>
    <xf numFmtId="0" fontId="57" fillId="0" borderId="44" xfId="0" applyFont="1" applyBorder="1" applyAlignment="1" applyProtection="1">
      <alignment horizontal="left" vertical="center" shrinkToFit="1"/>
      <protection hidden="1"/>
    </xf>
    <xf numFmtId="0" fontId="57" fillId="0" borderId="46" xfId="0" applyFont="1" applyBorder="1" applyAlignment="1" applyProtection="1">
      <alignment horizontal="left" vertical="center" shrinkToFit="1"/>
      <protection hidden="1"/>
    </xf>
    <xf numFmtId="0" fontId="57" fillId="0" borderId="45" xfId="0" applyFont="1" applyBorder="1" applyAlignment="1" applyProtection="1">
      <alignment horizontal="left" vertical="center" shrinkToFit="1"/>
      <protection hidden="1"/>
    </xf>
    <xf numFmtId="0" fontId="57" fillId="0" borderId="47" xfId="0" applyFont="1" applyBorder="1" applyAlignment="1" applyProtection="1">
      <alignment horizontal="left" vertical="center" shrinkToFit="1"/>
      <protection hidden="1"/>
    </xf>
    <xf numFmtId="0" fontId="7" fillId="5" borderId="48" xfId="0" applyFont="1" applyFill="1" applyBorder="1" applyAlignment="1" applyProtection="1">
      <alignment horizontal="center" vertical="center"/>
      <protection hidden="1"/>
    </xf>
    <xf numFmtId="0" fontId="7" fillId="5" borderId="36" xfId="0" applyFont="1" applyFill="1" applyBorder="1" applyAlignment="1" applyProtection="1">
      <alignment horizontal="center" vertical="center"/>
      <protection hidden="1"/>
    </xf>
    <xf numFmtId="0" fontId="7" fillId="5" borderId="49" xfId="0" applyFont="1" applyFill="1" applyBorder="1" applyAlignment="1" applyProtection="1">
      <alignment horizontal="center" vertical="center"/>
      <protection hidden="1"/>
    </xf>
    <xf numFmtId="0" fontId="7" fillId="5" borderId="50" xfId="0" applyFont="1" applyFill="1" applyBorder="1" applyAlignment="1" applyProtection="1">
      <alignment horizontal="center" vertical="center"/>
      <protection hidden="1"/>
    </xf>
    <xf numFmtId="0" fontId="7" fillId="5" borderId="51" xfId="0" applyFont="1" applyFill="1" applyBorder="1" applyAlignment="1" applyProtection="1">
      <alignment horizontal="center" vertical="center"/>
      <protection hidden="1"/>
    </xf>
    <xf numFmtId="0" fontId="7" fillId="5" borderId="37" xfId="0" applyFont="1" applyFill="1" applyBorder="1" applyAlignment="1" applyProtection="1">
      <alignment horizontal="center" vertical="center"/>
      <protection hidden="1"/>
    </xf>
    <xf numFmtId="0" fontId="11" fillId="5" borderId="0" xfId="0" applyFont="1" applyFill="1" applyProtection="1">
      <protection hidden="1"/>
    </xf>
    <xf numFmtId="0" fontId="7" fillId="5" borderId="36" xfId="0" applyFont="1" applyFill="1" applyBorder="1" applyAlignment="1" applyProtection="1">
      <alignment horizontal="center" vertical="distributed" textRotation="255" justifyLastLine="1"/>
      <protection hidden="1"/>
    </xf>
    <xf numFmtId="0" fontId="7" fillId="5" borderId="50" xfId="0" applyFont="1" applyFill="1" applyBorder="1" applyAlignment="1" applyProtection="1">
      <alignment horizontal="center" vertical="distributed" textRotation="255" justifyLastLine="1"/>
      <protection hidden="1"/>
    </xf>
    <xf numFmtId="0" fontId="7" fillId="5" borderId="35" xfId="0" applyFont="1" applyFill="1" applyBorder="1" applyAlignment="1" applyProtection="1">
      <alignment horizontal="center" vertical="distributed" textRotation="255" justifyLastLine="1"/>
      <protection hidden="1"/>
    </xf>
    <xf numFmtId="3" fontId="57" fillId="0" borderId="40" xfId="0" applyNumberFormat="1" applyFont="1" applyBorder="1" applyAlignment="1" applyProtection="1">
      <alignment horizontal="left" vertical="center"/>
      <protection hidden="1"/>
    </xf>
    <xf numFmtId="3" fontId="57" fillId="0" borderId="70" xfId="0" applyNumberFormat="1" applyFont="1" applyBorder="1" applyAlignment="1" applyProtection="1">
      <alignment horizontal="left" vertical="center"/>
      <protection hidden="1"/>
    </xf>
    <xf numFmtId="0" fontId="68" fillId="0" borderId="44" xfId="0" applyFont="1" applyBorder="1" applyAlignment="1" applyProtection="1">
      <alignment horizontal="left" vertical="center"/>
      <protection hidden="1"/>
    </xf>
    <xf numFmtId="3" fontId="57" fillId="0" borderId="38" xfId="0" applyNumberFormat="1" applyFont="1" applyBorder="1" applyAlignment="1" applyProtection="1">
      <alignment horizontal="left" vertical="center" wrapText="1"/>
      <protection hidden="1"/>
    </xf>
    <xf numFmtId="3" fontId="57" fillId="0" borderId="40" xfId="0" applyNumberFormat="1" applyFont="1" applyBorder="1" applyAlignment="1" applyProtection="1">
      <alignment horizontal="left" vertical="center" wrapText="1"/>
      <protection hidden="1"/>
    </xf>
    <xf numFmtId="0" fontId="76" fillId="0" borderId="38" xfId="0" applyFont="1" applyBorder="1" applyAlignment="1" applyProtection="1">
      <alignment horizontal="left" vertical="center"/>
      <protection hidden="1"/>
    </xf>
    <xf numFmtId="0" fontId="76" fillId="0" borderId="40" xfId="0" applyFont="1" applyBorder="1" applyAlignment="1" applyProtection="1">
      <alignment horizontal="left" vertical="center"/>
      <protection hidden="1"/>
    </xf>
    <xf numFmtId="0" fontId="7" fillId="5" borderId="33" xfId="0" applyFont="1" applyFill="1" applyBorder="1" applyAlignment="1" applyProtection="1">
      <alignment horizontal="center" vertical="center" wrapText="1"/>
      <protection hidden="1"/>
    </xf>
    <xf numFmtId="0" fontId="7" fillId="5" borderId="35" xfId="0" applyFont="1" applyFill="1" applyBorder="1" applyAlignment="1" applyProtection="1">
      <alignment horizontal="center" vertical="center" wrapText="1"/>
      <protection hidden="1"/>
    </xf>
    <xf numFmtId="0" fontId="76" fillId="0" borderId="70" xfId="0" applyFont="1" applyBorder="1" applyAlignment="1" applyProtection="1">
      <alignment horizontal="left" vertical="center"/>
      <protection hidden="1"/>
    </xf>
    <xf numFmtId="0" fontId="6" fillId="5" borderId="11" xfId="0" applyFont="1" applyFill="1" applyBorder="1" applyAlignment="1" applyProtection="1">
      <alignment horizontal="center" vertical="center"/>
      <protection hidden="1"/>
    </xf>
    <xf numFmtId="0" fontId="6" fillId="5" borderId="18" xfId="0" applyFont="1" applyFill="1" applyBorder="1" applyAlignment="1" applyProtection="1">
      <alignment horizontal="distributed" vertical="center"/>
      <protection hidden="1"/>
    </xf>
    <xf numFmtId="0" fontId="6" fillId="5" borderId="22" xfId="0" applyFont="1" applyFill="1" applyBorder="1" applyAlignment="1" applyProtection="1">
      <alignment horizontal="center"/>
      <protection hidden="1"/>
    </xf>
    <xf numFmtId="0" fontId="6" fillId="5" borderId="0" xfId="0" applyFont="1" applyFill="1" applyAlignment="1" applyProtection="1">
      <alignment horizontal="center"/>
      <protection hidden="1"/>
    </xf>
    <xf numFmtId="0" fontId="6" fillId="5" borderId="57" xfId="0" applyFont="1" applyFill="1" applyBorder="1" applyAlignment="1" applyProtection="1">
      <alignment horizontal="distributed" vertical="center" justifyLastLine="1"/>
      <protection hidden="1"/>
    </xf>
    <xf numFmtId="0" fontId="6" fillId="5" borderId="60" xfId="0" applyFont="1" applyFill="1" applyBorder="1" applyAlignment="1" applyProtection="1">
      <alignment horizontal="distributed" vertical="center" justifyLastLine="1"/>
      <protection hidden="1"/>
    </xf>
    <xf numFmtId="0" fontId="6" fillId="5" borderId="10" xfId="0" applyFont="1" applyFill="1" applyBorder="1" applyAlignment="1" applyProtection="1">
      <alignment horizontal="center" vertical="distributed" textRotation="255" justifyLastLine="1"/>
      <protection hidden="1"/>
    </xf>
    <xf numFmtId="0" fontId="6" fillId="5" borderId="22" xfId="0" applyFont="1" applyFill="1" applyBorder="1" applyAlignment="1" applyProtection="1">
      <alignment horizontal="distributed" vertical="center"/>
      <protection hidden="1"/>
    </xf>
    <xf numFmtId="0" fontId="6" fillId="5" borderId="23" xfId="0" applyFont="1" applyFill="1" applyBorder="1" applyAlignment="1" applyProtection="1">
      <alignment horizontal="distributed" vertical="center"/>
      <protection hidden="1"/>
    </xf>
    <xf numFmtId="0" fontId="6" fillId="5" borderId="61" xfId="0" applyFont="1" applyFill="1" applyBorder="1" applyAlignment="1" applyProtection="1">
      <alignment horizontal="center" vertical="distributed" textRotation="255" justifyLastLine="1"/>
      <protection hidden="1"/>
    </xf>
    <xf numFmtId="0" fontId="6" fillId="5" borderId="52" xfId="0" applyFont="1" applyFill="1" applyBorder="1" applyAlignment="1" applyProtection="1">
      <alignment horizontal="center" vertical="center"/>
      <protection hidden="1"/>
    </xf>
    <xf numFmtId="0" fontId="6" fillId="5" borderId="53" xfId="0" applyFont="1" applyFill="1" applyBorder="1" applyAlignment="1" applyProtection="1">
      <alignment horizontal="center" vertical="center"/>
      <protection hidden="1"/>
    </xf>
    <xf numFmtId="0" fontId="6" fillId="5" borderId="52" xfId="0" applyFont="1" applyFill="1" applyBorder="1" applyAlignment="1" applyProtection="1">
      <alignment horizontal="distributed" vertical="center"/>
      <protection hidden="1"/>
    </xf>
    <xf numFmtId="0" fontId="6" fillId="5" borderId="53" xfId="0" applyFont="1" applyFill="1" applyBorder="1" applyAlignment="1" applyProtection="1">
      <alignment horizontal="distributed" vertical="center"/>
      <protection hidden="1"/>
    </xf>
    <xf numFmtId="177" fontId="77" fillId="0" borderId="52" xfId="0" applyNumberFormat="1" applyFont="1" applyBorder="1" applyAlignment="1" applyProtection="1">
      <alignment horizontal="right" vertical="center"/>
      <protection locked="0"/>
    </xf>
    <xf numFmtId="177" fontId="77" fillId="0" borderId="53" xfId="0" applyNumberFormat="1" applyFont="1" applyBorder="1" applyAlignment="1" applyProtection="1">
      <alignment horizontal="right" vertical="center"/>
      <protection locked="0"/>
    </xf>
    <xf numFmtId="0" fontId="6" fillId="5" borderId="62" xfId="0" applyFont="1" applyFill="1" applyBorder="1" applyAlignment="1" applyProtection="1">
      <alignment horizontal="center" vertical="distributed" textRotation="255" justifyLastLine="1"/>
      <protection hidden="1"/>
    </xf>
    <xf numFmtId="177" fontId="10" fillId="5" borderId="16" xfId="0" applyNumberFormat="1" applyFont="1" applyFill="1" applyBorder="1" applyAlignment="1" applyProtection="1">
      <alignment horizontal="right" vertical="center"/>
      <protection hidden="1"/>
    </xf>
    <xf numFmtId="177" fontId="10" fillId="5" borderId="17" xfId="0" applyNumberFormat="1" applyFont="1" applyFill="1" applyBorder="1" applyAlignment="1" applyProtection="1">
      <alignment horizontal="right" vertical="center"/>
      <protection hidden="1"/>
    </xf>
    <xf numFmtId="177" fontId="10" fillId="5" borderId="20" xfId="0" applyNumberFormat="1" applyFont="1" applyFill="1" applyBorder="1" applyAlignment="1" applyProtection="1">
      <alignment horizontal="right" vertical="center"/>
      <protection hidden="1"/>
    </xf>
    <xf numFmtId="177" fontId="10" fillId="5" borderId="21" xfId="0" applyNumberFormat="1" applyFont="1" applyFill="1" applyBorder="1" applyAlignment="1" applyProtection="1">
      <alignment horizontal="right" vertical="center"/>
      <protection hidden="1"/>
    </xf>
    <xf numFmtId="0" fontId="6" fillId="5" borderId="24" xfId="0" applyFont="1" applyFill="1" applyBorder="1" applyAlignment="1" applyProtection="1">
      <alignment horizontal="center" vertical="center" textRotation="255"/>
      <protection hidden="1"/>
    </xf>
    <xf numFmtId="177" fontId="78" fillId="0" borderId="52" xfId="0" applyNumberFormat="1" applyFont="1" applyBorder="1" applyAlignment="1" applyProtection="1">
      <alignment horizontal="right" vertical="center"/>
      <protection locked="0"/>
    </xf>
    <xf numFmtId="177" fontId="78" fillId="0" borderId="53" xfId="0" applyNumberFormat="1" applyFont="1" applyBorder="1" applyAlignment="1" applyProtection="1">
      <alignment horizontal="right" vertical="center"/>
      <protection locked="0"/>
    </xf>
    <xf numFmtId="0" fontId="78" fillId="0" borderId="54" xfId="0" applyFont="1" applyBorder="1" applyAlignment="1" applyProtection="1">
      <alignment horizontal="right" vertical="center"/>
      <protection locked="0"/>
    </xf>
    <xf numFmtId="177" fontId="10" fillId="5" borderId="18" xfId="0" applyNumberFormat="1" applyFont="1" applyFill="1" applyBorder="1" applyAlignment="1" applyProtection="1">
      <alignment horizontal="right" vertical="center"/>
      <protection hidden="1"/>
    </xf>
    <xf numFmtId="0" fontId="10" fillId="5" borderId="18" xfId="0" applyFont="1" applyFill="1" applyBorder="1" applyAlignment="1" applyProtection="1">
      <alignment horizontal="right" vertical="center"/>
      <protection hidden="1"/>
    </xf>
    <xf numFmtId="0" fontId="10" fillId="5" borderId="11" xfId="0" applyFont="1" applyFill="1" applyBorder="1" applyAlignment="1" applyProtection="1">
      <alignment horizontal="right" vertical="center"/>
      <protection hidden="1"/>
    </xf>
    <xf numFmtId="177" fontId="77" fillId="0" borderId="18" xfId="0" applyNumberFormat="1" applyFont="1" applyBorder="1" applyAlignment="1" applyProtection="1">
      <alignment horizontal="right" vertical="center"/>
      <protection hidden="1"/>
    </xf>
    <xf numFmtId="0" fontId="77" fillId="0" borderId="18" xfId="0" applyFont="1" applyBorder="1" applyAlignment="1" applyProtection="1">
      <alignment horizontal="right" vertical="center"/>
      <protection hidden="1"/>
    </xf>
    <xf numFmtId="0" fontId="77" fillId="0" borderId="11" xfId="0" applyFont="1" applyBorder="1" applyAlignment="1" applyProtection="1">
      <alignment horizontal="right" vertical="center"/>
      <protection hidden="1"/>
    </xf>
    <xf numFmtId="177" fontId="78" fillId="5" borderId="52" xfId="0" applyNumberFormat="1" applyFont="1" applyFill="1" applyBorder="1" applyAlignment="1" applyProtection="1">
      <alignment horizontal="right" vertical="center"/>
      <protection hidden="1"/>
    </xf>
    <xf numFmtId="177" fontId="78" fillId="5" borderId="53" xfId="0" applyNumberFormat="1" applyFont="1" applyFill="1" applyBorder="1" applyAlignment="1" applyProtection="1">
      <alignment horizontal="right" vertical="center"/>
      <protection hidden="1"/>
    </xf>
    <xf numFmtId="0" fontId="78" fillId="5" borderId="54" xfId="0" applyFont="1" applyFill="1" applyBorder="1" applyAlignment="1" applyProtection="1">
      <alignment horizontal="right" vertical="center"/>
      <protection hidden="1"/>
    </xf>
    <xf numFmtId="177" fontId="77" fillId="0" borderId="11" xfId="0" applyNumberFormat="1" applyFont="1" applyBorder="1" applyAlignment="1" applyProtection="1">
      <alignment horizontal="right" vertical="center"/>
      <protection locked="0"/>
    </xf>
    <xf numFmtId="0" fontId="25" fillId="5" borderId="52" xfId="0" applyFont="1" applyFill="1" applyBorder="1" applyAlignment="1" applyProtection="1">
      <alignment horizontal="center" vertical="center" wrapText="1"/>
      <protection hidden="1"/>
    </xf>
    <xf numFmtId="0" fontId="25" fillId="5" borderId="63" xfId="0" applyFont="1" applyFill="1" applyBorder="1" applyAlignment="1" applyProtection="1">
      <alignment horizontal="center" vertical="center" wrapText="1"/>
      <protection hidden="1"/>
    </xf>
    <xf numFmtId="0" fontId="25" fillId="5" borderId="53" xfId="0" applyFont="1" applyFill="1" applyBorder="1" applyAlignment="1" applyProtection="1">
      <alignment horizontal="center" vertical="center" wrapText="1"/>
      <protection hidden="1"/>
    </xf>
    <xf numFmtId="0" fontId="77" fillId="0" borderId="54" xfId="0" applyFont="1" applyBorder="1" applyAlignment="1" applyProtection="1">
      <alignment horizontal="right" vertical="center"/>
      <protection locked="0"/>
    </xf>
    <xf numFmtId="0" fontId="6" fillId="5" borderId="18" xfId="0" applyFont="1" applyFill="1" applyBorder="1" applyAlignment="1" applyProtection="1">
      <alignment horizontal="distributed" vertical="center" justifyLastLine="1"/>
      <protection hidden="1"/>
    </xf>
    <xf numFmtId="0" fontId="6" fillId="5" borderId="24" xfId="0" applyFont="1" applyFill="1" applyBorder="1" applyAlignment="1" applyProtection="1">
      <alignment horizontal="center" vertical="distributed" textRotation="255" indent="1"/>
      <protection hidden="1"/>
    </xf>
    <xf numFmtId="0" fontId="78" fillId="0" borderId="52" xfId="0" applyFont="1" applyBorder="1" applyAlignment="1" applyProtection="1">
      <alignment horizontal="right" vertical="center"/>
      <protection locked="0"/>
    </xf>
    <xf numFmtId="0" fontId="78" fillId="0" borderId="53" xfId="0" applyFont="1" applyBorder="1" applyAlignment="1" applyProtection="1">
      <alignment horizontal="right" vertical="center"/>
      <protection locked="0"/>
    </xf>
    <xf numFmtId="0" fontId="5" fillId="5" borderId="28" xfId="0" applyFont="1" applyFill="1" applyBorder="1" applyAlignment="1" applyProtection="1">
      <alignment horizontal="distributed" vertical="center" wrapText="1" justifyLastLine="1"/>
      <protection hidden="1"/>
    </xf>
    <xf numFmtId="0" fontId="5" fillId="5" borderId="64" xfId="0" applyFont="1" applyFill="1" applyBorder="1" applyAlignment="1" applyProtection="1">
      <alignment horizontal="distributed" vertical="center" justifyLastLine="1"/>
      <protection hidden="1"/>
    </xf>
    <xf numFmtId="0" fontId="5" fillId="5" borderId="65" xfId="0" applyFont="1" applyFill="1" applyBorder="1" applyAlignment="1" applyProtection="1">
      <alignment horizontal="distributed" vertical="center" justifyLastLine="1"/>
      <protection hidden="1"/>
    </xf>
    <xf numFmtId="177" fontId="10" fillId="5" borderId="66" xfId="0" applyNumberFormat="1" applyFont="1" applyFill="1" applyBorder="1" applyProtection="1">
      <protection hidden="1"/>
    </xf>
    <xf numFmtId="177" fontId="10" fillId="5" borderId="67" xfId="0" applyNumberFormat="1" applyFont="1" applyFill="1" applyBorder="1" applyProtection="1">
      <protection hidden="1"/>
    </xf>
    <xf numFmtId="0" fontId="10" fillId="5" borderId="68" xfId="0" applyFont="1" applyFill="1" applyBorder="1" applyProtection="1">
      <protection hidden="1"/>
    </xf>
    <xf numFmtId="183" fontId="10" fillId="5" borderId="18" xfId="0" applyNumberFormat="1" applyFont="1" applyFill="1" applyBorder="1" applyAlignment="1" applyProtection="1">
      <alignment horizontal="right" vertical="center"/>
      <protection hidden="1"/>
    </xf>
    <xf numFmtId="183" fontId="10" fillId="5" borderId="11" xfId="0" applyNumberFormat="1" applyFont="1" applyFill="1" applyBorder="1" applyAlignment="1" applyProtection="1">
      <alignment horizontal="right" vertical="center"/>
      <protection hidden="1"/>
    </xf>
    <xf numFmtId="0" fontId="6" fillId="5" borderId="65" xfId="0" applyFont="1" applyFill="1" applyBorder="1" applyAlignment="1" applyProtection="1">
      <alignment horizontal="distributed" vertical="center"/>
      <protection hidden="1"/>
    </xf>
    <xf numFmtId="0" fontId="6" fillId="5" borderId="69" xfId="0" applyFont="1" applyFill="1" applyBorder="1" applyAlignment="1" applyProtection="1">
      <alignment horizontal="distributed" vertical="center"/>
      <protection hidden="1"/>
    </xf>
    <xf numFmtId="177" fontId="77" fillId="0" borderId="65" xfId="0" applyNumberFormat="1" applyFont="1" applyBorder="1" applyAlignment="1" applyProtection="1">
      <alignment horizontal="right" vertical="center"/>
      <protection locked="0"/>
    </xf>
    <xf numFmtId="177" fontId="77" fillId="0" borderId="69" xfId="0" applyNumberFormat="1" applyFont="1" applyBorder="1" applyAlignment="1" applyProtection="1">
      <alignment horizontal="right" vertical="center"/>
      <protection locked="0"/>
    </xf>
    <xf numFmtId="0" fontId="6" fillId="5" borderId="28" xfId="0" applyFont="1" applyFill="1" applyBorder="1" applyAlignment="1" applyProtection="1">
      <alignment horizontal="center" vertical="center"/>
      <protection hidden="1"/>
    </xf>
    <xf numFmtId="0" fontId="6" fillId="5" borderId="64" xfId="0" applyFont="1" applyFill="1" applyBorder="1" applyAlignment="1" applyProtection="1">
      <alignment horizontal="center" vertical="center"/>
      <protection hidden="1"/>
    </xf>
    <xf numFmtId="177" fontId="10" fillId="5" borderId="64" xfId="0" applyNumberFormat="1" applyFont="1" applyFill="1" applyBorder="1" applyAlignment="1" applyProtection="1">
      <alignment horizontal="right" vertical="center"/>
      <protection hidden="1"/>
    </xf>
    <xf numFmtId="0" fontId="10" fillId="5" borderId="64" xfId="0" applyFont="1" applyFill="1" applyBorder="1" applyAlignment="1" applyProtection="1">
      <alignment horizontal="right" vertical="center"/>
      <protection hidden="1"/>
    </xf>
    <xf numFmtId="0" fontId="10" fillId="5" borderId="29" xfId="0" applyFont="1" applyFill="1" applyBorder="1" applyAlignment="1" applyProtection="1">
      <alignment horizontal="right" vertical="center"/>
      <protection hidden="1"/>
    </xf>
    <xf numFmtId="0" fontId="5" fillId="5" borderId="10" xfId="0" applyFont="1" applyFill="1" applyBorder="1" applyAlignment="1" applyProtection="1">
      <alignment horizontal="distributed" vertical="center" wrapText="1" justifyLastLine="1"/>
      <protection hidden="1"/>
    </xf>
    <xf numFmtId="0" fontId="5" fillId="5" borderId="18" xfId="0" applyFont="1" applyFill="1" applyBorder="1" applyAlignment="1" applyProtection="1">
      <alignment horizontal="distributed" vertical="center" wrapText="1" justifyLastLine="1"/>
      <protection hidden="1"/>
    </xf>
    <xf numFmtId="0" fontId="5" fillId="5" borderId="11" xfId="0" applyFont="1" applyFill="1" applyBorder="1" applyAlignment="1" applyProtection="1">
      <alignment horizontal="distributed" vertical="center" wrapText="1" justifyLastLine="1"/>
      <protection hidden="1"/>
    </xf>
    <xf numFmtId="182" fontId="6" fillId="5" borderId="0" xfId="0" applyNumberFormat="1" applyFont="1" applyFill="1" applyAlignment="1" applyProtection="1">
      <alignment horizontal="left" vertical="center"/>
      <protection hidden="1"/>
    </xf>
    <xf numFmtId="0" fontId="6" fillId="5" borderId="20" xfId="0" applyFont="1" applyFill="1" applyBorder="1" applyAlignment="1" applyProtection="1">
      <alignment horizontal="distributed" vertical="top" justifyLastLine="1"/>
      <protection hidden="1"/>
    </xf>
    <xf numFmtId="0" fontId="6" fillId="5" borderId="23" xfId="0" applyFont="1" applyFill="1" applyBorder="1" applyAlignment="1" applyProtection="1">
      <alignment horizontal="distributed" vertical="top" justifyLastLine="1"/>
      <protection hidden="1"/>
    </xf>
    <xf numFmtId="0" fontId="6" fillId="5" borderId="21" xfId="0" applyFont="1" applyFill="1" applyBorder="1" applyAlignment="1" applyProtection="1">
      <alignment horizontal="distributed" vertical="top" justifyLastLine="1"/>
      <protection hidden="1"/>
    </xf>
    <xf numFmtId="0" fontId="13" fillId="5" borderId="0" xfId="4" applyFont="1" applyFill="1" applyAlignment="1">
      <alignment horizontal="center" vertical="center"/>
      <protection hidden="1"/>
    </xf>
    <xf numFmtId="0" fontId="9" fillId="5" borderId="72" xfId="0" applyFont="1" applyFill="1" applyBorder="1" applyAlignment="1" applyProtection="1">
      <alignment horizontal="center" vertical="center"/>
      <protection hidden="1"/>
    </xf>
    <xf numFmtId="0" fontId="9" fillId="5" borderId="44" xfId="0" applyFont="1" applyFill="1" applyBorder="1" applyAlignment="1" applyProtection="1">
      <alignment horizontal="center" vertical="center"/>
      <protection hidden="1"/>
    </xf>
    <xf numFmtId="0" fontId="7" fillId="5" borderId="32" xfId="0" applyFont="1" applyFill="1" applyBorder="1" applyAlignment="1" applyProtection="1">
      <alignment horizontal="distributed" vertical="center" justifyLastLine="1"/>
      <protection hidden="1"/>
    </xf>
    <xf numFmtId="0" fontId="7" fillId="5" borderId="33" xfId="0" applyFont="1" applyFill="1" applyBorder="1" applyAlignment="1" applyProtection="1">
      <alignment horizontal="distributed" vertical="center" justifyLastLine="1"/>
      <protection hidden="1"/>
    </xf>
    <xf numFmtId="0" fontId="7" fillId="5" borderId="34" xfId="0" applyFont="1" applyFill="1" applyBorder="1" applyAlignment="1" applyProtection="1">
      <alignment horizontal="distributed" vertical="center" justifyLastLine="1"/>
      <protection hidden="1"/>
    </xf>
    <xf numFmtId="0" fontId="7" fillId="5" borderId="35" xfId="0" applyFont="1" applyFill="1" applyBorder="1" applyAlignment="1" applyProtection="1">
      <alignment horizontal="distributed" vertical="center" justifyLastLine="1"/>
      <protection hidden="1"/>
    </xf>
    <xf numFmtId="0" fontId="13" fillId="5" borderId="0" xfId="0" applyFont="1" applyFill="1" applyAlignment="1" applyProtection="1">
      <alignment horizontal="distributed" justifyLastLine="1"/>
      <protection hidden="1"/>
    </xf>
    <xf numFmtId="0" fontId="13" fillId="5" borderId="0" xfId="0" applyFont="1" applyFill="1" applyAlignment="1" applyProtection="1">
      <alignment horizontal="left" vertical="center"/>
      <protection hidden="1"/>
    </xf>
    <xf numFmtId="0" fontId="7" fillId="5" borderId="40" xfId="0" applyFont="1" applyFill="1" applyBorder="1" applyAlignment="1" applyProtection="1">
      <alignment horizontal="center" vertical="center" wrapText="1"/>
      <protection hidden="1"/>
    </xf>
    <xf numFmtId="0" fontId="7" fillId="5" borderId="70" xfId="0" applyFont="1" applyFill="1" applyBorder="1" applyAlignment="1" applyProtection="1">
      <alignment horizontal="center" vertical="center"/>
      <protection hidden="1"/>
    </xf>
    <xf numFmtId="49" fontId="68" fillId="0" borderId="0" xfId="0" applyNumberFormat="1" applyFont="1" applyAlignment="1" applyProtection="1">
      <alignment horizontal="center" shrinkToFit="1"/>
      <protection locked="0"/>
    </xf>
    <xf numFmtId="0" fontId="68" fillId="0" borderId="18" xfId="0" applyFont="1" applyBorder="1" applyAlignment="1" applyProtection="1">
      <alignment horizontal="distributed" vertical="center"/>
      <protection locked="0"/>
    </xf>
    <xf numFmtId="0" fontId="6" fillId="5" borderId="63" xfId="0" applyFont="1" applyFill="1" applyBorder="1" applyAlignment="1" applyProtection="1">
      <alignment horizontal="distributed" vertical="center"/>
      <protection hidden="1"/>
    </xf>
    <xf numFmtId="0" fontId="6" fillId="5" borderId="10" xfId="0" applyFont="1" applyFill="1" applyBorder="1" applyAlignment="1" applyProtection="1">
      <alignment horizontal="distributed" vertical="center" justifyLastLine="1"/>
      <protection hidden="1"/>
    </xf>
    <xf numFmtId="0" fontId="6" fillId="5" borderId="52" xfId="0" applyFont="1" applyFill="1" applyBorder="1" applyAlignment="1" applyProtection="1">
      <alignment horizontal="distributed" vertical="center" justifyLastLine="1" shrinkToFit="1"/>
      <protection hidden="1"/>
    </xf>
    <xf numFmtId="0" fontId="6" fillId="5" borderId="63" xfId="0" applyFont="1" applyFill="1" applyBorder="1" applyAlignment="1" applyProtection="1">
      <alignment horizontal="distributed" vertical="center" justifyLastLine="1" shrinkToFit="1"/>
      <protection hidden="1"/>
    </xf>
    <xf numFmtId="0" fontId="6" fillId="5" borderId="53" xfId="0" applyFont="1" applyFill="1" applyBorder="1" applyAlignment="1" applyProtection="1">
      <alignment horizontal="distributed" vertical="center" justifyLastLine="1" shrinkToFit="1"/>
      <protection hidden="1"/>
    </xf>
    <xf numFmtId="41" fontId="10" fillId="5" borderId="52" xfId="0" applyNumberFormat="1" applyFont="1" applyFill="1" applyBorder="1" applyAlignment="1" applyProtection="1">
      <alignment horizontal="right" vertical="center"/>
      <protection hidden="1"/>
    </xf>
    <xf numFmtId="41" fontId="10" fillId="5" borderId="53" xfId="0" applyNumberFormat="1" applyFont="1" applyFill="1" applyBorder="1" applyAlignment="1" applyProtection="1">
      <alignment horizontal="right" vertical="center"/>
      <protection hidden="1"/>
    </xf>
    <xf numFmtId="41" fontId="10" fillId="5" borderId="54" xfId="0" applyNumberFormat="1" applyFont="1" applyFill="1" applyBorder="1" applyAlignment="1" applyProtection="1">
      <alignment horizontal="right" vertical="center"/>
      <protection hidden="1"/>
    </xf>
    <xf numFmtId="0" fontId="6" fillId="5" borderId="63" xfId="0" applyFont="1" applyFill="1" applyBorder="1" applyAlignment="1" applyProtection="1">
      <alignment horizontal="center" vertical="center"/>
      <protection hidden="1"/>
    </xf>
    <xf numFmtId="0" fontId="6" fillId="5" borderId="16" xfId="0" applyFont="1" applyFill="1" applyBorder="1" applyAlignment="1" applyProtection="1">
      <alignment horizontal="distributed" justifyLastLine="1"/>
      <protection hidden="1"/>
    </xf>
    <xf numFmtId="0" fontId="6" fillId="5" borderId="22" xfId="0" applyFont="1" applyFill="1" applyBorder="1" applyAlignment="1" applyProtection="1">
      <alignment horizontal="distributed" justifyLastLine="1"/>
      <protection hidden="1"/>
    </xf>
    <xf numFmtId="0" fontId="6" fillId="5" borderId="17" xfId="0" applyFont="1" applyFill="1" applyBorder="1" applyAlignment="1" applyProtection="1">
      <alignment horizontal="distributed" justifyLastLine="1"/>
      <protection hidden="1"/>
    </xf>
    <xf numFmtId="0" fontId="6" fillId="5" borderId="25" xfId="0" applyFont="1" applyFill="1" applyBorder="1" applyAlignment="1" applyProtection="1">
      <alignment horizontal="distributed" justifyLastLine="1"/>
      <protection hidden="1"/>
    </xf>
    <xf numFmtId="0" fontId="6" fillId="5" borderId="0" xfId="0" applyFont="1" applyFill="1" applyAlignment="1" applyProtection="1">
      <alignment horizontal="distributed" justifyLastLine="1"/>
      <protection hidden="1"/>
    </xf>
    <xf numFmtId="0" fontId="6" fillId="5" borderId="26" xfId="0" applyFont="1" applyFill="1" applyBorder="1" applyAlignment="1" applyProtection="1">
      <alignment horizontal="distributed" justifyLastLine="1"/>
      <protection hidden="1"/>
    </xf>
    <xf numFmtId="0" fontId="57" fillId="0" borderId="70" xfId="0" applyFont="1" applyBorder="1" applyAlignment="1" applyProtection="1">
      <alignment horizontal="left" vertical="center" shrinkToFit="1"/>
      <protection hidden="1"/>
    </xf>
    <xf numFmtId="0" fontId="57" fillId="0" borderId="71" xfId="0" applyFont="1" applyBorder="1" applyAlignment="1" applyProtection="1">
      <alignment horizontal="left" vertical="center" shrinkToFit="1"/>
      <protection hidden="1"/>
    </xf>
    <xf numFmtId="0" fontId="80" fillId="0" borderId="0" xfId="0" applyFont="1" applyAlignment="1" applyProtection="1">
      <alignment horizontal="left" vertical="top" wrapText="1"/>
      <protection hidden="1"/>
    </xf>
    <xf numFmtId="0" fontId="74" fillId="0" borderId="0" xfId="0" applyFont="1" applyAlignment="1" applyProtection="1">
      <alignment horizontal="distributed" wrapText="1"/>
      <protection hidden="1"/>
    </xf>
    <xf numFmtId="0" fontId="81" fillId="0" borderId="105" xfId="0" applyFont="1" applyBorder="1" applyAlignment="1" applyProtection="1">
      <alignment horizontal="center" vertical="center"/>
      <protection hidden="1"/>
    </xf>
    <xf numFmtId="0" fontId="81" fillId="0" borderId="104" xfId="0" applyFont="1" applyBorder="1" applyAlignment="1" applyProtection="1">
      <alignment horizontal="center" vertical="center"/>
      <protection hidden="1"/>
    </xf>
    <xf numFmtId="0" fontId="81" fillId="0" borderId="96" xfId="0" applyFont="1" applyBorder="1" applyAlignment="1" applyProtection="1">
      <alignment horizontal="center" vertical="center"/>
      <protection hidden="1"/>
    </xf>
    <xf numFmtId="0" fontId="81" fillId="0" borderId="157" xfId="0" applyFont="1" applyBorder="1" applyAlignment="1" applyProtection="1">
      <alignment horizontal="center" vertical="center"/>
      <protection hidden="1"/>
    </xf>
    <xf numFmtId="0" fontId="81" fillId="0" borderId="98" xfId="0" applyFont="1" applyBorder="1" applyAlignment="1" applyProtection="1">
      <alignment horizontal="center" vertical="center"/>
      <protection hidden="1"/>
    </xf>
    <xf numFmtId="0" fontId="81" fillId="0" borderId="114" xfId="0" applyFont="1" applyBorder="1" applyAlignment="1" applyProtection="1">
      <alignment horizontal="center" vertical="center"/>
      <protection hidden="1"/>
    </xf>
    <xf numFmtId="0" fontId="81" fillId="0" borderId="136" xfId="0" applyFont="1" applyBorder="1" applyAlignment="1" applyProtection="1">
      <alignment horizontal="center" vertical="center"/>
      <protection hidden="1"/>
    </xf>
    <xf numFmtId="0" fontId="81" fillId="0" borderId="112" xfId="0" applyFont="1" applyBorder="1" applyAlignment="1" applyProtection="1">
      <alignment horizontal="center" vertical="center"/>
      <protection hidden="1"/>
    </xf>
    <xf numFmtId="0" fontId="81" fillId="0" borderId="115" xfId="0" applyFont="1" applyBorder="1" applyAlignment="1" applyProtection="1">
      <alignment horizontal="center" vertical="center"/>
      <protection hidden="1"/>
    </xf>
    <xf numFmtId="0" fontId="81" fillId="0" borderId="111" xfId="0" applyFont="1" applyBorder="1" applyAlignment="1" applyProtection="1">
      <alignment horizontal="center" vertical="center"/>
      <protection hidden="1"/>
    </xf>
    <xf numFmtId="0" fontId="81" fillId="0" borderId="116" xfId="0" applyFont="1" applyBorder="1" applyAlignment="1" applyProtection="1">
      <alignment horizontal="center" vertical="center"/>
      <protection hidden="1"/>
    </xf>
    <xf numFmtId="176" fontId="31" fillId="2" borderId="127" xfId="0" applyNumberFormat="1" applyFont="1" applyFill="1" applyBorder="1" applyAlignment="1" applyProtection="1">
      <alignment horizontal="center" vertical="center"/>
      <protection hidden="1"/>
    </xf>
    <xf numFmtId="176" fontId="31" fillId="0" borderId="158" xfId="0" applyNumberFormat="1" applyFont="1" applyBorder="1" applyAlignment="1" applyProtection="1">
      <alignment horizontal="center" vertical="center"/>
      <protection hidden="1"/>
    </xf>
    <xf numFmtId="176" fontId="31" fillId="0" borderId="127" xfId="0" applyNumberFormat="1" applyFont="1" applyBorder="1" applyAlignment="1" applyProtection="1">
      <alignment horizontal="center" vertical="center"/>
      <protection hidden="1"/>
    </xf>
    <xf numFmtId="176" fontId="31" fillId="0" borderId="137" xfId="0" applyNumberFormat="1" applyFont="1" applyBorder="1" applyAlignment="1" applyProtection="1">
      <alignment horizontal="center" vertical="center"/>
      <protection hidden="1"/>
    </xf>
    <xf numFmtId="0" fontId="2" fillId="0" borderId="106" xfId="0" applyFont="1" applyBorder="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2" fillId="0" borderId="108" xfId="0" applyFont="1" applyBorder="1" applyAlignment="1" applyProtection="1">
      <alignment horizontal="distributed" vertical="center"/>
      <protection hidden="1"/>
    </xf>
    <xf numFmtId="0" fontId="31" fillId="0" borderId="0" xfId="0"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31" fillId="2" borderId="127" xfId="0" applyFont="1" applyFill="1" applyBorder="1" applyAlignment="1" applyProtection="1">
      <alignment horizontal="center" vertical="center"/>
      <protection hidden="1"/>
    </xf>
    <xf numFmtId="0" fontId="31" fillId="0" borderId="99" xfId="0" applyFont="1" applyBorder="1" applyAlignment="1" applyProtection="1">
      <alignment horizontal="center" vertical="center"/>
      <protection hidden="1"/>
    </xf>
    <xf numFmtId="0" fontId="83" fillId="0" borderId="0" xfId="0" applyFont="1" applyAlignment="1" applyProtection="1">
      <alignment horizontal="center" vertical="center"/>
      <protection hidden="1"/>
    </xf>
    <xf numFmtId="176" fontId="31" fillId="0" borderId="159" xfId="0" applyNumberFormat="1" applyFont="1" applyBorder="1" applyAlignment="1" applyProtection="1">
      <alignment horizontal="right" vertical="center"/>
      <protection hidden="1"/>
    </xf>
    <xf numFmtId="176" fontId="31" fillId="0" borderId="160" xfId="0" applyNumberFormat="1" applyFont="1" applyBorder="1" applyAlignment="1" applyProtection="1">
      <alignment horizontal="right" vertical="center"/>
      <protection hidden="1"/>
    </xf>
    <xf numFmtId="176" fontId="31" fillId="0" borderId="161" xfId="0" applyNumberFormat="1" applyFont="1" applyBorder="1" applyAlignment="1" applyProtection="1">
      <alignment horizontal="right" vertical="center"/>
      <protection hidden="1"/>
    </xf>
    <xf numFmtId="176" fontId="31" fillId="0" borderId="162" xfId="0" applyNumberFormat="1" applyFont="1" applyBorder="1" applyAlignment="1" applyProtection="1">
      <alignment horizontal="right" vertical="center"/>
      <protection hidden="1"/>
    </xf>
    <xf numFmtId="176" fontId="31" fillId="0" borderId="163" xfId="0" applyNumberFormat="1" applyFont="1" applyBorder="1" applyAlignment="1" applyProtection="1">
      <alignment horizontal="right" vertical="center"/>
      <protection hidden="1"/>
    </xf>
    <xf numFmtId="176" fontId="31" fillId="0" borderId="164" xfId="0" applyNumberFormat="1" applyFont="1" applyBorder="1" applyAlignment="1" applyProtection="1">
      <alignment horizontal="right" vertical="center"/>
      <protection hidden="1"/>
    </xf>
    <xf numFmtId="176" fontId="31" fillId="0" borderId="165" xfId="0" applyNumberFormat="1" applyFont="1" applyBorder="1" applyAlignment="1" applyProtection="1">
      <alignment horizontal="right" vertical="center"/>
      <protection hidden="1"/>
    </xf>
    <xf numFmtId="176" fontId="31" fillId="0" borderId="0" xfId="0" applyNumberFormat="1" applyFont="1" applyAlignment="1" applyProtection="1">
      <alignment horizontal="right" vertical="center"/>
      <protection hidden="1"/>
    </xf>
    <xf numFmtId="176" fontId="31" fillId="0" borderId="166" xfId="0" applyNumberFormat="1" applyFont="1" applyBorder="1" applyAlignment="1" applyProtection="1">
      <alignment horizontal="right" vertical="center"/>
      <protection hidden="1"/>
    </xf>
    <xf numFmtId="176" fontId="31" fillId="0" borderId="167" xfId="0" applyNumberFormat="1" applyFont="1" applyBorder="1" applyAlignment="1" applyProtection="1">
      <alignment horizontal="right" vertical="center"/>
      <protection hidden="1"/>
    </xf>
    <xf numFmtId="176" fontId="31" fillId="0" borderId="168" xfId="0" applyNumberFormat="1" applyFont="1" applyBorder="1" applyAlignment="1" applyProtection="1">
      <alignment horizontal="right" vertical="center"/>
      <protection hidden="1"/>
    </xf>
    <xf numFmtId="176" fontId="31" fillId="0" borderId="169" xfId="0" applyNumberFormat="1" applyFont="1" applyBorder="1" applyAlignment="1" applyProtection="1">
      <alignment horizontal="right" vertical="center"/>
      <protection hidden="1"/>
    </xf>
    <xf numFmtId="0" fontId="51" fillId="0" borderId="106" xfId="0" applyFont="1" applyBorder="1" applyAlignment="1" applyProtection="1">
      <alignment horizontal="distributed" vertical="center"/>
      <protection hidden="1"/>
    </xf>
    <xf numFmtId="0" fontId="51" fillId="0" borderId="0" xfId="0" applyFont="1" applyAlignment="1" applyProtection="1">
      <alignment horizontal="distributed" vertical="center"/>
      <protection hidden="1"/>
    </xf>
    <xf numFmtId="0" fontId="51" fillId="0" borderId="108" xfId="0" applyFont="1" applyBorder="1" applyAlignment="1" applyProtection="1">
      <alignment horizontal="distributed" vertical="center"/>
      <protection hidden="1"/>
    </xf>
    <xf numFmtId="0" fontId="51" fillId="0" borderId="105" xfId="0" applyFont="1" applyBorder="1" applyAlignment="1" applyProtection="1">
      <alignment horizontal="center" vertical="top" justifyLastLine="1"/>
      <protection hidden="1"/>
    </xf>
    <xf numFmtId="0" fontId="51" fillId="0" borderId="0" xfId="0" applyFont="1" applyAlignment="1" applyProtection="1">
      <alignment horizontal="center" vertical="top" justifyLastLine="1"/>
      <protection hidden="1"/>
    </xf>
    <xf numFmtId="0" fontId="51" fillId="0" borderId="104" xfId="0" applyFont="1" applyBorder="1" applyAlignment="1" applyProtection="1">
      <alignment horizontal="center" vertical="top" justifyLastLine="1"/>
      <protection hidden="1"/>
    </xf>
    <xf numFmtId="0" fontId="73" fillId="0" borderId="89" xfId="0" applyFont="1" applyBorder="1" applyAlignment="1" applyProtection="1">
      <alignment horizontal="distributed" vertical="center"/>
      <protection hidden="1"/>
    </xf>
    <xf numFmtId="0" fontId="73" fillId="0" borderId="0" xfId="0" applyFont="1" applyAlignment="1" applyProtection="1">
      <alignment horizontal="distributed" vertical="center"/>
      <protection hidden="1"/>
    </xf>
    <xf numFmtId="0" fontId="79" fillId="0" borderId="0" xfId="0" applyFont="1" applyAlignment="1" applyProtection="1">
      <alignment horizontal="left" vertical="center"/>
      <protection hidden="1"/>
    </xf>
    <xf numFmtId="49" fontId="51" fillId="0" borderId="0" xfId="0" applyNumberFormat="1" applyFont="1" applyAlignment="1" applyProtection="1">
      <alignment horizontal="distributed" vertical="center"/>
      <protection hidden="1"/>
    </xf>
    <xf numFmtId="0" fontId="73" fillId="0" borderId="0" xfId="0" applyFont="1" applyAlignment="1" applyProtection="1">
      <alignment horizontal="center" vertical="center"/>
      <protection hidden="1"/>
    </xf>
    <xf numFmtId="176" fontId="31" fillId="0" borderId="162" xfId="0" applyNumberFormat="1" applyFont="1" applyBorder="1" applyAlignment="1" applyProtection="1">
      <alignment horizontal="center" vertical="center"/>
      <protection hidden="1"/>
    </xf>
    <xf numFmtId="176" fontId="31" fillId="0" borderId="164" xfId="0" applyNumberFormat="1" applyFont="1" applyBorder="1" applyAlignment="1" applyProtection="1">
      <alignment horizontal="center" vertical="center"/>
      <protection hidden="1"/>
    </xf>
    <xf numFmtId="176" fontId="31" fillId="0" borderId="165" xfId="0" applyNumberFormat="1" applyFont="1" applyBorder="1" applyAlignment="1" applyProtection="1">
      <alignment horizontal="center" vertical="center"/>
      <protection hidden="1"/>
    </xf>
    <xf numFmtId="176" fontId="31" fillId="0" borderId="166" xfId="0" applyNumberFormat="1" applyFont="1" applyBorder="1" applyAlignment="1" applyProtection="1">
      <alignment horizontal="center" vertical="center"/>
      <protection hidden="1"/>
    </xf>
    <xf numFmtId="176" fontId="31" fillId="0" borderId="167" xfId="0" applyNumberFormat="1" applyFont="1" applyBorder="1" applyAlignment="1" applyProtection="1">
      <alignment horizontal="center" vertical="center"/>
      <protection hidden="1"/>
    </xf>
    <xf numFmtId="176" fontId="31" fillId="0" borderId="169" xfId="0" applyNumberFormat="1" applyFont="1" applyBorder="1" applyAlignment="1" applyProtection="1">
      <alignment horizontal="center" vertical="center"/>
      <protection hidden="1"/>
    </xf>
    <xf numFmtId="176" fontId="31" fillId="0" borderId="159" xfId="0" applyNumberFormat="1" applyFont="1" applyBorder="1" applyAlignment="1" applyProtection="1">
      <alignment horizontal="center" vertical="center"/>
      <protection hidden="1"/>
    </xf>
    <xf numFmtId="176" fontId="31" fillId="0" borderId="161" xfId="0" applyNumberFormat="1" applyFont="1" applyBorder="1" applyAlignment="1" applyProtection="1">
      <alignment horizontal="center" vertical="center"/>
      <protection hidden="1"/>
    </xf>
    <xf numFmtId="0" fontId="31" fillId="0" borderId="158" xfId="0" applyFont="1" applyBorder="1" applyAlignment="1" applyProtection="1">
      <alignment horizontal="center" vertical="center"/>
      <protection hidden="1"/>
    </xf>
    <xf numFmtId="0" fontId="31" fillId="0" borderId="127" xfId="0" applyFont="1" applyBorder="1" applyAlignment="1" applyProtection="1">
      <alignment horizontal="center" vertical="center"/>
      <protection hidden="1"/>
    </xf>
    <xf numFmtId="0" fontId="31" fillId="0" borderId="137" xfId="0" applyFont="1" applyBorder="1" applyAlignment="1" applyProtection="1">
      <alignment horizontal="center" vertical="center"/>
      <protection hidden="1"/>
    </xf>
    <xf numFmtId="0" fontId="30" fillId="0" borderId="0" xfId="0" applyFont="1" applyAlignment="1" applyProtection="1">
      <alignment horizontal="left" vertical="center" shrinkToFit="1"/>
      <protection hidden="1"/>
    </xf>
    <xf numFmtId="0" fontId="30" fillId="0" borderId="104" xfId="0" applyFont="1" applyBorder="1" applyAlignment="1" applyProtection="1">
      <alignment horizontal="left" vertical="center" shrinkToFit="1"/>
      <protection hidden="1"/>
    </xf>
    <xf numFmtId="0" fontId="51" fillId="0" borderId="106" xfId="0" applyFont="1" applyBorder="1" applyAlignment="1" applyProtection="1">
      <alignment horizontal="center" vertical="center"/>
      <protection hidden="1"/>
    </xf>
    <xf numFmtId="0" fontId="31" fillId="0" borderId="162" xfId="0" applyFont="1" applyBorder="1" applyAlignment="1" applyProtection="1">
      <alignment horizontal="center" vertical="center"/>
      <protection hidden="1"/>
    </xf>
    <xf numFmtId="0" fontId="31" fillId="0" borderId="164" xfId="0" applyFont="1" applyBorder="1" applyAlignment="1" applyProtection="1">
      <alignment horizontal="center" vertical="center"/>
      <protection hidden="1"/>
    </xf>
    <xf numFmtId="0" fontId="31" fillId="0" borderId="165" xfId="0" applyFont="1" applyBorder="1" applyAlignment="1" applyProtection="1">
      <alignment horizontal="center" vertical="center"/>
      <protection hidden="1"/>
    </xf>
    <xf numFmtId="0" fontId="31" fillId="0" borderId="166" xfId="0" applyFont="1" applyBorder="1" applyAlignment="1" applyProtection="1">
      <alignment horizontal="center" vertical="center"/>
      <protection hidden="1"/>
    </xf>
    <xf numFmtId="0" fontId="31" fillId="0" borderId="167" xfId="0" applyFont="1" applyBorder="1" applyAlignment="1" applyProtection="1">
      <alignment horizontal="center" vertical="center"/>
      <protection hidden="1"/>
    </xf>
    <xf numFmtId="0" fontId="31" fillId="0" borderId="169" xfId="0" applyFont="1" applyBorder="1" applyAlignment="1" applyProtection="1">
      <alignment horizontal="center" vertical="center"/>
      <protection hidden="1"/>
    </xf>
    <xf numFmtId="0" fontId="52" fillId="0" borderId="124" xfId="0" applyFont="1" applyBorder="1" applyAlignment="1" applyProtection="1">
      <alignment horizontal="center" vertical="center" wrapText="1"/>
      <protection hidden="1"/>
    </xf>
    <xf numFmtId="0" fontId="69" fillId="0" borderId="0" xfId="0" applyFont="1" applyAlignment="1" applyProtection="1">
      <alignment horizontal="center" vertical="center"/>
      <protection hidden="1"/>
    </xf>
    <xf numFmtId="0" fontId="82" fillId="0" borderId="0" xfId="0" applyFont="1" applyAlignment="1" applyProtection="1">
      <alignment horizontal="distributed" vertical="center"/>
      <protection hidden="1"/>
    </xf>
    <xf numFmtId="0" fontId="51" fillId="0" borderId="98" xfId="0" applyFont="1" applyBorder="1" applyAlignment="1" applyProtection="1">
      <alignment horizontal="center" wrapText="1"/>
      <protection hidden="1"/>
    </xf>
    <xf numFmtId="0" fontId="51" fillId="0" borderId="0" xfId="0" applyFont="1" applyAlignment="1" applyProtection="1">
      <alignment horizontal="center" wrapText="1"/>
      <protection hidden="1"/>
    </xf>
    <xf numFmtId="0" fontId="81" fillId="0" borderId="181" xfId="0" applyFont="1" applyBorder="1" applyAlignment="1" applyProtection="1">
      <alignment horizontal="center" vertical="center"/>
      <protection hidden="1"/>
    </xf>
    <xf numFmtId="0" fontId="81" fillId="0" borderId="176" xfId="0" applyFont="1" applyBorder="1" applyAlignment="1" applyProtection="1">
      <alignment horizontal="center" vertical="center"/>
      <protection hidden="1"/>
    </xf>
    <xf numFmtId="0" fontId="81" fillId="0" borderId="182" xfId="0" applyFont="1" applyBorder="1" applyAlignment="1" applyProtection="1">
      <alignment horizontal="center" vertical="center"/>
      <protection hidden="1"/>
    </xf>
    <xf numFmtId="0" fontId="81" fillId="0" borderId="175" xfId="0" applyFont="1" applyBorder="1" applyAlignment="1" applyProtection="1">
      <alignment horizontal="center" vertical="center"/>
      <protection hidden="1"/>
    </xf>
    <xf numFmtId="0" fontId="81" fillId="0" borderId="180" xfId="0" applyFont="1" applyBorder="1" applyAlignment="1" applyProtection="1">
      <alignment horizontal="center" vertical="center"/>
      <protection hidden="1"/>
    </xf>
    <xf numFmtId="0" fontId="31" fillId="0" borderId="107" xfId="0" applyFont="1" applyBorder="1" applyAlignment="1" applyProtection="1">
      <alignment horizontal="center" vertical="center"/>
      <protection hidden="1"/>
    </xf>
    <xf numFmtId="0" fontId="44" fillId="0" borderId="0" xfId="0" applyFont="1" applyAlignment="1" applyProtection="1">
      <alignment horizontal="center" vertical="center"/>
      <protection hidden="1"/>
    </xf>
    <xf numFmtId="0" fontId="51" fillId="0" borderId="170" xfId="0" applyFont="1" applyBorder="1" applyAlignment="1" applyProtection="1">
      <alignment horizontal="center" vertical="center"/>
      <protection hidden="1"/>
    </xf>
    <xf numFmtId="0" fontId="51" fillId="0" borderId="171" xfId="0" applyFont="1" applyBorder="1" applyAlignment="1" applyProtection="1">
      <alignment horizontal="center" vertical="center"/>
      <protection hidden="1"/>
    </xf>
    <xf numFmtId="0" fontId="51" fillId="0" borderId="172" xfId="0" applyFont="1" applyBorder="1" applyAlignment="1" applyProtection="1">
      <alignment horizontal="center" vertical="center"/>
      <protection hidden="1"/>
    </xf>
    <xf numFmtId="0" fontId="51" fillId="0" borderId="173" xfId="0" applyFont="1" applyBorder="1" applyAlignment="1" applyProtection="1">
      <alignment horizontal="center" vertical="center"/>
      <protection hidden="1"/>
    </xf>
    <xf numFmtId="0" fontId="51" fillId="0" borderId="40" xfId="0" applyFont="1" applyBorder="1" applyAlignment="1" applyProtection="1">
      <alignment horizontal="center" vertical="center"/>
      <protection hidden="1"/>
    </xf>
    <xf numFmtId="0" fontId="51" fillId="0" borderId="174" xfId="0" applyFont="1" applyBorder="1" applyAlignment="1" applyProtection="1">
      <alignment horizontal="center" vertical="center"/>
      <protection hidden="1"/>
    </xf>
    <xf numFmtId="0" fontId="51" fillId="0" borderId="0" xfId="0" applyFont="1" applyAlignment="1" applyProtection="1">
      <alignment horizontal="left" vertical="center" wrapText="1"/>
      <protection hidden="1"/>
    </xf>
    <xf numFmtId="0" fontId="51" fillId="0" borderId="0" xfId="0" applyFont="1" applyAlignment="1" applyProtection="1">
      <alignment horizontal="left" wrapText="1"/>
      <protection hidden="1"/>
    </xf>
    <xf numFmtId="0" fontId="51" fillId="0" borderId="92" xfId="0" applyFont="1" applyBorder="1" applyAlignment="1" applyProtection="1">
      <alignment horizontal="left" wrapText="1"/>
      <protection hidden="1"/>
    </xf>
    <xf numFmtId="0" fontId="52" fillId="0" borderId="98" xfId="0" applyFont="1" applyBorder="1" applyAlignment="1" applyProtection="1">
      <alignment horizontal="center" vertical="distributed" textRotation="255"/>
      <protection hidden="1"/>
    </xf>
    <xf numFmtId="0" fontId="52" fillId="0" borderId="0" xfId="0" applyFont="1" applyAlignment="1" applyProtection="1">
      <alignment horizontal="center" vertical="distributed" textRotation="255"/>
      <protection hidden="1"/>
    </xf>
    <xf numFmtId="0" fontId="52" fillId="0" borderId="104" xfId="0" applyFont="1" applyBorder="1" applyAlignment="1" applyProtection="1">
      <alignment horizontal="center" vertical="distributed" textRotation="255"/>
      <protection hidden="1"/>
    </xf>
    <xf numFmtId="0" fontId="51" fillId="0" borderId="98" xfId="0" applyFont="1" applyBorder="1" applyAlignment="1" applyProtection="1">
      <alignment horizontal="distributed" vertical="center" wrapText="1" justifyLastLine="1"/>
      <protection hidden="1"/>
    </xf>
    <xf numFmtId="0" fontId="51" fillId="0" borderId="0" xfId="0" applyFont="1" applyAlignment="1" applyProtection="1">
      <alignment horizontal="distributed" vertical="center" wrapText="1" justifyLastLine="1"/>
      <protection hidden="1"/>
    </xf>
    <xf numFmtId="0" fontId="51" fillId="0" borderId="99" xfId="0" applyFont="1" applyBorder="1" applyAlignment="1" applyProtection="1">
      <alignment horizontal="distributed" vertical="center" wrapText="1" justifyLastLine="1"/>
      <protection hidden="1"/>
    </xf>
    <xf numFmtId="0" fontId="51" fillId="0" borderId="114" xfId="0" applyFont="1" applyBorder="1" applyAlignment="1" applyProtection="1">
      <alignment horizontal="distributed" vertical="center" wrapText="1" justifyLastLine="1"/>
      <protection hidden="1"/>
    </xf>
    <xf numFmtId="0" fontId="51" fillId="0" borderId="102" xfId="0" applyFont="1" applyBorder="1" applyAlignment="1" applyProtection="1">
      <alignment horizontal="distributed" vertical="center" wrapText="1" justifyLastLine="1"/>
      <protection hidden="1"/>
    </xf>
    <xf numFmtId="0" fontId="51" fillId="0" borderId="103" xfId="0" applyFont="1" applyBorder="1" applyAlignment="1" applyProtection="1">
      <alignment horizontal="distributed" vertical="center" wrapText="1" justifyLastLine="1"/>
      <protection hidden="1"/>
    </xf>
    <xf numFmtId="0" fontId="2" fillId="3" borderId="105" xfId="0" applyFont="1" applyFill="1" applyBorder="1" applyAlignment="1" applyProtection="1">
      <alignment horizontal="center" vertical="center"/>
      <protection hidden="1"/>
    </xf>
    <xf numFmtId="0" fontId="2" fillId="3" borderId="0" xfId="0" applyFont="1" applyFill="1" applyAlignment="1" applyProtection="1">
      <alignment horizontal="center" vertical="center"/>
      <protection hidden="1"/>
    </xf>
    <xf numFmtId="0" fontId="2" fillId="3" borderId="119" xfId="0" applyFont="1" applyFill="1" applyBorder="1" applyAlignment="1" applyProtection="1">
      <alignment horizontal="center" vertical="center"/>
      <protection hidden="1"/>
    </xf>
    <xf numFmtId="0" fontId="2" fillId="3" borderId="102" xfId="0" applyFont="1" applyFill="1" applyBorder="1" applyAlignment="1" applyProtection="1">
      <alignment horizontal="center" vertical="center"/>
      <protection hidden="1"/>
    </xf>
    <xf numFmtId="0" fontId="51" fillId="0" borderId="105" xfId="0" applyFont="1" applyBorder="1" applyAlignment="1" applyProtection="1">
      <alignment horizontal="center" vertical="center"/>
      <protection hidden="1"/>
    </xf>
    <xf numFmtId="0" fontId="51" fillId="0" borderId="178" xfId="0" applyFont="1" applyBorder="1" applyAlignment="1" applyProtection="1">
      <alignment horizontal="center" vertical="center"/>
      <protection hidden="1"/>
    </xf>
    <xf numFmtId="0" fontId="51" fillId="0" borderId="104" xfId="0" applyFont="1" applyBorder="1" applyAlignment="1" applyProtection="1">
      <alignment horizontal="center" vertical="center"/>
      <protection hidden="1"/>
    </xf>
    <xf numFmtId="0" fontId="81" fillId="0" borderId="179" xfId="0" applyFont="1" applyBorder="1" applyAlignment="1" applyProtection="1">
      <alignment horizontal="center" vertical="center"/>
      <protection hidden="1"/>
    </xf>
    <xf numFmtId="0" fontId="81" fillId="0" borderId="177" xfId="0" applyFont="1" applyBorder="1" applyAlignment="1" applyProtection="1">
      <alignment horizontal="center" vertical="center"/>
      <protection hidden="1"/>
    </xf>
    <xf numFmtId="176" fontId="31" fillId="0" borderId="158" xfId="0" applyNumberFormat="1" applyFont="1" applyBorder="1" applyAlignment="1" applyProtection="1">
      <alignment horizontal="right" vertical="center"/>
      <protection hidden="1"/>
    </xf>
    <xf numFmtId="176" fontId="31" fillId="0" borderId="127" xfId="0" applyNumberFormat="1" applyFont="1" applyBorder="1" applyAlignment="1" applyProtection="1">
      <alignment horizontal="right" vertical="center"/>
      <protection hidden="1"/>
    </xf>
    <xf numFmtId="176" fontId="31" fillId="0" borderId="137" xfId="0" applyNumberFormat="1" applyFont="1" applyBorder="1" applyAlignment="1" applyProtection="1">
      <alignment horizontal="right" vertical="center"/>
      <protection hidden="1"/>
    </xf>
    <xf numFmtId="0" fontId="51" fillId="0" borderId="105" xfId="0" applyFont="1" applyBorder="1" applyAlignment="1" applyProtection="1">
      <alignment horizontal="center" justifyLastLine="1"/>
      <protection hidden="1"/>
    </xf>
    <xf numFmtId="0" fontId="51" fillId="0" borderId="0" xfId="0" applyFont="1" applyAlignment="1" applyProtection="1">
      <alignment horizontal="center" justifyLastLine="1"/>
      <protection hidden="1"/>
    </xf>
    <xf numFmtId="0" fontId="51" fillId="0" borderId="104" xfId="0" applyFont="1" applyBorder="1" applyAlignment="1" applyProtection="1">
      <alignment horizontal="center" justifyLastLine="1"/>
      <protection hidden="1"/>
    </xf>
    <xf numFmtId="0" fontId="52" fillId="0" borderId="97" xfId="0" applyFont="1" applyBorder="1" applyAlignment="1" applyProtection="1">
      <alignment vertical="center"/>
      <protection hidden="1"/>
    </xf>
    <xf numFmtId="0" fontId="51" fillId="0" borderId="183" xfId="0" applyFont="1" applyBorder="1" applyAlignment="1" applyProtection="1">
      <alignment horizontal="distributed" vertical="center" wrapText="1" justifyLastLine="1"/>
      <protection hidden="1"/>
    </xf>
    <xf numFmtId="0" fontId="51" fillId="0" borderId="106" xfId="0" applyFont="1" applyBorder="1" applyAlignment="1" applyProtection="1">
      <alignment horizontal="distributed" vertical="center" wrapText="1" justifyLastLine="1"/>
      <protection hidden="1"/>
    </xf>
    <xf numFmtId="0" fontId="51" fillId="0" borderId="106" xfId="0" applyFont="1" applyBorder="1" applyAlignment="1" applyProtection="1">
      <alignment horizontal="distributed" vertical="center" wrapText="1"/>
      <protection hidden="1"/>
    </xf>
    <xf numFmtId="0" fontId="51" fillId="0" borderId="0" xfId="0" applyFont="1" applyAlignment="1" applyProtection="1">
      <alignment horizontal="distributed" vertical="center" wrapText="1"/>
      <protection hidden="1"/>
    </xf>
    <xf numFmtId="0" fontId="51" fillId="0" borderId="108" xfId="0" applyFont="1" applyBorder="1" applyAlignment="1" applyProtection="1">
      <alignment horizontal="distributed" vertical="center" wrapText="1"/>
      <protection hidden="1"/>
    </xf>
    <xf numFmtId="0" fontId="51" fillId="0" borderId="135" xfId="0" applyFont="1" applyBorder="1" applyAlignment="1" applyProtection="1">
      <alignment horizontal="center" vertical="center"/>
      <protection hidden="1"/>
    </xf>
    <xf numFmtId="0" fontId="30" fillId="0" borderId="106" xfId="0" applyFont="1" applyBorder="1" applyAlignment="1" applyProtection="1">
      <alignment horizontal="left" vertical="center" shrinkToFit="1"/>
      <protection hidden="1"/>
    </xf>
    <xf numFmtId="0" fontId="30" fillId="0" borderId="108" xfId="0" applyFont="1" applyBorder="1" applyAlignment="1" applyProtection="1">
      <alignment horizontal="left" vertical="center" shrinkToFit="1"/>
      <protection hidden="1"/>
    </xf>
    <xf numFmtId="49" fontId="51" fillId="0" borderId="106" xfId="0" applyNumberFormat="1" applyFont="1" applyBorder="1" applyAlignment="1" applyProtection="1">
      <alignment horizontal="distributed" vertical="center"/>
      <protection hidden="1"/>
    </xf>
    <xf numFmtId="0" fontId="51" fillId="0" borderId="132" xfId="0" applyFont="1" applyBorder="1" applyAlignment="1" applyProtection="1">
      <alignment horizontal="distributed" vertical="center"/>
      <protection hidden="1"/>
    </xf>
    <xf numFmtId="0" fontId="81" fillId="0" borderId="122" xfId="0" applyFont="1" applyBorder="1" applyAlignment="1" applyProtection="1">
      <alignment horizontal="center" vertical="center"/>
      <protection hidden="1"/>
    </xf>
    <xf numFmtId="0" fontId="2" fillId="3" borderId="112" xfId="0" applyFont="1" applyFill="1" applyBorder="1" applyAlignment="1" applyProtection="1">
      <alignment horizontal="center" vertical="center"/>
      <protection hidden="1"/>
    </xf>
    <xf numFmtId="0" fontId="2" fillId="3" borderId="106" xfId="0" applyFont="1" applyFill="1" applyBorder="1" applyAlignment="1" applyProtection="1">
      <alignment horizontal="center" vertical="center"/>
      <protection hidden="1"/>
    </xf>
    <xf numFmtId="0" fontId="69" fillId="0" borderId="0" xfId="0" applyFont="1" applyAlignment="1" applyProtection="1">
      <alignment horizontal="center" vertical="center" textRotation="255"/>
      <protection locked="0"/>
    </xf>
    <xf numFmtId="0" fontId="52" fillId="0" borderId="118" xfId="0" applyFont="1" applyBorder="1" applyAlignment="1" applyProtection="1">
      <alignment horizontal="center" vertical="center"/>
      <protection hidden="1"/>
    </xf>
    <xf numFmtId="0" fontId="51" fillId="0" borderId="135" xfId="0" applyFont="1" applyBorder="1" applyAlignment="1" applyProtection="1">
      <alignment horizontal="distributed" vertical="center"/>
      <protection hidden="1"/>
    </xf>
    <xf numFmtId="0" fontId="52" fillId="0" borderId="105" xfId="0" applyFont="1" applyBorder="1" applyAlignment="1" applyProtection="1">
      <alignment horizontal="center" vertical="distributed" textRotation="255"/>
      <protection hidden="1"/>
    </xf>
    <xf numFmtId="0" fontId="2" fillId="3" borderId="122" xfId="0" applyFont="1" applyFill="1" applyBorder="1" applyAlignment="1" applyProtection="1">
      <alignment horizontal="center" vertical="center"/>
      <protection hidden="1"/>
    </xf>
    <xf numFmtId="0" fontId="2" fillId="3" borderId="97" xfId="0" applyFont="1" applyFill="1" applyBorder="1" applyAlignment="1" applyProtection="1">
      <alignment horizontal="center" vertical="center"/>
      <protection hidden="1"/>
    </xf>
    <xf numFmtId="0" fontId="2" fillId="3" borderId="113" xfId="0" applyFont="1" applyFill="1" applyBorder="1" applyAlignment="1" applyProtection="1">
      <alignment horizontal="center" vertical="center"/>
      <protection hidden="1"/>
    </xf>
    <xf numFmtId="0" fontId="2" fillId="3" borderId="99" xfId="0" applyFont="1" applyFill="1" applyBorder="1" applyAlignment="1" applyProtection="1">
      <alignment horizontal="center" vertical="center"/>
      <protection hidden="1"/>
    </xf>
    <xf numFmtId="176" fontId="30" fillId="2" borderId="127" xfId="0" applyNumberFormat="1" applyFont="1" applyFill="1" applyBorder="1" applyAlignment="1" applyProtection="1">
      <alignment horizontal="center" vertical="center"/>
      <protection hidden="1"/>
    </xf>
    <xf numFmtId="0" fontId="58" fillId="0" borderId="187" xfId="0" applyFont="1" applyBorder="1" applyAlignment="1" applyProtection="1">
      <alignment horizontal="center" vertical="center" wrapText="1"/>
      <protection hidden="1"/>
    </xf>
    <xf numFmtId="0" fontId="58" fillId="0" borderId="188" xfId="0" applyFont="1" applyBorder="1" applyAlignment="1" applyProtection="1">
      <alignment horizontal="center" vertical="center" wrapText="1"/>
      <protection hidden="1"/>
    </xf>
    <xf numFmtId="0" fontId="58" fillId="0" borderId="134" xfId="0" applyFont="1" applyBorder="1" applyAlignment="1" applyProtection="1">
      <alignment horizontal="center" vertical="center" wrapText="1"/>
      <protection hidden="1"/>
    </xf>
    <xf numFmtId="0" fontId="58" fillId="0" borderId="135" xfId="0" applyFont="1" applyBorder="1" applyAlignment="1" applyProtection="1">
      <alignment horizontal="center" vertical="center" wrapText="1"/>
      <protection hidden="1"/>
    </xf>
    <xf numFmtId="0" fontId="31" fillId="0" borderId="162" xfId="0" applyFont="1" applyBorder="1" applyAlignment="1" applyProtection="1">
      <alignment horizontal="right" vertical="center"/>
      <protection hidden="1"/>
    </xf>
    <xf numFmtId="0" fontId="31" fillId="0" borderId="163" xfId="0" applyFont="1" applyBorder="1" applyAlignment="1" applyProtection="1">
      <alignment horizontal="right" vertical="center"/>
      <protection hidden="1"/>
    </xf>
    <xf numFmtId="0" fontId="31" fillId="0" borderId="164" xfId="0" applyFont="1" applyBorder="1" applyAlignment="1" applyProtection="1">
      <alignment horizontal="right" vertical="center"/>
      <protection hidden="1"/>
    </xf>
    <xf numFmtId="0" fontId="31" fillId="0" borderId="165" xfId="0" applyFont="1" applyBorder="1" applyAlignment="1" applyProtection="1">
      <alignment horizontal="right" vertical="center"/>
      <protection hidden="1"/>
    </xf>
    <xf numFmtId="0" fontId="31" fillId="0" borderId="0" xfId="0" applyFont="1" applyAlignment="1" applyProtection="1">
      <alignment horizontal="right" vertical="center"/>
      <protection hidden="1"/>
    </xf>
    <xf numFmtId="0" fontId="31" fillId="0" borderId="166" xfId="0" applyFont="1" applyBorder="1" applyAlignment="1" applyProtection="1">
      <alignment horizontal="right" vertical="center"/>
      <protection hidden="1"/>
    </xf>
    <xf numFmtId="0" fontId="31" fillId="0" borderId="167" xfId="0" applyFont="1" applyBorder="1" applyAlignment="1" applyProtection="1">
      <alignment horizontal="right" vertical="center"/>
      <protection hidden="1"/>
    </xf>
    <xf numFmtId="0" fontId="31" fillId="0" borderId="168" xfId="0" applyFont="1" applyBorder="1" applyAlignment="1" applyProtection="1">
      <alignment horizontal="right" vertical="center"/>
      <protection hidden="1"/>
    </xf>
    <xf numFmtId="0" fontId="31" fillId="0" borderId="169" xfId="0" applyFont="1" applyBorder="1" applyAlignment="1" applyProtection="1">
      <alignment horizontal="right" vertical="center"/>
      <protection hidden="1"/>
    </xf>
    <xf numFmtId="0" fontId="51" fillId="0" borderId="184" xfId="0" applyFont="1" applyBorder="1" applyAlignment="1" applyProtection="1">
      <alignment horizontal="center"/>
      <protection hidden="1"/>
    </xf>
    <xf numFmtId="0" fontId="51" fillId="0" borderId="185" xfId="0" applyFont="1" applyBorder="1" applyAlignment="1" applyProtection="1">
      <alignment horizontal="center"/>
      <protection hidden="1"/>
    </xf>
    <xf numFmtId="0" fontId="51" fillId="0" borderId="186" xfId="0" applyFont="1" applyBorder="1" applyAlignment="1" applyProtection="1">
      <alignment horizontal="center"/>
      <protection hidden="1"/>
    </xf>
    <xf numFmtId="0" fontId="52" fillId="0" borderId="97" xfId="0" applyFont="1" applyBorder="1" applyAlignment="1" applyProtection="1">
      <alignment horizontal="distributed" vertical="center"/>
      <protection hidden="1"/>
    </xf>
    <xf numFmtId="0" fontId="51" fillId="0" borderId="102" xfId="0" applyFont="1" applyBorder="1" applyAlignment="1" applyProtection="1">
      <alignment horizontal="distributed" vertical="center"/>
      <protection hidden="1"/>
    </xf>
    <xf numFmtId="0" fontId="31" fillId="0" borderId="158" xfId="0" applyFont="1" applyBorder="1" applyAlignment="1" applyProtection="1">
      <alignment horizontal="right" vertical="center"/>
      <protection hidden="1"/>
    </xf>
    <xf numFmtId="0" fontId="31" fillId="0" borderId="127" xfId="0" applyFont="1" applyBorder="1" applyAlignment="1" applyProtection="1">
      <alignment horizontal="right" vertical="center"/>
      <protection hidden="1"/>
    </xf>
    <xf numFmtId="0" fontId="31" fillId="0" borderId="137" xfId="0" applyFont="1" applyBorder="1" applyAlignment="1" applyProtection="1">
      <alignment horizontal="right" vertical="center"/>
      <protection hidden="1"/>
    </xf>
    <xf numFmtId="0" fontId="51" fillId="0" borderId="0" xfId="0" applyFont="1" applyAlignment="1" applyProtection="1">
      <alignment horizontal="right" vertical="center"/>
      <protection hidden="1"/>
    </xf>
    <xf numFmtId="0" fontId="51" fillId="0" borderId="112" xfId="0" applyFont="1" applyBorder="1" applyAlignment="1" applyProtection="1">
      <alignment horizontal="center" vertical="center"/>
      <protection hidden="1"/>
    </xf>
    <xf numFmtId="0" fontId="31" fillId="3" borderId="112" xfId="0" applyFont="1" applyFill="1" applyBorder="1" applyAlignment="1" applyProtection="1">
      <alignment horizontal="center" vertical="center"/>
      <protection hidden="1"/>
    </xf>
    <xf numFmtId="0" fontId="31" fillId="3" borderId="106" xfId="0" applyFont="1" applyFill="1" applyBorder="1" applyAlignment="1" applyProtection="1">
      <alignment vertical="center"/>
      <protection hidden="1"/>
    </xf>
    <xf numFmtId="0" fontId="31" fillId="3" borderId="107" xfId="0" applyFont="1" applyFill="1" applyBorder="1" applyAlignment="1" applyProtection="1">
      <alignment vertical="center"/>
      <protection hidden="1"/>
    </xf>
    <xf numFmtId="0" fontId="31" fillId="3" borderId="119" xfId="0" applyFont="1" applyFill="1" applyBorder="1" applyAlignment="1" applyProtection="1">
      <alignment vertical="center"/>
      <protection hidden="1"/>
    </xf>
    <xf numFmtId="0" fontId="31" fillId="3" borderId="102" xfId="0" applyFont="1" applyFill="1" applyBorder="1" applyAlignment="1" applyProtection="1">
      <alignment vertical="center"/>
      <protection hidden="1"/>
    </xf>
    <xf numFmtId="0" fontId="31" fillId="3" borderId="103" xfId="0" applyFont="1" applyFill="1" applyBorder="1" applyAlignment="1" applyProtection="1">
      <alignment vertical="center"/>
      <protection hidden="1"/>
    </xf>
    <xf numFmtId="0" fontId="31" fillId="3" borderId="122" xfId="0" applyFont="1" applyFill="1" applyBorder="1" applyAlignment="1" applyProtection="1">
      <alignment horizontal="center" vertical="center"/>
      <protection hidden="1"/>
    </xf>
    <xf numFmtId="0" fontId="31" fillId="3" borderId="97" xfId="0" applyFont="1" applyFill="1" applyBorder="1" applyAlignment="1" applyProtection="1">
      <alignment horizontal="center" vertical="center"/>
      <protection hidden="1"/>
    </xf>
    <xf numFmtId="0" fontId="31" fillId="3" borderId="113" xfId="0" applyFont="1" applyFill="1" applyBorder="1" applyAlignment="1" applyProtection="1">
      <alignment horizontal="center" vertical="center"/>
      <protection hidden="1"/>
    </xf>
    <xf numFmtId="0" fontId="31" fillId="3" borderId="111" xfId="0" applyFont="1" applyFill="1" applyBorder="1" applyAlignment="1" applyProtection="1">
      <alignment horizontal="center" vertical="center"/>
      <protection hidden="1"/>
    </xf>
    <xf numFmtId="0" fontId="31" fillId="3" borderId="108" xfId="0" applyFont="1" applyFill="1" applyBorder="1" applyAlignment="1" applyProtection="1">
      <alignment horizontal="center" vertical="center"/>
      <protection hidden="1"/>
    </xf>
    <xf numFmtId="0" fontId="31" fillId="3" borderId="109" xfId="0" applyFont="1" applyFill="1" applyBorder="1" applyAlignment="1" applyProtection="1">
      <alignment horizontal="center" vertical="center"/>
      <protection hidden="1"/>
    </xf>
    <xf numFmtId="176" fontId="31" fillId="0" borderId="0" xfId="0" applyNumberFormat="1" applyFont="1" applyAlignment="1" applyProtection="1">
      <alignment horizontal="center" vertical="center"/>
      <protection hidden="1"/>
    </xf>
    <xf numFmtId="0" fontId="52" fillId="0" borderId="210" xfId="0" applyFont="1" applyBorder="1" applyAlignment="1" applyProtection="1">
      <alignment horizontal="center" vertical="center"/>
      <protection hidden="1"/>
    </xf>
    <xf numFmtId="0" fontId="52" fillId="0" borderId="211" xfId="0" applyFont="1" applyBorder="1" applyAlignment="1" applyProtection="1">
      <alignment horizontal="center" vertical="center"/>
      <protection hidden="1"/>
    </xf>
    <xf numFmtId="0" fontId="52" fillId="0" borderId="212" xfId="0" applyFont="1" applyBorder="1" applyAlignment="1" applyProtection="1">
      <alignment horizontal="center" vertical="center"/>
      <protection hidden="1"/>
    </xf>
    <xf numFmtId="0" fontId="52" fillId="0" borderId="213" xfId="0" applyFont="1" applyBorder="1" applyAlignment="1" applyProtection="1">
      <alignment horizontal="center" vertical="center"/>
      <protection hidden="1"/>
    </xf>
    <xf numFmtId="0" fontId="52" fillId="0" borderId="202" xfId="0" applyFont="1" applyBorder="1" applyAlignment="1" applyProtection="1">
      <alignment horizontal="center" vertical="center"/>
      <protection hidden="1"/>
    </xf>
    <xf numFmtId="0" fontId="52" fillId="0" borderId="214" xfId="0" applyFont="1" applyBorder="1" applyAlignment="1" applyProtection="1">
      <alignment horizontal="center" vertical="center"/>
      <protection hidden="1"/>
    </xf>
    <xf numFmtId="0" fontId="54" fillId="0" borderId="0" xfId="0" applyFont="1" applyAlignment="1" applyProtection="1">
      <alignment horizontal="center" vertical="center"/>
      <protection hidden="1"/>
    </xf>
    <xf numFmtId="3" fontId="29" fillId="0" borderId="0" xfId="0" applyNumberFormat="1" applyFont="1" applyAlignment="1" applyProtection="1">
      <alignment vertical="center" shrinkToFit="1"/>
      <protection hidden="1"/>
    </xf>
    <xf numFmtId="0" fontId="29" fillId="0" borderId="0" xfId="0" applyFont="1" applyAlignment="1" applyProtection="1">
      <alignment vertical="center" shrinkToFit="1"/>
      <protection hidden="1"/>
    </xf>
    <xf numFmtId="0" fontId="29" fillId="0" borderId="104" xfId="0" applyFont="1" applyBorder="1" applyAlignment="1" applyProtection="1">
      <alignment vertical="center" shrinkToFit="1"/>
      <protection hidden="1"/>
    </xf>
    <xf numFmtId="0" fontId="29" fillId="0" borderId="108" xfId="0" applyFont="1" applyBorder="1" applyAlignment="1" applyProtection="1">
      <alignment vertical="center" shrinkToFit="1"/>
      <protection hidden="1"/>
    </xf>
    <xf numFmtId="0" fontId="29" fillId="0" borderId="116" xfId="0" applyFont="1" applyBorder="1" applyAlignment="1" applyProtection="1">
      <alignment vertical="center" shrinkToFit="1"/>
      <protection hidden="1"/>
    </xf>
    <xf numFmtId="0" fontId="51" fillId="0" borderId="184" xfId="0" applyFont="1" applyBorder="1" applyAlignment="1" applyProtection="1">
      <alignment horizontal="center" vertical="center" wrapText="1"/>
      <protection hidden="1"/>
    </xf>
    <xf numFmtId="0" fontId="51" fillId="0" borderId="185" xfId="0" applyFont="1" applyBorder="1" applyAlignment="1" applyProtection="1">
      <alignment horizontal="center" vertical="center" wrapText="1"/>
      <protection hidden="1"/>
    </xf>
    <xf numFmtId="0" fontId="51" fillId="0" borderId="186" xfId="0" applyFont="1" applyBorder="1" applyAlignment="1" applyProtection="1">
      <alignment horizontal="center" vertical="center" wrapText="1"/>
      <protection hidden="1"/>
    </xf>
    <xf numFmtId="182" fontId="55" fillId="0" borderId="0" xfId="0" applyNumberFormat="1" applyFont="1" applyAlignment="1" applyProtection="1">
      <alignment horizontal="left" vertical="center"/>
      <protection hidden="1"/>
    </xf>
    <xf numFmtId="0" fontId="52" fillId="0" borderId="123" xfId="0" applyFont="1" applyBorder="1" applyAlignment="1" applyProtection="1">
      <alignment horizontal="center" vertical="distributed" textRotation="255" indent="2"/>
      <protection hidden="1"/>
    </xf>
    <xf numFmtId="0" fontId="52" fillId="0" borderId="124" xfId="0" applyFont="1" applyBorder="1" applyAlignment="1" applyProtection="1">
      <alignment horizontal="center" vertical="distributed" textRotation="255" indent="2"/>
      <protection hidden="1"/>
    </xf>
    <xf numFmtId="0" fontId="52" fillId="0" borderId="193" xfId="0" applyFont="1" applyBorder="1" applyAlignment="1" applyProtection="1">
      <alignment horizontal="center" vertical="distributed" textRotation="255" indent="2"/>
      <protection hidden="1"/>
    </xf>
    <xf numFmtId="0" fontId="54" fillId="0" borderId="105" xfId="0" applyFont="1" applyBorder="1" applyAlignment="1" applyProtection="1">
      <alignment horizontal="center" vertical="center" wrapText="1"/>
      <protection hidden="1"/>
    </xf>
    <xf numFmtId="0" fontId="54" fillId="0" borderId="0" xfId="0" applyFont="1" applyAlignment="1" applyProtection="1">
      <alignment horizontal="center" vertical="center" wrapText="1"/>
      <protection hidden="1"/>
    </xf>
    <xf numFmtId="0" fontId="81" fillId="0" borderId="194" xfId="0" applyFont="1" applyBorder="1" applyAlignment="1" applyProtection="1">
      <alignment horizontal="center" vertical="center"/>
      <protection hidden="1"/>
    </xf>
    <xf numFmtId="0" fontId="81" fillId="0" borderId="195" xfId="0" applyFont="1" applyBorder="1" applyAlignment="1" applyProtection="1">
      <alignment horizontal="center" vertical="center"/>
      <protection hidden="1"/>
    </xf>
    <xf numFmtId="0" fontId="81" fillId="0" borderId="196" xfId="0" applyFont="1" applyBorder="1" applyAlignment="1" applyProtection="1">
      <alignment horizontal="center" vertical="center"/>
      <protection hidden="1"/>
    </xf>
    <xf numFmtId="0" fontId="81" fillId="0" borderId="197" xfId="0" applyFont="1" applyBorder="1" applyAlignment="1" applyProtection="1">
      <alignment horizontal="center" vertical="center"/>
      <protection hidden="1"/>
    </xf>
    <xf numFmtId="0" fontId="51" fillId="0" borderId="105" xfId="0" applyFont="1" applyBorder="1" applyAlignment="1" applyProtection="1">
      <alignment horizontal="center" vertical="top"/>
      <protection hidden="1"/>
    </xf>
    <xf numFmtId="0" fontId="51" fillId="0" borderId="0" xfId="0" applyFont="1" applyAlignment="1" applyProtection="1">
      <alignment horizontal="center" vertical="top"/>
      <protection hidden="1"/>
    </xf>
    <xf numFmtId="0" fontId="51" fillId="0" borderId="104" xfId="0" applyFont="1" applyBorder="1" applyAlignment="1" applyProtection="1">
      <alignment horizontal="center" vertical="top"/>
      <protection hidden="1"/>
    </xf>
    <xf numFmtId="0" fontId="51" fillId="0" borderId="105" xfId="0" applyFont="1" applyBorder="1" applyAlignment="1" applyProtection="1">
      <alignment horizontal="center"/>
      <protection hidden="1"/>
    </xf>
    <xf numFmtId="0" fontId="51" fillId="0" borderId="0" xfId="0" applyFont="1" applyAlignment="1" applyProtection="1">
      <alignment horizontal="center"/>
      <protection hidden="1"/>
    </xf>
    <xf numFmtId="0" fontId="51" fillId="0" borderId="104" xfId="0" applyFont="1" applyBorder="1" applyAlignment="1" applyProtection="1">
      <alignment horizontal="center"/>
      <protection hidden="1"/>
    </xf>
    <xf numFmtId="0" fontId="51" fillId="0" borderId="0" xfId="0" applyFont="1" applyAlignment="1" applyProtection="1">
      <alignment horizontal="left" vertical="center"/>
      <protection hidden="1"/>
    </xf>
    <xf numFmtId="0" fontId="51" fillId="0" borderId="204" xfId="0" applyFont="1" applyBorder="1" applyAlignment="1" applyProtection="1">
      <alignment horizontal="center" vertical="center" wrapText="1"/>
      <protection hidden="1"/>
    </xf>
    <xf numFmtId="0" fontId="51" fillId="0" borderId="205" xfId="0" applyFont="1" applyBorder="1" applyAlignment="1" applyProtection="1">
      <alignment horizontal="center" vertical="center" wrapText="1"/>
      <protection hidden="1"/>
    </xf>
    <xf numFmtId="0" fontId="51" fillId="0" borderId="206" xfId="0" applyFont="1" applyBorder="1" applyAlignment="1" applyProtection="1">
      <alignment horizontal="center" vertical="center" wrapText="1"/>
      <protection hidden="1"/>
    </xf>
    <xf numFmtId="0" fontId="51" fillId="0" borderId="207" xfId="0" applyFont="1" applyBorder="1" applyAlignment="1" applyProtection="1">
      <alignment horizontal="center" vertical="center" wrapText="1"/>
      <protection hidden="1"/>
    </xf>
    <xf numFmtId="0" fontId="51" fillId="0" borderId="208" xfId="0" applyFont="1" applyBorder="1" applyAlignment="1" applyProtection="1">
      <alignment horizontal="center" vertical="center" wrapText="1"/>
      <protection hidden="1"/>
    </xf>
    <xf numFmtId="0" fontId="51" fillId="0" borderId="209" xfId="0" applyFont="1" applyBorder="1" applyAlignment="1" applyProtection="1">
      <alignment horizontal="center" vertical="center" wrapText="1"/>
      <protection hidden="1"/>
    </xf>
    <xf numFmtId="0" fontId="51" fillId="0" borderId="184" xfId="0" applyFont="1" applyBorder="1" applyAlignment="1" applyProtection="1">
      <alignment horizontal="center" vertical="top"/>
      <protection hidden="1"/>
    </xf>
    <xf numFmtId="0" fontId="51" fillId="0" borderId="185" xfId="0" applyFont="1" applyBorder="1" applyAlignment="1" applyProtection="1">
      <alignment horizontal="center" vertical="top"/>
      <protection hidden="1"/>
    </xf>
    <xf numFmtId="0" fontId="51" fillId="0" borderId="186" xfId="0" applyFont="1" applyBorder="1" applyAlignment="1" applyProtection="1">
      <alignment horizontal="center" vertical="top"/>
      <protection hidden="1"/>
    </xf>
    <xf numFmtId="0" fontId="44" fillId="3" borderId="122" xfId="0" applyFont="1" applyFill="1" applyBorder="1" applyAlignment="1" applyProtection="1">
      <alignment horizontal="center" vertical="center"/>
      <protection hidden="1"/>
    </xf>
    <xf numFmtId="0" fontId="44" fillId="3" borderId="97" xfId="0" applyFont="1" applyFill="1" applyBorder="1" applyAlignment="1" applyProtection="1">
      <alignment horizontal="center" vertical="center"/>
      <protection hidden="1"/>
    </xf>
    <xf numFmtId="0" fontId="44" fillId="3" borderId="113" xfId="0" applyFont="1" applyFill="1" applyBorder="1" applyAlignment="1" applyProtection="1">
      <alignment horizontal="center" vertical="center"/>
      <protection hidden="1"/>
    </xf>
    <xf numFmtId="0" fontId="44" fillId="3" borderId="111" xfId="0" applyFont="1" applyFill="1" applyBorder="1" applyAlignment="1" applyProtection="1">
      <alignment horizontal="center" vertical="center"/>
      <protection hidden="1"/>
    </xf>
    <xf numFmtId="0" fontId="44" fillId="3" borderId="108" xfId="0" applyFont="1" applyFill="1" applyBorder="1" applyAlignment="1" applyProtection="1">
      <alignment horizontal="center" vertical="center"/>
      <protection hidden="1"/>
    </xf>
    <xf numFmtId="0" fontId="44" fillId="3" borderId="109" xfId="0" applyFont="1" applyFill="1" applyBorder="1" applyAlignment="1" applyProtection="1">
      <alignment horizontal="center" vertical="center"/>
      <protection hidden="1"/>
    </xf>
    <xf numFmtId="0" fontId="51" fillId="0" borderId="96" xfId="0" applyFont="1" applyBorder="1" applyAlignment="1" applyProtection="1">
      <alignment horizontal="center" vertical="center" wrapText="1"/>
      <protection hidden="1"/>
    </xf>
    <xf numFmtId="0" fontId="51" fillId="0" borderId="97" xfId="0" applyFont="1" applyBorder="1" applyAlignment="1" applyProtection="1">
      <alignment horizontal="center" vertical="center"/>
      <protection hidden="1"/>
    </xf>
    <xf numFmtId="0" fontId="51" fillId="0" borderId="113" xfId="0" applyFont="1" applyBorder="1" applyAlignment="1" applyProtection="1">
      <alignment horizontal="center" vertical="center"/>
      <protection hidden="1"/>
    </xf>
    <xf numFmtId="0" fontId="51" fillId="0" borderId="98" xfId="0" applyFont="1" applyBorder="1" applyAlignment="1" applyProtection="1">
      <alignment horizontal="center" vertical="center"/>
      <protection hidden="1"/>
    </xf>
    <xf numFmtId="0" fontId="51" fillId="0" borderId="99" xfId="0" applyFont="1" applyBorder="1" applyAlignment="1" applyProtection="1">
      <alignment horizontal="center" vertical="center"/>
      <protection hidden="1"/>
    </xf>
    <xf numFmtId="0" fontId="51" fillId="0" borderId="114" xfId="0" applyFont="1" applyBorder="1" applyAlignment="1" applyProtection="1">
      <alignment horizontal="center" vertical="center"/>
      <protection hidden="1"/>
    </xf>
    <xf numFmtId="0" fontId="51" fillId="0" borderId="102" xfId="0" applyFont="1" applyBorder="1" applyAlignment="1" applyProtection="1">
      <alignment horizontal="center" vertical="center"/>
      <protection hidden="1"/>
    </xf>
    <xf numFmtId="0" fontId="51" fillId="0" borderId="103" xfId="0" applyFont="1" applyBorder="1" applyAlignment="1" applyProtection="1">
      <alignment horizontal="center" vertical="center"/>
      <protection hidden="1"/>
    </xf>
    <xf numFmtId="0" fontId="51" fillId="0" borderId="105" xfId="0" applyFont="1" applyBorder="1" applyAlignment="1" applyProtection="1">
      <alignment horizontal="center" vertical="center" textRotation="255"/>
      <protection hidden="1"/>
    </xf>
    <xf numFmtId="0" fontId="51" fillId="0" borderId="104" xfId="0" applyFont="1" applyBorder="1" applyAlignment="1" applyProtection="1">
      <alignment horizontal="center" vertical="center" textRotation="255"/>
      <protection hidden="1"/>
    </xf>
    <xf numFmtId="0" fontId="52" fillId="0" borderId="0" xfId="0" applyFont="1" applyAlignment="1" applyProtection="1">
      <alignment horizontal="center" vertical="center"/>
      <protection hidden="1"/>
    </xf>
    <xf numFmtId="0" fontId="52" fillId="0" borderId="90" xfId="0" applyFont="1" applyBorder="1" applyAlignment="1" applyProtection="1">
      <alignment horizontal="center" vertical="top"/>
      <protection hidden="1"/>
    </xf>
    <xf numFmtId="0" fontId="52" fillId="0" borderId="185" xfId="0" applyFont="1" applyBorder="1" applyAlignment="1" applyProtection="1">
      <alignment horizontal="center" vertical="top"/>
      <protection hidden="1"/>
    </xf>
    <xf numFmtId="0" fontId="52" fillId="0" borderId="89" xfId="0" applyFont="1" applyBorder="1" applyAlignment="1" applyProtection="1">
      <alignment horizontal="center" vertical="top"/>
      <protection hidden="1"/>
    </xf>
    <xf numFmtId="0" fontId="30" fillId="0" borderId="115" xfId="0" applyFont="1" applyBorder="1" applyAlignment="1" applyProtection="1">
      <alignment horizontal="left" vertical="center" shrinkToFit="1"/>
      <protection hidden="1"/>
    </xf>
    <xf numFmtId="0" fontId="30" fillId="0" borderId="116" xfId="0" applyFont="1" applyBorder="1" applyAlignment="1" applyProtection="1">
      <alignment horizontal="left" vertical="center" shrinkToFit="1"/>
      <protection hidden="1"/>
    </xf>
    <xf numFmtId="0" fontId="52" fillId="0" borderId="198" xfId="0" applyFont="1" applyBorder="1" applyAlignment="1" applyProtection="1">
      <alignment horizontal="center" vertical="center"/>
      <protection hidden="1"/>
    </xf>
    <xf numFmtId="0" fontId="52" fillId="0" borderId="199" xfId="0" applyFont="1" applyBorder="1" applyAlignment="1" applyProtection="1">
      <alignment horizontal="center" vertical="center"/>
      <protection hidden="1"/>
    </xf>
    <xf numFmtId="0" fontId="52" fillId="0" borderId="200" xfId="0" applyFont="1" applyBorder="1" applyAlignment="1" applyProtection="1">
      <alignment horizontal="center" vertical="center"/>
      <protection hidden="1"/>
    </xf>
    <xf numFmtId="0" fontId="52" fillId="0" borderId="201" xfId="0" applyFont="1" applyBorder="1" applyAlignment="1" applyProtection="1">
      <alignment horizontal="center" vertical="center"/>
      <protection hidden="1"/>
    </xf>
    <xf numFmtId="0" fontId="52" fillId="0" borderId="203" xfId="0" applyFont="1" applyBorder="1" applyAlignment="1" applyProtection="1">
      <alignment horizontal="center" vertical="center"/>
      <protection hidden="1"/>
    </xf>
    <xf numFmtId="3" fontId="4" fillId="0" borderId="0" xfId="0" applyNumberFormat="1" applyFont="1" applyAlignment="1" applyProtection="1">
      <alignment vertical="center" shrinkToFit="1"/>
      <protection hidden="1"/>
    </xf>
    <xf numFmtId="0" fontId="4" fillId="0" borderId="0" xfId="0" applyFont="1" applyAlignment="1" applyProtection="1">
      <alignment vertical="center" shrinkToFit="1"/>
      <protection hidden="1"/>
    </xf>
    <xf numFmtId="0" fontId="52" fillId="0" borderId="0" xfId="0" applyFont="1" applyAlignment="1" applyProtection="1">
      <alignment horizontal="center"/>
      <protection hidden="1"/>
    </xf>
    <xf numFmtId="0" fontId="84" fillId="0" borderId="0" xfId="0" applyFont="1" applyAlignment="1" applyProtection="1">
      <alignment horizontal="center" vertical="top" textRotation="255"/>
      <protection hidden="1"/>
    </xf>
    <xf numFmtId="0" fontId="51" fillId="0" borderId="134" xfId="0" applyFont="1" applyBorder="1" applyAlignment="1" applyProtection="1">
      <alignment horizontal="center" vertical="center"/>
      <protection hidden="1"/>
    </xf>
    <xf numFmtId="0" fontId="52" fillId="0" borderId="124" xfId="0" applyFont="1" applyBorder="1" applyAlignment="1" applyProtection="1">
      <alignment horizontal="center" vertical="center"/>
      <protection hidden="1"/>
    </xf>
    <xf numFmtId="0" fontId="52" fillId="0" borderId="124" xfId="0" applyFont="1" applyBorder="1" applyAlignment="1" applyProtection="1">
      <alignment horizontal="center" vertical="center" textRotation="1"/>
      <protection hidden="1"/>
    </xf>
    <xf numFmtId="0" fontId="83" fillId="0" borderId="98" xfId="0" applyFont="1" applyBorder="1" applyAlignment="1" applyProtection="1">
      <alignment horizontal="center" vertical="center" wrapText="1"/>
      <protection hidden="1"/>
    </xf>
    <xf numFmtId="0" fontId="83" fillId="0" borderId="0" xfId="0" applyFont="1" applyAlignment="1" applyProtection="1">
      <alignment horizontal="center" vertical="center" wrapText="1"/>
      <protection hidden="1"/>
    </xf>
    <xf numFmtId="0" fontId="83" fillId="0" borderId="99" xfId="0" applyFont="1" applyBorder="1" applyAlignment="1" applyProtection="1">
      <alignment horizontal="center" vertical="center" wrapText="1"/>
      <protection hidden="1"/>
    </xf>
    <xf numFmtId="0" fontId="83" fillId="0" borderId="133" xfId="0" applyFont="1" applyBorder="1" applyAlignment="1" applyProtection="1">
      <alignment horizontal="center" vertical="center" wrapText="1"/>
      <protection hidden="1"/>
    </xf>
    <xf numFmtId="0" fontId="83" fillId="0" borderId="132" xfId="0" applyFont="1" applyBorder="1" applyAlignment="1" applyProtection="1">
      <alignment horizontal="center" vertical="center" wrapText="1"/>
      <protection hidden="1"/>
    </xf>
    <xf numFmtId="0" fontId="83" fillId="0" borderId="189" xfId="0" applyFont="1" applyBorder="1" applyAlignment="1" applyProtection="1">
      <alignment horizontal="center" vertical="center" wrapText="1"/>
      <protection hidden="1"/>
    </xf>
    <xf numFmtId="0" fontId="81" fillId="0" borderId="190" xfId="0" applyFont="1" applyBorder="1" applyAlignment="1" applyProtection="1">
      <alignment horizontal="center" vertical="center"/>
      <protection hidden="1"/>
    </xf>
    <xf numFmtId="0" fontId="81" fillId="0" borderId="191" xfId="0" applyFont="1" applyBorder="1" applyAlignment="1" applyProtection="1">
      <alignment horizontal="center" vertical="center"/>
      <protection hidden="1"/>
    </xf>
    <xf numFmtId="0" fontId="81" fillId="0" borderId="192" xfId="0" applyFont="1" applyBorder="1" applyAlignment="1" applyProtection="1">
      <alignment horizontal="center" vertical="center"/>
      <protection hidden="1"/>
    </xf>
    <xf numFmtId="0" fontId="51" fillId="0" borderId="0" xfId="0" quotePrefix="1" applyFont="1" applyAlignment="1" applyProtection="1">
      <alignment horizontal="center" vertical="center"/>
      <protection hidden="1"/>
    </xf>
    <xf numFmtId="0" fontId="52" fillId="0" borderId="90" xfId="0" applyFont="1" applyBorder="1" applyAlignment="1" applyProtection="1">
      <alignment horizontal="center" vertical="center"/>
      <protection hidden="1"/>
    </xf>
    <xf numFmtId="0" fontId="52" fillId="0" borderId="185" xfId="0" applyFont="1" applyBorder="1" applyAlignment="1" applyProtection="1">
      <alignment horizontal="center" vertical="center"/>
      <protection hidden="1"/>
    </xf>
    <xf numFmtId="0" fontId="52" fillId="0" borderId="89" xfId="0" applyFont="1" applyBorder="1" applyAlignment="1" applyProtection="1">
      <alignment horizontal="center" vertical="center"/>
      <protection hidden="1"/>
    </xf>
    <xf numFmtId="0" fontId="65" fillId="0" borderId="123" xfId="0" applyFont="1" applyBorder="1" applyAlignment="1" applyProtection="1">
      <alignment vertical="top"/>
      <protection hidden="1"/>
    </xf>
    <xf numFmtId="0" fontId="65" fillId="0" borderId="124" xfId="0" applyFont="1" applyBorder="1" applyProtection="1">
      <protection hidden="1"/>
    </xf>
    <xf numFmtId="0" fontId="66" fillId="0" borderId="105" xfId="0" applyFont="1" applyBorder="1" applyAlignment="1" applyProtection="1">
      <alignment horizontal="right" vertical="center" shrinkToFit="1"/>
      <protection hidden="1"/>
    </xf>
    <xf numFmtId="0" fontId="66" fillId="0" borderId="104" xfId="0" applyFont="1" applyBorder="1" applyAlignment="1" applyProtection="1">
      <alignment horizontal="right" vertical="center"/>
      <protection hidden="1"/>
    </xf>
    <xf numFmtId="177" fontId="11" fillId="0" borderId="105" xfId="0" applyNumberFormat="1" applyFont="1" applyBorder="1" applyAlignment="1" applyProtection="1">
      <alignment horizontal="right" vertical="center"/>
      <protection hidden="1"/>
    </xf>
    <xf numFmtId="177" fontId="11" fillId="0" borderId="0" xfId="0" applyNumberFormat="1" applyFont="1" applyAlignment="1" applyProtection="1">
      <alignment horizontal="right" vertical="center"/>
      <protection hidden="1"/>
    </xf>
    <xf numFmtId="178" fontId="11" fillId="0" borderId="105" xfId="0" applyNumberFormat="1" applyFont="1" applyBorder="1" applyAlignment="1" applyProtection="1">
      <alignment horizontal="right" vertical="center"/>
      <protection hidden="1"/>
    </xf>
    <xf numFmtId="178" fontId="11" fillId="0" borderId="104" xfId="0" applyNumberFormat="1" applyFont="1" applyBorder="1" applyAlignment="1" applyProtection="1">
      <alignment vertical="center"/>
      <protection hidden="1"/>
    </xf>
    <xf numFmtId="0" fontId="11" fillId="0" borderId="106" xfId="0" applyFont="1" applyBorder="1" applyAlignment="1" applyProtection="1">
      <alignment horizontal="center" vertical="center" shrinkToFit="1"/>
      <protection hidden="1"/>
    </xf>
    <xf numFmtId="0" fontId="11" fillId="0" borderId="108" xfId="0" applyFont="1" applyBorder="1" applyAlignment="1" applyProtection="1">
      <alignment horizontal="center" vertical="center" shrinkToFit="1"/>
      <protection hidden="1"/>
    </xf>
    <xf numFmtId="177" fontId="11" fillId="0" borderId="112" xfId="0" applyNumberFormat="1" applyFont="1" applyBorder="1" applyAlignment="1" applyProtection="1">
      <alignment horizontal="right"/>
      <protection hidden="1"/>
    </xf>
    <xf numFmtId="177" fontId="11" fillId="0" borderId="106" xfId="0" applyNumberFormat="1" applyFont="1" applyBorder="1" applyAlignment="1" applyProtection="1">
      <alignment horizontal="right"/>
      <protection hidden="1"/>
    </xf>
    <xf numFmtId="177" fontId="11" fillId="0" borderId="111" xfId="0" applyNumberFormat="1" applyFont="1" applyBorder="1" applyAlignment="1" applyProtection="1">
      <alignment horizontal="right"/>
      <protection hidden="1"/>
    </xf>
    <xf numFmtId="177" fontId="11" fillId="0" borderId="108" xfId="0" applyNumberFormat="1" applyFont="1" applyBorder="1" applyAlignment="1" applyProtection="1">
      <alignment horizontal="right"/>
      <protection hidden="1"/>
    </xf>
    <xf numFmtId="3" fontId="26" fillId="0" borderId="0" xfId="0" applyNumberFormat="1" applyFont="1" applyAlignment="1" applyProtection="1">
      <alignment horizontal="center" vertical="center"/>
      <protection hidden="1"/>
    </xf>
    <xf numFmtId="0" fontId="26" fillId="0" borderId="0" xfId="0" applyFont="1" applyAlignment="1" applyProtection="1">
      <alignment horizontal="center" vertical="center"/>
      <protection hidden="1"/>
    </xf>
    <xf numFmtId="0" fontId="17" fillId="0" borderId="0" xfId="0" applyFont="1" applyAlignment="1" applyProtection="1">
      <alignment vertical="center"/>
      <protection hidden="1"/>
    </xf>
    <xf numFmtId="3" fontId="5" fillId="0" borderId="0" xfId="0" applyNumberFormat="1" applyFont="1" applyAlignment="1" applyProtection="1">
      <alignment vertical="center"/>
      <protection hidden="1"/>
    </xf>
    <xf numFmtId="0" fontId="5" fillId="0" borderId="0" xfId="0" applyFont="1" applyAlignment="1" applyProtection="1">
      <alignment vertical="center"/>
      <protection hidden="1"/>
    </xf>
    <xf numFmtId="0" fontId="27" fillId="0" borderId="0" xfId="0" applyFont="1" applyAlignment="1" applyProtection="1">
      <alignment horizontal="center"/>
      <protection hidden="1"/>
    </xf>
    <xf numFmtId="0" fontId="11" fillId="0" borderId="0" xfId="0" applyFont="1" applyAlignment="1" applyProtection="1">
      <alignment horizontal="center"/>
      <protection hidden="1"/>
    </xf>
    <xf numFmtId="3" fontId="11" fillId="0" borderId="0" xfId="0" applyNumberFormat="1" applyFont="1" applyAlignment="1" applyProtection="1">
      <alignment horizontal="left" vertical="center"/>
      <protection hidden="1"/>
    </xf>
    <xf numFmtId="3" fontId="11" fillId="0" borderId="108" xfId="0" applyNumberFormat="1" applyFont="1" applyBorder="1" applyAlignment="1" applyProtection="1">
      <alignment horizontal="left" vertical="center"/>
      <protection hidden="1"/>
    </xf>
    <xf numFmtId="0" fontId="64" fillId="0" borderId="96" xfId="0" applyFont="1" applyBorder="1" applyAlignment="1" applyProtection="1">
      <alignment horizontal="distributed" vertical="center" indent="1"/>
      <protection hidden="1"/>
    </xf>
    <xf numFmtId="0" fontId="64" fillId="0" borderId="97" xfId="0" applyFont="1" applyBorder="1" applyAlignment="1" applyProtection="1">
      <alignment horizontal="distributed" vertical="center" indent="1"/>
      <protection hidden="1"/>
    </xf>
    <xf numFmtId="0" fontId="64" fillId="0" borderId="98" xfId="0" applyFont="1" applyBorder="1" applyAlignment="1" applyProtection="1">
      <alignment horizontal="distributed" vertical="center" indent="1"/>
      <protection hidden="1"/>
    </xf>
    <xf numFmtId="0" fontId="64" fillId="0" borderId="0" xfId="0" applyFont="1" applyAlignment="1" applyProtection="1">
      <alignment horizontal="distributed" vertical="center" indent="1"/>
      <protection hidden="1"/>
    </xf>
    <xf numFmtId="0" fontId="65" fillId="0" borderId="0" xfId="0" applyFont="1" applyAlignment="1" applyProtection="1">
      <alignment horizontal="center" vertical="center" justifyLastLine="1"/>
      <protection hidden="1"/>
    </xf>
    <xf numFmtId="0" fontId="65" fillId="0" borderId="108" xfId="0" applyFont="1" applyBorder="1" applyAlignment="1" applyProtection="1">
      <alignment horizontal="center" vertical="center" justifyLastLine="1"/>
      <protection hidden="1"/>
    </xf>
    <xf numFmtId="0" fontId="64" fillId="0" borderId="217" xfId="0" applyFont="1" applyBorder="1" applyAlignment="1" applyProtection="1">
      <alignment horizontal="distributed" vertical="center" wrapText="1" justifyLastLine="1"/>
      <protection hidden="1"/>
    </xf>
    <xf numFmtId="0" fontId="64" fillId="0" borderId="218" xfId="0" applyFont="1" applyBorder="1" applyAlignment="1" applyProtection="1">
      <alignment horizontal="distributed" vertical="center" justifyLastLine="1"/>
      <protection hidden="1"/>
    </xf>
    <xf numFmtId="0" fontId="64" fillId="0" borderId="219" xfId="0" applyFont="1" applyBorder="1" applyAlignment="1" applyProtection="1">
      <alignment horizontal="distributed" vertical="center" justifyLastLine="1"/>
      <protection hidden="1"/>
    </xf>
    <xf numFmtId="0" fontId="64" fillId="0" borderId="77" xfId="0" applyFont="1" applyBorder="1" applyAlignment="1" applyProtection="1">
      <alignment horizontal="distributed" vertical="center" justifyLastLine="1"/>
      <protection hidden="1"/>
    </xf>
    <xf numFmtId="0" fontId="64" fillId="0" borderId="74" xfId="0" applyFont="1" applyBorder="1" applyAlignment="1" applyProtection="1">
      <alignment horizontal="distributed" vertical="center" justifyLastLine="1"/>
      <protection hidden="1"/>
    </xf>
    <xf numFmtId="0" fontId="64" fillId="0" borderId="1" xfId="0" applyFont="1" applyBorder="1" applyAlignment="1" applyProtection="1">
      <alignment horizontal="distributed" vertical="center" justifyLastLine="1"/>
      <protection hidden="1"/>
    </xf>
    <xf numFmtId="0" fontId="64" fillId="0" borderId="215" xfId="0" applyFont="1" applyBorder="1" applyAlignment="1" applyProtection="1">
      <alignment horizontal="distributed" vertical="center" justifyLastLine="1"/>
      <protection hidden="1"/>
    </xf>
    <xf numFmtId="0" fontId="64" fillId="0" borderId="216" xfId="0" applyFont="1" applyBorder="1" applyAlignment="1" applyProtection="1">
      <alignment horizontal="distributed" vertical="center" justifyLastLine="1"/>
      <protection hidden="1"/>
    </xf>
    <xf numFmtId="0" fontId="64" fillId="0" borderId="220" xfId="0" applyFont="1" applyBorder="1" applyAlignment="1" applyProtection="1">
      <alignment horizontal="distributed" vertical="center" justifyLastLine="1"/>
      <protection hidden="1"/>
    </xf>
    <xf numFmtId="0" fontId="64" fillId="0" borderId="3" xfId="0" applyFont="1" applyBorder="1" applyAlignment="1" applyProtection="1">
      <alignment horizontal="distributed" vertical="center" justifyLastLine="1"/>
      <protection hidden="1"/>
    </xf>
    <xf numFmtId="0" fontId="64" fillId="0" borderId="75" xfId="0" applyFont="1" applyBorder="1" applyAlignment="1" applyProtection="1">
      <alignment horizontal="distributed" vertical="center" justifyLastLine="1"/>
      <protection hidden="1"/>
    </xf>
    <xf numFmtId="0" fontId="64" fillId="0" borderId="76" xfId="0" applyFont="1" applyBorder="1" applyAlignment="1" applyProtection="1">
      <alignment horizontal="distributed" vertical="center" justifyLastLine="1"/>
      <protection hidden="1"/>
    </xf>
    <xf numFmtId="0" fontId="64" fillId="0" borderId="221" xfId="0" applyFont="1" applyBorder="1" applyAlignment="1" applyProtection="1">
      <alignment horizontal="distributed" vertical="center" justifyLastLine="1"/>
      <protection hidden="1"/>
    </xf>
    <xf numFmtId="41" fontId="11" fillId="0" borderId="138" xfId="0" applyNumberFormat="1" applyFont="1" applyBorder="1" applyAlignment="1" applyProtection="1">
      <alignment horizontal="center"/>
      <protection hidden="1"/>
    </xf>
    <xf numFmtId="41" fontId="11" fillId="0" borderId="139" xfId="0" applyNumberFormat="1" applyFont="1" applyBorder="1" applyAlignment="1" applyProtection="1">
      <alignment horizontal="center"/>
      <protection hidden="1"/>
    </xf>
    <xf numFmtId="178" fontId="11" fillId="0" borderId="106" xfId="0" applyNumberFormat="1" applyFont="1" applyBorder="1" applyAlignment="1" applyProtection="1">
      <alignment horizontal="center"/>
      <protection hidden="1"/>
    </xf>
    <xf numFmtId="178" fontId="11" fillId="0" borderId="107" xfId="0" applyNumberFormat="1" applyFont="1" applyBorder="1" applyAlignment="1" applyProtection="1">
      <alignment horizontal="center"/>
      <protection hidden="1"/>
    </xf>
    <xf numFmtId="178" fontId="11" fillId="0" borderId="108" xfId="0" applyNumberFormat="1" applyFont="1" applyBorder="1" applyAlignment="1" applyProtection="1">
      <alignment horizontal="center"/>
      <protection hidden="1"/>
    </xf>
    <xf numFmtId="178" fontId="11" fillId="0" borderId="109" xfId="0" applyNumberFormat="1" applyFont="1" applyBorder="1" applyAlignment="1" applyProtection="1">
      <alignment horizontal="center"/>
      <protection hidden="1"/>
    </xf>
    <xf numFmtId="178" fontId="11" fillId="0" borderId="112" xfId="0" applyNumberFormat="1" applyFont="1" applyBorder="1" applyAlignment="1" applyProtection="1">
      <alignment horizontal="center"/>
      <protection hidden="1"/>
    </xf>
    <xf numFmtId="178" fontId="11" fillId="0" borderId="115" xfId="0" applyNumberFormat="1" applyFont="1" applyBorder="1" applyAlignment="1" applyProtection="1">
      <alignment horizontal="center"/>
      <protection hidden="1"/>
    </xf>
    <xf numFmtId="178" fontId="11" fillId="0" borderId="111" xfId="0" applyNumberFormat="1" applyFont="1" applyBorder="1" applyAlignment="1" applyProtection="1">
      <alignment horizontal="center"/>
      <protection hidden="1"/>
    </xf>
    <xf numFmtId="178" fontId="11" fillId="0" borderId="116" xfId="0" applyNumberFormat="1" applyFont="1" applyBorder="1" applyAlignment="1" applyProtection="1">
      <alignment horizontal="center"/>
      <protection hidden="1"/>
    </xf>
    <xf numFmtId="178" fontId="11" fillId="0" borderId="0" xfId="0" applyNumberFormat="1" applyFont="1" applyAlignment="1" applyProtection="1">
      <alignment horizontal="center"/>
      <protection hidden="1"/>
    </xf>
    <xf numFmtId="178" fontId="11" fillId="0" borderId="99" xfId="0" applyNumberFormat="1" applyFont="1" applyBorder="1" applyAlignment="1" applyProtection="1">
      <alignment horizontal="center"/>
      <protection hidden="1"/>
    </xf>
    <xf numFmtId="0" fontId="67" fillId="0" borderId="123" xfId="0" applyFont="1" applyBorder="1" applyAlignment="1" applyProtection="1">
      <alignment horizontal="center" vertical="center" textRotation="255" shrinkToFit="1"/>
      <protection hidden="1"/>
    </xf>
    <xf numFmtId="0" fontId="67" fillId="0" borderId="124" xfId="0" applyFont="1" applyBorder="1" applyAlignment="1" applyProtection="1">
      <alignment horizontal="center" vertical="center" textRotation="255"/>
      <protection hidden="1"/>
    </xf>
    <xf numFmtId="0" fontId="67" fillId="0" borderId="193" xfId="0" applyFont="1" applyBorder="1" applyAlignment="1" applyProtection="1">
      <alignment horizontal="center" vertical="center" textRotation="255"/>
      <protection hidden="1"/>
    </xf>
    <xf numFmtId="0" fontId="11" fillId="0" borderId="233" xfId="0" applyFont="1" applyBorder="1" applyAlignment="1" applyProtection="1">
      <alignment vertical="center"/>
      <protection hidden="1"/>
    </xf>
    <xf numFmtId="0" fontId="11" fillId="0" borderId="234" xfId="0" applyFont="1" applyBorder="1" applyAlignment="1" applyProtection="1">
      <alignment vertical="center"/>
      <protection hidden="1"/>
    </xf>
    <xf numFmtId="0" fontId="64" fillId="0" borderId="222" xfId="0" applyFont="1" applyBorder="1" applyAlignment="1" applyProtection="1">
      <alignment horizontal="distributed" vertical="center" justifyLastLine="1"/>
      <protection hidden="1"/>
    </xf>
    <xf numFmtId="0" fontId="64" fillId="0" borderId="223" xfId="0" applyFont="1" applyBorder="1" applyAlignment="1" applyProtection="1">
      <alignment horizontal="distributed" vertical="center" justifyLastLine="1"/>
      <protection hidden="1"/>
    </xf>
    <xf numFmtId="0" fontId="64" fillId="0" borderId="224" xfId="0" applyFont="1" applyBorder="1" applyAlignment="1" applyProtection="1">
      <alignment horizontal="distributed" vertical="center" justifyLastLine="1"/>
      <protection hidden="1"/>
    </xf>
    <xf numFmtId="0" fontId="64" fillId="0" borderId="225" xfId="0" applyFont="1" applyBorder="1" applyAlignment="1" applyProtection="1">
      <alignment horizontal="distributed" vertical="center" justifyLastLine="1"/>
      <protection hidden="1"/>
    </xf>
    <xf numFmtId="0" fontId="64" fillId="0" borderId="226" xfId="0" applyFont="1" applyBorder="1" applyAlignment="1" applyProtection="1">
      <alignment horizontal="distributed" vertical="center" justifyLastLine="1"/>
      <protection hidden="1"/>
    </xf>
    <xf numFmtId="0" fontId="64" fillId="0" borderId="227" xfId="0" applyFont="1" applyBorder="1" applyAlignment="1" applyProtection="1">
      <alignment horizontal="distributed" vertical="center" justifyLastLine="1"/>
      <protection hidden="1"/>
    </xf>
    <xf numFmtId="178" fontId="11" fillId="0" borderId="108" xfId="0" applyNumberFormat="1" applyFont="1" applyBorder="1" applyAlignment="1" applyProtection="1">
      <alignment horizontal="right" vertical="center"/>
      <protection hidden="1"/>
    </xf>
    <xf numFmtId="178" fontId="11" fillId="0" borderId="109" xfId="0" applyNumberFormat="1" applyFont="1" applyBorder="1" applyAlignment="1" applyProtection="1">
      <alignment horizontal="right" vertical="center"/>
      <protection hidden="1"/>
    </xf>
    <xf numFmtId="183" fontId="11" fillId="0" borderId="106" xfId="0" applyNumberFormat="1" applyFont="1" applyBorder="1" applyAlignment="1" applyProtection="1">
      <alignment horizontal="right"/>
      <protection hidden="1"/>
    </xf>
    <xf numFmtId="183" fontId="11" fillId="0" borderId="107" xfId="0" applyNumberFormat="1" applyFont="1" applyBorder="1" applyAlignment="1" applyProtection="1">
      <alignment horizontal="right"/>
      <protection hidden="1"/>
    </xf>
    <xf numFmtId="183" fontId="11" fillId="0" borderId="0" xfId="0" applyNumberFormat="1" applyFont="1" applyAlignment="1" applyProtection="1">
      <alignment horizontal="right"/>
      <protection hidden="1"/>
    </xf>
    <xf numFmtId="183" fontId="11" fillId="0" borderId="99" xfId="0" applyNumberFormat="1" applyFont="1" applyBorder="1" applyAlignment="1" applyProtection="1">
      <alignment horizontal="right"/>
      <protection hidden="1"/>
    </xf>
    <xf numFmtId="0" fontId="64" fillId="0" borderId="96" xfId="0" applyFont="1" applyBorder="1" applyAlignment="1" applyProtection="1">
      <alignment horizontal="center" vertical="distributed" textRotation="255" justifyLastLine="1" shrinkToFit="1"/>
      <protection hidden="1"/>
    </xf>
    <xf numFmtId="0" fontId="64" fillId="0" borderId="98" xfId="0" applyFont="1" applyBorder="1" applyAlignment="1" applyProtection="1">
      <alignment horizontal="center" vertical="distributed" textRotation="255" justifyLastLine="1"/>
      <protection hidden="1"/>
    </xf>
    <xf numFmtId="0" fontId="64" fillId="0" borderId="114" xfId="0" applyFont="1" applyBorder="1" applyAlignment="1" applyProtection="1">
      <alignment horizontal="center" vertical="distributed" textRotation="255" justifyLastLine="1"/>
      <protection hidden="1"/>
    </xf>
    <xf numFmtId="0" fontId="64" fillId="0" borderId="128" xfId="0" applyFont="1" applyBorder="1" applyAlignment="1" applyProtection="1">
      <alignment horizontal="distributed" vertical="center" justifyLastLine="1"/>
      <protection hidden="1"/>
    </xf>
    <xf numFmtId="0" fontId="64" fillId="0" borderId="118" xfId="0" applyFont="1" applyBorder="1" applyAlignment="1" applyProtection="1">
      <alignment horizontal="distributed" vertical="center" justifyLastLine="1"/>
      <protection hidden="1"/>
    </xf>
    <xf numFmtId="0" fontId="64" fillId="0" borderId="230" xfId="0" applyFont="1" applyBorder="1" applyAlignment="1" applyProtection="1">
      <alignment horizontal="distributed" vertical="center" justifyLastLine="1"/>
      <protection hidden="1"/>
    </xf>
    <xf numFmtId="0" fontId="11" fillId="0" borderId="111" xfId="0" applyFont="1" applyBorder="1" applyAlignment="1" applyProtection="1">
      <alignment horizontal="left" vertical="center"/>
      <protection hidden="1"/>
    </xf>
    <xf numFmtId="0" fontId="11" fillId="0" borderId="108" xfId="0" applyFont="1" applyBorder="1" applyAlignment="1" applyProtection="1">
      <alignment vertical="center"/>
      <protection hidden="1"/>
    </xf>
    <xf numFmtId="0" fontId="11" fillId="0" borderId="116" xfId="0" applyFont="1" applyBorder="1" applyAlignment="1" applyProtection="1">
      <alignment vertical="center"/>
      <protection hidden="1"/>
    </xf>
    <xf numFmtId="0" fontId="11" fillId="0" borderId="0" xfId="0" applyFont="1" applyProtection="1">
      <protection hidden="1"/>
    </xf>
    <xf numFmtId="0" fontId="52" fillId="0" borderId="0" xfId="0" applyFont="1" applyAlignment="1" applyProtection="1">
      <alignment vertical="center"/>
      <protection hidden="1"/>
    </xf>
    <xf numFmtId="0" fontId="52" fillId="0" borderId="0" xfId="0" applyFont="1" applyProtection="1">
      <protection hidden="1"/>
    </xf>
    <xf numFmtId="178" fontId="11" fillId="0" borderId="105" xfId="0" applyNumberFormat="1" applyFont="1" applyBorder="1" applyAlignment="1" applyProtection="1">
      <alignment vertical="center"/>
      <protection hidden="1"/>
    </xf>
    <xf numFmtId="178" fontId="11" fillId="0" borderId="0" xfId="0" applyNumberFormat="1" applyFont="1" applyAlignment="1" applyProtection="1">
      <alignment vertical="center"/>
      <protection hidden="1"/>
    </xf>
    <xf numFmtId="178" fontId="11" fillId="0" borderId="99" xfId="0" applyNumberFormat="1" applyFont="1" applyBorder="1" applyAlignment="1" applyProtection="1">
      <alignment vertical="center"/>
      <protection hidden="1"/>
    </xf>
    <xf numFmtId="0" fontId="11" fillId="0" borderId="112" xfId="0" applyFont="1" applyBorder="1" applyAlignment="1" applyProtection="1">
      <alignment horizontal="left"/>
      <protection hidden="1"/>
    </xf>
    <xf numFmtId="0" fontId="11" fillId="0" borderId="106" xfId="0" applyFont="1" applyBorder="1" applyAlignment="1" applyProtection="1">
      <alignment horizontal="left"/>
      <protection hidden="1"/>
    </xf>
    <xf numFmtId="0" fontId="11" fillId="0" borderId="115" xfId="0" applyFont="1" applyBorder="1" applyAlignment="1" applyProtection="1">
      <alignment horizontal="left"/>
      <protection hidden="1"/>
    </xf>
    <xf numFmtId="0" fontId="11" fillId="0" borderId="111" xfId="0" applyFont="1" applyBorder="1" applyAlignment="1" applyProtection="1">
      <alignment horizontal="left"/>
      <protection hidden="1"/>
    </xf>
    <xf numFmtId="0" fontId="11" fillId="0" borderId="108" xfId="0" applyFont="1" applyBorder="1" applyAlignment="1" applyProtection="1">
      <alignment horizontal="left"/>
      <protection hidden="1"/>
    </xf>
    <xf numFmtId="0" fontId="11" fillId="0" borderId="116" xfId="0" applyFont="1" applyBorder="1" applyAlignment="1" applyProtection="1">
      <alignment horizontal="left"/>
      <protection hidden="1"/>
    </xf>
    <xf numFmtId="0" fontId="11" fillId="0" borderId="105" xfId="0" applyFont="1" applyBorder="1" applyAlignment="1" applyProtection="1">
      <alignment horizontal="left"/>
      <protection hidden="1"/>
    </xf>
    <xf numFmtId="0" fontId="11" fillId="0" borderId="0" xfId="0" applyFont="1" applyAlignment="1" applyProtection="1">
      <alignment horizontal="left"/>
      <protection hidden="1"/>
    </xf>
    <xf numFmtId="0" fontId="11" fillId="0" borderId="104" xfId="0" applyFont="1" applyBorder="1" applyAlignment="1" applyProtection="1">
      <alignment horizontal="left"/>
      <protection hidden="1"/>
    </xf>
    <xf numFmtId="0" fontId="66" fillId="0" borderId="0" xfId="0" applyFont="1" applyAlignment="1" applyProtection="1">
      <alignment horizontal="right" vertical="center"/>
      <protection hidden="1"/>
    </xf>
    <xf numFmtId="0" fontId="85" fillId="0" borderId="105" xfId="0" applyFont="1" applyBorder="1" applyAlignment="1" applyProtection="1">
      <alignment horizontal="center" vertical="center"/>
      <protection hidden="1"/>
    </xf>
    <xf numFmtId="0" fontId="85" fillId="0" borderId="0" xfId="0" applyFont="1" applyProtection="1">
      <protection hidden="1"/>
    </xf>
    <xf numFmtId="0" fontId="85" fillId="0" borderId="119" xfId="0" applyFont="1" applyBorder="1" applyProtection="1">
      <protection hidden="1"/>
    </xf>
    <xf numFmtId="0" fontId="85" fillId="0" borderId="102" xfId="0" applyFont="1" applyBorder="1" applyProtection="1">
      <protection hidden="1"/>
    </xf>
    <xf numFmtId="0" fontId="11" fillId="0" borderId="112" xfId="0" applyFont="1" applyBorder="1" applyAlignment="1" applyProtection="1">
      <alignment horizontal="left" vertical="center"/>
      <protection hidden="1"/>
    </xf>
    <xf numFmtId="0" fontId="11" fillId="0" borderId="106" xfId="0" applyFont="1" applyBorder="1" applyAlignment="1" applyProtection="1">
      <alignment vertical="center"/>
      <protection hidden="1"/>
    </xf>
    <xf numFmtId="0" fontId="11" fillId="0" borderId="115" xfId="0" applyFont="1" applyBorder="1" applyAlignment="1" applyProtection="1">
      <alignment vertical="center"/>
      <protection hidden="1"/>
    </xf>
    <xf numFmtId="0" fontId="67" fillId="0" borderId="0" xfId="0" applyFont="1" applyAlignment="1" applyProtection="1">
      <alignment vertical="center" wrapText="1" shrinkToFit="1"/>
      <protection hidden="1"/>
    </xf>
    <xf numFmtId="0" fontId="65" fillId="0" borderId="0" xfId="0" applyFont="1" applyAlignment="1" applyProtection="1">
      <alignment vertical="center"/>
      <protection hidden="1"/>
    </xf>
    <xf numFmtId="0" fontId="64" fillId="0" borderId="149" xfId="0" applyFont="1" applyBorder="1" applyAlignment="1" applyProtection="1">
      <alignment horizontal="center" vertical="center"/>
      <protection hidden="1"/>
    </xf>
    <xf numFmtId="0" fontId="65" fillId="0" borderId="142" xfId="0" applyFont="1" applyBorder="1" applyAlignment="1" applyProtection="1">
      <alignment horizontal="center" vertical="center"/>
      <protection hidden="1"/>
    </xf>
    <xf numFmtId="183" fontId="11" fillId="0" borderId="0" xfId="0" applyNumberFormat="1" applyFont="1" applyAlignment="1" applyProtection="1">
      <alignment horizontal="right" vertical="center"/>
      <protection hidden="1"/>
    </xf>
    <xf numFmtId="183" fontId="11" fillId="0" borderId="99" xfId="0" applyNumberFormat="1" applyFont="1" applyBorder="1" applyAlignment="1" applyProtection="1">
      <alignment horizontal="right" vertical="center"/>
      <protection hidden="1"/>
    </xf>
    <xf numFmtId="176" fontId="11" fillId="0" borderId="105" xfId="0" applyNumberFormat="1" applyFont="1" applyBorder="1" applyAlignment="1" applyProtection="1">
      <alignment horizontal="center" vertical="center"/>
      <protection hidden="1"/>
    </xf>
    <xf numFmtId="176" fontId="11" fillId="0" borderId="0" xfId="0" applyNumberFormat="1" applyFont="1" applyAlignment="1" applyProtection="1">
      <alignment horizontal="center" vertical="center"/>
      <protection hidden="1"/>
    </xf>
    <xf numFmtId="176" fontId="11" fillId="0" borderId="104" xfId="0" applyNumberFormat="1" applyFont="1" applyBorder="1" applyAlignment="1" applyProtection="1">
      <alignment horizontal="center" vertical="center"/>
      <protection hidden="1"/>
    </xf>
    <xf numFmtId="0" fontId="19" fillId="0" borderId="112" xfId="0" applyFont="1" applyBorder="1" applyAlignment="1" applyProtection="1">
      <alignment horizontal="center" vertical="center" shrinkToFit="1"/>
      <protection hidden="1"/>
    </xf>
    <xf numFmtId="0" fontId="19" fillId="0" borderId="106" xfId="0" applyFont="1" applyBorder="1" applyAlignment="1" applyProtection="1">
      <alignment horizontal="center" vertical="center" shrinkToFit="1"/>
      <protection hidden="1"/>
    </xf>
    <xf numFmtId="0" fontId="19" fillId="0" borderId="115" xfId="0" applyFont="1" applyBorder="1" applyAlignment="1" applyProtection="1">
      <alignment horizontal="center" vertical="center" shrinkToFit="1"/>
      <protection hidden="1"/>
    </xf>
    <xf numFmtId="0" fontId="19" fillId="0" borderId="106" xfId="0" applyFont="1" applyBorder="1" applyAlignment="1" applyProtection="1">
      <alignment horizontal="right" vertical="top" shrinkToFit="1"/>
      <protection hidden="1"/>
    </xf>
    <xf numFmtId="0" fontId="19" fillId="0" borderId="115" xfId="0" applyFont="1" applyBorder="1" applyAlignment="1" applyProtection="1">
      <alignment horizontal="right" vertical="top" shrinkToFit="1"/>
      <protection hidden="1"/>
    </xf>
    <xf numFmtId="0" fontId="64" fillId="0" borderId="96" xfId="0" applyFont="1" applyBorder="1" applyAlignment="1" applyProtection="1">
      <alignment horizontal="distributed" vertical="center" justifyLastLine="1"/>
      <protection hidden="1"/>
    </xf>
    <xf numFmtId="0" fontId="64" fillId="0" borderId="97" xfId="0" applyFont="1" applyBorder="1" applyAlignment="1" applyProtection="1">
      <alignment horizontal="distributed" vertical="center" justifyLastLine="1"/>
      <protection hidden="1"/>
    </xf>
    <xf numFmtId="0" fontId="64" fillId="0" borderId="228" xfId="0" applyFont="1" applyBorder="1" applyAlignment="1" applyProtection="1">
      <alignment horizontal="distributed" vertical="center" justifyLastLine="1"/>
      <protection hidden="1"/>
    </xf>
    <xf numFmtId="0" fontId="64" fillId="0" borderId="98" xfId="0" applyFont="1" applyBorder="1" applyAlignment="1" applyProtection="1">
      <alignment horizontal="distributed" vertical="center" justifyLastLine="1"/>
      <protection hidden="1"/>
    </xf>
    <xf numFmtId="0" fontId="64" fillId="0" borderId="0" xfId="0" applyFont="1" applyAlignment="1" applyProtection="1">
      <alignment horizontal="distributed" vertical="center" justifyLastLine="1"/>
      <protection hidden="1"/>
    </xf>
    <xf numFmtId="0" fontId="64" fillId="0" borderId="229" xfId="0" applyFont="1" applyBorder="1" applyAlignment="1" applyProtection="1">
      <alignment horizontal="center" vertical="center" justifyLastLine="1"/>
      <protection hidden="1"/>
    </xf>
    <xf numFmtId="0" fontId="65" fillId="0" borderId="97" xfId="0" applyFont="1" applyBorder="1" applyAlignment="1" applyProtection="1">
      <alignment horizontal="center"/>
      <protection hidden="1"/>
    </xf>
    <xf numFmtId="0" fontId="11" fillId="0" borderId="105" xfId="0" applyFont="1" applyBorder="1" applyAlignment="1" applyProtection="1">
      <alignment horizontal="center" vertical="center"/>
      <protection hidden="1"/>
    </xf>
    <xf numFmtId="0" fontId="11" fillId="0" borderId="104" xfId="0" applyFont="1" applyBorder="1" applyAlignment="1" applyProtection="1">
      <alignment horizontal="center" vertical="center"/>
      <protection hidden="1"/>
    </xf>
    <xf numFmtId="0" fontId="11" fillId="0" borderId="235" xfId="0" applyFont="1" applyBorder="1" applyAlignment="1" applyProtection="1">
      <alignment horizontal="center" vertical="top"/>
      <protection hidden="1"/>
    </xf>
    <xf numFmtId="0" fontId="11" fillId="0" borderId="236" xfId="0" applyFont="1" applyBorder="1" applyProtection="1">
      <protection hidden="1"/>
    </xf>
    <xf numFmtId="0" fontId="11" fillId="0" borderId="237" xfId="0" applyFont="1" applyBorder="1" applyProtection="1">
      <protection hidden="1"/>
    </xf>
    <xf numFmtId="0" fontId="11" fillId="0" borderId="238" xfId="0" applyFont="1" applyBorder="1" applyProtection="1">
      <protection hidden="1"/>
    </xf>
    <xf numFmtId="178" fontId="11" fillId="0" borderId="105" xfId="0" applyNumberFormat="1" applyFont="1" applyBorder="1" applyAlignment="1" applyProtection="1">
      <alignment horizontal="right"/>
      <protection hidden="1"/>
    </xf>
    <xf numFmtId="178" fontId="11" fillId="0" borderId="104" xfId="0" applyNumberFormat="1" applyFont="1" applyBorder="1" applyAlignment="1" applyProtection="1">
      <alignment horizontal="right"/>
      <protection hidden="1"/>
    </xf>
    <xf numFmtId="183" fontId="11" fillId="0" borderId="112" xfId="0" applyNumberFormat="1" applyFont="1" applyBorder="1" applyAlignment="1" applyProtection="1">
      <alignment horizontal="right"/>
      <protection hidden="1"/>
    </xf>
    <xf numFmtId="183" fontId="11" fillId="0" borderId="115" xfId="0" applyNumberFormat="1" applyFont="1" applyBorder="1" applyAlignment="1" applyProtection="1">
      <alignment horizontal="right"/>
      <protection hidden="1"/>
    </xf>
    <xf numFmtId="183" fontId="11" fillId="0" borderId="111" xfId="0" applyNumberFormat="1" applyFont="1" applyBorder="1" applyAlignment="1" applyProtection="1">
      <alignment horizontal="right"/>
      <protection hidden="1"/>
    </xf>
    <xf numFmtId="183" fontId="11" fillId="0" borderId="108" xfId="0" applyNumberFormat="1" applyFont="1" applyBorder="1" applyAlignment="1" applyProtection="1">
      <alignment horizontal="right"/>
      <protection hidden="1"/>
    </xf>
    <xf numFmtId="183" fontId="11" fillId="0" borderId="116" xfId="0" applyNumberFormat="1" applyFont="1" applyBorder="1" applyAlignment="1" applyProtection="1">
      <alignment horizontal="right"/>
      <protection hidden="1"/>
    </xf>
    <xf numFmtId="183" fontId="11" fillId="0" borderId="105" xfId="0" applyNumberFormat="1" applyFont="1" applyBorder="1" applyAlignment="1" applyProtection="1">
      <alignment horizontal="right"/>
      <protection hidden="1"/>
    </xf>
    <xf numFmtId="183" fontId="11" fillId="0" borderId="104" xfId="0" applyNumberFormat="1" applyFont="1" applyBorder="1" applyAlignment="1" applyProtection="1">
      <alignment horizontal="right"/>
      <protection hidden="1"/>
    </xf>
    <xf numFmtId="0" fontId="11" fillId="0" borderId="112" xfId="0" applyFont="1" applyBorder="1" applyAlignment="1" applyProtection="1">
      <alignment horizontal="center" vertical="center"/>
      <protection hidden="1"/>
    </xf>
    <xf numFmtId="0" fontId="11" fillId="0" borderId="115" xfId="0" applyFont="1" applyBorder="1" applyAlignment="1" applyProtection="1">
      <alignment horizontal="center" vertical="center"/>
      <protection hidden="1"/>
    </xf>
    <xf numFmtId="0" fontId="11" fillId="0" borderId="111" xfId="0" applyFont="1" applyBorder="1" applyAlignment="1" applyProtection="1">
      <alignment horizontal="center" vertical="center"/>
      <protection hidden="1"/>
    </xf>
    <xf numFmtId="0" fontId="11" fillId="0" borderId="116" xfId="0" applyFont="1" applyBorder="1" applyAlignment="1" applyProtection="1">
      <alignment horizontal="center" vertical="center"/>
      <protection hidden="1"/>
    </xf>
    <xf numFmtId="0" fontId="11" fillId="0" borderId="239" xfId="0" applyFont="1" applyBorder="1" applyAlignment="1" applyProtection="1">
      <alignment vertical="center"/>
      <protection hidden="1"/>
    </xf>
    <xf numFmtId="0" fontId="11" fillId="0" borderId="240" xfId="0" applyFont="1" applyBorder="1" applyAlignment="1" applyProtection="1">
      <alignment vertical="center"/>
      <protection hidden="1"/>
    </xf>
    <xf numFmtId="180" fontId="67" fillId="0" borderId="98" xfId="0" applyNumberFormat="1" applyFont="1" applyBorder="1" applyAlignment="1" applyProtection="1">
      <alignment horizontal="center" vertical="distributed" wrapText="1" shrinkToFit="1"/>
      <protection hidden="1"/>
    </xf>
    <xf numFmtId="0" fontId="65" fillId="0" borderId="98" xfId="0" applyFont="1" applyBorder="1" applyProtection="1">
      <protection hidden="1"/>
    </xf>
    <xf numFmtId="0" fontId="11" fillId="0" borderId="231" xfId="0" applyFont="1" applyBorder="1" applyAlignment="1" applyProtection="1">
      <alignment vertical="center"/>
      <protection hidden="1"/>
    </xf>
    <xf numFmtId="0" fontId="11" fillId="0" borderId="232" xfId="0" applyFont="1" applyBorder="1" applyAlignment="1" applyProtection="1">
      <alignment vertical="center"/>
      <protection hidden="1"/>
    </xf>
    <xf numFmtId="177" fontId="11" fillId="0" borderId="115" xfId="0" applyNumberFormat="1" applyFont="1" applyBorder="1" applyAlignment="1" applyProtection="1">
      <alignment horizontal="right"/>
      <protection hidden="1"/>
    </xf>
    <xf numFmtId="177" fontId="11" fillId="0" borderId="116" xfId="0" applyNumberFormat="1" applyFont="1" applyBorder="1" applyAlignment="1" applyProtection="1">
      <alignment horizontal="right"/>
      <protection hidden="1"/>
    </xf>
    <xf numFmtId="178" fontId="11" fillId="0" borderId="112" xfId="0" applyNumberFormat="1" applyFont="1" applyBorder="1" applyAlignment="1" applyProtection="1">
      <alignment horizontal="right"/>
      <protection hidden="1"/>
    </xf>
    <xf numFmtId="178" fontId="11" fillId="0" borderId="115" xfId="0" applyNumberFormat="1" applyFont="1" applyBorder="1" applyAlignment="1" applyProtection="1">
      <alignment horizontal="right"/>
      <protection hidden="1"/>
    </xf>
    <xf numFmtId="183" fontId="11" fillId="0" borderId="105" xfId="0" applyNumberFormat="1" applyFont="1" applyBorder="1" applyAlignment="1" applyProtection="1">
      <alignment horizontal="right" vertical="center"/>
      <protection hidden="1"/>
    </xf>
    <xf numFmtId="183" fontId="11" fillId="0" borderId="104" xfId="0" applyNumberFormat="1" applyFont="1" applyBorder="1" applyAlignment="1" applyProtection="1">
      <alignment horizontal="right" vertical="center"/>
      <protection hidden="1"/>
    </xf>
    <xf numFmtId="0" fontId="11" fillId="0" borderId="105" xfId="0" applyFont="1" applyBorder="1" applyAlignment="1" applyProtection="1">
      <alignment horizontal="right" vertical="center"/>
      <protection hidden="1"/>
    </xf>
    <xf numFmtId="0" fontId="11" fillId="0" borderId="0" xfId="0" applyFont="1" applyAlignment="1" applyProtection="1">
      <alignment horizontal="right" vertical="center"/>
      <protection hidden="1"/>
    </xf>
    <xf numFmtId="0" fontId="11" fillId="0" borderId="104" xfId="0" applyFont="1" applyBorder="1" applyAlignment="1" applyProtection="1">
      <alignment horizontal="right" vertical="center"/>
      <protection hidden="1"/>
    </xf>
    <xf numFmtId="178" fontId="11" fillId="0" borderId="114" xfId="0" applyNumberFormat="1" applyFont="1" applyBorder="1" applyAlignment="1" applyProtection="1">
      <alignment horizontal="right" vertical="center"/>
      <protection hidden="1"/>
    </xf>
    <xf numFmtId="178" fontId="11" fillId="0" borderId="102" xfId="0" applyNumberFormat="1" applyFont="1" applyBorder="1" applyAlignment="1" applyProtection="1">
      <alignment vertical="center"/>
      <protection hidden="1"/>
    </xf>
    <xf numFmtId="178" fontId="11" fillId="0" borderId="103" xfId="0" applyNumberFormat="1" applyFont="1" applyBorder="1" applyAlignment="1" applyProtection="1">
      <alignment vertical="center"/>
      <protection hidden="1"/>
    </xf>
    <xf numFmtId="0" fontId="11" fillId="0" borderId="0" xfId="0" applyFont="1" applyAlignment="1" applyProtection="1">
      <alignment horizontal="center" vertical="center"/>
      <protection hidden="1"/>
    </xf>
    <xf numFmtId="178" fontId="18" fillId="0" borderId="96" xfId="0" applyNumberFormat="1" applyFont="1" applyBorder="1" applyAlignment="1" applyProtection="1">
      <alignment horizontal="left" shrinkToFit="1"/>
      <protection hidden="1"/>
    </xf>
    <xf numFmtId="178" fontId="18" fillId="0" borderId="97" xfId="0" applyNumberFormat="1" applyFont="1" applyBorder="1" applyProtection="1">
      <protection hidden="1"/>
    </xf>
    <xf numFmtId="178" fontId="18" fillId="0" borderId="113" xfId="0" applyNumberFormat="1" applyFont="1" applyBorder="1" applyProtection="1">
      <protection hidden="1"/>
    </xf>
    <xf numFmtId="178" fontId="11" fillId="0" borderId="106" xfId="0" applyNumberFormat="1" applyFont="1" applyBorder="1" applyAlignment="1" applyProtection="1">
      <alignment horizontal="right"/>
      <protection hidden="1"/>
    </xf>
    <xf numFmtId="178" fontId="11" fillId="0" borderId="107" xfId="0" applyNumberFormat="1" applyFont="1" applyBorder="1" applyAlignment="1" applyProtection="1">
      <alignment horizontal="right"/>
      <protection hidden="1"/>
    </xf>
    <xf numFmtId="178" fontId="11" fillId="0" borderId="0" xfId="0" applyNumberFormat="1" applyFont="1" applyAlignment="1" applyProtection="1">
      <alignment horizontal="right"/>
      <protection hidden="1"/>
    </xf>
    <xf numFmtId="178" fontId="11" fillId="0" borderId="99" xfId="0" applyNumberFormat="1" applyFont="1" applyBorder="1" applyAlignment="1" applyProtection="1">
      <alignment horizontal="right"/>
      <protection hidden="1"/>
    </xf>
    <xf numFmtId="0" fontId="66" fillId="0" borderId="183" xfId="0" applyFont="1" applyBorder="1" applyAlignment="1" applyProtection="1">
      <alignment horizontal="center" vertical="distributed" shrinkToFit="1"/>
      <protection hidden="1"/>
    </xf>
    <xf numFmtId="0" fontId="65" fillId="0" borderId="110" xfId="0" applyFont="1" applyBorder="1" applyProtection="1">
      <protection hidden="1"/>
    </xf>
    <xf numFmtId="178" fontId="11" fillId="0" borderId="108" xfId="0" applyNumberFormat="1" applyFont="1" applyBorder="1" applyAlignment="1" applyProtection="1">
      <alignment horizontal="right"/>
      <protection hidden="1"/>
    </xf>
    <xf numFmtId="178" fontId="11" fillId="0" borderId="109" xfId="0" applyNumberFormat="1" applyFont="1" applyBorder="1" applyAlignment="1" applyProtection="1">
      <alignment horizontal="right"/>
      <protection hidden="1"/>
    </xf>
    <xf numFmtId="183" fontId="11" fillId="0" borderId="106" xfId="0" applyNumberFormat="1" applyFont="1" applyBorder="1" applyAlignment="1" applyProtection="1">
      <alignment horizontal="right" vertical="center"/>
      <protection hidden="1"/>
    </xf>
    <xf numFmtId="183" fontId="11" fillId="0" borderId="107" xfId="0" applyNumberFormat="1" applyFont="1" applyBorder="1" applyAlignment="1" applyProtection="1">
      <alignment horizontal="right" vertical="center"/>
      <protection hidden="1"/>
    </xf>
    <xf numFmtId="176" fontId="11" fillId="0" borderId="111" xfId="0" applyNumberFormat="1" applyFont="1" applyBorder="1" applyAlignment="1" applyProtection="1">
      <alignment horizontal="center" vertical="center"/>
      <protection hidden="1"/>
    </xf>
    <xf numFmtId="176" fontId="11" fillId="0" borderId="108" xfId="0" applyNumberFormat="1" applyFont="1" applyBorder="1" applyAlignment="1" applyProtection="1">
      <alignment horizontal="center" vertical="center"/>
      <protection hidden="1"/>
    </xf>
    <xf numFmtId="176" fontId="11" fillId="0" borderId="116" xfId="0" applyNumberFormat="1" applyFont="1" applyBorder="1" applyAlignment="1" applyProtection="1">
      <alignment horizontal="center" vertical="center"/>
      <protection hidden="1"/>
    </xf>
    <xf numFmtId="0" fontId="64" fillId="0" borderId="247" xfId="0" applyFont="1" applyBorder="1" applyAlignment="1" applyProtection="1">
      <alignment horizontal="center"/>
      <protection hidden="1"/>
    </xf>
    <xf numFmtId="0" fontId="64" fillId="0" borderId="2" xfId="0" applyFont="1" applyBorder="1" applyAlignment="1" applyProtection="1">
      <alignment horizontal="center"/>
      <protection hidden="1"/>
    </xf>
    <xf numFmtId="0" fontId="64" fillId="0" borderId="248" xfId="0" applyFont="1" applyBorder="1" applyAlignment="1" applyProtection="1">
      <alignment horizontal="center"/>
      <protection hidden="1"/>
    </xf>
    <xf numFmtId="183" fontId="11" fillId="0" borderId="0" xfId="0" applyNumberFormat="1" applyFont="1" applyAlignment="1" applyProtection="1">
      <alignment horizontal="center" vertical="center"/>
      <protection hidden="1"/>
    </xf>
    <xf numFmtId="183" fontId="11" fillId="0" borderId="99" xfId="0" applyNumberFormat="1" applyFont="1" applyBorder="1" applyAlignment="1" applyProtection="1">
      <alignment horizontal="center" vertical="center"/>
      <protection hidden="1"/>
    </xf>
    <xf numFmtId="0" fontId="18" fillId="0" borderId="236" xfId="0" applyFont="1" applyBorder="1" applyAlignment="1" applyProtection="1">
      <alignment horizontal="center" vertical="center"/>
      <protection hidden="1"/>
    </xf>
    <xf numFmtId="0" fontId="18" fillId="0" borderId="243" xfId="0" applyFont="1" applyBorder="1" applyAlignment="1" applyProtection="1">
      <alignment horizontal="center" vertical="center"/>
      <protection hidden="1"/>
    </xf>
    <xf numFmtId="0" fontId="18" fillId="0" borderId="96" xfId="0" applyFont="1" applyBorder="1" applyAlignment="1" applyProtection="1">
      <alignment horizontal="left" vertical="center" shrinkToFit="1"/>
      <protection hidden="1"/>
    </xf>
    <xf numFmtId="0" fontId="18" fillId="0" borderId="97" xfId="0" applyFont="1" applyBorder="1" applyAlignment="1" applyProtection="1">
      <alignment horizontal="left" vertical="center" shrinkToFit="1"/>
      <protection hidden="1"/>
    </xf>
    <xf numFmtId="0" fontId="18" fillId="0" borderId="113" xfId="0" applyFont="1" applyBorder="1" applyAlignment="1" applyProtection="1">
      <alignment horizontal="left" vertical="center" shrinkToFit="1"/>
      <protection hidden="1"/>
    </xf>
    <xf numFmtId="0" fontId="64" fillId="0" borderId="247" xfId="0" applyFont="1" applyBorder="1" applyAlignment="1" applyProtection="1">
      <alignment horizontal="distributed" justifyLastLine="1"/>
      <protection hidden="1"/>
    </xf>
    <xf numFmtId="0" fontId="65" fillId="0" borderId="248" xfId="0" applyFont="1" applyBorder="1" applyAlignment="1" applyProtection="1">
      <alignment horizontal="distributed" justifyLastLine="1"/>
      <protection hidden="1"/>
    </xf>
    <xf numFmtId="183" fontId="11" fillId="0" borderId="112" xfId="0" applyNumberFormat="1" applyFont="1" applyBorder="1" applyAlignment="1" applyProtection="1">
      <alignment horizontal="right" vertical="center"/>
      <protection hidden="1"/>
    </xf>
    <xf numFmtId="183" fontId="11" fillId="0" borderId="115" xfId="0" applyNumberFormat="1" applyFont="1" applyBorder="1" applyAlignment="1" applyProtection="1">
      <alignment horizontal="right" vertical="center"/>
      <protection hidden="1"/>
    </xf>
    <xf numFmtId="0" fontId="11" fillId="0" borderId="111" xfId="0" applyFont="1" applyBorder="1" applyAlignment="1" applyProtection="1">
      <alignment horizontal="right" vertical="center"/>
      <protection hidden="1"/>
    </xf>
    <xf numFmtId="0" fontId="11" fillId="0" borderId="108" xfId="0" applyFont="1" applyBorder="1" applyAlignment="1" applyProtection="1">
      <alignment horizontal="right" vertical="center"/>
      <protection hidden="1"/>
    </xf>
    <xf numFmtId="0" fontId="11" fillId="0" borderId="116" xfId="0" applyFont="1" applyBorder="1" applyAlignment="1" applyProtection="1">
      <alignment horizontal="right" vertical="center"/>
      <protection hidden="1"/>
    </xf>
    <xf numFmtId="183" fontId="11" fillId="0" borderId="108" xfId="0" applyNumberFormat="1" applyFont="1" applyBorder="1" applyAlignment="1" applyProtection="1">
      <alignment horizontal="right" vertical="center"/>
      <protection hidden="1"/>
    </xf>
    <xf numFmtId="183" fontId="11" fillId="0" borderId="109" xfId="0" applyNumberFormat="1" applyFont="1" applyBorder="1" applyAlignment="1" applyProtection="1">
      <alignment horizontal="right" vertical="center"/>
      <protection hidden="1"/>
    </xf>
    <xf numFmtId="0" fontId="11" fillId="0" borderId="112" xfId="0" applyFont="1" applyBorder="1" applyAlignment="1" applyProtection="1">
      <alignment horizontal="right" vertical="center"/>
      <protection hidden="1"/>
    </xf>
    <xf numFmtId="0" fontId="11" fillId="0" borderId="106" xfId="0" applyFont="1" applyBorder="1" applyAlignment="1" applyProtection="1">
      <alignment horizontal="right" vertical="center"/>
      <protection hidden="1"/>
    </xf>
    <xf numFmtId="0" fontId="11" fillId="0" borderId="115" xfId="0" applyFont="1" applyBorder="1" applyAlignment="1" applyProtection="1">
      <alignment horizontal="right" vertical="center"/>
      <protection hidden="1"/>
    </xf>
    <xf numFmtId="177" fontId="10" fillId="0" borderId="141" xfId="0" applyNumberFormat="1" applyFont="1" applyBorder="1" applyAlignment="1" applyProtection="1">
      <alignment horizontal="right" vertical="center"/>
      <protection hidden="1"/>
    </xf>
    <xf numFmtId="177" fontId="10" fillId="0" borderId="149" xfId="0" applyNumberFormat="1" applyFont="1" applyBorder="1" applyAlignment="1" applyProtection="1">
      <alignment horizontal="right" vertical="center"/>
      <protection hidden="1"/>
    </xf>
    <xf numFmtId="177" fontId="10" fillId="0" borderId="142" xfId="0" applyNumberFormat="1" applyFont="1" applyBorder="1" applyAlignment="1" applyProtection="1">
      <alignment horizontal="right" vertical="center"/>
      <protection hidden="1"/>
    </xf>
    <xf numFmtId="177" fontId="10" fillId="0" borderId="146" xfId="0" applyNumberFormat="1" applyFont="1" applyBorder="1" applyAlignment="1" applyProtection="1">
      <alignment horizontal="right" vertical="center"/>
      <protection hidden="1"/>
    </xf>
    <xf numFmtId="0" fontId="65" fillId="0" borderId="96" xfId="0" applyFont="1" applyBorder="1" applyAlignment="1" applyProtection="1">
      <alignment horizontal="center" vertical="center" shrinkToFit="1"/>
      <protection hidden="1"/>
    </xf>
    <xf numFmtId="0" fontId="65" fillId="0" borderId="97" xfId="0" applyFont="1" applyBorder="1" applyProtection="1">
      <protection hidden="1"/>
    </xf>
    <xf numFmtId="0" fontId="65" fillId="0" borderId="0" xfId="0" applyFont="1" applyProtection="1">
      <protection hidden="1"/>
    </xf>
    <xf numFmtId="0" fontId="65" fillId="0" borderId="249" xfId="0" applyFont="1" applyBorder="1" applyAlignment="1" applyProtection="1">
      <alignment vertical="center" shrinkToFit="1"/>
      <protection hidden="1"/>
    </xf>
    <xf numFmtId="0" fontId="65" fillId="0" borderId="141" xfId="0" applyFont="1" applyBorder="1" applyAlignment="1" applyProtection="1">
      <alignment vertical="center" shrinkToFit="1"/>
      <protection hidden="1"/>
    </xf>
    <xf numFmtId="0" fontId="11" fillId="0" borderId="138" xfId="0" applyFont="1" applyBorder="1" applyAlignment="1" applyProtection="1">
      <alignment horizontal="center" vertical="center"/>
      <protection hidden="1"/>
    </xf>
    <xf numFmtId="0" fontId="11" fillId="0" borderId="139" xfId="0" applyFont="1" applyBorder="1" applyAlignment="1" applyProtection="1">
      <alignment horizontal="center" vertical="center"/>
      <protection hidden="1"/>
    </xf>
    <xf numFmtId="177" fontId="10" fillId="0" borderId="106" xfId="0" applyNumberFormat="1" applyFont="1" applyBorder="1" applyAlignment="1" applyProtection="1">
      <alignment horizontal="right" vertical="center"/>
      <protection hidden="1"/>
    </xf>
    <xf numFmtId="177" fontId="10" fillId="0" borderId="108" xfId="0" applyNumberFormat="1" applyFont="1" applyBorder="1" applyAlignment="1" applyProtection="1">
      <alignment horizontal="right" vertical="center"/>
      <protection hidden="1"/>
    </xf>
    <xf numFmtId="177" fontId="10" fillId="0" borderId="112" xfId="0" applyNumberFormat="1" applyFont="1" applyBorder="1" applyAlignment="1" applyProtection="1">
      <alignment horizontal="right" vertical="center"/>
      <protection hidden="1"/>
    </xf>
    <xf numFmtId="177" fontId="10" fillId="0" borderId="115" xfId="0" applyNumberFormat="1" applyFont="1" applyBorder="1" applyAlignment="1" applyProtection="1">
      <alignment horizontal="right" vertical="center"/>
      <protection hidden="1"/>
    </xf>
    <xf numFmtId="177" fontId="10" fillId="0" borderId="111" xfId="0" applyNumberFormat="1" applyFont="1" applyBorder="1" applyAlignment="1" applyProtection="1">
      <alignment horizontal="right" vertical="center"/>
      <protection hidden="1"/>
    </xf>
    <xf numFmtId="177" fontId="10" fillId="0" borderId="116" xfId="0" applyNumberFormat="1" applyFont="1" applyBorder="1" applyAlignment="1" applyProtection="1">
      <alignment horizontal="right" vertical="center"/>
      <protection hidden="1"/>
    </xf>
    <xf numFmtId="0" fontId="11" fillId="0" borderId="183" xfId="0" applyFont="1" applyBorder="1" applyAlignment="1" applyProtection="1">
      <alignment horizontal="left" vertical="center"/>
      <protection hidden="1"/>
    </xf>
    <xf numFmtId="0" fontId="11" fillId="0" borderId="106" xfId="0" applyFont="1" applyBorder="1" applyAlignment="1" applyProtection="1">
      <alignment horizontal="left" vertical="center"/>
      <protection hidden="1"/>
    </xf>
    <xf numFmtId="0" fontId="11" fillId="0" borderId="110" xfId="0" applyFont="1" applyBorder="1" applyAlignment="1" applyProtection="1">
      <alignment horizontal="left" vertical="center"/>
      <protection hidden="1"/>
    </xf>
    <xf numFmtId="0" fontId="11" fillId="0" borderId="108" xfId="0" applyFont="1" applyBorder="1" applyAlignment="1" applyProtection="1">
      <alignment horizontal="left" vertical="center"/>
      <protection hidden="1"/>
    </xf>
    <xf numFmtId="0" fontId="67" fillId="0" borderId="141" xfId="0" applyFont="1" applyBorder="1" applyAlignment="1" applyProtection="1">
      <alignment horizontal="center" vertical="center" shrinkToFit="1"/>
      <protection hidden="1"/>
    </xf>
    <xf numFmtId="178" fontId="11" fillId="0" borderId="0" xfId="0" applyNumberFormat="1" applyFont="1" applyAlignment="1" applyProtection="1">
      <alignment horizontal="right" vertical="center" shrinkToFit="1"/>
      <protection hidden="1"/>
    </xf>
    <xf numFmtId="0" fontId="11" fillId="0" borderId="149" xfId="0" applyFont="1" applyBorder="1" applyAlignment="1" applyProtection="1">
      <alignment horizontal="left" vertical="center"/>
      <protection hidden="1"/>
    </xf>
    <xf numFmtId="0" fontId="11" fillId="0" borderId="142" xfId="0" applyFont="1" applyBorder="1" applyAlignment="1" applyProtection="1">
      <alignment vertical="center"/>
      <protection hidden="1"/>
    </xf>
    <xf numFmtId="177" fontId="10" fillId="0" borderId="105" xfId="0" applyNumberFormat="1" applyFont="1" applyBorder="1" applyAlignment="1" applyProtection="1">
      <alignment horizontal="right" vertical="center"/>
      <protection hidden="1"/>
    </xf>
    <xf numFmtId="177" fontId="10" fillId="0" borderId="104" xfId="0" applyNumberFormat="1" applyFont="1" applyBorder="1" applyAlignment="1" applyProtection="1">
      <alignment horizontal="right" vertical="center"/>
      <protection hidden="1"/>
    </xf>
    <xf numFmtId="177" fontId="10" fillId="0" borderId="109" xfId="0" applyNumberFormat="1" applyFont="1" applyBorder="1" applyAlignment="1" applyProtection="1">
      <alignment horizontal="right" vertical="center"/>
      <protection hidden="1"/>
    </xf>
    <xf numFmtId="0" fontId="11" fillId="0" borderId="112" xfId="0" applyFont="1" applyBorder="1" applyAlignment="1" applyProtection="1">
      <alignment horizontal="center" vertical="center" shrinkToFit="1"/>
      <protection hidden="1"/>
    </xf>
    <xf numFmtId="0" fontId="11" fillId="0" borderId="111" xfId="0" applyFont="1" applyBorder="1" applyAlignment="1" applyProtection="1">
      <alignment vertical="center"/>
      <protection hidden="1"/>
    </xf>
    <xf numFmtId="0" fontId="64" fillId="0" borderId="2" xfId="0" applyFont="1" applyBorder="1" applyAlignment="1" applyProtection="1">
      <alignment horizontal="distributed" justifyLastLine="1"/>
      <protection hidden="1"/>
    </xf>
    <xf numFmtId="0" fontId="65" fillId="0" borderId="2" xfId="0" applyFont="1" applyBorder="1" applyAlignment="1" applyProtection="1">
      <alignment horizontal="distributed" justifyLastLine="1"/>
      <protection hidden="1"/>
    </xf>
    <xf numFmtId="0" fontId="64" fillId="0" borderId="122" xfId="0" applyFont="1" applyBorder="1" applyAlignment="1" applyProtection="1">
      <alignment horizontal="center" justifyLastLine="1"/>
      <protection hidden="1"/>
    </xf>
    <xf numFmtId="0" fontId="64" fillId="0" borderId="97" xfId="0" applyFont="1" applyBorder="1" applyAlignment="1" applyProtection="1">
      <alignment horizontal="center" justifyLastLine="1"/>
      <protection hidden="1"/>
    </xf>
    <xf numFmtId="0" fontId="64" fillId="0" borderId="157" xfId="0" applyFont="1" applyBorder="1" applyAlignment="1" applyProtection="1">
      <alignment horizontal="center" justifyLastLine="1"/>
      <protection hidden="1"/>
    </xf>
    <xf numFmtId="177" fontId="10" fillId="0" borderId="111" xfId="0" applyNumberFormat="1" applyFont="1" applyBorder="1" applyAlignment="1" applyProtection="1">
      <alignment vertical="center"/>
      <protection hidden="1"/>
    </xf>
    <xf numFmtId="177" fontId="10" fillId="0" borderId="116" xfId="0" applyNumberFormat="1" applyFont="1" applyBorder="1" applyAlignment="1" applyProtection="1">
      <alignment vertical="center"/>
      <protection hidden="1"/>
    </xf>
    <xf numFmtId="0" fontId="64" fillId="0" borderId="97" xfId="0" applyFont="1" applyBorder="1" applyAlignment="1" applyProtection="1">
      <alignment horizontal="center" vertical="center"/>
      <protection hidden="1"/>
    </xf>
    <xf numFmtId="0" fontId="64" fillId="0" borderId="97" xfId="0" applyFont="1" applyBorder="1" applyProtection="1">
      <protection hidden="1"/>
    </xf>
    <xf numFmtId="0" fontId="64" fillId="0" borderId="0" xfId="0" applyFont="1" applyProtection="1">
      <protection hidden="1"/>
    </xf>
    <xf numFmtId="177" fontId="10" fillId="0" borderId="108" xfId="0" applyNumberFormat="1" applyFont="1" applyBorder="1" applyAlignment="1" applyProtection="1">
      <alignment vertical="center"/>
      <protection hidden="1"/>
    </xf>
    <xf numFmtId="0" fontId="66" fillId="0" borderId="124" xfId="0" applyFont="1" applyBorder="1" applyAlignment="1" applyProtection="1">
      <alignment horizontal="center" vertical="center" textRotation="255" justifyLastLine="1" shrinkToFit="1"/>
      <protection hidden="1"/>
    </xf>
    <xf numFmtId="0" fontId="65" fillId="0" borderId="124" xfId="0" applyFont="1" applyBorder="1" applyAlignment="1" applyProtection="1">
      <alignment horizontal="center" vertical="center" textRotation="255" justifyLastLine="1"/>
      <protection hidden="1"/>
    </xf>
    <xf numFmtId="0" fontId="65" fillId="0" borderId="193" xfId="0" applyFont="1" applyBorder="1" applyAlignment="1" applyProtection="1">
      <alignment horizontal="center" vertical="center" textRotation="255" justifyLastLine="1"/>
      <protection hidden="1"/>
    </xf>
    <xf numFmtId="177" fontId="10" fillId="0" borderId="0" xfId="0" applyNumberFormat="1" applyFont="1" applyAlignment="1" applyProtection="1">
      <alignment horizontal="right" vertical="center"/>
      <protection hidden="1"/>
    </xf>
    <xf numFmtId="0" fontId="11" fillId="0" borderId="106" xfId="0" applyFont="1" applyBorder="1" applyAlignment="1" applyProtection="1">
      <alignment horizontal="center" vertical="center"/>
      <protection hidden="1"/>
    </xf>
    <xf numFmtId="0" fontId="11" fillId="0" borderId="108" xfId="0" applyFont="1" applyBorder="1" applyAlignment="1" applyProtection="1">
      <alignment horizontal="center" vertical="center"/>
      <protection hidden="1"/>
    </xf>
    <xf numFmtId="0" fontId="11" fillId="0" borderId="263" xfId="0" applyFont="1" applyBorder="1" applyAlignment="1" applyProtection="1">
      <alignment horizontal="center" vertical="top"/>
      <protection hidden="1"/>
    </xf>
    <xf numFmtId="0" fontId="11" fillId="0" borderId="264" xfId="0" applyFont="1" applyBorder="1" applyProtection="1">
      <protection hidden="1"/>
    </xf>
    <xf numFmtId="41" fontId="11" fillId="0" borderId="112" xfId="0" applyNumberFormat="1" applyFont="1" applyBorder="1" applyAlignment="1" applyProtection="1">
      <alignment horizontal="right"/>
      <protection hidden="1"/>
    </xf>
    <xf numFmtId="41" fontId="11" fillId="0" borderId="115" xfId="0" applyNumberFormat="1" applyFont="1" applyBorder="1" applyAlignment="1" applyProtection="1">
      <alignment horizontal="right"/>
      <protection hidden="1"/>
    </xf>
    <xf numFmtId="41" fontId="11" fillId="0" borderId="111" xfId="0" applyNumberFormat="1" applyFont="1" applyBorder="1" applyAlignment="1" applyProtection="1">
      <alignment horizontal="right"/>
      <protection hidden="1"/>
    </xf>
    <xf numFmtId="41" fontId="11" fillId="0" borderId="116" xfId="0" applyNumberFormat="1" applyFont="1" applyBorder="1" applyAlignment="1" applyProtection="1">
      <alignment horizontal="right"/>
      <protection hidden="1"/>
    </xf>
    <xf numFmtId="0" fontId="11" fillId="0" borderId="244" xfId="0" applyFont="1" applyBorder="1" applyAlignment="1" applyProtection="1">
      <alignment horizontal="center" vertical="top"/>
      <protection hidden="1"/>
    </xf>
    <xf numFmtId="0" fontId="11" fillId="0" borderId="246" xfId="0" applyFont="1" applyBorder="1" applyProtection="1">
      <protection hidden="1"/>
    </xf>
    <xf numFmtId="0" fontId="64" fillId="0" borderId="183" xfId="0" applyFont="1" applyBorder="1" applyAlignment="1" applyProtection="1">
      <alignment horizontal="center" vertical="distributed" wrapText="1" shrinkToFit="1"/>
      <protection hidden="1"/>
    </xf>
    <xf numFmtId="0" fontId="64" fillId="0" borderId="98" xfId="0" applyFont="1" applyBorder="1" applyProtection="1">
      <protection hidden="1"/>
    </xf>
    <xf numFmtId="0" fontId="64" fillId="0" borderId="110" xfId="0" applyFont="1" applyBorder="1" applyProtection="1">
      <protection hidden="1"/>
    </xf>
    <xf numFmtId="0" fontId="66" fillId="0" borderId="105" xfId="0" applyFont="1" applyBorder="1" applyAlignment="1" applyProtection="1">
      <alignment horizontal="right" vertical="center"/>
      <protection hidden="1"/>
    </xf>
    <xf numFmtId="0" fontId="65" fillId="0" borderId="104" xfId="0" applyFont="1" applyBorder="1" applyAlignment="1" applyProtection="1">
      <alignment horizontal="right" vertical="center"/>
      <protection hidden="1"/>
    </xf>
    <xf numFmtId="0" fontId="11" fillId="0" borderId="237" xfId="0" applyFont="1" applyBorder="1" applyAlignment="1" applyProtection="1">
      <alignment horizontal="center" vertical="top"/>
      <protection hidden="1"/>
    </xf>
    <xf numFmtId="0" fontId="11" fillId="0" borderId="241" xfId="0" applyFont="1" applyBorder="1" applyProtection="1">
      <protection hidden="1"/>
    </xf>
    <xf numFmtId="0" fontId="11" fillId="0" borderId="242" xfId="0" applyFont="1" applyBorder="1" applyProtection="1">
      <protection hidden="1"/>
    </xf>
    <xf numFmtId="0" fontId="11" fillId="0" borderId="243" xfId="0" applyFont="1" applyBorder="1" applyProtection="1">
      <protection hidden="1"/>
    </xf>
    <xf numFmtId="0" fontId="11" fillId="0" borderId="245" xfId="0" applyFont="1" applyBorder="1" applyProtection="1">
      <protection hidden="1"/>
    </xf>
    <xf numFmtId="177" fontId="11" fillId="0" borderId="130" xfId="0" applyNumberFormat="1" applyFont="1" applyBorder="1" applyAlignment="1" applyProtection="1">
      <alignment vertical="center"/>
      <protection hidden="1"/>
    </xf>
    <xf numFmtId="177" fontId="11" fillId="0" borderId="131" xfId="0" applyNumberFormat="1" applyFont="1" applyBorder="1" applyAlignment="1" applyProtection="1">
      <alignment vertical="center"/>
      <protection hidden="1"/>
    </xf>
    <xf numFmtId="0" fontId="65" fillId="0" borderId="98" xfId="0" applyFont="1" applyBorder="1" applyAlignment="1" applyProtection="1">
      <alignment horizontal="center" vertical="center"/>
      <protection hidden="1"/>
    </xf>
    <xf numFmtId="0" fontId="65" fillId="0" borderId="114" xfId="0" applyFont="1" applyBorder="1" applyProtection="1">
      <protection hidden="1"/>
    </xf>
    <xf numFmtId="0" fontId="65" fillId="0" borderId="102" xfId="0" applyFont="1" applyBorder="1" applyProtection="1">
      <protection hidden="1"/>
    </xf>
    <xf numFmtId="0" fontId="64" fillId="0" borderId="112" xfId="0" applyFont="1" applyBorder="1" applyAlignment="1" applyProtection="1">
      <alignment horizontal="center" wrapText="1"/>
      <protection hidden="1"/>
    </xf>
    <xf numFmtId="0" fontId="65" fillId="0" borderId="115" xfId="0" applyFont="1" applyBorder="1" applyProtection="1">
      <protection hidden="1"/>
    </xf>
    <xf numFmtId="0" fontId="64" fillId="0" borderId="105" xfId="0" applyFont="1" applyBorder="1" applyAlignment="1" applyProtection="1">
      <alignment horizontal="center" wrapText="1"/>
      <protection hidden="1"/>
    </xf>
    <xf numFmtId="0" fontId="65" fillId="0" borderId="104" xfId="0" applyFont="1" applyBorder="1" applyProtection="1">
      <protection hidden="1"/>
    </xf>
    <xf numFmtId="0" fontId="65" fillId="0" borderId="119" xfId="0" applyFont="1" applyBorder="1" applyProtection="1">
      <protection hidden="1"/>
    </xf>
    <xf numFmtId="0" fontId="65" fillId="0" borderId="136" xfId="0" applyFont="1" applyBorder="1" applyProtection="1">
      <protection hidden="1"/>
    </xf>
    <xf numFmtId="0" fontId="11" fillId="0" borderId="140" xfId="0" applyFont="1" applyBorder="1" applyAlignment="1" applyProtection="1">
      <alignment horizontal="center"/>
      <protection hidden="1"/>
    </xf>
    <xf numFmtId="0" fontId="11" fillId="0" borderId="143" xfId="0" applyFont="1" applyBorder="1" applyAlignment="1" applyProtection="1">
      <alignment horizontal="center"/>
      <protection hidden="1"/>
    </xf>
    <xf numFmtId="178" fontId="11" fillId="0" borderId="138" xfId="0" applyNumberFormat="1" applyFont="1" applyBorder="1" applyAlignment="1" applyProtection="1">
      <alignment horizontal="right" vertical="center" shrinkToFit="1"/>
      <protection hidden="1"/>
    </xf>
    <xf numFmtId="178" fontId="11" fillId="0" borderId="139" xfId="0" applyNumberFormat="1" applyFont="1" applyBorder="1" applyAlignment="1" applyProtection="1">
      <alignment horizontal="right" vertical="center" shrinkToFit="1"/>
      <protection hidden="1"/>
    </xf>
    <xf numFmtId="178" fontId="11" fillId="0" borderId="106" xfId="0" applyNumberFormat="1" applyFont="1" applyBorder="1" applyAlignment="1" applyProtection="1">
      <alignment horizontal="right" vertical="center" shrinkToFit="1"/>
      <protection hidden="1"/>
    </xf>
    <xf numFmtId="178" fontId="11" fillId="0" borderId="108" xfId="0" applyNumberFormat="1" applyFont="1" applyBorder="1" applyAlignment="1" applyProtection="1">
      <alignment horizontal="right" vertical="center" shrinkToFit="1"/>
      <protection hidden="1"/>
    </xf>
    <xf numFmtId="178" fontId="10" fillId="0" borderId="252" xfId="0" applyNumberFormat="1" applyFont="1" applyBorder="1" applyAlignment="1" applyProtection="1">
      <alignment horizontal="right"/>
      <protection hidden="1"/>
    </xf>
    <xf numFmtId="0" fontId="10" fillId="0" borderId="253" xfId="0" applyFont="1" applyBorder="1" applyAlignment="1" applyProtection="1">
      <alignment horizontal="right"/>
      <protection hidden="1"/>
    </xf>
    <xf numFmtId="0" fontId="10" fillId="0" borderId="254" xfId="0" applyFont="1" applyBorder="1" applyAlignment="1" applyProtection="1">
      <alignment horizontal="right"/>
      <protection hidden="1"/>
    </xf>
    <xf numFmtId="0" fontId="11" fillId="0" borderId="249" xfId="0" applyFont="1" applyBorder="1" applyAlignment="1" applyProtection="1">
      <alignment horizontal="left" vertical="center"/>
      <protection hidden="1"/>
    </xf>
    <xf numFmtId="0" fontId="11" fillId="0" borderId="141" xfId="0" applyFont="1" applyBorder="1" applyAlignment="1" applyProtection="1">
      <alignment horizontal="left" vertical="center"/>
      <protection hidden="1"/>
    </xf>
    <xf numFmtId="178" fontId="11" fillId="0" borderId="140" xfId="0" applyNumberFormat="1" applyFont="1" applyBorder="1" applyAlignment="1" applyProtection="1">
      <alignment horizontal="right" vertical="center" shrinkToFit="1"/>
      <protection hidden="1"/>
    </xf>
    <xf numFmtId="0" fontId="64" fillId="0" borderId="265" xfId="0" applyFont="1" applyBorder="1" applyAlignment="1" applyProtection="1">
      <alignment horizontal="distributed" vertical="center" wrapText="1" indent="1"/>
      <protection hidden="1"/>
    </xf>
    <xf numFmtId="0" fontId="64" fillId="0" borderId="97" xfId="0" applyFont="1" applyBorder="1" applyAlignment="1" applyProtection="1">
      <alignment horizontal="distributed" indent="1"/>
      <protection hidden="1"/>
    </xf>
    <xf numFmtId="0" fontId="64" fillId="0" borderId="113" xfId="0" applyFont="1" applyBorder="1" applyAlignment="1" applyProtection="1">
      <alignment horizontal="distributed" indent="1"/>
      <protection hidden="1"/>
    </xf>
    <xf numFmtId="0" fontId="64" fillId="0" borderId="0" xfId="0" applyFont="1" applyAlignment="1" applyProtection="1">
      <alignment horizontal="distributed" indent="1"/>
      <protection hidden="1"/>
    </xf>
    <xf numFmtId="0" fontId="64" fillId="0" borderId="99" xfId="0" applyFont="1" applyBorder="1" applyAlignment="1" applyProtection="1">
      <alignment horizontal="distributed" indent="1"/>
      <protection hidden="1"/>
    </xf>
    <xf numFmtId="0" fontId="64" fillId="0" borderId="266" xfId="0" applyFont="1" applyBorder="1" applyAlignment="1" applyProtection="1">
      <alignment horizontal="center" vertical="center"/>
      <protection hidden="1"/>
    </xf>
    <xf numFmtId="0" fontId="64" fillId="0" borderId="139" xfId="0" applyFont="1" applyBorder="1" applyAlignment="1" applyProtection="1">
      <alignment horizontal="center" vertical="center"/>
      <protection hidden="1"/>
    </xf>
    <xf numFmtId="0" fontId="11" fillId="0" borderId="98" xfId="0" applyFont="1" applyBorder="1" applyAlignment="1" applyProtection="1">
      <alignment horizontal="left" vertical="center"/>
      <protection hidden="1"/>
    </xf>
    <xf numFmtId="0" fontId="11" fillId="0" borderId="0" xfId="0" applyFont="1" applyAlignment="1" applyProtection="1">
      <alignment horizontal="left" vertical="center"/>
      <protection hidden="1"/>
    </xf>
    <xf numFmtId="0" fontId="10" fillId="0" borderId="112" xfId="0" applyFont="1" applyBorder="1" applyAlignment="1" applyProtection="1">
      <alignment horizontal="center" vertical="center"/>
      <protection hidden="1"/>
    </xf>
    <xf numFmtId="0" fontId="10" fillId="0" borderId="106" xfId="0" applyFont="1" applyBorder="1" applyAlignment="1" applyProtection="1">
      <alignment horizontal="center" vertical="center"/>
      <protection hidden="1"/>
    </xf>
    <xf numFmtId="0" fontId="10" fillId="0" borderId="111" xfId="0" applyFont="1" applyBorder="1" applyAlignment="1" applyProtection="1">
      <alignment horizontal="center" vertical="center"/>
      <protection hidden="1"/>
    </xf>
    <xf numFmtId="0" fontId="10" fillId="0" borderId="108" xfId="0" applyFont="1" applyBorder="1" applyAlignment="1" applyProtection="1">
      <alignment horizontal="center" vertical="center"/>
      <protection hidden="1"/>
    </xf>
    <xf numFmtId="0" fontId="11" fillId="0" borderId="183" xfId="0" applyFont="1" applyBorder="1" applyAlignment="1" applyProtection="1">
      <alignment horizontal="left"/>
      <protection hidden="1"/>
    </xf>
    <xf numFmtId="0" fontId="11" fillId="0" borderId="110" xfId="0" applyFont="1" applyBorder="1" applyAlignment="1" applyProtection="1">
      <alignment horizontal="left"/>
      <protection hidden="1"/>
    </xf>
    <xf numFmtId="176" fontId="10" fillId="0" borderId="0" xfId="0" applyNumberFormat="1" applyFont="1" applyAlignment="1" applyProtection="1">
      <alignment horizontal="right" vertical="center"/>
      <protection hidden="1"/>
    </xf>
    <xf numFmtId="183" fontId="11" fillId="0" borderId="111" xfId="0" applyNumberFormat="1" applyFont="1" applyBorder="1" applyAlignment="1" applyProtection="1">
      <alignment horizontal="right" vertical="center"/>
      <protection hidden="1"/>
    </xf>
    <xf numFmtId="183" fontId="11" fillId="0" borderId="116" xfId="0" applyNumberFormat="1" applyFont="1" applyBorder="1" applyAlignment="1" applyProtection="1">
      <alignment horizontal="right" vertical="center"/>
      <protection hidden="1"/>
    </xf>
    <xf numFmtId="0" fontId="11" fillId="0" borderId="250" xfId="0" applyFont="1" applyBorder="1" applyProtection="1">
      <protection hidden="1"/>
    </xf>
    <xf numFmtId="0" fontId="11" fillId="0" borderId="251" xfId="0" applyFont="1" applyBorder="1" applyProtection="1">
      <protection hidden="1"/>
    </xf>
    <xf numFmtId="176" fontId="10" fillId="0" borderId="108" xfId="0" quotePrefix="1" applyNumberFormat="1" applyFont="1" applyBorder="1" applyAlignment="1" applyProtection="1">
      <alignment horizontal="right" vertical="center"/>
      <protection hidden="1"/>
    </xf>
    <xf numFmtId="0" fontId="64" fillId="0" borderId="122" xfId="0" applyFont="1" applyBorder="1" applyAlignment="1" applyProtection="1">
      <alignment horizontal="center" vertical="center" shrinkToFit="1"/>
      <protection hidden="1"/>
    </xf>
    <xf numFmtId="0" fontId="64" fillId="0" borderId="157" xfId="0" applyFont="1" applyBorder="1" applyProtection="1">
      <protection hidden="1"/>
    </xf>
    <xf numFmtId="0" fontId="64" fillId="0" borderId="105" xfId="0" applyFont="1" applyBorder="1" applyProtection="1">
      <protection hidden="1"/>
    </xf>
    <xf numFmtId="0" fontId="64" fillId="0" borderId="104" xfId="0" applyFont="1" applyBorder="1" applyProtection="1">
      <protection hidden="1"/>
    </xf>
    <xf numFmtId="183" fontId="11" fillId="0" borderId="114" xfId="0" applyNumberFormat="1" applyFont="1" applyBorder="1" applyAlignment="1" applyProtection="1">
      <alignment horizontal="right" vertical="center"/>
      <protection hidden="1"/>
    </xf>
    <xf numFmtId="183" fontId="11" fillId="0" borderId="102" xfId="0" applyNumberFormat="1" applyFont="1" applyBorder="1" applyAlignment="1" applyProtection="1">
      <alignment horizontal="right" vertical="center"/>
      <protection hidden="1"/>
    </xf>
    <xf numFmtId="183" fontId="11" fillId="0" borderId="103" xfId="0" applyNumberFormat="1" applyFont="1" applyBorder="1" applyAlignment="1" applyProtection="1">
      <alignment horizontal="right" vertical="center"/>
      <protection hidden="1"/>
    </xf>
    <xf numFmtId="0" fontId="11" fillId="0" borderId="183" xfId="0" applyFont="1" applyBorder="1" applyAlignment="1" applyProtection="1">
      <alignment horizontal="left" vertical="center" wrapText="1"/>
      <protection hidden="1"/>
    </xf>
    <xf numFmtId="0" fontId="11" fillId="0" borderId="110" xfId="0" applyFont="1" applyBorder="1" applyAlignment="1" applyProtection="1">
      <alignment vertical="center"/>
      <protection hidden="1"/>
    </xf>
    <xf numFmtId="0" fontId="11" fillId="0" borderId="98" xfId="0" applyFont="1" applyBorder="1" applyAlignment="1" applyProtection="1">
      <alignment horizontal="left" vertical="center" wrapText="1"/>
      <protection hidden="1"/>
    </xf>
    <xf numFmtId="0" fontId="11" fillId="0" borderId="0" xfId="0" applyFont="1" applyAlignment="1" applyProtection="1">
      <alignment vertical="center"/>
      <protection hidden="1"/>
    </xf>
    <xf numFmtId="0" fontId="11" fillId="0" borderId="98" xfId="0" applyFont="1" applyBorder="1" applyAlignment="1" applyProtection="1">
      <alignment vertical="center"/>
      <protection hidden="1"/>
    </xf>
    <xf numFmtId="0" fontId="11" fillId="0" borderId="183" xfId="0" applyFont="1" applyBorder="1" applyAlignment="1" applyProtection="1">
      <alignment horizontal="left" wrapText="1" shrinkToFit="1"/>
      <protection hidden="1"/>
    </xf>
    <xf numFmtId="0" fontId="11" fillId="0" borderId="106" xfId="0" applyFont="1" applyBorder="1" applyProtection="1">
      <protection hidden="1"/>
    </xf>
    <xf numFmtId="0" fontId="11" fillId="0" borderId="110" xfId="0" applyFont="1" applyBorder="1" applyProtection="1">
      <protection hidden="1"/>
    </xf>
    <xf numFmtId="0" fontId="11" fillId="0" borderId="108" xfId="0" applyFont="1" applyBorder="1" applyProtection="1">
      <protection hidden="1"/>
    </xf>
    <xf numFmtId="0" fontId="11" fillId="0" borderId="140" xfId="0" applyFont="1" applyBorder="1" applyAlignment="1" applyProtection="1">
      <alignment horizontal="center" vertical="center"/>
      <protection hidden="1"/>
    </xf>
    <xf numFmtId="0" fontId="11" fillId="0" borderId="159" xfId="0" applyFont="1" applyBorder="1" applyAlignment="1" applyProtection="1">
      <alignment horizontal="right" vertical="center"/>
      <protection hidden="1"/>
    </xf>
    <xf numFmtId="0" fontId="11" fillId="0" borderId="161" xfId="0" applyFont="1" applyBorder="1" applyAlignment="1" applyProtection="1">
      <alignment horizontal="right" vertical="center"/>
      <protection hidden="1"/>
    </xf>
    <xf numFmtId="0" fontId="66" fillId="0" borderId="106" xfId="0" applyFont="1" applyBorder="1" applyAlignment="1" applyProtection="1">
      <alignment horizontal="right" vertical="center"/>
      <protection hidden="1"/>
    </xf>
    <xf numFmtId="0" fontId="67" fillId="0" borderId="97" xfId="0" applyFont="1" applyBorder="1" applyAlignment="1" applyProtection="1">
      <alignment horizontal="center" vertical="center"/>
      <protection hidden="1"/>
    </xf>
    <xf numFmtId="0" fontId="65" fillId="0" borderId="97" xfId="0" applyFont="1" applyBorder="1" applyAlignment="1" applyProtection="1">
      <alignment horizontal="center" vertical="center"/>
      <protection hidden="1"/>
    </xf>
    <xf numFmtId="0" fontId="65" fillId="0" borderId="228" xfId="0" applyFont="1" applyBorder="1" applyAlignment="1" applyProtection="1">
      <alignment horizontal="center" vertical="center"/>
      <protection hidden="1"/>
    </xf>
    <xf numFmtId="176" fontId="10" fillId="0" borderId="141" xfId="0" applyNumberFormat="1" applyFont="1" applyBorder="1" applyAlignment="1" applyProtection="1">
      <alignment horizontal="right" vertical="center"/>
      <protection hidden="1"/>
    </xf>
    <xf numFmtId="176" fontId="10" fillId="0" borderId="106" xfId="0" applyNumberFormat="1" applyFont="1" applyBorder="1" applyAlignment="1" applyProtection="1">
      <alignment horizontal="right" vertical="center"/>
      <protection hidden="1"/>
    </xf>
    <xf numFmtId="176" fontId="10" fillId="0" borderId="108" xfId="0" applyNumberFormat="1" applyFont="1" applyBorder="1" applyAlignment="1" applyProtection="1">
      <alignment horizontal="right" vertical="center"/>
      <protection hidden="1"/>
    </xf>
    <xf numFmtId="178" fontId="11" fillId="0" borderId="0" xfId="0" applyNumberFormat="1" applyFont="1" applyAlignment="1" applyProtection="1">
      <alignment horizontal="right" shrinkToFit="1"/>
      <protection hidden="1"/>
    </xf>
    <xf numFmtId="178" fontId="11" fillId="0" borderId="102" xfId="0" applyNumberFormat="1" applyFont="1" applyBorder="1" applyProtection="1">
      <protection hidden="1"/>
    </xf>
    <xf numFmtId="178" fontId="11" fillId="0" borderId="105" xfId="0" applyNumberFormat="1" applyFont="1" applyBorder="1" applyAlignment="1" applyProtection="1">
      <alignment horizontal="right" shrinkToFit="1"/>
      <protection hidden="1"/>
    </xf>
    <xf numFmtId="178" fontId="11" fillId="0" borderId="119" xfId="0" applyNumberFormat="1" applyFont="1" applyBorder="1" applyProtection="1">
      <protection hidden="1"/>
    </xf>
    <xf numFmtId="177" fontId="10" fillId="0" borderId="112" xfId="0" applyNumberFormat="1" applyFont="1" applyBorder="1" applyAlignment="1" applyProtection="1">
      <alignment horizontal="right"/>
      <protection hidden="1"/>
    </xf>
    <xf numFmtId="177" fontId="10" fillId="0" borderId="115" xfId="0" applyNumberFormat="1" applyFont="1" applyBorder="1" applyAlignment="1" applyProtection="1">
      <alignment horizontal="right"/>
      <protection hidden="1"/>
    </xf>
    <xf numFmtId="177" fontId="10" fillId="0" borderId="105" xfId="0" applyNumberFormat="1" applyFont="1" applyBorder="1" applyAlignment="1" applyProtection="1">
      <alignment horizontal="right"/>
      <protection hidden="1"/>
    </xf>
    <xf numFmtId="177" fontId="10" fillId="0" borderId="104" xfId="0" applyNumberFormat="1" applyFont="1" applyBorder="1" applyAlignment="1" applyProtection="1">
      <alignment horizontal="right"/>
      <protection hidden="1"/>
    </xf>
    <xf numFmtId="177" fontId="10" fillId="0" borderId="119" xfId="0" applyNumberFormat="1" applyFont="1" applyBorder="1" applyAlignment="1" applyProtection="1">
      <alignment horizontal="right"/>
      <protection hidden="1"/>
    </xf>
    <xf numFmtId="177" fontId="10" fillId="0" borderId="136" xfId="0" applyNumberFormat="1" applyFont="1" applyBorder="1" applyAlignment="1" applyProtection="1">
      <alignment horizontal="right"/>
      <protection hidden="1"/>
    </xf>
    <xf numFmtId="177" fontId="10" fillId="0" borderId="0" xfId="0" applyNumberFormat="1" applyFont="1" applyAlignment="1" applyProtection="1">
      <alignment horizontal="right"/>
      <protection hidden="1"/>
    </xf>
    <xf numFmtId="177" fontId="10" fillId="0" borderId="0" xfId="0" applyNumberFormat="1" applyFont="1" applyProtection="1">
      <protection hidden="1"/>
    </xf>
    <xf numFmtId="177" fontId="10" fillId="0" borderId="102" xfId="0" applyNumberFormat="1" applyFont="1" applyBorder="1" applyProtection="1">
      <protection hidden="1"/>
    </xf>
    <xf numFmtId="181" fontId="11" fillId="0" borderId="0" xfId="0" applyNumberFormat="1" applyFont="1" applyAlignment="1" applyProtection="1">
      <alignment horizontal="right"/>
      <protection hidden="1"/>
    </xf>
    <xf numFmtId="181" fontId="11" fillId="0" borderId="99" xfId="0" applyNumberFormat="1" applyFont="1" applyBorder="1" applyAlignment="1" applyProtection="1">
      <alignment horizontal="right"/>
      <protection hidden="1"/>
    </xf>
    <xf numFmtId="178" fontId="11" fillId="0" borderId="102" xfId="0" applyNumberFormat="1" applyFont="1" applyBorder="1" applyAlignment="1" applyProtection="1">
      <alignment horizontal="right"/>
      <protection hidden="1"/>
    </xf>
    <xf numFmtId="178" fontId="11" fillId="0" borderId="103" xfId="0" applyNumberFormat="1" applyFont="1" applyBorder="1" applyAlignment="1" applyProtection="1">
      <alignment horizontal="right"/>
      <protection hidden="1"/>
    </xf>
    <xf numFmtId="0" fontId="16" fillId="0" borderId="96" xfId="0" applyFont="1" applyBorder="1" applyAlignment="1" applyProtection="1">
      <alignment horizontal="left" vertical="center" shrinkToFit="1"/>
      <protection hidden="1"/>
    </xf>
    <xf numFmtId="0" fontId="16" fillId="0" borderId="97" xfId="0" applyFont="1" applyBorder="1" applyAlignment="1" applyProtection="1">
      <alignment horizontal="left" vertical="center" shrinkToFit="1"/>
      <protection hidden="1"/>
    </xf>
    <xf numFmtId="0" fontId="16" fillId="0" borderId="113" xfId="0" applyFont="1" applyBorder="1" applyAlignment="1" applyProtection="1">
      <alignment horizontal="left" vertical="center" shrinkToFit="1"/>
      <protection hidden="1"/>
    </xf>
    <xf numFmtId="0" fontId="85" fillId="0" borderId="255" xfId="0" applyFont="1" applyBorder="1" applyAlignment="1" applyProtection="1">
      <alignment horizontal="center" vertical="center"/>
      <protection hidden="1"/>
    </xf>
    <xf numFmtId="0" fontId="85" fillId="0" borderId="73" xfId="0" applyFont="1" applyBorder="1" applyProtection="1">
      <protection hidden="1"/>
    </xf>
    <xf numFmtId="0" fontId="85" fillId="0" borderId="4" xfId="0" applyFont="1" applyBorder="1" applyProtection="1">
      <protection hidden="1"/>
    </xf>
    <xf numFmtId="0" fontId="85" fillId="0" borderId="256" xfId="0" applyFont="1" applyBorder="1" applyProtection="1">
      <protection hidden="1"/>
    </xf>
    <xf numFmtId="0" fontId="85" fillId="0" borderId="257" xfId="0" applyFont="1" applyBorder="1" applyProtection="1">
      <protection hidden="1"/>
    </xf>
    <xf numFmtId="0" fontId="85" fillId="0" borderId="258" xfId="0" applyFont="1" applyBorder="1" applyProtection="1">
      <protection hidden="1"/>
    </xf>
    <xf numFmtId="0" fontId="85" fillId="0" borderId="183" xfId="0" applyFont="1" applyBorder="1" applyAlignment="1" applyProtection="1">
      <alignment horizontal="center" vertical="center"/>
      <protection hidden="1"/>
    </xf>
    <xf numFmtId="0" fontId="85" fillId="0" borderId="106" xfId="0" applyFont="1" applyBorder="1" applyAlignment="1" applyProtection="1">
      <alignment horizontal="center" vertical="center"/>
      <protection hidden="1"/>
    </xf>
    <xf numFmtId="0" fontId="85" fillId="0" borderId="115" xfId="0" applyFont="1" applyBorder="1" applyAlignment="1" applyProtection="1">
      <alignment horizontal="center" vertical="center"/>
      <protection hidden="1"/>
    </xf>
    <xf numFmtId="0" fontId="85" fillId="0" borderId="114" xfId="0" applyFont="1" applyBorder="1" applyAlignment="1" applyProtection="1">
      <alignment horizontal="center" vertical="center"/>
      <protection hidden="1"/>
    </xf>
    <xf numFmtId="0" fontId="85" fillId="0" borderId="102" xfId="0" applyFont="1" applyBorder="1" applyAlignment="1" applyProtection="1">
      <alignment horizontal="center" vertical="center"/>
      <protection hidden="1"/>
    </xf>
    <xf numFmtId="0" fontId="85" fillId="0" borderId="136" xfId="0" applyFont="1" applyBorder="1" applyAlignment="1" applyProtection="1">
      <alignment horizontal="center" vertical="center"/>
      <protection hidden="1"/>
    </xf>
    <xf numFmtId="0" fontId="66" fillId="0" borderId="112" xfId="0" applyFont="1" applyBorder="1" applyAlignment="1" applyProtection="1">
      <alignment horizontal="right" vertical="center"/>
      <protection hidden="1"/>
    </xf>
    <xf numFmtId="0" fontId="66" fillId="0" borderId="115" xfId="0" applyFont="1" applyBorder="1" applyAlignment="1" applyProtection="1">
      <alignment horizontal="right" vertical="center"/>
      <protection hidden="1"/>
    </xf>
    <xf numFmtId="0" fontId="11" fillId="0" borderId="159" xfId="0" applyFont="1" applyBorder="1" applyAlignment="1" applyProtection="1">
      <alignment horizontal="center" vertical="center"/>
      <protection hidden="1"/>
    </xf>
    <xf numFmtId="0" fontId="11" fillId="0" borderId="161" xfId="0" applyFont="1" applyBorder="1" applyAlignment="1" applyProtection="1">
      <alignment horizontal="center" vertical="center"/>
      <protection hidden="1"/>
    </xf>
    <xf numFmtId="0" fontId="11" fillId="0" borderId="259" xfId="0" applyFont="1" applyBorder="1" applyProtection="1">
      <protection hidden="1"/>
    </xf>
    <xf numFmtId="0" fontId="11" fillId="0" borderId="260" xfId="0" applyFont="1" applyBorder="1" applyProtection="1">
      <protection hidden="1"/>
    </xf>
    <xf numFmtId="0" fontId="11" fillId="0" borderId="235" xfId="0" applyFont="1" applyBorder="1" applyAlignment="1" applyProtection="1">
      <alignment vertical="top"/>
      <protection hidden="1"/>
    </xf>
    <xf numFmtId="0" fontId="66" fillId="0" borderId="106" xfId="0" applyFont="1" applyBorder="1" applyAlignment="1" applyProtection="1">
      <alignment vertical="center"/>
      <protection hidden="1"/>
    </xf>
    <xf numFmtId="0" fontId="66" fillId="0" borderId="115" xfId="0" applyFont="1" applyBorder="1" applyAlignment="1" applyProtection="1">
      <alignment vertical="center"/>
      <protection hidden="1"/>
    </xf>
    <xf numFmtId="0" fontId="66" fillId="0" borderId="107" xfId="0" applyFont="1" applyBorder="1" applyAlignment="1" applyProtection="1">
      <alignment vertical="center"/>
      <protection hidden="1"/>
    </xf>
    <xf numFmtId="0" fontId="64" fillId="0" borderId="97" xfId="0" applyFont="1" applyBorder="1" applyAlignment="1" applyProtection="1">
      <alignment horizontal="distributed" vertical="center" wrapText="1" indent="1"/>
      <protection hidden="1"/>
    </xf>
    <xf numFmtId="0" fontId="64" fillId="0" borderId="113" xfId="0" applyFont="1" applyBorder="1" applyAlignment="1" applyProtection="1">
      <alignment horizontal="distributed" vertical="center" indent="1"/>
      <protection hidden="1"/>
    </xf>
    <xf numFmtId="0" fontId="64" fillId="0" borderId="99" xfId="0" applyFont="1" applyBorder="1" applyAlignment="1" applyProtection="1">
      <alignment horizontal="distributed" vertical="center" indent="1"/>
      <protection hidden="1"/>
    </xf>
    <xf numFmtId="0" fontId="10" fillId="0" borderId="149" xfId="0" applyFont="1" applyBorder="1" applyAlignment="1" applyProtection="1">
      <alignment horizontal="center" vertical="center"/>
      <protection hidden="1"/>
    </xf>
    <xf numFmtId="0" fontId="10" fillId="0" borderId="141" xfId="0" applyFont="1" applyBorder="1" applyAlignment="1" applyProtection="1">
      <alignment horizontal="center" vertical="center"/>
      <protection hidden="1"/>
    </xf>
    <xf numFmtId="0" fontId="18" fillId="0" borderId="113" xfId="0" applyFont="1" applyBorder="1" applyAlignment="1" applyProtection="1">
      <alignment vertical="center"/>
      <protection hidden="1"/>
    </xf>
    <xf numFmtId="177" fontId="10" fillId="0" borderId="96" xfId="0" applyNumberFormat="1" applyFont="1" applyBorder="1" applyAlignment="1" applyProtection="1">
      <alignment horizontal="right"/>
      <protection hidden="1"/>
    </xf>
    <xf numFmtId="177" fontId="10" fillId="0" borderId="97" xfId="0" applyNumberFormat="1" applyFont="1" applyBorder="1" applyAlignment="1" applyProtection="1">
      <alignment horizontal="right"/>
      <protection hidden="1"/>
    </xf>
    <xf numFmtId="177" fontId="10" fillId="0" borderId="113" xfId="0" applyNumberFormat="1" applyFont="1" applyBorder="1" applyAlignment="1" applyProtection="1">
      <alignment horizontal="right"/>
      <protection hidden="1"/>
    </xf>
    <xf numFmtId="177" fontId="10" fillId="0" borderId="98" xfId="0" applyNumberFormat="1" applyFont="1" applyBorder="1" applyAlignment="1" applyProtection="1">
      <alignment horizontal="right"/>
      <protection hidden="1"/>
    </xf>
    <xf numFmtId="177" fontId="10" fillId="0" borderId="99" xfId="0" applyNumberFormat="1" applyFont="1" applyBorder="1" applyAlignment="1" applyProtection="1">
      <alignment horizontal="right"/>
      <protection hidden="1"/>
    </xf>
    <xf numFmtId="177" fontId="10" fillId="0" borderId="114" xfId="0" applyNumberFormat="1" applyFont="1" applyBorder="1" applyAlignment="1" applyProtection="1">
      <alignment horizontal="right"/>
      <protection hidden="1"/>
    </xf>
    <xf numFmtId="177" fontId="10" fillId="0" borderId="102" xfId="0" applyNumberFormat="1" applyFont="1" applyBorder="1" applyAlignment="1" applyProtection="1">
      <alignment horizontal="right"/>
      <protection hidden="1"/>
    </xf>
    <xf numFmtId="177" fontId="10" fillId="0" borderId="103" xfId="0" applyNumberFormat="1" applyFont="1" applyBorder="1" applyAlignment="1" applyProtection="1">
      <alignment horizontal="right"/>
      <protection hidden="1"/>
    </xf>
    <xf numFmtId="0" fontId="65" fillId="0" borderId="124" xfId="0" applyFont="1" applyBorder="1" applyAlignment="1" applyProtection="1">
      <alignment vertical="distributed"/>
      <protection hidden="1"/>
    </xf>
    <xf numFmtId="0" fontId="11" fillId="0" borderId="106" xfId="0" applyFont="1" applyBorder="1" applyAlignment="1" applyProtection="1">
      <alignment horizontal="center" vertical="top"/>
      <protection hidden="1"/>
    </xf>
    <xf numFmtId="0" fontId="11" fillId="0" borderId="0" xfId="0" applyFont="1" applyAlignment="1" applyProtection="1">
      <alignment horizontal="center" vertical="center" shrinkToFit="1"/>
      <protection hidden="1"/>
    </xf>
    <xf numFmtId="0" fontId="64" fillId="0" borderId="138" xfId="0" applyFont="1" applyBorder="1" applyAlignment="1" applyProtection="1">
      <alignment horizontal="center" vertical="center" textRotation="255"/>
      <protection hidden="1"/>
    </xf>
    <xf numFmtId="0" fontId="64" fillId="0" borderId="140" xfId="0" applyFont="1" applyBorder="1" applyAlignment="1" applyProtection="1">
      <alignment horizontal="center" vertical="center" textRotation="255"/>
      <protection hidden="1"/>
    </xf>
    <xf numFmtId="0" fontId="64" fillId="0" borderId="139" xfId="0" applyFont="1" applyBorder="1" applyAlignment="1" applyProtection="1">
      <alignment horizontal="center" vertical="center" textRotation="255"/>
      <protection hidden="1"/>
    </xf>
    <xf numFmtId="178" fontId="11" fillId="0" borderId="105" xfId="0" applyNumberFormat="1" applyFont="1" applyBorder="1" applyAlignment="1" applyProtection="1">
      <alignment horizontal="center"/>
      <protection hidden="1"/>
    </xf>
    <xf numFmtId="178" fontId="11" fillId="0" borderId="104" xfId="0" applyNumberFormat="1" applyFont="1" applyBorder="1" applyAlignment="1" applyProtection="1">
      <alignment horizontal="center"/>
      <protection hidden="1"/>
    </xf>
    <xf numFmtId="41" fontId="11" fillId="0" borderId="0" xfId="0" applyNumberFormat="1" applyFont="1" applyAlignment="1" applyProtection="1">
      <alignment horizontal="center"/>
      <protection hidden="1"/>
    </xf>
    <xf numFmtId="41" fontId="11" fillId="0" borderId="140" xfId="0" applyNumberFormat="1" applyFont="1" applyBorder="1" applyAlignment="1" applyProtection="1">
      <alignment horizontal="center"/>
      <protection hidden="1"/>
    </xf>
    <xf numFmtId="0" fontId="6" fillId="0" borderId="0" xfId="0" applyFont="1" applyAlignment="1" applyProtection="1">
      <alignment horizontal="center" vertical="center" wrapText="1"/>
      <protection hidden="1"/>
    </xf>
    <xf numFmtId="0" fontId="64" fillId="0" borderId="124" xfId="0" applyFont="1" applyBorder="1" applyAlignment="1" applyProtection="1">
      <alignment vertical="distributed"/>
      <protection hidden="1"/>
    </xf>
    <xf numFmtId="0" fontId="64" fillId="0" borderId="124" xfId="0" applyFont="1" applyBorder="1" applyProtection="1">
      <protection hidden="1"/>
    </xf>
    <xf numFmtId="41" fontId="11" fillId="0" borderId="105" xfId="0" applyNumberFormat="1" applyFont="1" applyBorder="1" applyAlignment="1" applyProtection="1">
      <alignment horizontal="center"/>
      <protection hidden="1"/>
    </xf>
    <xf numFmtId="41" fontId="11" fillId="0" borderId="104" xfId="0" applyNumberFormat="1" applyFont="1" applyBorder="1" applyAlignment="1" applyProtection="1">
      <alignment horizontal="center"/>
      <protection hidden="1"/>
    </xf>
    <xf numFmtId="41" fontId="11" fillId="0" borderId="105" xfId="1" applyNumberFormat="1" applyFont="1" applyBorder="1" applyAlignment="1" applyProtection="1">
      <alignment horizontal="center"/>
      <protection hidden="1"/>
    </xf>
    <xf numFmtId="41" fontId="11" fillId="0" borderId="104" xfId="1" applyNumberFormat="1" applyFont="1" applyBorder="1" applyAlignment="1" applyProtection="1">
      <alignment horizontal="center"/>
      <protection hidden="1"/>
    </xf>
    <xf numFmtId="41" fontId="11" fillId="0" borderId="112" xfId="1" applyNumberFormat="1" applyFont="1" applyBorder="1" applyAlignment="1" applyProtection="1">
      <alignment horizontal="center"/>
      <protection hidden="1"/>
    </xf>
    <xf numFmtId="41" fontId="11" fillId="0" borderId="115" xfId="1" applyNumberFormat="1" applyFont="1" applyBorder="1" applyAlignment="1" applyProtection="1">
      <alignment horizontal="center"/>
      <protection hidden="1"/>
    </xf>
    <xf numFmtId="41" fontId="11" fillId="0" borderId="111" xfId="1" applyNumberFormat="1" applyFont="1" applyBorder="1" applyAlignment="1" applyProtection="1">
      <alignment horizontal="center"/>
      <protection hidden="1"/>
    </xf>
    <xf numFmtId="41" fontId="11" fillId="0" borderId="116" xfId="1" applyNumberFormat="1" applyFont="1" applyBorder="1" applyAlignment="1" applyProtection="1">
      <alignment horizontal="center"/>
      <protection hidden="1"/>
    </xf>
    <xf numFmtId="0" fontId="38" fillId="0" borderId="122" xfId="0" applyFont="1" applyBorder="1" applyAlignment="1" applyProtection="1">
      <alignment horizontal="center" vertical="center" wrapText="1"/>
      <protection hidden="1"/>
    </xf>
    <xf numFmtId="0" fontId="65" fillId="0" borderId="97" xfId="0" applyFont="1" applyBorder="1" applyAlignment="1" applyProtection="1">
      <alignment horizontal="center" vertical="center" wrapText="1"/>
      <protection hidden="1"/>
    </xf>
    <xf numFmtId="0" fontId="65" fillId="0" borderId="105" xfId="0" applyFont="1" applyBorder="1" applyAlignment="1" applyProtection="1">
      <alignment horizontal="center" vertical="center" wrapText="1"/>
      <protection hidden="1"/>
    </xf>
    <xf numFmtId="0" fontId="65" fillId="0" borderId="0" xfId="0" applyFont="1" applyAlignment="1" applyProtection="1">
      <alignment horizontal="center" vertical="center" wrapText="1"/>
      <protection hidden="1"/>
    </xf>
    <xf numFmtId="0" fontId="65" fillId="0" borderId="119" xfId="0" applyFont="1" applyBorder="1" applyAlignment="1" applyProtection="1">
      <alignment horizontal="center" vertical="center" wrapText="1"/>
      <protection hidden="1"/>
    </xf>
    <xf numFmtId="0" fontId="65" fillId="0" borderId="102" xfId="0" applyFont="1" applyBorder="1" applyAlignment="1" applyProtection="1">
      <alignment horizontal="center" vertical="center" wrapText="1"/>
      <protection hidden="1"/>
    </xf>
    <xf numFmtId="0" fontId="64" fillId="0" borderId="261" xfId="0" applyFont="1" applyBorder="1" applyAlignment="1" applyProtection="1">
      <alignment horizontal="center" vertical="center" wrapText="1"/>
      <protection hidden="1"/>
    </xf>
    <xf numFmtId="0" fontId="64" fillId="0" borderId="262" xfId="0" applyFont="1" applyBorder="1" applyProtection="1">
      <protection hidden="1"/>
    </xf>
    <xf numFmtId="41" fontId="11" fillId="0" borderId="106" xfId="0" applyNumberFormat="1" applyFont="1" applyBorder="1" applyAlignment="1" applyProtection="1">
      <alignment horizontal="center"/>
      <protection hidden="1"/>
    </xf>
    <xf numFmtId="41" fontId="11" fillId="0" borderId="108" xfId="0" applyNumberFormat="1" applyFont="1" applyBorder="1" applyAlignment="1" applyProtection="1">
      <alignment horizontal="center"/>
      <protection hidden="1"/>
    </xf>
    <xf numFmtId="178" fontId="11" fillId="0" borderId="111" xfId="0" applyNumberFormat="1" applyFont="1" applyBorder="1" applyAlignment="1" applyProtection="1">
      <alignment horizontal="right"/>
      <protection hidden="1"/>
    </xf>
    <xf numFmtId="178" fontId="11" fillId="0" borderId="116" xfId="0" applyNumberFormat="1" applyFont="1" applyBorder="1" applyAlignment="1" applyProtection="1">
      <alignment horizontal="right"/>
      <protection hidden="1"/>
    </xf>
    <xf numFmtId="177" fontId="11" fillId="0" borderId="105" xfId="0" applyNumberFormat="1" applyFont="1" applyBorder="1" applyAlignment="1" applyProtection="1">
      <alignment horizontal="right"/>
      <protection hidden="1"/>
    </xf>
    <xf numFmtId="177" fontId="11" fillId="0" borderId="104" xfId="0" applyNumberFormat="1" applyFont="1" applyBorder="1" applyAlignment="1" applyProtection="1">
      <alignment horizontal="right"/>
      <protection hidden="1"/>
    </xf>
    <xf numFmtId="0" fontId="66" fillId="0" borderId="104" xfId="0" applyFont="1" applyBorder="1" applyAlignment="1" applyProtection="1">
      <alignment horizontal="right" vertical="center" shrinkToFit="1"/>
      <protection hidden="1"/>
    </xf>
    <xf numFmtId="0" fontId="66" fillId="0" borderId="0" xfId="0" applyFont="1" applyAlignment="1" applyProtection="1">
      <alignment horizontal="right" vertical="center" shrinkToFit="1"/>
      <protection hidden="1"/>
    </xf>
    <xf numFmtId="0" fontId="40" fillId="0" borderId="158" xfId="0" applyFont="1" applyBorder="1" applyAlignment="1" applyProtection="1">
      <alignment horizontal="center" vertical="center"/>
      <protection hidden="1"/>
    </xf>
    <xf numFmtId="0" fontId="40" fillId="0" borderId="137" xfId="0" applyFont="1" applyBorder="1" applyAlignment="1" applyProtection="1">
      <alignment horizontal="center" vertical="center"/>
      <protection hidden="1"/>
    </xf>
    <xf numFmtId="0" fontId="64" fillId="0" borderId="141" xfId="0" applyFont="1" applyBorder="1" applyAlignment="1" applyProtection="1">
      <alignment horizontal="center" vertical="center"/>
      <protection hidden="1"/>
    </xf>
    <xf numFmtId="0" fontId="64" fillId="0" borderId="146" xfId="0" applyFont="1" applyBorder="1" applyAlignment="1" applyProtection="1">
      <alignment horizontal="center" vertical="center"/>
      <protection hidden="1"/>
    </xf>
    <xf numFmtId="0" fontId="64" fillId="0" borderId="252" xfId="0" applyFont="1" applyBorder="1" applyAlignment="1" applyProtection="1">
      <alignment horizontal="center" vertical="center" wrapText="1"/>
      <protection hidden="1"/>
    </xf>
    <xf numFmtId="0" fontId="64" fillId="0" borderId="253" xfId="0" applyFont="1" applyBorder="1" applyAlignment="1" applyProtection="1">
      <alignment horizontal="center" vertical="center"/>
      <protection hidden="1"/>
    </xf>
    <xf numFmtId="0" fontId="64" fillId="0" borderId="254" xfId="0" applyFont="1" applyBorder="1" applyAlignment="1" applyProtection="1">
      <alignment horizontal="center" vertical="center"/>
      <protection hidden="1"/>
    </xf>
    <xf numFmtId="0" fontId="64" fillId="0" borderId="122" xfId="0" applyFont="1" applyBorder="1" applyAlignment="1" applyProtection="1">
      <alignment horizontal="center" vertical="center" justifyLastLine="1"/>
      <protection hidden="1"/>
    </xf>
    <xf numFmtId="0" fontId="64" fillId="0" borderId="97" xfId="0" applyFont="1" applyBorder="1" applyAlignment="1" applyProtection="1">
      <alignment horizontal="center" vertical="center" justifyLastLine="1"/>
      <protection hidden="1"/>
    </xf>
    <xf numFmtId="0" fontId="64" fillId="0" borderId="157" xfId="0" applyFont="1" applyBorder="1" applyAlignment="1" applyProtection="1">
      <alignment horizontal="center" vertical="center" justifyLastLine="1"/>
      <protection hidden="1"/>
    </xf>
    <xf numFmtId="0" fontId="64" fillId="0" borderId="105" xfId="0" applyFont="1" applyBorder="1" applyAlignment="1" applyProtection="1">
      <alignment horizontal="center" vertical="center" justifyLastLine="1"/>
      <protection hidden="1"/>
    </xf>
    <xf numFmtId="0" fontId="64" fillId="0" borderId="0" xfId="0" applyFont="1" applyAlignment="1" applyProtection="1">
      <alignment horizontal="center" vertical="center" justifyLastLine="1"/>
      <protection hidden="1"/>
    </xf>
    <xf numFmtId="0" fontId="64" fillId="0" borderId="104" xfId="0" applyFont="1" applyBorder="1" applyAlignment="1" applyProtection="1">
      <alignment horizontal="center" vertical="center" justifyLastLine="1"/>
      <protection hidden="1"/>
    </xf>
    <xf numFmtId="0" fontId="64" fillId="0" borderId="119" xfId="0" applyFont="1" applyBorder="1" applyAlignment="1" applyProtection="1">
      <alignment horizontal="center" vertical="center" justifyLastLine="1"/>
      <protection hidden="1"/>
    </xf>
    <xf numFmtId="0" fontId="64" fillId="0" borderId="102" xfId="0" applyFont="1" applyBorder="1" applyAlignment="1" applyProtection="1">
      <alignment horizontal="center" vertical="center" justifyLastLine="1"/>
      <protection hidden="1"/>
    </xf>
    <xf numFmtId="0" fontId="64" fillId="0" borderId="136" xfId="0" applyFont="1" applyBorder="1" applyAlignment="1" applyProtection="1">
      <alignment horizontal="center" vertical="center" justifyLastLine="1"/>
      <protection hidden="1"/>
    </xf>
    <xf numFmtId="0" fontId="87" fillId="0" borderId="0" xfId="0" applyFont="1" applyAlignment="1" applyProtection="1">
      <alignment horizontal="left" vertical="center"/>
      <protection hidden="1"/>
    </xf>
    <xf numFmtId="0" fontId="64" fillId="0" borderId="122" xfId="0" applyFont="1" applyBorder="1" applyAlignment="1" applyProtection="1">
      <alignment horizontal="distributed" vertical="center" wrapText="1" indent="1"/>
      <protection hidden="1"/>
    </xf>
    <xf numFmtId="0" fontId="64" fillId="0" borderId="157" xfId="0" applyFont="1" applyBorder="1" applyAlignment="1" applyProtection="1">
      <alignment horizontal="distributed" vertical="center" wrapText="1" indent="1"/>
      <protection hidden="1"/>
    </xf>
    <xf numFmtId="0" fontId="64" fillId="0" borderId="105" xfId="0" applyFont="1" applyBorder="1" applyAlignment="1" applyProtection="1">
      <alignment horizontal="distributed" vertical="center" wrapText="1" indent="1"/>
      <protection hidden="1"/>
    </xf>
    <xf numFmtId="0" fontId="64" fillId="0" borderId="0" xfId="0" applyFont="1" applyAlignment="1" applyProtection="1">
      <alignment horizontal="distributed" vertical="center" wrapText="1" indent="1"/>
      <protection hidden="1"/>
    </xf>
    <xf numFmtId="0" fontId="64" fillId="0" borderId="104" xfId="0" applyFont="1" applyBorder="1" applyAlignment="1" applyProtection="1">
      <alignment horizontal="distributed" vertical="center" wrapText="1" indent="1"/>
      <protection hidden="1"/>
    </xf>
    <xf numFmtId="0" fontId="64" fillId="0" borderId="119" xfId="0" applyFont="1" applyBorder="1" applyAlignment="1" applyProtection="1">
      <alignment horizontal="distributed" vertical="center" wrapText="1" indent="1"/>
      <protection hidden="1"/>
    </xf>
    <xf numFmtId="0" fontId="64" fillId="0" borderId="102" xfId="0" applyFont="1" applyBorder="1" applyAlignment="1" applyProtection="1">
      <alignment horizontal="distributed" vertical="center" wrapText="1" indent="1"/>
      <protection hidden="1"/>
    </xf>
    <xf numFmtId="0" fontId="64" fillId="0" borderId="136" xfId="0" applyFont="1" applyBorder="1" applyAlignment="1" applyProtection="1">
      <alignment horizontal="distributed" vertical="center" wrapText="1" indent="1"/>
      <protection hidden="1"/>
    </xf>
    <xf numFmtId="0" fontId="64" fillId="0" borderId="142" xfId="0" applyFont="1" applyBorder="1" applyAlignment="1" applyProtection="1">
      <alignment horizontal="center" vertical="center"/>
      <protection hidden="1"/>
    </xf>
    <xf numFmtId="178" fontId="86" fillId="0" borderId="96" xfId="0" applyNumberFormat="1" applyFont="1" applyBorder="1" applyAlignment="1" applyProtection="1">
      <alignment horizontal="right" vertical="center"/>
      <protection hidden="1"/>
    </xf>
    <xf numFmtId="0" fontId="86" fillId="0" borderId="97" xfId="0" applyFont="1" applyBorder="1" applyAlignment="1" applyProtection="1">
      <alignment horizontal="right" vertical="center"/>
      <protection hidden="1"/>
    </xf>
    <xf numFmtId="0" fontId="86" fillId="0" borderId="113" xfId="0" applyFont="1" applyBorder="1" applyAlignment="1" applyProtection="1">
      <alignment horizontal="right" vertical="center"/>
      <protection hidden="1"/>
    </xf>
    <xf numFmtId="0" fontId="86" fillId="0" borderId="114" xfId="0" applyFont="1" applyBorder="1" applyAlignment="1" applyProtection="1">
      <alignment horizontal="right" vertical="center"/>
      <protection hidden="1"/>
    </xf>
    <xf numFmtId="0" fontId="86" fillId="0" borderId="102" xfId="0" applyFont="1" applyBorder="1" applyAlignment="1" applyProtection="1">
      <alignment horizontal="right" vertical="center"/>
      <protection hidden="1"/>
    </xf>
    <xf numFmtId="0" fontId="86" fillId="0" borderId="103" xfId="0" applyFont="1" applyBorder="1" applyAlignment="1" applyProtection="1">
      <alignment horizontal="right" vertical="center"/>
      <protection hidden="1"/>
    </xf>
    <xf numFmtId="0" fontId="66" fillId="0" borderId="107" xfId="0" applyFont="1" applyBorder="1" applyAlignment="1" applyProtection="1">
      <alignment horizontal="right" vertical="center"/>
      <protection hidden="1"/>
    </xf>
    <xf numFmtId="0" fontId="64" fillId="0" borderId="128" xfId="0" applyFont="1" applyBorder="1" applyAlignment="1" applyProtection="1">
      <alignment horizontal="center" vertical="center" justifyLastLine="1"/>
      <protection hidden="1"/>
    </xf>
    <xf numFmtId="0" fontId="64" fillId="0" borderId="118" xfId="0" applyFont="1" applyBorder="1" applyAlignment="1" applyProtection="1">
      <alignment horizontal="center" vertical="center" justifyLastLine="1"/>
      <protection hidden="1"/>
    </xf>
    <xf numFmtId="0" fontId="64" fillId="0" borderId="129" xfId="0" applyFont="1" applyBorder="1" applyAlignment="1" applyProtection="1">
      <alignment horizontal="center" vertical="center" justifyLastLine="1"/>
      <protection hidden="1"/>
    </xf>
    <xf numFmtId="0" fontId="11" fillId="0" borderId="160" xfId="0" applyFont="1" applyBorder="1" applyAlignment="1" applyProtection="1">
      <alignment horizontal="right" vertical="center"/>
      <protection hidden="1"/>
    </xf>
    <xf numFmtId="0" fontId="85" fillId="0" borderId="0" xfId="0" applyFont="1" applyAlignment="1" applyProtection="1">
      <alignment horizontal="center" vertical="center" textRotation="255"/>
      <protection locked="0"/>
    </xf>
    <xf numFmtId="0" fontId="88" fillId="0" borderId="0" xfId="0" applyFont="1" applyAlignment="1" applyProtection="1">
      <alignment horizontal="center" vertical="top" textRotation="255"/>
      <protection hidden="1"/>
    </xf>
    <xf numFmtId="177" fontId="11" fillId="0" borderId="138" xfId="0" applyNumberFormat="1" applyFont="1" applyBorder="1" applyAlignment="1" applyProtection="1">
      <alignment horizontal="center"/>
      <protection hidden="1"/>
    </xf>
    <xf numFmtId="177" fontId="11" fillId="0" borderId="139" xfId="0" applyNumberFormat="1" applyFont="1" applyBorder="1" applyAlignment="1" applyProtection="1">
      <alignment horizontal="center"/>
      <protection hidden="1"/>
    </xf>
    <xf numFmtId="0" fontId="10" fillId="0" borderId="105"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6" fillId="0" borderId="99" xfId="0" applyFont="1" applyBorder="1" applyAlignment="1" applyProtection="1">
      <alignment horizontal="right" vertical="center" shrinkToFit="1"/>
      <protection hidden="1"/>
    </xf>
    <xf numFmtId="41" fontId="11" fillId="0" borderId="112" xfId="0" applyNumberFormat="1" applyFont="1" applyBorder="1" applyAlignment="1" applyProtection="1">
      <alignment horizontal="center"/>
      <protection hidden="1"/>
    </xf>
    <xf numFmtId="41" fontId="11" fillId="0" borderId="115" xfId="0" applyNumberFormat="1" applyFont="1" applyBorder="1" applyAlignment="1" applyProtection="1">
      <alignment horizontal="center"/>
      <protection hidden="1"/>
    </xf>
    <xf numFmtId="41" fontId="11" fillId="0" borderId="111" xfId="0" applyNumberFormat="1" applyFont="1" applyBorder="1" applyAlignment="1" applyProtection="1">
      <alignment horizontal="center"/>
      <protection hidden="1"/>
    </xf>
    <xf numFmtId="41" fontId="11" fillId="0" borderId="116" xfId="0" applyNumberFormat="1" applyFont="1" applyBorder="1" applyAlignment="1" applyProtection="1">
      <alignment horizontal="center"/>
      <protection hidden="1"/>
    </xf>
    <xf numFmtId="0" fontId="64" fillId="0" borderId="183" xfId="0" applyFont="1" applyBorder="1" applyAlignment="1" applyProtection="1">
      <alignment horizontal="center" vertical="center" justifyLastLine="1"/>
      <protection hidden="1"/>
    </xf>
    <xf numFmtId="0" fontId="64" fillId="0" borderId="106" xfId="0" applyFont="1" applyBorder="1" applyAlignment="1" applyProtection="1">
      <alignment horizontal="center" vertical="center" justifyLastLine="1"/>
      <protection hidden="1"/>
    </xf>
    <xf numFmtId="0" fontId="64" fillId="0" borderId="133" xfId="0" applyFont="1" applyBorder="1" applyAlignment="1" applyProtection="1">
      <alignment horizontal="center" vertical="center" justifyLastLine="1"/>
      <protection hidden="1"/>
    </xf>
    <xf numFmtId="0" fontId="64" fillId="0" borderId="132" xfId="0" applyFont="1" applyBorder="1" applyAlignment="1" applyProtection="1">
      <alignment horizontal="center" vertical="center" justifyLastLine="1"/>
      <protection hidden="1"/>
    </xf>
    <xf numFmtId="0" fontId="64" fillId="0" borderId="123" xfId="0" applyFont="1" applyBorder="1" applyAlignment="1" applyProtection="1">
      <alignment horizontal="center" vertical="distributed" textRotation="255" justifyLastLine="1" shrinkToFit="1"/>
      <protection hidden="1"/>
    </xf>
    <xf numFmtId="0" fontId="64" fillId="0" borderId="124" xfId="0" applyFont="1" applyBorder="1" applyAlignment="1" applyProtection="1">
      <alignment horizontal="center" vertical="distributed" textRotation="255" justifyLastLine="1"/>
      <protection hidden="1"/>
    </xf>
    <xf numFmtId="0" fontId="64" fillId="0" borderId="193" xfId="0" applyFont="1" applyBorder="1" applyAlignment="1" applyProtection="1">
      <alignment horizontal="center" vertical="distributed" textRotation="255" justifyLastLine="1"/>
      <protection hidden="1"/>
    </xf>
    <xf numFmtId="0" fontId="57" fillId="0" borderId="106" xfId="0" applyFont="1" applyBorder="1" applyAlignment="1" applyProtection="1">
      <alignment horizontal="center" vertical="center" textRotation="255"/>
      <protection hidden="1"/>
    </xf>
    <xf numFmtId="0" fontId="57" fillId="0" borderId="108" xfId="0" applyFont="1" applyBorder="1" applyAlignment="1" applyProtection="1">
      <alignment horizontal="center" vertical="center" textRotation="255"/>
      <protection hidden="1"/>
    </xf>
    <xf numFmtId="0" fontId="67" fillId="0" borderId="122" xfId="0" applyFont="1" applyBorder="1" applyAlignment="1" applyProtection="1">
      <alignment horizontal="center" vertical="distributed" wrapText="1"/>
      <protection hidden="1"/>
    </xf>
    <xf numFmtId="0" fontId="67" fillId="0" borderId="97" xfId="0" applyFont="1" applyBorder="1" applyAlignment="1" applyProtection="1">
      <alignment horizontal="center" vertical="distributed" wrapText="1"/>
      <protection hidden="1"/>
    </xf>
    <xf numFmtId="0" fontId="67" fillId="0" borderId="157" xfId="0" applyFont="1" applyBorder="1" applyAlignment="1" applyProtection="1">
      <alignment horizontal="center" vertical="distributed" wrapText="1"/>
      <protection hidden="1"/>
    </xf>
    <xf numFmtId="0" fontId="67" fillId="0" borderId="105" xfId="0" applyFont="1" applyBorder="1" applyAlignment="1" applyProtection="1">
      <alignment horizontal="center" vertical="distributed" wrapText="1"/>
      <protection hidden="1"/>
    </xf>
    <xf numFmtId="0" fontId="67" fillId="0" borderId="0" xfId="0" applyFont="1" applyAlignment="1" applyProtection="1">
      <alignment horizontal="center" vertical="distributed" wrapText="1"/>
      <protection hidden="1"/>
    </xf>
    <xf numFmtId="0" fontId="67" fillId="0" borderId="104" xfId="0" applyFont="1" applyBorder="1" applyAlignment="1" applyProtection="1">
      <alignment horizontal="center" vertical="distributed" wrapText="1"/>
      <protection hidden="1"/>
    </xf>
    <xf numFmtId="41" fontId="11" fillId="0" borderId="106" xfId="0" applyNumberFormat="1" applyFont="1" applyBorder="1" applyAlignment="1" applyProtection="1">
      <alignment horizontal="right"/>
      <protection hidden="1"/>
    </xf>
    <xf numFmtId="41" fontId="11" fillId="0" borderId="108" xfId="0" applyNumberFormat="1" applyFont="1" applyBorder="1" applyAlignment="1" applyProtection="1">
      <alignment horizontal="right"/>
      <protection hidden="1"/>
    </xf>
    <xf numFmtId="41" fontId="11" fillId="0" borderId="138" xfId="0" applyNumberFormat="1" applyFont="1" applyBorder="1" applyAlignment="1" applyProtection="1">
      <alignment horizontal="right"/>
      <protection hidden="1"/>
    </xf>
    <xf numFmtId="41" fontId="11" fillId="0" borderId="139" xfId="0" applyNumberFormat="1" applyFont="1" applyBorder="1" applyAlignment="1" applyProtection="1">
      <alignment horizontal="right"/>
      <protection hidden="1"/>
    </xf>
    <xf numFmtId="41" fontId="11" fillId="0" borderId="0" xfId="0" applyNumberFormat="1" applyFont="1" applyAlignment="1" applyProtection="1">
      <alignment horizontal="right"/>
      <protection hidden="1"/>
    </xf>
    <xf numFmtId="41" fontId="11" fillId="0" borderId="140" xfId="0" applyNumberFormat="1" applyFont="1" applyBorder="1" applyAlignment="1" applyProtection="1">
      <alignment horizontal="right"/>
      <protection hidden="1"/>
    </xf>
    <xf numFmtId="177" fontId="66" fillId="0" borderId="112" xfId="0" applyNumberFormat="1" applyFont="1" applyBorder="1" applyAlignment="1" applyProtection="1">
      <alignment horizontal="center" vertical="top" shrinkToFit="1"/>
      <protection hidden="1"/>
    </xf>
    <xf numFmtId="177" fontId="65" fillId="0" borderId="115" xfId="0" applyNumberFormat="1" applyFont="1" applyBorder="1" applyProtection="1">
      <protection hidden="1"/>
    </xf>
    <xf numFmtId="178" fontId="18" fillId="0" borderId="96" xfId="0" applyNumberFormat="1" applyFont="1" applyBorder="1" applyAlignment="1" applyProtection="1">
      <alignment horizontal="left" vertical="center" shrinkToFit="1"/>
      <protection hidden="1"/>
    </xf>
    <xf numFmtId="178" fontId="18" fillId="0" borderId="113" xfId="0" applyNumberFormat="1" applyFont="1" applyBorder="1" applyAlignment="1" applyProtection="1">
      <alignment vertical="center"/>
      <protection hidden="1"/>
    </xf>
    <xf numFmtId="41" fontId="11" fillId="0" borderId="105" xfId="0" applyNumberFormat="1" applyFont="1" applyBorder="1" applyAlignment="1" applyProtection="1">
      <alignment horizontal="right"/>
      <protection hidden="1"/>
    </xf>
    <xf numFmtId="41" fontId="11" fillId="0" borderId="104" xfId="0" applyNumberFormat="1" applyFont="1" applyBorder="1" applyAlignment="1" applyProtection="1">
      <alignment horizontal="right"/>
      <protection hidden="1"/>
    </xf>
    <xf numFmtId="0" fontId="57" fillId="0" borderId="0" xfId="0" applyFont="1" applyAlignment="1" applyProtection="1">
      <alignment horizontal="center" vertical="center" textRotation="255"/>
      <protection hidden="1"/>
    </xf>
    <xf numFmtId="176" fontId="11" fillId="0" borderId="112" xfId="0" applyNumberFormat="1" applyFont="1" applyBorder="1" applyAlignment="1" applyProtection="1">
      <alignment horizontal="center" vertical="center"/>
      <protection hidden="1"/>
    </xf>
    <xf numFmtId="176" fontId="11" fillId="0" borderId="106" xfId="0" applyNumberFormat="1" applyFont="1" applyBorder="1" applyAlignment="1" applyProtection="1">
      <alignment horizontal="center" vertical="center"/>
      <protection hidden="1"/>
    </xf>
    <xf numFmtId="176" fontId="11" fillId="0" borderId="115" xfId="0" applyNumberFormat="1" applyFont="1" applyBorder="1" applyAlignment="1" applyProtection="1">
      <alignment horizontal="center" vertical="center"/>
      <protection hidden="1"/>
    </xf>
    <xf numFmtId="0" fontId="65" fillId="0" borderId="0" xfId="0" quotePrefix="1" applyFont="1" applyAlignment="1" applyProtection="1">
      <alignment horizontal="left"/>
      <protection hidden="1"/>
    </xf>
    <xf numFmtId="0" fontId="65" fillId="0" borderId="0" xfId="0" applyFont="1" applyAlignment="1" applyProtection="1">
      <alignment horizontal="left"/>
      <protection hidden="1"/>
    </xf>
    <xf numFmtId="0" fontId="87" fillId="0" borderId="0" xfId="0" applyFont="1" applyAlignment="1" applyProtection="1">
      <alignment horizontal="center" vertical="center"/>
      <protection hidden="1"/>
    </xf>
    <xf numFmtId="0" fontId="87" fillId="0" borderId="104" xfId="0" applyFont="1" applyBorder="1" applyAlignment="1" applyProtection="1">
      <alignment horizontal="center" vertical="center"/>
      <protection hidden="1"/>
    </xf>
    <xf numFmtId="177" fontId="10" fillId="0" borderId="107" xfId="0" applyNumberFormat="1" applyFont="1" applyBorder="1" applyAlignment="1" applyProtection="1">
      <alignment horizontal="right" vertical="center"/>
      <protection hidden="1"/>
    </xf>
    <xf numFmtId="177" fontId="10" fillId="0" borderId="0" xfId="0" quotePrefix="1" applyNumberFormat="1" applyFont="1" applyAlignment="1" applyProtection="1">
      <alignment horizontal="right" vertical="center"/>
      <protection hidden="1"/>
    </xf>
    <xf numFmtId="177" fontId="10" fillId="0" borderId="99" xfId="0" quotePrefix="1" applyNumberFormat="1" applyFont="1" applyBorder="1" applyAlignment="1" applyProtection="1">
      <alignment horizontal="right" vertical="center"/>
      <protection hidden="1"/>
    </xf>
    <xf numFmtId="0" fontId="2" fillId="0" borderId="106" xfId="0" applyFont="1" applyBorder="1" applyAlignment="1" applyProtection="1">
      <alignment horizontal="center" vertical="center"/>
      <protection hidden="1"/>
    </xf>
    <xf numFmtId="0" fontId="2" fillId="0" borderId="108"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49" fontId="4" fillId="0" borderId="140" xfId="0" applyNumberFormat="1" applyFont="1" applyBorder="1" applyAlignment="1" applyProtection="1">
      <alignment horizontal="center" vertical="center"/>
      <protection hidden="1"/>
    </xf>
    <xf numFmtId="176" fontId="2" fillId="0" borderId="108" xfId="0" applyNumberFormat="1" applyFont="1" applyBorder="1" applyAlignment="1" applyProtection="1">
      <alignment vertical="top"/>
      <protection hidden="1"/>
    </xf>
    <xf numFmtId="176" fontId="2" fillId="0" borderId="0" xfId="0" applyNumberFormat="1" applyFont="1" applyAlignment="1" applyProtection="1">
      <alignment vertical="top"/>
      <protection hidden="1"/>
    </xf>
    <xf numFmtId="177" fontId="2" fillId="0" borderId="112" xfId="0" applyNumberFormat="1" applyFont="1" applyBorder="1" applyAlignment="1" applyProtection="1">
      <alignment horizontal="right" vertical="center"/>
      <protection hidden="1"/>
    </xf>
    <xf numFmtId="177" fontId="2" fillId="0" borderId="106" xfId="0" applyNumberFormat="1" applyFont="1" applyBorder="1" applyAlignment="1" applyProtection="1">
      <alignment horizontal="right" vertical="center"/>
      <protection hidden="1"/>
    </xf>
    <xf numFmtId="177" fontId="2" fillId="0" borderId="115" xfId="0" applyNumberFormat="1" applyFont="1" applyBorder="1" applyAlignment="1" applyProtection="1">
      <alignment horizontal="right" vertical="center"/>
      <protection hidden="1"/>
    </xf>
    <xf numFmtId="177" fontId="2" fillId="0" borderId="111" xfId="0" applyNumberFormat="1" applyFont="1" applyBorder="1" applyAlignment="1" applyProtection="1">
      <alignment horizontal="right" vertical="center"/>
      <protection hidden="1"/>
    </xf>
    <xf numFmtId="177" fontId="2" fillId="0" borderId="108" xfId="0" applyNumberFormat="1" applyFont="1" applyBorder="1" applyAlignment="1" applyProtection="1">
      <alignment horizontal="right" vertical="center"/>
      <protection hidden="1"/>
    </xf>
    <xf numFmtId="177" fontId="2" fillId="0" borderId="116" xfId="0" applyNumberFormat="1" applyFont="1" applyBorder="1" applyAlignment="1" applyProtection="1">
      <alignment horizontal="right" vertical="center"/>
      <protection hidden="1"/>
    </xf>
    <xf numFmtId="0" fontId="3" fillId="0" borderId="138" xfId="0" applyFont="1" applyBorder="1" applyAlignment="1" applyProtection="1">
      <alignment horizontal="center" vertical="center" shrinkToFit="1"/>
      <protection hidden="1"/>
    </xf>
    <xf numFmtId="0" fontId="3" fillId="0" borderId="139" xfId="0" applyFont="1" applyBorder="1" applyAlignment="1" applyProtection="1">
      <alignment horizontal="center" vertical="center" shrinkToFit="1"/>
      <protection hidden="1"/>
    </xf>
    <xf numFmtId="0" fontId="3" fillId="0" borderId="140" xfId="0" applyFont="1" applyBorder="1" applyAlignment="1" applyProtection="1">
      <alignment horizontal="center" vertical="center" shrinkToFit="1"/>
      <protection hidden="1"/>
    </xf>
    <xf numFmtId="49" fontId="4" fillId="0" borderId="138" xfId="0" applyNumberFormat="1" applyFont="1" applyBorder="1" applyAlignment="1" applyProtection="1">
      <alignment horizontal="center" vertical="center"/>
      <protection hidden="1"/>
    </xf>
    <xf numFmtId="49" fontId="4" fillId="0" borderId="139" xfId="0" applyNumberFormat="1" applyFont="1" applyBorder="1" applyAlignment="1" applyProtection="1">
      <alignment horizontal="center" vertical="center"/>
      <protection hidden="1"/>
    </xf>
    <xf numFmtId="0" fontId="58" fillId="0" borderId="0" xfId="0" applyFont="1" applyAlignment="1" applyProtection="1">
      <alignment horizontal="center" vertical="top" wrapText="1"/>
      <protection hidden="1"/>
    </xf>
    <xf numFmtId="0" fontId="58" fillId="0" borderId="0" xfId="0" applyFont="1" applyAlignment="1" applyProtection="1">
      <alignment horizontal="center" vertical="top"/>
      <protection hidden="1"/>
    </xf>
    <xf numFmtId="0" fontId="58" fillId="0" borderId="108" xfId="0" applyFont="1" applyBorder="1" applyAlignment="1" applyProtection="1">
      <alignment horizontal="center" vertical="top" wrapText="1"/>
      <protection hidden="1"/>
    </xf>
    <xf numFmtId="0" fontId="58" fillId="0" borderId="108" xfId="0" applyFont="1" applyBorder="1" applyAlignment="1" applyProtection="1">
      <alignment horizontal="center" vertical="top"/>
      <protection hidden="1"/>
    </xf>
    <xf numFmtId="0" fontId="58" fillId="0" borderId="112" xfId="0" applyFont="1" applyBorder="1" applyAlignment="1" applyProtection="1">
      <alignment horizontal="left" vertical="center"/>
      <protection hidden="1"/>
    </xf>
    <xf numFmtId="0" fontId="58" fillId="0" borderId="106" xfId="0" applyFont="1" applyBorder="1" applyAlignment="1" applyProtection="1">
      <alignment vertical="center"/>
      <protection hidden="1"/>
    </xf>
    <xf numFmtId="0" fontId="58" fillId="0" borderId="115" xfId="0" applyFont="1" applyBorder="1" applyAlignment="1" applyProtection="1">
      <alignment vertical="center"/>
      <protection hidden="1"/>
    </xf>
    <xf numFmtId="0" fontId="8" fillId="0" borderId="270" xfId="0" applyFont="1" applyBorder="1" applyAlignment="1" applyProtection="1">
      <alignment horizontal="center"/>
      <protection hidden="1"/>
    </xf>
    <xf numFmtId="0" fontId="8" fillId="0" borderId="271"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272" xfId="0" applyFont="1" applyBorder="1" applyAlignment="1" applyProtection="1">
      <alignment horizontal="center"/>
      <protection hidden="1"/>
    </xf>
    <xf numFmtId="0" fontId="54" fillId="0" borderId="0" xfId="0" applyFont="1" applyAlignment="1" applyProtection="1">
      <alignment horizontal="left" vertical="center"/>
      <protection hidden="1"/>
    </xf>
    <xf numFmtId="0" fontId="58" fillId="0" borderId="105" xfId="0" applyFont="1" applyBorder="1" applyAlignment="1" applyProtection="1">
      <alignment horizontal="distributed" indent="2"/>
      <protection hidden="1"/>
    </xf>
    <xf numFmtId="0" fontId="58" fillId="0" borderId="0" xfId="0" applyFont="1" applyAlignment="1" applyProtection="1">
      <alignment horizontal="distributed" indent="2"/>
      <protection hidden="1"/>
    </xf>
    <xf numFmtId="0" fontId="58" fillId="0" borderId="105" xfId="0" applyFont="1" applyBorder="1" applyAlignment="1" applyProtection="1">
      <alignment horizontal="distributed" vertical="center" wrapText="1" justifyLastLine="1"/>
      <protection hidden="1"/>
    </xf>
    <xf numFmtId="0" fontId="58" fillId="0" borderId="0" xfId="0" applyFont="1" applyAlignment="1" applyProtection="1">
      <alignment horizontal="distributed" vertical="center" wrapText="1" justifyLastLine="1"/>
      <protection hidden="1"/>
    </xf>
    <xf numFmtId="0" fontId="58" fillId="0" borderId="104" xfId="0" applyFont="1" applyBorder="1" applyAlignment="1" applyProtection="1">
      <alignment horizontal="distributed" vertical="center" wrapText="1" justifyLastLine="1"/>
      <protection hidden="1"/>
    </xf>
    <xf numFmtId="0" fontId="58" fillId="0" borderId="105" xfId="0" applyFont="1" applyBorder="1" applyAlignment="1" applyProtection="1">
      <alignment horizontal="distributed" vertical="center" justifyLastLine="1"/>
      <protection hidden="1"/>
    </xf>
    <xf numFmtId="0" fontId="58" fillId="0" borderId="104" xfId="0" applyFont="1" applyBorder="1" applyAlignment="1" applyProtection="1">
      <alignment horizontal="distributed" vertical="center" justifyLastLine="1"/>
      <protection hidden="1"/>
    </xf>
    <xf numFmtId="176" fontId="2" fillId="0" borderId="106" xfId="0" applyNumberFormat="1" applyFont="1" applyBorder="1" applyAlignment="1" applyProtection="1">
      <alignment vertical="top"/>
      <protection hidden="1"/>
    </xf>
    <xf numFmtId="0" fontId="4" fillId="0" borderId="0" xfId="0" applyFont="1" applyAlignment="1" applyProtection="1">
      <alignment horizontal="center" vertical="center" shrinkToFit="1"/>
      <protection hidden="1"/>
    </xf>
    <xf numFmtId="0" fontId="4" fillId="0" borderId="104" xfId="0" applyFont="1" applyBorder="1" applyAlignment="1" applyProtection="1">
      <alignment horizontal="center" vertical="center" shrinkToFit="1"/>
      <protection hidden="1"/>
    </xf>
    <xf numFmtId="0" fontId="4" fillId="0" borderId="106" xfId="0" applyFont="1" applyBorder="1" applyAlignment="1" applyProtection="1">
      <alignment horizontal="center" vertical="center" shrinkToFit="1"/>
      <protection hidden="1"/>
    </xf>
    <xf numFmtId="0" fontId="4" fillId="0" borderId="115" xfId="0" applyFont="1" applyBorder="1" applyAlignment="1" applyProtection="1">
      <alignment horizontal="center" vertical="center" shrinkToFit="1"/>
      <protection hidden="1"/>
    </xf>
    <xf numFmtId="0" fontId="4" fillId="0" borderId="108" xfId="0" applyFont="1" applyBorder="1" applyAlignment="1" applyProtection="1">
      <alignment horizontal="center" vertical="center" shrinkToFit="1"/>
      <protection hidden="1"/>
    </xf>
    <xf numFmtId="0" fontId="4" fillId="0" borderId="116" xfId="0" applyFont="1" applyBorder="1" applyAlignment="1" applyProtection="1">
      <alignment horizontal="center" vertical="center" shrinkToFit="1"/>
      <protection hidden="1"/>
    </xf>
    <xf numFmtId="49" fontId="2" fillId="0" borderId="0" xfId="0" quotePrefix="1" applyNumberFormat="1" applyFont="1" applyAlignment="1" applyProtection="1">
      <alignment horizontal="left" vertical="center" shrinkToFit="1"/>
      <protection hidden="1"/>
    </xf>
    <xf numFmtId="49" fontId="2" fillId="0" borderId="106" xfId="0" quotePrefix="1" applyNumberFormat="1" applyFont="1" applyBorder="1" applyAlignment="1" applyProtection="1">
      <alignment horizontal="left" vertical="center" shrinkToFit="1"/>
      <protection hidden="1"/>
    </xf>
    <xf numFmtId="49" fontId="2" fillId="0" borderId="108" xfId="0" quotePrefix="1" applyNumberFormat="1" applyFont="1" applyBorder="1" applyAlignment="1" applyProtection="1">
      <alignment horizontal="left" vertical="center" shrinkToFit="1"/>
      <protection hidden="1"/>
    </xf>
    <xf numFmtId="177" fontId="2" fillId="0" borderId="105" xfId="0" applyNumberFormat="1" applyFont="1" applyBorder="1" applyAlignment="1" applyProtection="1">
      <alignment horizontal="right" vertical="center"/>
      <protection hidden="1"/>
    </xf>
    <xf numFmtId="177" fontId="2" fillId="0" borderId="104" xfId="0" applyNumberFormat="1" applyFont="1" applyBorder="1" applyAlignment="1" applyProtection="1">
      <alignment horizontal="right" vertical="center"/>
      <protection hidden="1"/>
    </xf>
    <xf numFmtId="177" fontId="2" fillId="0" borderId="105" xfId="0" applyNumberFormat="1" applyFont="1" applyBorder="1" applyAlignment="1" applyProtection="1">
      <alignment horizontal="right" vertical="top"/>
      <protection hidden="1"/>
    </xf>
    <xf numFmtId="177" fontId="2" fillId="0" borderId="104" xfId="0" applyNumberFormat="1" applyFont="1" applyBorder="1" applyAlignment="1" applyProtection="1">
      <alignment horizontal="right" vertical="top"/>
      <protection hidden="1"/>
    </xf>
    <xf numFmtId="177" fontId="2" fillId="0" borderId="0" xfId="0" applyNumberFormat="1" applyFont="1" applyAlignment="1" applyProtection="1">
      <alignment horizontal="right" vertical="center"/>
      <protection hidden="1"/>
    </xf>
    <xf numFmtId="0" fontId="89" fillId="0" borderId="0" xfId="0" applyFont="1" applyAlignment="1" applyProtection="1">
      <alignment horizontal="left" vertical="center"/>
      <protection hidden="1"/>
    </xf>
    <xf numFmtId="0" fontId="58" fillId="0" borderId="0" xfId="0" applyFont="1" applyAlignment="1" applyProtection="1">
      <alignment horizontal="center" vertical="center"/>
      <protection hidden="1"/>
    </xf>
    <xf numFmtId="0" fontId="58" fillId="0" borderId="104" xfId="0" applyFont="1" applyBorder="1" applyAlignment="1" applyProtection="1">
      <alignment horizontal="center" vertical="center" wrapText="1"/>
      <protection hidden="1"/>
    </xf>
    <xf numFmtId="0" fontId="58" fillId="0" borderId="116" xfId="0" applyFont="1" applyBorder="1" applyAlignment="1" applyProtection="1">
      <alignment horizontal="center" vertical="center" wrapText="1"/>
      <protection hidden="1"/>
    </xf>
    <xf numFmtId="0" fontId="58" fillId="0" borderId="105" xfId="0" applyFont="1" applyBorder="1" applyAlignment="1" applyProtection="1">
      <alignment horizontal="center" vertical="center" wrapText="1"/>
      <protection hidden="1"/>
    </xf>
    <xf numFmtId="0" fontId="58" fillId="0" borderId="0" xfId="0" applyFont="1" applyAlignment="1" applyProtection="1">
      <alignment horizontal="center" vertical="center" wrapText="1"/>
      <protection hidden="1"/>
    </xf>
    <xf numFmtId="0" fontId="58" fillId="0" borderId="111" xfId="0" applyFont="1" applyBorder="1" applyAlignment="1" applyProtection="1">
      <alignment horizontal="center" vertical="center" wrapText="1"/>
      <protection hidden="1"/>
    </xf>
    <xf numFmtId="0" fontId="58" fillId="0" borderId="108" xfId="0" applyFont="1" applyBorder="1" applyAlignment="1" applyProtection="1">
      <alignment horizontal="center" vertical="center" wrapText="1"/>
      <protection hidden="1"/>
    </xf>
    <xf numFmtId="0" fontId="58" fillId="0" borderId="268" xfId="0" applyFont="1" applyBorder="1" applyAlignment="1" applyProtection="1">
      <alignment horizontal="left" vertical="top"/>
      <protection hidden="1"/>
    </xf>
    <xf numFmtId="0" fontId="58" fillId="0" borderId="269" xfId="0" applyFont="1" applyBorder="1" applyAlignment="1" applyProtection="1">
      <alignment vertical="top"/>
      <protection hidden="1"/>
    </xf>
    <xf numFmtId="0" fontId="58" fillId="0" borderId="79" xfId="0" applyFont="1" applyBorder="1" applyAlignment="1" applyProtection="1">
      <alignment vertical="top"/>
      <protection hidden="1"/>
    </xf>
    <xf numFmtId="0" fontId="61" fillId="0" borderId="112" xfId="0" applyFont="1" applyBorder="1" applyAlignment="1" applyProtection="1">
      <alignment horizontal="right" vertical="center"/>
      <protection hidden="1"/>
    </xf>
    <xf numFmtId="0" fontId="61" fillId="0" borderId="115" xfId="0" applyFont="1" applyBorder="1" applyAlignment="1" applyProtection="1">
      <alignment horizontal="right" vertical="center"/>
      <protection hidden="1"/>
    </xf>
    <xf numFmtId="0" fontId="61" fillId="0" borderId="106" xfId="0" applyFont="1" applyBorder="1" applyAlignment="1" applyProtection="1">
      <alignment horizontal="right" vertical="center"/>
      <protection hidden="1"/>
    </xf>
    <xf numFmtId="0" fontId="58" fillId="0" borderId="0" xfId="0" applyFont="1" applyAlignment="1" applyProtection="1">
      <alignment horizontal="distributed" vertical="center" justifyLastLine="1"/>
      <protection hidden="1"/>
    </xf>
    <xf numFmtId="0" fontId="58" fillId="0" borderId="268" xfId="0" applyFont="1" applyBorder="1" applyAlignment="1" applyProtection="1">
      <alignment horizontal="distributed" vertical="center" justifyLastLine="1"/>
      <protection hidden="1"/>
    </xf>
    <xf numFmtId="0" fontId="58" fillId="0" borderId="269" xfId="0" applyFont="1" applyBorder="1" applyAlignment="1" applyProtection="1">
      <alignment horizontal="distributed" vertical="center" justifyLastLine="1"/>
      <protection hidden="1"/>
    </xf>
    <xf numFmtId="0" fontId="58" fillId="0" borderId="78" xfId="0" applyFont="1" applyBorder="1" applyAlignment="1" applyProtection="1">
      <alignment horizontal="left" vertical="top"/>
      <protection hidden="1"/>
    </xf>
    <xf numFmtId="0" fontId="58" fillId="0" borderId="79" xfId="0" applyFont="1" applyBorder="1" applyAlignment="1" applyProtection="1">
      <alignment horizontal="left" vertical="top"/>
      <protection hidden="1"/>
    </xf>
    <xf numFmtId="0" fontId="58" fillId="0" borderId="80" xfId="0" applyFont="1" applyBorder="1" applyAlignment="1" applyProtection="1">
      <alignment vertical="top"/>
      <protection hidden="1"/>
    </xf>
    <xf numFmtId="0" fontId="58" fillId="0" borderId="105" xfId="0" applyFont="1" applyBorder="1" applyAlignment="1" applyProtection="1">
      <alignment horizontal="center" vertical="center"/>
      <protection hidden="1"/>
    </xf>
    <xf numFmtId="0" fontId="58" fillId="0" borderId="104" xfId="0" applyFont="1" applyBorder="1" applyAlignment="1" applyProtection="1">
      <alignment horizontal="center" vertical="center"/>
      <protection hidden="1"/>
    </xf>
    <xf numFmtId="0" fontId="58" fillId="0" borderId="105" xfId="0" applyFont="1" applyBorder="1" applyAlignment="1" applyProtection="1">
      <alignment horizontal="distributed" vertical="center" justifyLastLine="1" shrinkToFit="1"/>
      <protection hidden="1"/>
    </xf>
    <xf numFmtId="0" fontId="58" fillId="0" borderId="104" xfId="0" applyFont="1" applyBorder="1" applyAlignment="1" applyProtection="1">
      <alignment horizontal="distributed" vertical="center" justifyLastLine="1" shrinkToFit="1"/>
      <protection hidden="1"/>
    </xf>
    <xf numFmtId="0" fontId="59" fillId="0" borderId="105" xfId="0" applyFont="1" applyBorder="1" applyAlignment="1" applyProtection="1">
      <alignment horizontal="center" vertical="center"/>
      <protection hidden="1"/>
    </xf>
    <xf numFmtId="0" fontId="59" fillId="0" borderId="0" xfId="0" applyFont="1" applyAlignment="1" applyProtection="1">
      <alignment horizontal="center" vertical="center"/>
      <protection hidden="1"/>
    </xf>
    <xf numFmtId="0" fontId="59" fillId="0" borderId="104" xfId="0" applyFont="1" applyBorder="1" applyAlignment="1" applyProtection="1">
      <alignment horizontal="center" vertical="center"/>
      <protection hidden="1"/>
    </xf>
    <xf numFmtId="0" fontId="58" fillId="0" borderId="140" xfId="0" applyFont="1" applyBorder="1" applyAlignment="1" applyProtection="1">
      <alignment horizontal="center" vertical="top"/>
      <protection hidden="1"/>
    </xf>
    <xf numFmtId="0" fontId="59" fillId="0" borderId="0" xfId="0" applyFont="1" applyAlignment="1" applyProtection="1">
      <alignment horizontal="center" vertical="top" wrapText="1"/>
      <protection hidden="1"/>
    </xf>
    <xf numFmtId="0" fontId="59" fillId="0" borderId="0" xfId="0" applyFont="1" applyAlignment="1" applyProtection="1">
      <alignment horizontal="center" vertical="top"/>
      <protection hidden="1"/>
    </xf>
    <xf numFmtId="0" fontId="61" fillId="0" borderId="268" xfId="0" applyFont="1" applyBorder="1" applyAlignment="1" applyProtection="1">
      <alignment horizontal="center" vertical="top" wrapText="1"/>
      <protection hidden="1"/>
    </xf>
    <xf numFmtId="0" fontId="61" fillId="0" borderId="269" xfId="0" applyFont="1" applyBorder="1" applyAlignment="1" applyProtection="1">
      <alignment vertical="top"/>
      <protection hidden="1"/>
    </xf>
    <xf numFmtId="0" fontId="61" fillId="0" borderId="105" xfId="0" applyFont="1" applyBorder="1" applyAlignment="1" applyProtection="1">
      <alignment horizontal="center" vertical="top" wrapText="1"/>
      <protection hidden="1"/>
    </xf>
    <xf numFmtId="0" fontId="61" fillId="0" borderId="0" xfId="0" applyFont="1" applyAlignment="1" applyProtection="1">
      <alignment horizontal="center" vertical="top"/>
      <protection hidden="1"/>
    </xf>
    <xf numFmtId="0" fontId="61" fillId="0" borderId="104" xfId="0" applyFont="1" applyBorder="1" applyAlignment="1" applyProtection="1">
      <alignment horizontal="center" vertical="top"/>
      <protection hidden="1"/>
    </xf>
    <xf numFmtId="0" fontId="61" fillId="0" borderId="79" xfId="0" applyFont="1" applyBorder="1" applyAlignment="1" applyProtection="1">
      <alignment vertical="top"/>
      <protection hidden="1"/>
    </xf>
    <xf numFmtId="0" fontId="58" fillId="0" borderId="79" xfId="0" applyFont="1" applyBorder="1" applyAlignment="1" applyProtection="1">
      <alignment horizontal="distributed" vertical="center" justifyLastLine="1"/>
      <protection hidden="1"/>
    </xf>
    <xf numFmtId="0" fontId="58" fillId="0" borderId="140" xfId="0" applyFont="1" applyBorder="1" applyAlignment="1" applyProtection="1">
      <alignment horizontal="center" vertical="center"/>
      <protection hidden="1"/>
    </xf>
    <xf numFmtId="184" fontId="35" fillId="0" borderId="106" xfId="0" applyNumberFormat="1" applyFont="1" applyBorder="1" applyAlignment="1" applyProtection="1">
      <alignment horizontal="left" vertical="top" shrinkToFit="1"/>
      <protection hidden="1"/>
    </xf>
    <xf numFmtId="0" fontId="35" fillId="0" borderId="106" xfId="0" applyFont="1" applyBorder="1" applyAlignment="1" applyProtection="1">
      <alignment horizontal="left" vertical="top" shrinkToFit="1"/>
      <protection hidden="1"/>
    </xf>
    <xf numFmtId="177" fontId="2" fillId="0" borderId="111" xfId="0" applyNumberFormat="1" applyFont="1" applyBorder="1" applyAlignment="1" applyProtection="1">
      <alignment horizontal="right" vertical="top"/>
      <protection hidden="1"/>
    </xf>
    <xf numFmtId="177" fontId="2" fillId="0" borderId="116" xfId="0" applyNumberFormat="1" applyFont="1" applyBorder="1" applyAlignment="1" applyProtection="1">
      <alignment horizontal="right" vertical="top"/>
      <protection hidden="1"/>
    </xf>
    <xf numFmtId="177" fontId="2" fillId="0" borderId="108" xfId="0" applyNumberFormat="1" applyFont="1" applyBorder="1" applyAlignment="1" applyProtection="1">
      <alignment horizontal="right" vertical="top"/>
      <protection hidden="1"/>
    </xf>
    <xf numFmtId="0" fontId="2" fillId="0" borderId="108" xfId="0" applyFont="1" applyBorder="1" applyAlignment="1" applyProtection="1">
      <alignment horizontal="left" vertical="top" shrinkToFit="1"/>
      <protection hidden="1"/>
    </xf>
    <xf numFmtId="0" fontId="59" fillId="0" borderId="112" xfId="0" applyFont="1" applyBorder="1" applyAlignment="1" applyProtection="1">
      <alignment horizontal="right" vertical="center"/>
      <protection hidden="1"/>
    </xf>
    <xf numFmtId="0" fontId="52" fillId="0" borderId="115" xfId="0" applyFont="1" applyBorder="1" applyAlignment="1" applyProtection="1">
      <alignment horizontal="right" vertical="center"/>
      <protection hidden="1"/>
    </xf>
    <xf numFmtId="0" fontId="52" fillId="0" borderId="0" xfId="0" applyFont="1" applyAlignment="1" applyProtection="1">
      <alignment horizontal="distributed" vertical="center" justifyLastLine="1"/>
      <protection hidden="1"/>
    </xf>
    <xf numFmtId="0" fontId="52" fillId="0" borderId="104" xfId="0" applyFont="1" applyBorder="1" applyAlignment="1" applyProtection="1">
      <alignment horizontal="distributed" vertical="center" justifyLastLine="1"/>
      <protection hidden="1"/>
    </xf>
    <xf numFmtId="0" fontId="2" fillId="0" borderId="0" xfId="0" applyFont="1" applyAlignment="1" applyProtection="1">
      <alignment horizontal="left" vertical="top" shrinkToFit="1"/>
      <protection hidden="1"/>
    </xf>
    <xf numFmtId="177" fontId="2" fillId="0" borderId="112" xfId="0" applyNumberFormat="1" applyFont="1" applyBorder="1" applyAlignment="1" applyProtection="1">
      <alignment horizontal="right" vertical="top"/>
      <protection hidden="1"/>
    </xf>
    <xf numFmtId="177" fontId="2" fillId="0" borderId="115" xfId="0" applyNumberFormat="1" applyFont="1" applyBorder="1" applyAlignment="1" applyProtection="1">
      <alignment horizontal="right" vertical="top"/>
      <protection hidden="1"/>
    </xf>
    <xf numFmtId="49" fontId="2" fillId="0" borderId="138" xfId="0" quotePrefix="1" applyNumberFormat="1" applyFont="1" applyBorder="1" applyAlignment="1" applyProtection="1">
      <alignment horizontal="left" vertical="center" shrinkToFit="1"/>
      <protection hidden="1"/>
    </xf>
    <xf numFmtId="49" fontId="2" fillId="0" borderId="139" xfId="0" quotePrefix="1" applyNumberFormat="1" applyFont="1" applyBorder="1" applyAlignment="1" applyProtection="1">
      <alignment horizontal="left" vertical="center" shrinkToFit="1"/>
      <protection hidden="1"/>
    </xf>
    <xf numFmtId="49" fontId="2" fillId="0" borderId="0" xfId="0" applyNumberFormat="1" applyFont="1" applyAlignment="1" applyProtection="1">
      <alignment horizontal="left" vertical="center" shrinkToFit="1"/>
      <protection hidden="1"/>
    </xf>
    <xf numFmtId="0" fontId="2" fillId="0" borderId="106" xfId="0" applyFont="1" applyBorder="1" applyAlignment="1" applyProtection="1">
      <alignment horizontal="left" vertical="top" shrinkToFit="1"/>
      <protection hidden="1"/>
    </xf>
    <xf numFmtId="177" fontId="2" fillId="0" borderId="183" xfId="0" applyNumberFormat="1" applyFont="1" applyBorder="1" applyAlignment="1" applyProtection="1">
      <alignment horizontal="right" vertical="center"/>
      <protection hidden="1"/>
    </xf>
    <xf numFmtId="177" fontId="2" fillId="0" borderId="98" xfId="0" applyNumberFormat="1" applyFont="1" applyBorder="1" applyAlignment="1" applyProtection="1">
      <alignment horizontal="right" vertical="center"/>
      <protection hidden="1"/>
    </xf>
    <xf numFmtId="0" fontId="2" fillId="0" borderId="0" xfId="0" applyFont="1" applyAlignment="1" applyProtection="1">
      <alignment vertical="center" shrinkToFit="1"/>
      <protection hidden="1"/>
    </xf>
    <xf numFmtId="184" fontId="8" fillId="0" borderId="259" xfId="0" applyNumberFormat="1" applyFont="1" applyBorder="1" applyAlignment="1" applyProtection="1">
      <alignment vertical="center"/>
      <protection hidden="1"/>
    </xf>
    <xf numFmtId="0" fontId="8" fillId="0" borderId="241" xfId="0" applyFont="1" applyBorder="1" applyProtection="1">
      <protection hidden="1"/>
    </xf>
    <xf numFmtId="184" fontId="8" fillId="0" borderId="235" xfId="0" applyNumberFormat="1" applyFont="1" applyBorder="1" applyAlignment="1" applyProtection="1">
      <alignment vertical="center"/>
      <protection hidden="1"/>
    </xf>
    <xf numFmtId="184" fontId="8" fillId="0" borderId="236" xfId="0" applyNumberFormat="1" applyFont="1" applyBorder="1" applyAlignment="1" applyProtection="1">
      <alignment vertical="center"/>
      <protection hidden="1"/>
    </xf>
    <xf numFmtId="0" fontId="8" fillId="0" borderId="236" xfId="0" applyFont="1" applyBorder="1" applyProtection="1">
      <protection hidden="1"/>
    </xf>
    <xf numFmtId="0" fontId="8" fillId="0" borderId="259" xfId="0" applyFont="1" applyBorder="1" applyProtection="1">
      <protection hidden="1"/>
    </xf>
    <xf numFmtId="0" fontId="8" fillId="0" borderId="237" xfId="0" applyFont="1" applyBorder="1" applyProtection="1">
      <protection hidden="1"/>
    </xf>
    <xf numFmtId="0" fontId="8" fillId="0" borderId="238" xfId="0" applyFont="1" applyBorder="1" applyProtection="1">
      <protection hidden="1"/>
    </xf>
    <xf numFmtId="184" fontId="8" fillId="0" borderId="244" xfId="0" applyNumberFormat="1" applyFont="1" applyBorder="1" applyAlignment="1" applyProtection="1">
      <alignment vertical="center"/>
      <protection hidden="1"/>
    </xf>
    <xf numFmtId="0" fontId="8" fillId="0" borderId="267" xfId="0" applyFont="1" applyBorder="1" applyAlignment="1" applyProtection="1">
      <alignment vertical="center"/>
      <protection hidden="1"/>
    </xf>
    <xf numFmtId="0" fontId="8" fillId="0" borderId="241" xfId="0" applyFont="1" applyBorder="1" applyAlignment="1" applyProtection="1">
      <alignment vertical="center"/>
      <protection hidden="1"/>
    </xf>
    <xf numFmtId="184" fontId="8" fillId="0" borderId="236" xfId="0" applyNumberFormat="1" applyFont="1" applyBorder="1" applyAlignment="1" applyProtection="1">
      <alignment horizontal="center" vertical="center"/>
      <protection hidden="1"/>
    </xf>
    <xf numFmtId="184" fontId="8" fillId="0" borderId="259" xfId="0" applyNumberFormat="1" applyFont="1" applyBorder="1" applyAlignment="1" applyProtection="1">
      <alignment horizontal="center" vertical="center"/>
      <protection hidden="1"/>
    </xf>
    <xf numFmtId="184" fontId="8" fillId="0" borderId="238" xfId="0" applyNumberFormat="1" applyFont="1" applyBorder="1" applyAlignment="1" applyProtection="1">
      <alignment horizontal="center" vertical="center"/>
      <protection hidden="1"/>
    </xf>
    <xf numFmtId="184" fontId="8" fillId="0" borderId="241" xfId="0" applyNumberFormat="1" applyFont="1" applyBorder="1" applyAlignment="1" applyProtection="1">
      <alignment horizontal="center" vertical="center"/>
      <protection hidden="1"/>
    </xf>
    <xf numFmtId="179" fontId="8" fillId="0" borderId="236" xfId="0" applyNumberFormat="1" applyFont="1" applyBorder="1" applyAlignment="1" applyProtection="1">
      <alignment vertical="center"/>
      <protection hidden="1"/>
    </xf>
    <xf numFmtId="0" fontId="8" fillId="0" borderId="259" xfId="0" applyFont="1" applyBorder="1" applyAlignment="1" applyProtection="1">
      <alignment vertical="center"/>
      <protection hidden="1"/>
    </xf>
    <xf numFmtId="0" fontId="8" fillId="0" borderId="238" xfId="0" applyFont="1" applyBorder="1" applyAlignment="1" applyProtection="1">
      <alignment vertical="center"/>
      <protection hidden="1"/>
    </xf>
    <xf numFmtId="0" fontId="51" fillId="0" borderId="104" xfId="0" applyFont="1" applyBorder="1" applyAlignment="1" applyProtection="1">
      <alignment vertical="center"/>
      <protection hidden="1"/>
    </xf>
    <xf numFmtId="0" fontId="58" fillId="0" borderId="105" xfId="0" applyFont="1" applyBorder="1" applyAlignment="1" applyProtection="1">
      <alignment horizontal="left" vertical="top"/>
      <protection hidden="1"/>
    </xf>
    <xf numFmtId="0" fontId="58" fillId="0" borderId="104" xfId="0" applyFont="1" applyBorder="1" applyAlignment="1" applyProtection="1">
      <alignment vertical="top"/>
      <protection hidden="1"/>
    </xf>
    <xf numFmtId="0" fontId="58" fillId="0" borderId="0" xfId="0" applyFont="1" applyAlignment="1" applyProtection="1">
      <alignment horizontal="left" vertical="top" wrapText="1"/>
      <protection hidden="1"/>
    </xf>
    <xf numFmtId="0" fontId="58" fillId="0" borderId="0" xfId="0" applyFont="1" applyAlignment="1" applyProtection="1">
      <alignment horizontal="left" vertical="top"/>
      <protection hidden="1"/>
    </xf>
    <xf numFmtId="0" fontId="58" fillId="0" borderId="111" xfId="0" applyFont="1" applyBorder="1" applyAlignment="1" applyProtection="1">
      <alignment horizontal="center" vertical="center"/>
      <protection hidden="1"/>
    </xf>
    <xf numFmtId="0" fontId="58" fillId="0" borderId="108" xfId="0" applyFont="1" applyBorder="1" applyAlignment="1" applyProtection="1">
      <alignment horizontal="center" vertical="center"/>
      <protection hidden="1"/>
    </xf>
    <xf numFmtId="0" fontId="58" fillId="0" borderId="116" xfId="0" applyFont="1" applyBorder="1" applyAlignment="1" applyProtection="1">
      <alignment horizontal="center" vertical="center"/>
      <protection hidden="1"/>
    </xf>
    <xf numFmtId="0" fontId="58" fillId="0" borderId="0" xfId="0" applyFont="1" applyAlignment="1" applyProtection="1">
      <alignment vertical="top"/>
      <protection hidden="1"/>
    </xf>
    <xf numFmtId="0" fontId="58" fillId="0" borderId="111" xfId="0" applyFont="1" applyBorder="1" applyAlignment="1" applyProtection="1">
      <alignment horizontal="distributed" vertical="center" justifyLastLine="1"/>
      <protection hidden="1"/>
    </xf>
    <xf numFmtId="0" fontId="58" fillId="0" borderId="108" xfId="0" applyFont="1" applyBorder="1" applyAlignment="1" applyProtection="1">
      <alignment horizontal="distributed" vertical="center" justifyLastLine="1"/>
      <protection hidden="1"/>
    </xf>
    <xf numFmtId="0" fontId="58" fillId="0" borderId="116" xfId="0" applyFont="1" applyBorder="1" applyAlignment="1" applyProtection="1">
      <alignment horizontal="distributed" vertical="center" justifyLastLine="1"/>
      <protection hidden="1"/>
    </xf>
    <xf numFmtId="0" fontId="58" fillId="0" borderId="80" xfId="0" applyFont="1" applyBorder="1" applyAlignment="1" applyProtection="1">
      <alignment horizontal="distributed" vertical="center" justifyLastLine="1" shrinkToFit="1"/>
      <protection hidden="1"/>
    </xf>
    <xf numFmtId="0" fontId="58" fillId="0" borderId="0" xfId="0" applyFont="1" applyAlignment="1" applyProtection="1">
      <alignment horizontal="distributed" vertical="center" justifyLastLine="1" shrinkToFit="1"/>
      <protection hidden="1"/>
    </xf>
    <xf numFmtId="0" fontId="58" fillId="0" borderId="112" xfId="0" applyFont="1" applyBorder="1" applyAlignment="1" applyProtection="1">
      <alignment horizontal="distributed" vertical="center" justifyLastLine="1" shrinkToFit="1"/>
      <protection hidden="1"/>
    </xf>
    <xf numFmtId="0" fontId="58" fillId="0" borderId="115" xfId="0" applyFont="1" applyBorder="1" applyAlignment="1" applyProtection="1">
      <alignment horizontal="distributed" vertical="center" justifyLastLine="1" shrinkToFit="1"/>
      <protection hidden="1"/>
    </xf>
    <xf numFmtId="177" fontId="2" fillId="0" borderId="96" xfId="0" applyNumberFormat="1" applyFont="1" applyBorder="1" applyAlignment="1" applyProtection="1">
      <alignment horizontal="right" vertical="center"/>
      <protection hidden="1"/>
    </xf>
    <xf numFmtId="177" fontId="8" fillId="0" borderId="97" xfId="0" applyNumberFormat="1" applyFont="1" applyBorder="1" applyAlignment="1" applyProtection="1">
      <alignment horizontal="right" vertical="center"/>
      <protection hidden="1"/>
    </xf>
    <xf numFmtId="177" fontId="8" fillId="0" borderId="113" xfId="0" applyNumberFormat="1" applyFont="1" applyBorder="1" applyAlignment="1" applyProtection="1">
      <alignment horizontal="right" vertical="center"/>
      <protection hidden="1"/>
    </xf>
    <xf numFmtId="177" fontId="8" fillId="0" borderId="98" xfId="0" applyNumberFormat="1" applyFont="1" applyBorder="1" applyAlignment="1" applyProtection="1">
      <alignment horizontal="right" vertical="center"/>
      <protection hidden="1"/>
    </xf>
    <xf numFmtId="177" fontId="8" fillId="0" borderId="0" xfId="0" applyNumberFormat="1" applyFont="1" applyAlignment="1" applyProtection="1">
      <alignment horizontal="right" vertical="center"/>
      <protection hidden="1"/>
    </xf>
    <xf numFmtId="177" fontId="8" fillId="0" borderId="99" xfId="0" applyNumberFormat="1" applyFont="1" applyBorder="1" applyAlignment="1" applyProtection="1">
      <alignment horizontal="right" vertical="center"/>
      <protection hidden="1"/>
    </xf>
    <xf numFmtId="184" fontId="4" fillId="0" borderId="106" xfId="0" applyNumberFormat="1" applyFont="1" applyBorder="1" applyAlignment="1" applyProtection="1">
      <alignment horizontal="center" vertical="center" wrapText="1"/>
      <protection hidden="1"/>
    </xf>
    <xf numFmtId="0" fontId="4" fillId="0" borderId="106" xfId="0" applyFont="1" applyBorder="1" applyAlignment="1" applyProtection="1">
      <alignment horizontal="center" vertical="center" wrapText="1"/>
      <protection hidden="1"/>
    </xf>
    <xf numFmtId="0" fontId="4" fillId="0" borderId="108" xfId="0" applyFont="1" applyBorder="1" applyAlignment="1" applyProtection="1">
      <alignment horizontal="center" vertical="center" wrapText="1"/>
      <protection hidden="1"/>
    </xf>
    <xf numFmtId="0" fontId="61" fillId="0" borderId="273" xfId="0" applyFont="1" applyBorder="1" applyAlignment="1" applyProtection="1">
      <alignment horizontal="right" vertical="center"/>
      <protection hidden="1"/>
    </xf>
    <xf numFmtId="0" fontId="61" fillId="0" borderId="274" xfId="0" applyFont="1" applyBorder="1" applyAlignment="1" applyProtection="1">
      <alignment horizontal="right" vertical="center"/>
      <protection hidden="1"/>
    </xf>
    <xf numFmtId="0" fontId="61" fillId="0" borderId="275" xfId="0" applyFont="1" applyBorder="1" applyAlignment="1" applyProtection="1">
      <alignment horizontal="right" vertical="center"/>
      <protection hidden="1"/>
    </xf>
    <xf numFmtId="0" fontId="61" fillId="0" borderId="276" xfId="0" applyFont="1" applyBorder="1" applyAlignment="1" applyProtection="1">
      <alignment horizontal="right" vertical="center"/>
      <protection hidden="1"/>
    </xf>
    <xf numFmtId="0" fontId="58" fillId="0" borderId="78" xfId="0" applyFont="1" applyBorder="1" applyAlignment="1" applyProtection="1">
      <alignment horizontal="distributed" vertical="center" justifyLastLine="1"/>
      <protection hidden="1"/>
    </xf>
    <xf numFmtId="0" fontId="58" fillId="0" borderId="80" xfId="0" applyFont="1" applyBorder="1" applyAlignment="1" applyProtection="1">
      <alignment horizontal="distributed" vertical="center" justifyLastLine="1"/>
      <protection hidden="1"/>
    </xf>
    <xf numFmtId="0" fontId="59" fillId="0" borderId="105" xfId="0" applyFont="1" applyBorder="1" applyAlignment="1" applyProtection="1">
      <alignment horizontal="distributed" vertical="center" justifyLastLine="1" shrinkToFit="1"/>
      <protection hidden="1"/>
    </xf>
    <xf numFmtId="0" fontId="59" fillId="0" borderId="104" xfId="0" applyFont="1" applyBorder="1" applyAlignment="1" applyProtection="1">
      <alignment horizontal="distributed" vertical="center" justifyLastLine="1" shrinkToFit="1"/>
      <protection hidden="1"/>
    </xf>
    <xf numFmtId="176" fontId="2" fillId="0" borderId="111" xfId="0" applyNumberFormat="1" applyFont="1" applyBorder="1" applyAlignment="1" applyProtection="1">
      <alignment horizontal="right"/>
      <protection hidden="1"/>
    </xf>
    <xf numFmtId="176" fontId="2" fillId="0" borderId="108" xfId="0" applyNumberFormat="1" applyFont="1" applyBorder="1" applyAlignment="1" applyProtection="1">
      <alignment horizontal="right"/>
      <protection hidden="1"/>
    </xf>
    <xf numFmtId="177" fontId="2" fillId="0" borderId="280" xfId="0" applyNumberFormat="1" applyFont="1" applyBorder="1" applyAlignment="1" applyProtection="1">
      <alignment horizontal="right" vertical="center"/>
      <protection hidden="1"/>
    </xf>
    <xf numFmtId="177" fontId="2" fillId="0" borderId="282" xfId="0" applyNumberFormat="1" applyFont="1" applyBorder="1" applyAlignment="1" applyProtection="1">
      <alignment horizontal="right" vertical="center"/>
      <protection hidden="1"/>
    </xf>
    <xf numFmtId="177" fontId="2" fillId="0" borderId="283" xfId="0" applyNumberFormat="1" applyFont="1" applyBorder="1" applyAlignment="1" applyProtection="1">
      <alignment horizontal="right" vertical="center"/>
      <protection hidden="1"/>
    </xf>
    <xf numFmtId="49" fontId="2" fillId="0" borderId="149" xfId="0" applyNumberFormat="1" applyFont="1" applyBorder="1" applyAlignment="1" applyProtection="1">
      <alignment horizontal="center" vertical="center"/>
      <protection hidden="1"/>
    </xf>
    <xf numFmtId="49" fontId="2" fillId="0" borderId="141" xfId="0" applyNumberFormat="1" applyFont="1" applyBorder="1" applyAlignment="1" applyProtection="1">
      <alignment horizontal="center" vertical="center"/>
      <protection hidden="1"/>
    </xf>
    <xf numFmtId="49" fontId="2" fillId="0" borderId="142" xfId="0" applyNumberFormat="1" applyFont="1" applyBorder="1" applyAlignment="1" applyProtection="1">
      <alignment horizontal="center" vertical="center"/>
      <protection hidden="1"/>
    </xf>
    <xf numFmtId="49" fontId="2" fillId="0" borderId="112" xfId="0" applyNumberFormat="1" applyFont="1" applyBorder="1" applyAlignment="1" applyProtection="1">
      <alignment horizontal="center" vertical="center"/>
      <protection hidden="1"/>
    </xf>
    <xf numFmtId="49" fontId="2" fillId="0" borderId="106" xfId="0" applyNumberFormat="1" applyFont="1" applyBorder="1" applyAlignment="1" applyProtection="1">
      <alignment horizontal="center" vertical="center"/>
      <protection hidden="1"/>
    </xf>
    <xf numFmtId="49" fontId="2" fillId="0" borderId="115" xfId="0" applyNumberFormat="1" applyFont="1" applyBorder="1" applyAlignment="1" applyProtection="1">
      <alignment horizontal="center" vertical="center"/>
      <protection hidden="1"/>
    </xf>
    <xf numFmtId="49" fontId="2" fillId="0" borderId="111" xfId="0" applyNumberFormat="1" applyFont="1" applyBorder="1" applyAlignment="1" applyProtection="1">
      <alignment horizontal="center" vertical="center"/>
      <protection hidden="1"/>
    </xf>
    <xf numFmtId="49" fontId="2" fillId="0" borderId="108" xfId="0" applyNumberFormat="1" applyFont="1" applyBorder="1" applyAlignment="1" applyProtection="1">
      <alignment horizontal="center" vertical="center"/>
      <protection hidden="1"/>
    </xf>
    <xf numFmtId="49" fontId="2" fillId="0" borderId="116" xfId="0" applyNumberFormat="1" applyFont="1" applyBorder="1" applyAlignment="1" applyProtection="1">
      <alignment horizontal="center" vertical="center"/>
      <protection hidden="1"/>
    </xf>
    <xf numFmtId="176" fontId="2" fillId="0" borderId="149" xfId="0" applyNumberFormat="1" applyFont="1" applyBorder="1" applyAlignment="1" applyProtection="1">
      <alignment horizontal="right" vertical="center"/>
      <protection hidden="1"/>
    </xf>
    <xf numFmtId="176" fontId="2" fillId="0" borderId="141" xfId="0" applyNumberFormat="1" applyFont="1" applyBorder="1" applyAlignment="1" applyProtection="1">
      <alignment horizontal="right" vertical="center"/>
      <protection hidden="1"/>
    </xf>
    <xf numFmtId="177" fontId="2" fillId="0" borderId="78" xfId="0" applyNumberFormat="1" applyFont="1" applyBorder="1" applyAlignment="1" applyProtection="1">
      <alignment horizontal="right" vertical="center"/>
      <protection hidden="1"/>
    </xf>
    <xf numFmtId="177" fontId="2" fillId="0" borderId="80" xfId="0" applyNumberFormat="1" applyFont="1" applyBorder="1" applyAlignment="1" applyProtection="1">
      <alignment horizontal="right" vertical="center"/>
      <protection hidden="1"/>
    </xf>
    <xf numFmtId="0" fontId="58" fillId="0" borderId="105" xfId="0" applyFont="1" applyBorder="1" applyAlignment="1" applyProtection="1">
      <alignment horizontal="distributed" vertical="center" indent="2"/>
      <protection hidden="1"/>
    </xf>
    <xf numFmtId="0" fontId="58" fillId="0" borderId="0" xfId="0" applyFont="1" applyAlignment="1" applyProtection="1">
      <alignment horizontal="distributed" vertical="center" indent="2"/>
      <protection hidden="1"/>
    </xf>
    <xf numFmtId="0" fontId="58" fillId="0" borderId="111" xfId="0" applyFont="1" applyBorder="1" applyAlignment="1" applyProtection="1">
      <alignment horizontal="distributed" vertical="center" indent="2"/>
      <protection hidden="1"/>
    </xf>
    <xf numFmtId="0" fontId="58" fillId="0" borderId="108" xfId="0" applyFont="1" applyBorder="1" applyAlignment="1" applyProtection="1">
      <alignment horizontal="distributed" vertical="center" indent="2"/>
      <protection hidden="1"/>
    </xf>
    <xf numFmtId="0" fontId="59" fillId="0" borderId="268" xfId="0" applyFont="1" applyBorder="1" applyAlignment="1" applyProtection="1">
      <alignment horizontal="center" vertical="center"/>
      <protection hidden="1"/>
    </xf>
    <xf numFmtId="0" fontId="52" fillId="0" borderId="269" xfId="0" applyFont="1" applyBorder="1" applyAlignment="1" applyProtection="1">
      <alignment vertical="center"/>
      <protection hidden="1"/>
    </xf>
    <xf numFmtId="0" fontId="58" fillId="0" borderId="268" xfId="0" applyFont="1" applyBorder="1" applyAlignment="1" applyProtection="1">
      <alignment horizontal="center" vertical="center"/>
      <protection hidden="1"/>
    </xf>
    <xf numFmtId="0" fontId="58" fillId="0" borderId="79" xfId="0" applyFont="1" applyBorder="1" applyAlignment="1" applyProtection="1">
      <alignment horizontal="center" vertical="center"/>
      <protection hidden="1"/>
    </xf>
    <xf numFmtId="0" fontId="58" fillId="0" borderId="269" xfId="0" applyFont="1" applyBorder="1" applyAlignment="1" applyProtection="1">
      <alignment horizontal="center" vertical="center"/>
      <protection hidden="1"/>
    </xf>
    <xf numFmtId="0" fontId="61" fillId="0" borderId="279" xfId="0" applyFont="1" applyBorder="1" applyAlignment="1" applyProtection="1">
      <alignment horizontal="right" vertical="center"/>
      <protection hidden="1"/>
    </xf>
    <xf numFmtId="0" fontId="58" fillId="0" borderId="0" xfId="0" applyFont="1" applyAlignment="1" applyProtection="1">
      <alignment horizontal="distributed" vertical="center" indent="1"/>
      <protection hidden="1"/>
    </xf>
    <xf numFmtId="177" fontId="2" fillId="0" borderId="268" xfId="0" applyNumberFormat="1" applyFont="1" applyBorder="1" applyAlignment="1" applyProtection="1">
      <alignment horizontal="right" vertical="center"/>
      <protection hidden="1"/>
    </xf>
    <xf numFmtId="177" fontId="2" fillId="0" borderId="269" xfId="0" applyNumberFormat="1" applyFont="1" applyBorder="1" applyAlignment="1" applyProtection="1">
      <alignment horizontal="right" vertical="center"/>
      <protection hidden="1"/>
    </xf>
    <xf numFmtId="0" fontId="51" fillId="0" borderId="0" xfId="0" applyFont="1" applyAlignment="1" applyProtection="1">
      <alignment vertical="center"/>
      <protection hidden="1"/>
    </xf>
    <xf numFmtId="177" fontId="2" fillId="0" borderId="79" xfId="0" applyNumberFormat="1" applyFont="1" applyBorder="1" applyAlignment="1" applyProtection="1">
      <alignment horizontal="right" vertical="center"/>
      <protection hidden="1"/>
    </xf>
    <xf numFmtId="176" fontId="2" fillId="0" borderId="280" xfId="0" applyNumberFormat="1" applyFont="1" applyBorder="1" applyAlignment="1" applyProtection="1">
      <alignment horizontal="right" vertical="center"/>
      <protection hidden="1"/>
    </xf>
    <xf numFmtId="176" fontId="2" fillId="0" borderId="281" xfId="0" applyNumberFormat="1" applyFont="1" applyBorder="1" applyAlignment="1" applyProtection="1">
      <alignment horizontal="right" vertical="center"/>
      <protection hidden="1"/>
    </xf>
    <xf numFmtId="176" fontId="2" fillId="0" borderId="282" xfId="0" applyNumberFormat="1" applyFont="1" applyBorder="1" applyAlignment="1" applyProtection="1">
      <alignment horizontal="right" vertical="center"/>
      <protection hidden="1"/>
    </xf>
    <xf numFmtId="177" fontId="2" fillId="0" borderId="277" xfId="0" applyNumberFormat="1" applyFont="1" applyBorder="1" applyAlignment="1" applyProtection="1">
      <alignment horizontal="right" vertical="center"/>
      <protection hidden="1"/>
    </xf>
    <xf numFmtId="177" fontId="2" fillId="0" borderId="278" xfId="0" applyNumberFormat="1" applyFont="1" applyBorder="1" applyAlignment="1" applyProtection="1">
      <alignment horizontal="right" vertical="center"/>
      <protection hidden="1"/>
    </xf>
    <xf numFmtId="177" fontId="2" fillId="0" borderId="281" xfId="0" applyNumberFormat="1" applyFont="1" applyBorder="1" applyAlignment="1" applyProtection="1">
      <alignment horizontal="right" vertical="center"/>
      <protection hidden="1"/>
    </xf>
    <xf numFmtId="176" fontId="2" fillId="0" borderId="105" xfId="0" applyNumberFormat="1" applyFont="1" applyBorder="1" applyAlignment="1" applyProtection="1">
      <alignment horizontal="right" vertical="center"/>
      <protection hidden="1"/>
    </xf>
    <xf numFmtId="176" fontId="2" fillId="0" borderId="0" xfId="0" applyNumberFormat="1" applyFont="1" applyAlignment="1" applyProtection="1">
      <alignment horizontal="right" vertical="center"/>
      <protection hidden="1"/>
    </xf>
    <xf numFmtId="0" fontId="54" fillId="0" borderId="0" xfId="0" applyFont="1" applyAlignment="1" applyProtection="1">
      <alignment vertical="center"/>
      <protection hidden="1"/>
    </xf>
    <xf numFmtId="176" fontId="2" fillId="0" borderId="78" xfId="0" applyNumberFormat="1" applyFont="1" applyBorder="1" applyAlignment="1" applyProtection="1">
      <alignment horizontal="right" vertical="center"/>
      <protection hidden="1"/>
    </xf>
    <xf numFmtId="176" fontId="2" fillId="0" borderId="79" xfId="0" applyNumberFormat="1" applyFont="1" applyBorder="1" applyAlignment="1" applyProtection="1">
      <alignment horizontal="right" vertical="center"/>
      <protection hidden="1"/>
    </xf>
    <xf numFmtId="176" fontId="2" fillId="0" borderId="80" xfId="0" applyNumberFormat="1" applyFont="1" applyBorder="1" applyAlignment="1" applyProtection="1">
      <alignment horizontal="right" vertical="center"/>
      <protection hidden="1"/>
    </xf>
    <xf numFmtId="184" fontId="2" fillId="0" borderId="112" xfId="0" applyNumberFormat="1" applyFont="1" applyBorder="1" applyAlignment="1" applyProtection="1">
      <alignment horizontal="left" vertical="top" wrapText="1"/>
      <protection hidden="1"/>
    </xf>
    <xf numFmtId="0" fontId="2" fillId="0" borderId="106" xfId="0" applyFont="1" applyBorder="1" applyAlignment="1" applyProtection="1">
      <alignment vertical="top" wrapText="1"/>
      <protection hidden="1"/>
    </xf>
    <xf numFmtId="184" fontId="2" fillId="0" borderId="105" xfId="0" applyNumberFormat="1" applyFont="1" applyBorder="1" applyAlignment="1" applyProtection="1">
      <alignment horizontal="left" vertical="top" wrapText="1"/>
      <protection hidden="1"/>
    </xf>
    <xf numFmtId="0" fontId="2" fillId="0" borderId="0" xfId="0" applyFont="1" applyAlignment="1" applyProtection="1">
      <alignment vertical="top" wrapText="1"/>
      <protection hidden="1"/>
    </xf>
    <xf numFmtId="0" fontId="2" fillId="0" borderId="105" xfId="0" applyFont="1" applyBorder="1" applyAlignment="1" applyProtection="1">
      <alignment vertical="top" wrapText="1"/>
      <protection hidden="1"/>
    </xf>
    <xf numFmtId="0" fontId="59" fillId="0" borderId="286" xfId="0" applyFont="1" applyBorder="1" applyAlignment="1" applyProtection="1">
      <alignment horizontal="center" vertical="top" wrapText="1"/>
      <protection hidden="1"/>
    </xf>
    <xf numFmtId="0" fontId="52" fillId="0" borderId="287" xfId="0" applyFont="1" applyBorder="1" applyAlignment="1" applyProtection="1">
      <alignment vertical="top"/>
      <protection hidden="1"/>
    </xf>
    <xf numFmtId="0" fontId="52" fillId="0" borderId="288" xfId="0" applyFont="1" applyBorder="1" applyAlignment="1" applyProtection="1">
      <alignment vertical="top"/>
      <protection hidden="1"/>
    </xf>
    <xf numFmtId="0" fontId="52" fillId="0" borderId="289" xfId="0" applyFont="1" applyBorder="1" applyAlignment="1" applyProtection="1">
      <alignment vertical="top"/>
      <protection hidden="1"/>
    </xf>
    <xf numFmtId="0" fontId="61" fillId="0" borderId="105" xfId="0" applyFont="1" applyBorder="1" applyAlignment="1" applyProtection="1">
      <alignment horizontal="distributed" vertical="center" justifyLastLine="1"/>
      <protection hidden="1"/>
    </xf>
    <xf numFmtId="0" fontId="61" fillId="0" borderId="104" xfId="0" applyFont="1" applyBorder="1" applyAlignment="1" applyProtection="1">
      <alignment horizontal="distributed" vertical="center" justifyLastLine="1"/>
      <protection hidden="1"/>
    </xf>
    <xf numFmtId="0" fontId="61" fillId="0" borderId="119" xfId="0" applyFont="1" applyBorder="1" applyAlignment="1" applyProtection="1">
      <alignment horizontal="distributed" vertical="center" justifyLastLine="1"/>
      <protection hidden="1"/>
    </xf>
    <xf numFmtId="0" fontId="61" fillId="0" borderId="136" xfId="0" applyFont="1" applyBorder="1" applyAlignment="1" applyProtection="1">
      <alignment horizontal="distributed" vertical="center" justifyLastLine="1"/>
      <protection hidden="1"/>
    </xf>
    <xf numFmtId="0" fontId="91" fillId="0" borderId="0" xfId="0" applyFont="1" applyAlignment="1" applyProtection="1">
      <alignment horizontal="distributed" vertical="center" wrapText="1" shrinkToFit="1"/>
      <protection hidden="1"/>
    </xf>
    <xf numFmtId="0" fontId="61" fillId="0" borderId="104" xfId="0" applyFont="1" applyBorder="1" applyAlignment="1" applyProtection="1">
      <alignment horizontal="center" vertical="top" wrapText="1"/>
      <protection hidden="1"/>
    </xf>
    <xf numFmtId="184" fontId="2" fillId="0" borderId="280" xfId="0" applyNumberFormat="1" applyFont="1" applyBorder="1" applyAlignment="1" applyProtection="1">
      <alignment vertical="center"/>
      <protection hidden="1"/>
    </xf>
    <xf numFmtId="0" fontId="2" fillId="0" borderId="281" xfId="0" applyFont="1" applyBorder="1" applyAlignment="1" applyProtection="1">
      <alignment vertical="center"/>
      <protection hidden="1"/>
    </xf>
    <xf numFmtId="0" fontId="2" fillId="0" borderId="282" xfId="0" applyFont="1" applyBorder="1" applyAlignment="1" applyProtection="1">
      <alignment vertical="center"/>
      <protection hidden="1"/>
    </xf>
    <xf numFmtId="0" fontId="90" fillId="0" borderId="0" xfId="0" applyFont="1" applyAlignment="1" applyProtection="1">
      <alignment vertical="top"/>
      <protection hidden="1"/>
    </xf>
    <xf numFmtId="0" fontId="52" fillId="0" borderId="0" xfId="0" applyFont="1" applyAlignment="1" applyProtection="1">
      <alignment vertical="top"/>
      <protection hidden="1"/>
    </xf>
    <xf numFmtId="176" fontId="2" fillId="0" borderId="290" xfId="0" applyNumberFormat="1" applyFont="1" applyBorder="1" applyAlignment="1" applyProtection="1">
      <alignment horizontal="right" shrinkToFit="1"/>
      <protection hidden="1"/>
    </xf>
    <xf numFmtId="176" fontId="2" fillId="0" borderId="291" xfId="0" applyNumberFormat="1" applyFont="1" applyBorder="1" applyAlignment="1" applyProtection="1">
      <alignment horizontal="right" shrinkToFit="1"/>
      <protection hidden="1"/>
    </xf>
    <xf numFmtId="176" fontId="2" fillId="0" borderId="292" xfId="0" applyNumberFormat="1" applyFont="1" applyBorder="1" applyAlignment="1" applyProtection="1">
      <alignment horizontal="right" shrinkToFit="1"/>
      <protection hidden="1"/>
    </xf>
    <xf numFmtId="0" fontId="4" fillId="0" borderId="141" xfId="0" applyFont="1" applyBorder="1" applyAlignment="1" applyProtection="1">
      <alignment horizontal="left" vertical="center"/>
      <protection hidden="1"/>
    </xf>
    <xf numFmtId="176" fontId="2" fillId="0" borderId="277" xfId="0" applyNumberFormat="1" applyFont="1" applyBorder="1" applyAlignment="1" applyProtection="1">
      <alignment horizontal="right" shrinkToFit="1"/>
      <protection hidden="1"/>
    </xf>
    <xf numFmtId="176" fontId="2" fillId="0" borderId="282" xfId="0" applyNumberFormat="1" applyFont="1" applyBorder="1" applyAlignment="1" applyProtection="1">
      <alignment horizontal="right" shrinkToFit="1"/>
      <protection hidden="1"/>
    </xf>
    <xf numFmtId="176" fontId="2" fillId="0" borderId="293" xfId="0" applyNumberFormat="1" applyFont="1" applyBorder="1" applyAlignment="1" applyProtection="1">
      <alignment horizontal="right" shrinkToFit="1"/>
      <protection hidden="1"/>
    </xf>
    <xf numFmtId="184" fontId="4" fillId="0" borderId="78" xfId="0" applyNumberFormat="1" applyFont="1" applyBorder="1" applyAlignment="1" applyProtection="1">
      <alignment horizontal="left" vertical="center"/>
      <protection hidden="1"/>
    </xf>
    <xf numFmtId="0" fontId="4" fillId="0" borderId="79" xfId="0" applyFont="1" applyBorder="1" applyAlignment="1" applyProtection="1">
      <alignment horizontal="left" vertical="center"/>
      <protection hidden="1"/>
    </xf>
    <xf numFmtId="0" fontId="4" fillId="0" borderId="80" xfId="0" applyFont="1" applyBorder="1" applyAlignment="1" applyProtection="1">
      <alignment horizontal="left" vertical="center"/>
      <protection hidden="1"/>
    </xf>
    <xf numFmtId="0" fontId="2" fillId="0" borderId="294" xfId="0" applyFont="1" applyBorder="1" applyAlignment="1" applyProtection="1">
      <alignment horizontal="center" vertical="center"/>
      <protection hidden="1"/>
    </xf>
    <xf numFmtId="0" fontId="2" fillId="0" borderId="295" xfId="0" applyFont="1" applyBorder="1" applyAlignment="1" applyProtection="1">
      <alignment horizontal="center" vertical="center"/>
      <protection hidden="1"/>
    </xf>
    <xf numFmtId="176" fontId="2" fillId="0" borderId="268" xfId="0" applyNumberFormat="1" applyFont="1" applyBorder="1" applyAlignment="1" applyProtection="1">
      <alignment horizontal="right" vertical="center" shrinkToFit="1"/>
      <protection hidden="1"/>
    </xf>
    <xf numFmtId="176" fontId="2" fillId="0" borderId="269" xfId="0" applyNumberFormat="1" applyFont="1" applyBorder="1" applyAlignment="1" applyProtection="1">
      <alignment horizontal="right" vertical="center" shrinkToFit="1"/>
      <protection hidden="1"/>
    </xf>
    <xf numFmtId="0" fontId="4" fillId="0" borderId="0" xfId="0" applyFont="1" applyAlignment="1" applyProtection="1">
      <alignment horizontal="left" vertical="center"/>
      <protection hidden="1"/>
    </xf>
    <xf numFmtId="176" fontId="2" fillId="0" borderId="80" xfId="0" applyNumberFormat="1" applyFont="1" applyBorder="1" applyAlignment="1" applyProtection="1">
      <alignment horizontal="right" vertical="center" shrinkToFit="1"/>
      <protection hidden="1"/>
    </xf>
    <xf numFmtId="184" fontId="4" fillId="0" borderId="280" xfId="0" applyNumberFormat="1" applyFont="1" applyBorder="1" applyAlignment="1" applyProtection="1">
      <alignment horizontal="left" vertical="center"/>
      <protection hidden="1"/>
    </xf>
    <xf numFmtId="0" fontId="4" fillId="0" borderId="281" xfId="0" applyFont="1" applyBorder="1" applyAlignment="1" applyProtection="1">
      <alignment horizontal="left" vertical="center"/>
      <protection hidden="1"/>
    </xf>
    <xf numFmtId="0" fontId="4" fillId="0" borderId="282" xfId="0" applyFont="1" applyBorder="1" applyAlignment="1" applyProtection="1">
      <alignment horizontal="left" vertical="center"/>
      <protection hidden="1"/>
    </xf>
    <xf numFmtId="184" fontId="2" fillId="0" borderId="277" xfId="0" applyNumberFormat="1" applyFont="1" applyBorder="1" applyAlignment="1" applyProtection="1">
      <alignment horizontal="center"/>
      <protection hidden="1"/>
    </xf>
    <xf numFmtId="184" fontId="2" fillId="0" borderId="281" xfId="0" applyNumberFormat="1" applyFont="1" applyBorder="1" applyAlignment="1" applyProtection="1">
      <alignment horizontal="center"/>
      <protection hidden="1"/>
    </xf>
    <xf numFmtId="0" fontId="2" fillId="0" borderId="278" xfId="0" applyFont="1" applyBorder="1" applyAlignment="1" applyProtection="1">
      <alignment horizontal="center"/>
      <protection hidden="1"/>
    </xf>
    <xf numFmtId="176" fontId="2" fillId="0" borderId="284" xfId="0" applyNumberFormat="1" applyFont="1" applyBorder="1" applyAlignment="1" applyProtection="1">
      <alignment horizontal="right" vertical="center" shrinkToFit="1"/>
      <protection hidden="1"/>
    </xf>
    <xf numFmtId="176" fontId="2" fillId="0" borderId="285" xfId="0" applyNumberFormat="1" applyFont="1" applyBorder="1" applyAlignment="1" applyProtection="1">
      <alignment horizontal="right" vertical="center" shrinkToFit="1"/>
      <protection hidden="1"/>
    </xf>
    <xf numFmtId="176" fontId="2" fillId="0" borderId="149" xfId="0" applyNumberFormat="1" applyFont="1" applyBorder="1" applyAlignment="1" applyProtection="1">
      <alignment horizontal="right" shrinkToFit="1"/>
      <protection hidden="1"/>
    </xf>
    <xf numFmtId="176" fontId="2" fillId="0" borderId="142" xfId="0" applyNumberFormat="1" applyFont="1" applyBorder="1" applyAlignment="1" applyProtection="1">
      <alignment horizontal="right" shrinkToFit="1"/>
      <protection hidden="1"/>
    </xf>
    <xf numFmtId="176" fontId="2" fillId="0" borderId="79" xfId="0" applyNumberFormat="1" applyFont="1" applyBorder="1" applyAlignment="1" applyProtection="1">
      <alignment horizontal="right" vertical="center" shrinkToFit="1"/>
      <protection hidden="1"/>
    </xf>
    <xf numFmtId="0" fontId="92" fillId="0" borderId="0" xfId="0" applyFont="1" applyAlignment="1" applyProtection="1">
      <alignment horizontal="center" vertical="top" textRotation="255"/>
      <protection hidden="1"/>
    </xf>
    <xf numFmtId="184" fontId="28" fillId="0" borderId="235" xfId="0" applyNumberFormat="1" applyFont="1" applyBorder="1" applyAlignment="1" applyProtection="1">
      <alignment horizontal="center" vertical="top"/>
      <protection hidden="1"/>
    </xf>
    <xf numFmtId="184" fontId="28" fillId="0" borderId="236" xfId="0" applyNumberFormat="1" applyFont="1" applyBorder="1" applyAlignment="1" applyProtection="1">
      <alignment horizontal="center" vertical="top"/>
      <protection hidden="1"/>
    </xf>
    <xf numFmtId="184" fontId="28" fillId="0" borderId="259" xfId="0" applyNumberFormat="1" applyFont="1" applyBorder="1" applyAlignment="1" applyProtection="1">
      <alignment horizontal="center" vertical="top"/>
      <protection hidden="1"/>
    </xf>
    <xf numFmtId="0" fontId="58" fillId="0" borderId="112" xfId="0" applyFont="1" applyBorder="1" applyAlignment="1" applyProtection="1">
      <alignment horizontal="distributed" vertical="center" justifyLastLine="1"/>
      <protection hidden="1"/>
    </xf>
    <xf numFmtId="0" fontId="58" fillId="0" borderId="115" xfId="0" applyFont="1" applyBorder="1" applyAlignment="1" applyProtection="1">
      <alignment horizontal="distributed" vertical="center" justifyLastLine="1"/>
      <protection hidden="1"/>
    </xf>
    <xf numFmtId="0" fontId="52" fillId="0" borderId="0" xfId="0" quotePrefix="1" applyFont="1" applyAlignment="1" applyProtection="1">
      <alignment horizontal="center"/>
      <protection hidden="1"/>
    </xf>
    <xf numFmtId="184" fontId="4" fillId="0" borderId="0" xfId="0" applyNumberFormat="1" applyFont="1" applyAlignment="1" applyProtection="1">
      <alignment horizontal="left" vertical="center"/>
      <protection hidden="1"/>
    </xf>
    <xf numFmtId="184" fontId="4" fillId="0" borderId="141" xfId="0" applyNumberFormat="1" applyFont="1" applyBorder="1" applyAlignment="1" applyProtection="1">
      <alignment horizontal="left" vertical="center"/>
      <protection hidden="1"/>
    </xf>
    <xf numFmtId="184" fontId="2" fillId="0" borderId="268" xfId="0" applyNumberFormat="1" applyFont="1" applyBorder="1" applyAlignment="1" applyProtection="1">
      <alignment horizontal="center" vertical="center"/>
      <protection hidden="1"/>
    </xf>
    <xf numFmtId="184" fontId="2" fillId="0" borderId="79" xfId="0" applyNumberFormat="1" applyFont="1" applyBorder="1" applyAlignment="1" applyProtection="1">
      <alignment horizontal="center" vertical="center"/>
      <protection hidden="1"/>
    </xf>
    <xf numFmtId="0" fontId="2" fillId="0" borderId="269" xfId="0" applyFont="1" applyBorder="1" applyAlignment="1" applyProtection="1">
      <alignment horizontal="center" vertical="center"/>
      <protection hidden="1"/>
    </xf>
    <xf numFmtId="176" fontId="2" fillId="0" borderId="295" xfId="0" applyNumberFormat="1" applyFont="1" applyBorder="1" applyAlignment="1" applyProtection="1">
      <alignment vertical="center" shrinkToFit="1"/>
      <protection hidden="1"/>
    </xf>
    <xf numFmtId="176" fontId="2" fillId="0" borderId="183" xfId="0" applyNumberFormat="1" applyFont="1" applyBorder="1" applyAlignment="1" applyProtection="1">
      <alignment vertical="center" shrinkToFit="1"/>
      <protection hidden="1"/>
    </xf>
    <xf numFmtId="0" fontId="2" fillId="0" borderId="149" xfId="0" applyFont="1" applyBorder="1" applyAlignment="1" applyProtection="1">
      <alignment horizontal="center"/>
      <protection hidden="1"/>
    </xf>
    <xf numFmtId="0" fontId="2" fillId="0" borderId="146" xfId="0" applyFont="1" applyBorder="1" applyAlignment="1" applyProtection="1">
      <alignment horizontal="center"/>
      <protection hidden="1"/>
    </xf>
    <xf numFmtId="0" fontId="58" fillId="0" borderId="6" xfId="0" applyFont="1" applyBorder="1" applyAlignment="1" applyProtection="1">
      <alignment horizontal="distributed" vertical="center" indent="1"/>
      <protection hidden="1"/>
    </xf>
    <xf numFmtId="0" fontId="58" fillId="0" borderId="7" xfId="0" applyFont="1" applyBorder="1" applyAlignment="1" applyProtection="1">
      <alignment horizontal="distributed" vertical="center" indent="1"/>
      <protection hidden="1"/>
    </xf>
    <xf numFmtId="0" fontId="58" fillId="0" borderId="81" xfId="0" applyFont="1" applyBorder="1" applyAlignment="1" applyProtection="1">
      <alignment horizontal="distributed" vertical="center" indent="1"/>
      <protection hidden="1"/>
    </xf>
    <xf numFmtId="0" fontId="58" fillId="0" borderId="8" xfId="0" applyFont="1" applyBorder="1" applyAlignment="1" applyProtection="1">
      <alignment horizontal="distributed" vertical="center" indent="1"/>
      <protection hidden="1"/>
    </xf>
    <xf numFmtId="0" fontId="58" fillId="0" borderId="9" xfId="0" applyFont="1" applyBorder="1" applyAlignment="1" applyProtection="1">
      <alignment horizontal="distributed" vertical="center" indent="1"/>
      <protection hidden="1"/>
    </xf>
    <xf numFmtId="0" fontId="58" fillId="0" borderId="82" xfId="0" applyFont="1" applyBorder="1" applyAlignment="1" applyProtection="1">
      <alignment horizontal="distributed" vertical="center" indent="1"/>
      <protection hidden="1"/>
    </xf>
    <xf numFmtId="0" fontId="61" fillId="0" borderId="286" xfId="0" applyFont="1" applyBorder="1" applyAlignment="1" applyProtection="1">
      <alignment horizontal="center" vertical="top" wrapText="1"/>
      <protection hidden="1"/>
    </xf>
    <xf numFmtId="0" fontId="61" fillId="0" borderId="7" xfId="0" applyFont="1" applyBorder="1" applyAlignment="1" applyProtection="1">
      <alignment horizontal="center" vertical="top" wrapText="1"/>
      <protection hidden="1"/>
    </xf>
    <xf numFmtId="0" fontId="52" fillId="0" borderId="9" xfId="0" applyFont="1" applyBorder="1" applyAlignment="1" applyProtection="1">
      <alignment vertical="top"/>
      <protection hidden="1"/>
    </xf>
    <xf numFmtId="0" fontId="58" fillId="0" borderId="286" xfId="0" applyFont="1" applyBorder="1" applyAlignment="1" applyProtection="1">
      <alignment horizontal="center" vertical="center"/>
      <protection hidden="1"/>
    </xf>
    <xf numFmtId="0" fontId="58" fillId="0" borderId="7" xfId="0" applyFont="1" applyBorder="1" applyAlignment="1" applyProtection="1">
      <alignment horizontal="center" vertical="center"/>
      <protection hidden="1"/>
    </xf>
    <xf numFmtId="0" fontId="58" fillId="0" borderId="81" xfId="0" applyFont="1" applyBorder="1" applyAlignment="1" applyProtection="1">
      <alignment horizontal="center" vertical="center"/>
      <protection hidden="1"/>
    </xf>
    <xf numFmtId="0" fontId="58" fillId="0" borderId="288" xfId="0" applyFont="1" applyBorder="1" applyAlignment="1" applyProtection="1">
      <alignment horizontal="center" vertical="center"/>
      <protection hidden="1"/>
    </xf>
    <xf numFmtId="0" fontId="58" fillId="0" borderId="9" xfId="0" applyFont="1" applyBorder="1" applyAlignment="1" applyProtection="1">
      <alignment horizontal="center" vertical="center"/>
      <protection hidden="1"/>
    </xf>
    <xf numFmtId="0" fontId="58" fillId="0" borderId="82" xfId="0" applyFont="1" applyBorder="1" applyAlignment="1" applyProtection="1">
      <alignment horizontal="center" vertical="center"/>
      <protection hidden="1"/>
    </xf>
    <xf numFmtId="0" fontId="59" fillId="0" borderId="286" xfId="0" applyFont="1" applyBorder="1" applyAlignment="1" applyProtection="1">
      <alignment horizontal="center" vertical="center" wrapText="1"/>
      <protection hidden="1"/>
    </xf>
    <xf numFmtId="0" fontId="59" fillId="0" borderId="287" xfId="0" applyFont="1" applyBorder="1" applyAlignment="1" applyProtection="1">
      <alignment horizontal="center" vertical="center"/>
      <protection hidden="1"/>
    </xf>
    <xf numFmtId="0" fontId="59" fillId="0" borderId="288" xfId="0" applyFont="1" applyBorder="1" applyAlignment="1" applyProtection="1">
      <alignment horizontal="center" vertical="center"/>
      <protection hidden="1"/>
    </xf>
    <xf numFmtId="0" fontId="59" fillId="0" borderId="289" xfId="0" applyFont="1" applyBorder="1" applyAlignment="1" applyProtection="1">
      <alignment horizontal="center" vertical="center"/>
      <protection hidden="1"/>
    </xf>
    <xf numFmtId="0" fontId="61" fillId="0" borderId="105" xfId="0" applyFont="1" applyBorder="1" applyAlignment="1" applyProtection="1">
      <alignment horizontal="distributed" vertical="center" wrapText="1" justifyLastLine="1"/>
      <protection hidden="1"/>
    </xf>
    <xf numFmtId="0" fontId="52" fillId="0" borderId="0" xfId="0" applyFont="1" applyAlignment="1" applyProtection="1">
      <alignment horizontal="distributed" vertical="center" wrapText="1" justifyLastLine="1"/>
      <protection hidden="1"/>
    </xf>
    <xf numFmtId="0" fontId="52" fillId="0" borderId="119" xfId="0" applyFont="1" applyBorder="1" applyAlignment="1" applyProtection="1">
      <alignment horizontal="distributed" vertical="center" wrapText="1" justifyLastLine="1"/>
      <protection hidden="1"/>
    </xf>
    <xf numFmtId="0" fontId="52" fillId="0" borderId="102" xfId="0" applyFont="1" applyBorder="1" applyAlignment="1" applyProtection="1">
      <alignment horizontal="distributed" vertical="center" wrapText="1" justifyLastLine="1"/>
      <protection hidden="1"/>
    </xf>
    <xf numFmtId="0" fontId="61" fillId="0" borderId="286" xfId="0" applyFont="1" applyBorder="1" applyAlignment="1" applyProtection="1">
      <alignment horizontal="center" vertical="center" wrapText="1" shrinkToFit="1"/>
      <protection hidden="1"/>
    </xf>
    <xf numFmtId="0" fontId="61" fillId="0" borderId="287" xfId="0" applyFont="1" applyBorder="1" applyAlignment="1" applyProtection="1">
      <alignment horizontal="center" vertical="center" wrapText="1" shrinkToFit="1"/>
      <protection hidden="1"/>
    </xf>
    <xf numFmtId="0" fontId="61" fillId="0" borderId="288" xfId="0" applyFont="1" applyBorder="1" applyAlignment="1" applyProtection="1">
      <alignment horizontal="center" vertical="center" wrapText="1" shrinkToFit="1"/>
      <protection hidden="1"/>
    </xf>
    <xf numFmtId="0" fontId="61" fillId="0" borderId="289" xfId="0" applyFont="1" applyBorder="1" applyAlignment="1" applyProtection="1">
      <alignment horizontal="center" vertical="center" wrapText="1" shrinkToFit="1"/>
      <protection hidden="1"/>
    </xf>
    <xf numFmtId="0" fontId="82" fillId="0" borderId="0" xfId="0" applyFont="1" applyAlignment="1" applyProtection="1">
      <alignment horizontal="distributed" vertical="top"/>
      <protection hidden="1"/>
    </xf>
    <xf numFmtId="0" fontId="55" fillId="0" borderId="0" xfId="0" applyFont="1" applyAlignment="1" applyProtection="1">
      <alignment horizontal="right" vertical="top"/>
      <protection hidden="1"/>
    </xf>
    <xf numFmtId="0" fontId="46" fillId="0" borderId="296" xfId="0" applyFont="1" applyBorder="1" applyAlignment="1" applyProtection="1">
      <alignment vertical="top"/>
      <protection hidden="1"/>
    </xf>
    <xf numFmtId="0" fontId="46" fillId="0" borderId="297" xfId="0" applyFont="1" applyBorder="1" applyAlignment="1" applyProtection="1">
      <alignment vertical="top"/>
      <protection hidden="1"/>
    </xf>
    <xf numFmtId="0" fontId="58" fillId="0" borderId="83" xfId="0" applyFont="1" applyBorder="1" applyAlignment="1" applyProtection="1">
      <alignment horizontal="distributed" vertical="center" indent="1"/>
      <protection hidden="1"/>
    </xf>
    <xf numFmtId="0" fontId="58" fillId="0" borderId="84" xfId="0" applyFont="1" applyBorder="1" applyAlignment="1" applyProtection="1">
      <alignment horizontal="distributed" vertical="center" indent="1"/>
      <protection hidden="1"/>
    </xf>
    <xf numFmtId="176" fontId="8" fillId="0" borderId="298" xfId="0" applyNumberFormat="1" applyFont="1" applyBorder="1" applyAlignment="1" applyProtection="1">
      <alignment vertical="center"/>
      <protection hidden="1"/>
    </xf>
    <xf numFmtId="176" fontId="8" fillId="0" borderId="299" xfId="0" applyNumberFormat="1" applyFont="1" applyBorder="1" applyAlignment="1" applyProtection="1">
      <alignment vertical="center"/>
      <protection hidden="1"/>
    </xf>
    <xf numFmtId="0" fontId="61" fillId="0" borderId="104" xfId="0" applyFont="1" applyBorder="1" applyAlignment="1" applyProtection="1">
      <alignment vertical="top"/>
      <protection hidden="1"/>
    </xf>
    <xf numFmtId="0" fontId="52" fillId="0" borderId="104" xfId="0" applyFont="1" applyBorder="1" applyAlignment="1" applyProtection="1">
      <alignment vertical="top"/>
      <protection hidden="1"/>
    </xf>
    <xf numFmtId="0" fontId="58" fillId="0" borderId="147" xfId="0" applyFont="1" applyBorder="1" applyAlignment="1" applyProtection="1">
      <alignment horizontal="distributed" vertical="center" indent="1"/>
      <protection hidden="1"/>
    </xf>
    <xf numFmtId="178" fontId="3" fillId="0" borderId="300" xfId="0" applyNumberFormat="1" applyFont="1" applyBorder="1" applyAlignment="1" applyProtection="1">
      <alignment vertical="center"/>
      <protection hidden="1"/>
    </xf>
    <xf numFmtId="178" fontId="8" fillId="0" borderId="301" xfId="0" applyNumberFormat="1" applyFont="1" applyBorder="1" applyAlignment="1" applyProtection="1">
      <alignment vertical="center"/>
      <protection hidden="1"/>
    </xf>
    <xf numFmtId="176" fontId="8" fillId="0" borderId="296" xfId="0" applyNumberFormat="1" applyFont="1" applyBorder="1" applyAlignment="1" applyProtection="1">
      <alignment vertical="center"/>
      <protection hidden="1"/>
    </xf>
    <xf numFmtId="176" fontId="8" fillId="0" borderId="297" xfId="0" applyNumberFormat="1" applyFont="1" applyBorder="1" applyAlignment="1" applyProtection="1">
      <alignment vertical="center"/>
      <protection hidden="1"/>
    </xf>
    <xf numFmtId="176" fontId="8" fillId="0" borderId="83" xfId="0" applyNumberFormat="1" applyFont="1" applyBorder="1" applyAlignment="1" applyProtection="1">
      <alignment vertical="center"/>
      <protection hidden="1"/>
    </xf>
    <xf numFmtId="176" fontId="8" fillId="0" borderId="84" xfId="0" applyNumberFormat="1" applyFont="1" applyBorder="1" applyAlignment="1" applyProtection="1">
      <alignment vertical="center"/>
      <protection hidden="1"/>
    </xf>
    <xf numFmtId="0" fontId="61" fillId="0" borderId="83" xfId="0" applyFont="1" applyBorder="1" applyAlignment="1" applyProtection="1">
      <alignment horizontal="right" vertical="top"/>
      <protection hidden="1"/>
    </xf>
    <xf numFmtId="0" fontId="52" fillId="0" borderId="84" xfId="0" applyFont="1" applyBorder="1" applyAlignment="1" applyProtection="1">
      <alignment vertical="top"/>
      <protection hidden="1"/>
    </xf>
    <xf numFmtId="0" fontId="59" fillId="0" borderId="155" xfId="0" applyFont="1" applyBorder="1" applyAlignment="1" applyProtection="1">
      <alignment horizontal="center" vertical="center" shrinkToFit="1"/>
      <protection hidden="1"/>
    </xf>
    <xf numFmtId="0" fontId="59" fillId="0" borderId="156" xfId="0" applyFont="1" applyBorder="1" applyAlignment="1" applyProtection="1">
      <alignment horizontal="center" vertical="center" shrinkToFit="1"/>
      <protection hidden="1"/>
    </xf>
    <xf numFmtId="0" fontId="59" fillId="0" borderId="283" xfId="0" applyFont="1" applyBorder="1" applyAlignment="1" applyProtection="1">
      <alignment horizontal="center" vertical="center" shrinkToFit="1"/>
      <protection hidden="1"/>
    </xf>
    <xf numFmtId="0" fontId="54" fillId="0" borderId="147" xfId="0" applyFont="1" applyBorder="1" applyAlignment="1" applyProtection="1">
      <alignment horizontal="distributed" vertical="center" indent="5"/>
      <protection hidden="1"/>
    </xf>
    <xf numFmtId="0" fontId="54" fillId="0" borderId="0" xfId="0" applyFont="1" applyAlignment="1" applyProtection="1">
      <alignment horizontal="distributed" vertical="center" indent="5"/>
      <protection hidden="1"/>
    </xf>
    <xf numFmtId="0" fontId="58" fillId="0" borderId="296" xfId="0" applyFont="1" applyBorder="1" applyAlignment="1" applyProtection="1">
      <alignment horizontal="right" vertical="center"/>
      <protection hidden="1"/>
    </xf>
    <xf numFmtId="0" fontId="58" fillId="0" borderId="296" xfId="0" applyFont="1" applyBorder="1" applyAlignment="1" applyProtection="1">
      <alignment vertical="center"/>
      <protection hidden="1"/>
    </xf>
    <xf numFmtId="0" fontId="58" fillId="0" borderId="297" xfId="0" applyFont="1" applyBorder="1" applyAlignment="1" applyProtection="1">
      <alignment vertical="center"/>
      <protection hidden="1"/>
    </xf>
    <xf numFmtId="0" fontId="58" fillId="0" borderId="302" xfId="0" applyFont="1" applyBorder="1" applyAlignment="1" applyProtection="1">
      <alignment horizontal="distributed" vertical="center" indent="1"/>
      <protection hidden="1"/>
    </xf>
    <xf numFmtId="0" fontId="58" fillId="0" borderId="303" xfId="0" applyFont="1" applyBorder="1" applyAlignment="1" applyProtection="1">
      <alignment horizontal="distributed" vertical="center" indent="1"/>
      <protection hidden="1"/>
    </xf>
    <xf numFmtId="0" fontId="58" fillId="0" borderId="112" xfId="0" applyFont="1" applyBorder="1" applyAlignment="1" applyProtection="1">
      <alignment horizontal="right" vertical="center"/>
      <protection hidden="1"/>
    </xf>
    <xf numFmtId="0" fontId="58" fillId="0" borderId="111" xfId="0" applyFont="1" applyBorder="1" applyAlignment="1" applyProtection="1">
      <alignment vertical="center"/>
      <protection hidden="1"/>
    </xf>
    <xf numFmtId="0" fontId="58" fillId="0" borderId="108" xfId="0" applyFont="1" applyBorder="1" applyAlignment="1" applyProtection="1">
      <alignment vertical="center"/>
      <protection hidden="1"/>
    </xf>
    <xf numFmtId="0" fontId="58" fillId="0" borderId="116" xfId="0" applyFont="1" applyBorder="1" applyAlignment="1" applyProtection="1">
      <alignment vertical="center"/>
      <protection hidden="1"/>
    </xf>
    <xf numFmtId="178" fontId="4" fillId="0" borderId="296" xfId="0" applyNumberFormat="1" applyFont="1" applyBorder="1" applyAlignment="1" applyProtection="1">
      <alignment vertical="center"/>
      <protection hidden="1"/>
    </xf>
    <xf numFmtId="178" fontId="4" fillId="0" borderId="297" xfId="0" applyNumberFormat="1" applyFont="1" applyBorder="1" applyAlignment="1" applyProtection="1">
      <alignment vertical="center"/>
      <protection hidden="1"/>
    </xf>
    <xf numFmtId="0" fontId="61" fillId="0" borderId="296" xfId="0" applyFont="1" applyBorder="1" applyAlignment="1" applyProtection="1">
      <alignment vertical="top"/>
      <protection hidden="1"/>
    </xf>
    <xf numFmtId="0" fontId="52" fillId="0" borderId="297" xfId="0" applyFont="1" applyBorder="1" applyAlignment="1" applyProtection="1">
      <alignment vertical="top"/>
      <protection hidden="1"/>
    </xf>
    <xf numFmtId="0" fontId="58" fillId="0" borderId="296" xfId="0" applyFont="1" applyBorder="1" applyAlignment="1" applyProtection="1">
      <alignment horizontal="distributed" vertical="center" indent="1"/>
      <protection hidden="1"/>
    </xf>
    <xf numFmtId="0" fontId="58" fillId="0" borderId="297" xfId="0" applyFont="1" applyBorder="1" applyAlignment="1" applyProtection="1">
      <alignment horizontal="distributed" vertical="center" indent="1"/>
      <protection hidden="1"/>
    </xf>
    <xf numFmtId="0" fontId="93" fillId="0" borderId="0" xfId="0" applyFont="1" applyAlignment="1" applyProtection="1">
      <alignment vertical="center" wrapText="1"/>
      <protection hidden="1"/>
    </xf>
    <xf numFmtId="184" fontId="59" fillId="0" borderId="304" xfId="0" applyNumberFormat="1" applyFont="1" applyBorder="1" applyAlignment="1" applyProtection="1">
      <alignment horizontal="left" vertical="top"/>
      <protection hidden="1"/>
    </xf>
    <xf numFmtId="0" fontId="52" fillId="0" borderId="304" xfId="0" applyFont="1" applyBorder="1" applyAlignment="1" applyProtection="1">
      <alignment vertical="top"/>
      <protection hidden="1"/>
    </xf>
    <xf numFmtId="0" fontId="52" fillId="0" borderId="305" xfId="0" applyFont="1" applyBorder="1" applyAlignment="1" applyProtection="1">
      <alignment vertical="top"/>
      <protection hidden="1"/>
    </xf>
    <xf numFmtId="0" fontId="52" fillId="0" borderId="306" xfId="0" applyFont="1" applyBorder="1" applyAlignment="1" applyProtection="1">
      <alignment vertical="top"/>
      <protection hidden="1"/>
    </xf>
    <xf numFmtId="0" fontId="52" fillId="0" borderId="307" xfId="0" applyFont="1" applyBorder="1" applyAlignment="1" applyProtection="1">
      <alignment vertical="top"/>
      <protection hidden="1"/>
    </xf>
    <xf numFmtId="0" fontId="54" fillId="0" borderId="105" xfId="0" applyFont="1" applyBorder="1" applyAlignment="1" applyProtection="1">
      <alignment horizontal="distributed" vertical="center" justifyLastLine="1"/>
      <protection hidden="1"/>
    </xf>
    <xf numFmtId="0" fontId="54" fillId="0" borderId="0" xfId="0" applyFont="1" applyAlignment="1" applyProtection="1">
      <alignment horizontal="distributed" vertical="center" justifyLastLine="1"/>
      <protection hidden="1"/>
    </xf>
    <xf numFmtId="0" fontId="54" fillId="0" borderId="111" xfId="0" applyFont="1" applyBorder="1" applyAlignment="1" applyProtection="1">
      <alignment horizontal="distributed" vertical="center" justifyLastLine="1"/>
      <protection hidden="1"/>
    </xf>
    <xf numFmtId="0" fontId="54" fillId="0" borderId="108" xfId="0" applyFont="1" applyBorder="1" applyAlignment="1" applyProtection="1">
      <alignment horizontal="distributed" vertical="center" justifyLastLine="1"/>
      <protection hidden="1"/>
    </xf>
    <xf numFmtId="0" fontId="58" fillId="0" borderId="275" xfId="0" applyFont="1" applyBorder="1" applyAlignment="1" applyProtection="1">
      <alignment horizontal="distributed" vertical="top"/>
      <protection hidden="1"/>
    </xf>
    <xf numFmtId="0" fontId="58" fillId="0" borderId="279" xfId="0" applyFont="1" applyBorder="1" applyAlignment="1" applyProtection="1">
      <alignment horizontal="distributed" vertical="top"/>
      <protection hidden="1"/>
    </xf>
    <xf numFmtId="0" fontId="58" fillId="0" borderId="276" xfId="0" applyFont="1" applyBorder="1" applyAlignment="1" applyProtection="1">
      <alignment horizontal="distributed" vertical="top"/>
      <protection hidden="1"/>
    </xf>
    <xf numFmtId="0" fontId="58" fillId="0" borderId="308" xfId="0" applyFont="1" applyBorder="1" applyAlignment="1" applyProtection="1">
      <alignment horizontal="right" vertical="center"/>
      <protection hidden="1"/>
    </xf>
    <xf numFmtId="0" fontId="58" fillId="0" borderId="300" xfId="0" applyFont="1" applyBorder="1" applyAlignment="1" applyProtection="1">
      <alignment vertical="center"/>
      <protection hidden="1"/>
    </xf>
    <xf numFmtId="0" fontId="58" fillId="0" borderId="309" xfId="0" applyFont="1" applyBorder="1" applyAlignment="1" applyProtection="1">
      <alignment vertical="center"/>
      <protection hidden="1"/>
    </xf>
    <xf numFmtId="0" fontId="58" fillId="0" borderId="301" xfId="0" applyFont="1" applyBorder="1" applyAlignment="1" applyProtection="1">
      <alignment vertical="center"/>
      <protection hidden="1"/>
    </xf>
    <xf numFmtId="0" fontId="58" fillId="0" borderId="310" xfId="0" applyFont="1" applyBorder="1" applyAlignment="1" applyProtection="1">
      <alignment horizontal="center" vertical="center" wrapText="1"/>
      <protection hidden="1"/>
    </xf>
    <xf numFmtId="0" fontId="58" fillId="0" borderId="311" xfId="0" applyFont="1" applyBorder="1" applyAlignment="1" applyProtection="1">
      <alignment horizontal="center" vertical="center"/>
      <protection hidden="1"/>
    </xf>
    <xf numFmtId="0" fontId="58" fillId="0" borderId="85" xfId="0" applyFont="1" applyBorder="1" applyAlignment="1" applyProtection="1">
      <alignment horizontal="center" vertical="center"/>
      <protection hidden="1"/>
    </xf>
    <xf numFmtId="0" fontId="58" fillId="0" borderId="312" xfId="0" applyFont="1" applyBorder="1" applyAlignment="1" applyProtection="1">
      <alignment horizontal="center" vertical="center"/>
      <protection hidden="1"/>
    </xf>
    <xf numFmtId="0" fontId="59" fillId="0" borderId="106" xfId="0" applyFont="1" applyBorder="1" applyAlignment="1" applyProtection="1">
      <alignment horizontal="distributed" vertical="top"/>
      <protection hidden="1"/>
    </xf>
    <xf numFmtId="0" fontId="52" fillId="0" borderId="106" xfId="0" applyFont="1" applyBorder="1" applyAlignment="1" applyProtection="1">
      <alignment horizontal="distributed" vertical="top"/>
      <protection hidden="1"/>
    </xf>
    <xf numFmtId="0" fontId="58" fillId="0" borderId="313" xfId="0" applyFont="1" applyBorder="1" applyAlignment="1" applyProtection="1">
      <alignment horizontal="center" vertical="center"/>
      <protection hidden="1"/>
    </xf>
    <xf numFmtId="0" fontId="58" fillId="0" borderId="314" xfId="0" applyFont="1" applyBorder="1" applyAlignment="1" applyProtection="1">
      <alignment vertical="center"/>
      <protection hidden="1"/>
    </xf>
    <xf numFmtId="0" fontId="59" fillId="0" borderId="155" xfId="0" applyFont="1" applyBorder="1" applyAlignment="1" applyProtection="1">
      <alignment horizontal="distributed" vertical="top"/>
      <protection hidden="1"/>
    </xf>
    <xf numFmtId="0" fontId="52" fillId="0" borderId="283" xfId="0" applyFont="1" applyBorder="1" applyAlignment="1" applyProtection="1">
      <alignment horizontal="distributed" vertical="top"/>
      <protection hidden="1"/>
    </xf>
    <xf numFmtId="0" fontId="58" fillId="0" borderId="78" xfId="0" applyFont="1" applyBorder="1" applyAlignment="1" applyProtection="1">
      <alignment horizontal="distributed" vertical="top"/>
      <protection hidden="1"/>
    </xf>
    <xf numFmtId="0" fontId="58" fillId="0" borderId="80" xfId="0" applyFont="1" applyBorder="1" applyAlignment="1" applyProtection="1">
      <alignment horizontal="distributed" vertical="top"/>
      <protection hidden="1"/>
    </xf>
    <xf numFmtId="0" fontId="58" fillId="0" borderId="315" xfId="0" applyFont="1" applyBorder="1" applyAlignment="1" applyProtection="1">
      <alignment horizontal="center" vertical="center"/>
      <protection hidden="1"/>
    </xf>
    <xf numFmtId="0" fontId="58" fillId="0" borderId="316" xfId="0" applyFont="1" applyBorder="1" applyAlignment="1" applyProtection="1">
      <alignment vertical="center"/>
      <protection hidden="1"/>
    </xf>
    <xf numFmtId="178" fontId="4" fillId="0" borderId="83" xfId="0" applyNumberFormat="1" applyFont="1" applyBorder="1" applyAlignment="1" applyProtection="1">
      <alignment vertical="center"/>
      <protection hidden="1"/>
    </xf>
    <xf numFmtId="178" fontId="4" fillId="0" borderId="84" xfId="0" applyNumberFormat="1" applyFont="1" applyBorder="1" applyAlignment="1" applyProtection="1">
      <alignment vertical="center"/>
      <protection hidden="1"/>
    </xf>
    <xf numFmtId="0" fontId="58" fillId="0" borderId="78" xfId="0" applyFont="1" applyBorder="1" applyAlignment="1" applyProtection="1">
      <alignment horizontal="center" vertical="top"/>
      <protection hidden="1"/>
    </xf>
    <xf numFmtId="0" fontId="58" fillId="0" borderId="280" xfId="0" applyFont="1" applyBorder="1" applyAlignment="1" applyProtection="1">
      <alignment horizontal="distributed" vertical="center"/>
      <protection hidden="1"/>
    </xf>
    <xf numFmtId="0" fontId="58" fillId="0" borderId="282" xfId="0" applyFont="1" applyBorder="1" applyAlignment="1" applyProtection="1">
      <alignment horizontal="distributed" vertical="center"/>
      <protection hidden="1"/>
    </xf>
    <xf numFmtId="178" fontId="4" fillId="0" borderId="106" xfId="0" applyNumberFormat="1" applyFont="1" applyBorder="1" applyAlignment="1" applyProtection="1">
      <alignment vertical="center"/>
      <protection hidden="1"/>
    </xf>
    <xf numFmtId="176" fontId="8" fillId="0" borderId="105" xfId="0" applyNumberFormat="1" applyFont="1" applyBorder="1" applyAlignment="1" applyProtection="1">
      <alignment vertical="center"/>
      <protection hidden="1"/>
    </xf>
    <xf numFmtId="176" fontId="8" fillId="0" borderId="0" xfId="0" applyNumberFormat="1" applyFont="1" applyAlignment="1" applyProtection="1">
      <alignment vertical="center"/>
      <protection hidden="1"/>
    </xf>
    <xf numFmtId="0" fontId="8" fillId="0" borderId="300" xfId="0" applyFont="1" applyBorder="1" applyAlignment="1" applyProtection="1">
      <alignment vertical="center"/>
      <protection hidden="1"/>
    </xf>
    <xf numFmtId="0" fontId="8" fillId="0" borderId="301" xfId="0" applyFont="1" applyBorder="1" applyAlignment="1" applyProtection="1">
      <alignment vertical="center"/>
      <protection hidden="1"/>
    </xf>
    <xf numFmtId="0" fontId="58" fillId="0" borderId="106" xfId="0" applyFont="1" applyBorder="1" applyAlignment="1" applyProtection="1">
      <alignment horizontal="right" vertical="center"/>
      <protection hidden="1"/>
    </xf>
    <xf numFmtId="0" fontId="61" fillId="0" borderId="317" xfId="0" applyFont="1" applyBorder="1" applyAlignment="1" applyProtection="1">
      <alignment vertical="top"/>
      <protection hidden="1"/>
    </xf>
    <xf numFmtId="0" fontId="52" fillId="0" borderId="318" xfId="0" applyFont="1" applyBorder="1" applyAlignment="1" applyProtection="1">
      <alignment vertical="top"/>
      <protection hidden="1"/>
    </xf>
    <xf numFmtId="184" fontId="53" fillId="0" borderId="296" xfId="0" applyNumberFormat="1" applyFont="1" applyBorder="1" applyAlignment="1" applyProtection="1">
      <alignment horizontal="left" vertical="top"/>
      <protection hidden="1"/>
    </xf>
    <xf numFmtId="0" fontId="46" fillId="0" borderId="83" xfId="0" applyFont="1" applyBorder="1" applyAlignment="1" applyProtection="1">
      <alignment vertical="top"/>
      <protection hidden="1"/>
    </xf>
    <xf numFmtId="0" fontId="46" fillId="0" borderId="84" xfId="0" applyFont="1" applyBorder="1" applyAlignment="1" applyProtection="1">
      <alignment vertical="top"/>
      <protection hidden="1"/>
    </xf>
    <xf numFmtId="176" fontId="8" fillId="0" borderId="112" xfId="0" applyNumberFormat="1" applyFont="1" applyBorder="1" applyAlignment="1" applyProtection="1">
      <alignment vertical="center"/>
      <protection hidden="1"/>
    </xf>
    <xf numFmtId="176" fontId="8" fillId="0" borderId="106" xfId="0" applyNumberFormat="1" applyFont="1" applyBorder="1" applyAlignment="1" applyProtection="1">
      <alignment vertical="center"/>
      <protection hidden="1"/>
    </xf>
    <xf numFmtId="176" fontId="8" fillId="0" borderId="111" xfId="0" applyNumberFormat="1" applyFont="1" applyBorder="1" applyAlignment="1" applyProtection="1">
      <alignment vertical="center"/>
      <protection hidden="1"/>
    </xf>
    <xf numFmtId="176" fontId="8" fillId="0" borderId="108" xfId="0" applyNumberFormat="1" applyFont="1" applyBorder="1" applyAlignment="1" applyProtection="1">
      <alignment vertical="center"/>
      <protection hidden="1"/>
    </xf>
    <xf numFmtId="176" fontId="8" fillId="0" borderId="308" xfId="0" applyNumberFormat="1" applyFont="1" applyBorder="1" applyAlignment="1" applyProtection="1">
      <alignment vertical="center"/>
      <protection hidden="1"/>
    </xf>
    <xf numFmtId="176" fontId="8" fillId="0" borderId="309" xfId="0" applyNumberFormat="1" applyFont="1" applyBorder="1" applyAlignment="1" applyProtection="1">
      <alignment vertical="center"/>
      <protection hidden="1"/>
    </xf>
    <xf numFmtId="0" fontId="58" fillId="0" borderId="8" xfId="0" applyFont="1" applyBorder="1" applyAlignment="1" applyProtection="1">
      <alignment horizontal="distributed" vertical="center"/>
      <protection hidden="1"/>
    </xf>
    <xf numFmtId="0" fontId="58" fillId="0" borderId="9" xfId="0" applyFont="1" applyBorder="1" applyAlignment="1" applyProtection="1">
      <alignment horizontal="distributed" vertical="center"/>
      <protection hidden="1"/>
    </xf>
    <xf numFmtId="0" fontId="58" fillId="0" borderId="79" xfId="0" applyFont="1" applyBorder="1" applyAlignment="1" applyProtection="1">
      <alignment horizontal="distributed" vertical="center"/>
      <protection hidden="1"/>
    </xf>
    <xf numFmtId="0" fontId="58" fillId="0" borderId="80" xfId="0" applyFont="1" applyBorder="1" applyAlignment="1" applyProtection="1">
      <alignment horizontal="distributed" vertical="center"/>
      <protection hidden="1"/>
    </xf>
    <xf numFmtId="0" fontId="58" fillId="0" borderId="141" xfId="0" applyFont="1" applyBorder="1" applyAlignment="1" applyProtection="1">
      <alignment horizontal="distributed" vertical="center" indent="1"/>
      <protection hidden="1"/>
    </xf>
    <xf numFmtId="176" fontId="8" fillId="0" borderId="149" xfId="0" applyNumberFormat="1" applyFont="1" applyBorder="1" applyAlignment="1" applyProtection="1">
      <alignment vertical="center"/>
      <protection hidden="1"/>
    </xf>
    <xf numFmtId="176" fontId="8" fillId="0" borderId="141" xfId="0" applyNumberFormat="1" applyFont="1" applyBorder="1" applyAlignment="1" applyProtection="1">
      <alignment vertical="center"/>
      <protection hidden="1"/>
    </xf>
    <xf numFmtId="0" fontId="93" fillId="0" borderId="0" xfId="0" applyFont="1" applyAlignment="1" applyProtection="1">
      <alignment horizontal="center" vertical="center" wrapText="1"/>
      <protection hidden="1"/>
    </xf>
    <xf numFmtId="184" fontId="53" fillId="0" borderId="83" xfId="0" applyNumberFormat="1" applyFont="1" applyBorder="1" applyAlignment="1" applyProtection="1">
      <alignment horizontal="left" vertical="top"/>
      <protection hidden="1"/>
    </xf>
    <xf numFmtId="0" fontId="59" fillId="0" borderId="106" xfId="0" applyFont="1" applyBorder="1" applyAlignment="1" applyProtection="1">
      <alignment horizontal="distributed" vertical="center"/>
      <protection hidden="1"/>
    </xf>
    <xf numFmtId="0" fontId="52" fillId="0" borderId="106" xfId="0" applyFont="1" applyBorder="1" applyAlignment="1" applyProtection="1">
      <alignment horizontal="distributed" vertical="center"/>
      <protection hidden="1"/>
    </xf>
    <xf numFmtId="0" fontId="58" fillId="0" borderId="138" xfId="0" applyFont="1" applyBorder="1" applyAlignment="1" applyProtection="1">
      <alignment horizontal="center" vertical="center"/>
      <protection hidden="1"/>
    </xf>
    <xf numFmtId="0" fontId="58" fillId="0" borderId="140" xfId="0" applyFont="1" applyBorder="1" applyAlignment="1" applyProtection="1">
      <alignment vertical="center"/>
      <protection hidden="1"/>
    </xf>
    <xf numFmtId="0" fontId="61" fillId="0" borderId="106" xfId="0" applyFont="1" applyBorder="1" applyAlignment="1" applyProtection="1">
      <alignment horizontal="left" vertical="top"/>
      <protection hidden="1"/>
    </xf>
    <xf numFmtId="0" fontId="61" fillId="0" borderId="106" xfId="0" applyFont="1" applyBorder="1" applyAlignment="1" applyProtection="1">
      <alignment vertical="top"/>
      <protection hidden="1"/>
    </xf>
    <xf numFmtId="0" fontId="46" fillId="0" borderId="106" xfId="0" applyFont="1" applyBorder="1" applyAlignment="1" applyProtection="1">
      <alignment vertical="top"/>
      <protection hidden="1"/>
    </xf>
    <xf numFmtId="0" fontId="46" fillId="0" borderId="0" xfId="0" applyFont="1" applyAlignment="1" applyProtection="1">
      <alignment vertical="top"/>
      <protection hidden="1"/>
    </xf>
    <xf numFmtId="184" fontId="3" fillId="0" borderId="300" xfId="0" applyNumberFormat="1" applyFont="1" applyBorder="1" applyAlignment="1" applyProtection="1">
      <alignmen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vertical="center"/>
      <protection hidden="1"/>
    </xf>
    <xf numFmtId="0" fontId="59" fillId="0" borderId="0" xfId="0" applyFont="1" applyAlignment="1" applyProtection="1">
      <alignment horizontal="distributed" vertical="center"/>
      <protection hidden="1"/>
    </xf>
    <xf numFmtId="0" fontId="52" fillId="0" borderId="0" xfId="0" applyFont="1" applyAlignment="1" applyProtection="1">
      <alignment horizontal="distributed" vertical="center"/>
      <protection hidden="1"/>
    </xf>
    <xf numFmtId="0" fontId="61" fillId="0" borderId="0" xfId="0" applyFont="1" applyAlignment="1" applyProtection="1">
      <alignment vertical="top"/>
      <protection hidden="1"/>
    </xf>
    <xf numFmtId="176" fontId="4" fillId="0" borderId="111" xfId="0" applyNumberFormat="1" applyFont="1" applyBorder="1" applyAlignment="1" applyProtection="1">
      <alignment horizontal="right" vertical="top"/>
      <protection hidden="1"/>
    </xf>
    <xf numFmtId="176" fontId="4" fillId="0" borderId="108" xfId="0" applyNumberFormat="1" applyFont="1" applyBorder="1" applyAlignment="1" applyProtection="1">
      <alignment horizontal="right" vertical="top"/>
      <protection hidden="1"/>
    </xf>
    <xf numFmtId="184" fontId="3" fillId="0" borderId="317" xfId="0" applyNumberFormat="1" applyFont="1" applyBorder="1" applyAlignment="1" applyProtection="1">
      <alignment vertical="center"/>
      <protection hidden="1"/>
    </xf>
    <xf numFmtId="0" fontId="8" fillId="0" borderId="318" xfId="0" applyFont="1" applyBorder="1" applyAlignment="1" applyProtection="1">
      <alignment vertical="center"/>
      <protection hidden="1"/>
    </xf>
    <xf numFmtId="184" fontId="3" fillId="0" borderId="302" xfId="0" applyNumberFormat="1" applyFont="1" applyBorder="1" applyAlignment="1" applyProtection="1">
      <alignment horizontal="distributed" vertical="center" indent="1"/>
      <protection hidden="1"/>
    </xf>
    <xf numFmtId="0" fontId="3" fillId="0" borderId="303" xfId="0" applyFont="1" applyBorder="1" applyAlignment="1" applyProtection="1">
      <alignment horizontal="distributed" vertical="center" indent="1"/>
      <protection hidden="1"/>
    </xf>
    <xf numFmtId="0" fontId="53" fillId="0" borderId="83" xfId="0" applyFont="1" applyBorder="1" applyAlignment="1" applyProtection="1">
      <alignment horizontal="right" vertical="top" wrapText="1"/>
      <protection hidden="1"/>
    </xf>
    <xf numFmtId="184" fontId="3" fillId="0" borderId="319" xfId="0" applyNumberFormat="1" applyFont="1" applyBorder="1" applyAlignment="1" applyProtection="1">
      <alignment horizontal="distributed" vertical="center" indent="1"/>
      <protection hidden="1"/>
    </xf>
    <xf numFmtId="0" fontId="3" fillId="0" borderId="320" xfId="0" applyFont="1" applyBorder="1" applyAlignment="1" applyProtection="1">
      <alignment horizontal="distributed" vertical="center" indent="1"/>
      <protection hidden="1"/>
    </xf>
    <xf numFmtId="0" fontId="46" fillId="0" borderId="97" xfId="0" applyFont="1" applyBorder="1" applyAlignment="1" applyProtection="1">
      <alignment vertical="top"/>
      <protection hidden="1"/>
    </xf>
    <xf numFmtId="0" fontId="46" fillId="0" borderId="102" xfId="0" applyFont="1" applyBorder="1" applyAlignment="1" applyProtection="1">
      <alignment vertical="top"/>
      <protection hidden="1"/>
    </xf>
    <xf numFmtId="0" fontId="61" fillId="0" borderId="135" xfId="0" applyFont="1" applyBorder="1" applyAlignment="1" applyProtection="1">
      <alignment horizontal="distributed" vertical="center"/>
      <protection hidden="1"/>
    </xf>
    <xf numFmtId="0" fontId="61" fillId="0" borderId="178" xfId="0" applyFont="1" applyBorder="1" applyAlignment="1" applyProtection="1">
      <alignment horizontal="distributed" vertical="center"/>
      <protection hidden="1"/>
    </xf>
    <xf numFmtId="0" fontId="61" fillId="0" borderId="321" xfId="0" applyFont="1" applyBorder="1" applyAlignment="1" applyProtection="1">
      <alignment horizontal="center" vertical="center"/>
      <protection hidden="1"/>
    </xf>
    <xf numFmtId="0" fontId="61" fillId="0" borderId="178" xfId="0" applyFont="1" applyBorder="1" applyAlignment="1" applyProtection="1">
      <alignment vertical="center"/>
      <protection hidden="1"/>
    </xf>
    <xf numFmtId="0" fontId="58" fillId="0" borderId="322" xfId="0" applyFont="1" applyBorder="1" applyAlignment="1" applyProtection="1">
      <alignment horizontal="center" vertical="center"/>
      <protection hidden="1"/>
    </xf>
    <xf numFmtId="0" fontId="58" fillId="0" borderId="143" xfId="0" applyFont="1" applyBorder="1" applyAlignment="1" applyProtection="1">
      <alignment vertical="center"/>
      <protection hidden="1"/>
    </xf>
    <xf numFmtId="176" fontId="4" fillId="0" borderId="135" xfId="0" applyNumberFormat="1" applyFont="1" applyBorder="1" applyAlignment="1" applyProtection="1">
      <alignment horizontal="right" vertical="center"/>
      <protection hidden="1"/>
    </xf>
    <xf numFmtId="176" fontId="4" fillId="0" borderId="102" xfId="0" applyNumberFormat="1" applyFont="1" applyBorder="1" applyAlignment="1" applyProtection="1">
      <alignment horizontal="right" vertical="center"/>
      <protection hidden="1"/>
    </xf>
    <xf numFmtId="0" fontId="46" fillId="0" borderId="135" xfId="0" applyFont="1" applyBorder="1" applyAlignment="1" applyProtection="1">
      <alignment vertical="top"/>
      <protection hidden="1"/>
    </xf>
    <xf numFmtId="0" fontId="93" fillId="0" borderId="111" xfId="0" applyFont="1" applyBorder="1" applyAlignment="1" applyProtection="1">
      <alignment horizontal="distributed" vertical="center"/>
      <protection hidden="1"/>
    </xf>
    <xf numFmtId="0" fontId="93" fillId="0" borderId="116" xfId="0" applyFont="1" applyBorder="1" applyAlignment="1" applyProtection="1">
      <alignment horizontal="distributed" vertical="center"/>
      <protection hidden="1"/>
    </xf>
    <xf numFmtId="0" fontId="61" fillId="0" borderId="0" xfId="0" applyFont="1" applyAlignment="1" applyProtection="1">
      <alignment horizontal="distributed" vertical="center"/>
      <protection hidden="1"/>
    </xf>
    <xf numFmtId="0" fontId="61" fillId="0" borderId="104" xfId="0" applyFont="1" applyBorder="1" applyAlignment="1" applyProtection="1">
      <alignment horizontal="distributed" vertical="center"/>
      <protection hidden="1"/>
    </xf>
    <xf numFmtId="176" fontId="4" fillId="0" borderId="105" xfId="0" applyNumberFormat="1" applyFont="1" applyBorder="1" applyAlignment="1" applyProtection="1">
      <alignment horizontal="right" vertical="top"/>
      <protection hidden="1"/>
    </xf>
    <xf numFmtId="176" fontId="4" fillId="0" borderId="0" xfId="0" applyNumberFormat="1" applyFont="1" applyAlignment="1" applyProtection="1">
      <alignment horizontal="right" vertical="top"/>
      <protection hidden="1"/>
    </xf>
    <xf numFmtId="0" fontId="61" fillId="0" borderId="80" xfId="0" applyFont="1" applyBorder="1" applyAlignment="1" applyProtection="1">
      <alignment horizontal="center" vertical="center"/>
      <protection hidden="1"/>
    </xf>
    <xf numFmtId="0" fontId="61" fillId="0" borderId="132" xfId="0" applyFont="1" applyBorder="1" applyAlignment="1" applyProtection="1">
      <alignment horizontal="distributed" vertical="center"/>
      <protection hidden="1"/>
    </xf>
    <xf numFmtId="0" fontId="61" fillId="0" borderId="131" xfId="0" applyFont="1" applyBorder="1" applyAlignment="1" applyProtection="1">
      <alignment horizontal="distributed" vertical="center"/>
      <protection hidden="1"/>
    </xf>
    <xf numFmtId="0" fontId="94" fillId="0" borderId="132" xfId="0" applyFont="1" applyBorder="1" applyAlignment="1" applyProtection="1">
      <alignment horizontal="distributed" vertical="center"/>
      <protection hidden="1"/>
    </xf>
    <xf numFmtId="0" fontId="58" fillId="0" borderId="296" xfId="0" applyFont="1" applyBorder="1" applyAlignment="1" applyProtection="1">
      <alignment horizontal="distributed" vertical="center" wrapText="1" indent="1"/>
      <protection hidden="1"/>
    </xf>
    <xf numFmtId="0" fontId="58" fillId="0" borderId="0" xfId="0" applyFont="1" applyAlignment="1" applyProtection="1">
      <alignment horizontal="distributed" vertical="center" wrapText="1"/>
      <protection hidden="1"/>
    </xf>
    <xf numFmtId="0" fontId="58" fillId="0" borderId="78" xfId="0" applyFont="1" applyBorder="1" applyAlignment="1" applyProtection="1">
      <alignment horizontal="distributed" vertical="center"/>
      <protection hidden="1"/>
    </xf>
    <xf numFmtId="0" fontId="58" fillId="0" borderId="0" xfId="0" applyFont="1" applyAlignment="1" applyProtection="1">
      <alignment horizontal="distributed" vertical="center"/>
      <protection hidden="1"/>
    </xf>
    <xf numFmtId="0" fontId="59" fillId="0" borderId="323" xfId="0" applyFont="1" applyBorder="1" applyAlignment="1" applyProtection="1">
      <alignment horizontal="distributed" vertical="center"/>
      <protection hidden="1"/>
    </xf>
    <xf numFmtId="0" fontId="52" fillId="0" borderId="178" xfId="0" applyFont="1" applyBorder="1" applyAlignment="1" applyProtection="1">
      <alignment horizontal="distributed" vertical="center"/>
      <protection hidden="1"/>
    </xf>
    <xf numFmtId="176" fontId="4" fillId="0" borderId="0" xfId="0" applyNumberFormat="1" applyFont="1" applyAlignment="1" applyProtection="1">
      <alignment horizontal="right" vertical="center"/>
      <protection hidden="1"/>
    </xf>
    <xf numFmtId="0" fontId="93" fillId="0" borderId="283" xfId="0" applyFont="1" applyBorder="1" applyAlignment="1" applyProtection="1">
      <alignment horizontal="distributed" vertical="center" shrinkToFit="1"/>
      <protection hidden="1"/>
    </xf>
    <xf numFmtId="0" fontId="93" fillId="0" borderId="108" xfId="0" applyFont="1" applyBorder="1" applyAlignment="1" applyProtection="1">
      <alignment horizontal="distributed" vertical="center" shrinkToFit="1"/>
      <protection hidden="1"/>
    </xf>
    <xf numFmtId="184" fontId="54" fillId="0" borderId="148" xfId="0" applyNumberFormat="1" applyFont="1" applyBorder="1" applyAlignment="1" applyProtection="1">
      <alignment horizontal="center" vertical="center"/>
      <protection hidden="1"/>
    </xf>
    <xf numFmtId="0" fontId="52" fillId="0" borderId="124" xfId="0" applyFont="1" applyBorder="1" applyAlignment="1" applyProtection="1">
      <alignment vertical="center"/>
      <protection hidden="1"/>
    </xf>
    <xf numFmtId="0" fontId="61" fillId="0" borderId="97" xfId="0" applyFont="1" applyBorder="1" applyAlignment="1" applyProtection="1">
      <alignment horizontal="left" vertical="top"/>
      <protection hidden="1"/>
    </xf>
    <xf numFmtId="0" fontId="58" fillId="0" borderId="106" xfId="0" applyFont="1" applyBorder="1" applyAlignment="1" applyProtection="1">
      <alignment horizontal="distributed" vertical="center"/>
      <protection hidden="1"/>
    </xf>
    <xf numFmtId="179" fontId="58" fillId="0" borderId="148" xfId="0" applyNumberFormat="1" applyFont="1" applyBorder="1" applyAlignment="1" applyProtection="1">
      <alignment horizontal="center" vertical="center"/>
      <protection hidden="1"/>
    </xf>
    <xf numFmtId="0" fontId="58" fillId="0" borderId="125" xfId="0" applyFont="1" applyBorder="1" applyAlignment="1" applyProtection="1">
      <alignment vertical="center"/>
      <protection hidden="1"/>
    </xf>
    <xf numFmtId="0" fontId="61" fillId="0" borderId="102" xfId="0" applyFont="1" applyBorder="1" applyAlignment="1" applyProtection="1">
      <alignment vertical="top"/>
      <protection hidden="1"/>
    </xf>
    <xf numFmtId="176" fontId="4" fillId="0" borderId="97" xfId="0" applyNumberFormat="1" applyFont="1" applyBorder="1" applyAlignment="1" applyProtection="1">
      <alignment horizontal="right" vertical="center"/>
      <protection hidden="1"/>
    </xf>
    <xf numFmtId="0" fontId="59" fillId="0" borderId="0" xfId="0" applyFont="1" applyAlignment="1" applyProtection="1">
      <alignment vertical="top"/>
      <protection hidden="1"/>
    </xf>
    <xf numFmtId="0" fontId="59" fillId="0" borderId="0" xfId="0" applyFont="1" applyProtection="1">
      <protection hidden="1"/>
    </xf>
    <xf numFmtId="0" fontId="61" fillId="0" borderId="0" xfId="0" applyFont="1" applyProtection="1">
      <protection hidden="1"/>
    </xf>
    <xf numFmtId="184" fontId="3" fillId="0" borderId="324" xfId="0" applyNumberFormat="1" applyFont="1" applyBorder="1" applyAlignment="1" applyProtection="1">
      <alignment vertical="center"/>
      <protection hidden="1"/>
    </xf>
    <xf numFmtId="0" fontId="8" fillId="0" borderId="325" xfId="0" applyFont="1" applyBorder="1" applyAlignment="1" applyProtection="1">
      <alignment vertical="center"/>
      <protection hidden="1"/>
    </xf>
    <xf numFmtId="0" fontId="8" fillId="0" borderId="326" xfId="0" applyFont="1" applyBorder="1" applyAlignment="1" applyProtection="1">
      <alignment vertical="center"/>
      <protection hidden="1"/>
    </xf>
    <xf numFmtId="0" fontId="8" fillId="0" borderId="327" xfId="0" applyFont="1" applyBorder="1" applyAlignment="1" applyProtection="1">
      <alignment vertical="center"/>
      <protection hidden="1"/>
    </xf>
    <xf numFmtId="184" fontId="2" fillId="0" borderId="0" xfId="0" applyNumberFormat="1" applyFont="1" applyAlignment="1" applyProtection="1">
      <alignment horizontal="left" vertical="top" wrapText="1"/>
      <protection hidden="1"/>
    </xf>
    <xf numFmtId="184" fontId="3" fillId="0" borderId="0" xfId="0" applyNumberFormat="1" applyFont="1" applyAlignment="1" applyProtection="1">
      <alignment horizontal="distributed" vertical="center" indent="1"/>
      <protection hidden="1"/>
    </xf>
    <xf numFmtId="0" fontId="3" fillId="0" borderId="0" xfId="0" applyFont="1" applyAlignment="1" applyProtection="1">
      <alignment horizontal="distributed" vertical="center" indent="1"/>
      <protection hidden="1"/>
    </xf>
    <xf numFmtId="184" fontId="3" fillId="0" borderId="141" xfId="0" applyNumberFormat="1" applyFont="1" applyBorder="1" applyAlignment="1" applyProtection="1">
      <alignment horizontal="distributed" vertical="center" indent="1"/>
      <protection hidden="1"/>
    </xf>
    <xf numFmtId="0" fontId="3" fillId="0" borderId="141" xfId="0" applyFont="1" applyBorder="1" applyAlignment="1" applyProtection="1">
      <alignment horizontal="distributed" vertical="center" indent="1"/>
      <protection hidden="1"/>
    </xf>
    <xf numFmtId="0" fontId="58" fillId="0" borderId="141" xfId="0" applyFont="1" applyBorder="1" applyAlignment="1" applyProtection="1">
      <alignment horizontal="distributed" vertical="center" wrapText="1" indent="1"/>
      <protection hidden="1"/>
    </xf>
    <xf numFmtId="0" fontId="54" fillId="0" borderId="0" xfId="0" applyFont="1" applyAlignment="1" applyProtection="1">
      <alignment horizontal="right" vertical="center"/>
      <protection hidden="1"/>
    </xf>
    <xf numFmtId="0" fontId="59" fillId="0" borderId="0" xfId="0" applyFont="1" applyAlignment="1" applyProtection="1">
      <alignment horizontal="center"/>
      <protection hidden="1"/>
    </xf>
    <xf numFmtId="0" fontId="8" fillId="0" borderId="317" xfId="0" applyFont="1" applyBorder="1" applyAlignment="1" applyProtection="1">
      <alignment vertical="center"/>
      <protection hidden="1"/>
    </xf>
    <xf numFmtId="0" fontId="52" fillId="0" borderId="0" xfId="0" quotePrefix="1" applyFont="1" applyAlignment="1" applyProtection="1">
      <alignment horizontal="left"/>
      <protection hidden="1"/>
    </xf>
    <xf numFmtId="0" fontId="52" fillId="0" borderId="0" xfId="0" applyFont="1" applyAlignment="1" applyProtection="1">
      <alignment horizontal="left"/>
      <protection hidden="1"/>
    </xf>
    <xf numFmtId="184" fontId="3" fillId="0" borderId="328" xfId="0" applyNumberFormat="1" applyFont="1" applyBorder="1" applyAlignment="1" applyProtection="1">
      <alignment horizontal="left" vertical="center"/>
      <protection hidden="1"/>
    </xf>
    <xf numFmtId="0" fontId="8" fillId="0" borderId="329" xfId="0" applyFont="1" applyBorder="1" applyAlignment="1" applyProtection="1">
      <alignment vertical="center"/>
      <protection hidden="1"/>
    </xf>
    <xf numFmtId="0" fontId="8" fillId="0" borderId="330" xfId="0" applyFont="1" applyBorder="1" applyAlignment="1" applyProtection="1">
      <alignment vertical="center"/>
      <protection hidden="1"/>
    </xf>
    <xf numFmtId="184" fontId="3" fillId="0" borderId="324" xfId="0" applyNumberFormat="1" applyFont="1" applyBorder="1" applyAlignment="1" applyProtection="1">
      <alignment horizontal="left" vertical="center"/>
      <protection hidden="1"/>
    </xf>
    <xf numFmtId="0" fontId="8" fillId="0" borderId="331" xfId="0" applyFont="1" applyBorder="1" applyAlignment="1" applyProtection="1">
      <alignment vertical="center"/>
      <protection hidden="1"/>
    </xf>
    <xf numFmtId="0" fontId="8" fillId="0" borderId="332" xfId="0" applyFont="1" applyBorder="1" applyAlignment="1" applyProtection="1">
      <alignment vertical="center"/>
      <protection hidden="1"/>
    </xf>
    <xf numFmtId="184" fontId="3" fillId="0" borderId="0" xfId="0" applyNumberFormat="1" applyFont="1" applyAlignment="1" applyProtection="1">
      <alignment horizontal="distributed" vertical="center" wrapText="1" indent="1"/>
      <protection hidden="1"/>
    </xf>
    <xf numFmtId="0" fontId="59" fillId="0" borderId="0" xfId="0" applyFont="1" applyAlignment="1" applyProtection="1">
      <alignment horizontal="center" vertical="top" textRotation="255"/>
      <protection hidden="1"/>
    </xf>
  </cellXfs>
  <cellStyles count="5">
    <cellStyle name="通貨 2" xfId="1" xr:uid="{00000000-0005-0000-0000-000000000000}"/>
    <cellStyle name="標準" xfId="0" builtinId="0"/>
    <cellStyle name="標準 2" xfId="2" xr:uid="{00000000-0005-0000-0000-000002000000}"/>
    <cellStyle name="標準 3" xfId="3" xr:uid="{00000000-0005-0000-0000-000003000000}"/>
    <cellStyle name="標準_Sheet1" xfId="4" xr:uid="{00000000-0005-0000-0000-00000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83</xdr:col>
      <xdr:colOff>149679</xdr:colOff>
      <xdr:row>0</xdr:row>
      <xdr:rowOff>188238</xdr:rowOff>
    </xdr:from>
    <xdr:to>
      <xdr:col>95</xdr:col>
      <xdr:colOff>190500</xdr:colOff>
      <xdr:row>2</xdr:row>
      <xdr:rowOff>108857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913179" y="188238"/>
          <a:ext cx="1755321" cy="356048"/>
        </a:xfrm>
        <a:prstGeom prst="rect">
          <a:avLst/>
        </a:prstGeom>
        <a:noFill/>
        <a:ln w="12700" cmpd="sng">
          <a:solidFill>
            <a:srgbClr val="006699"/>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006699"/>
              </a:solidFill>
            </a:rPr>
            <a:t>F   A   3   1   0   0</a:t>
          </a:r>
          <a:endParaRPr kumimoji="1" lang="ja-JP" altLang="en-US" sz="1600">
            <a:solidFill>
              <a:srgbClr val="006699"/>
            </a:solidFill>
          </a:endParaRPr>
        </a:p>
      </xdr:txBody>
    </xdr:sp>
    <xdr:clientData/>
  </xdr:twoCellAnchor>
  <xdr:twoCellAnchor editAs="oneCell">
    <xdr:from>
      <xdr:col>0</xdr:col>
      <xdr:colOff>180975</xdr:colOff>
      <xdr:row>20</xdr:row>
      <xdr:rowOff>9525</xdr:rowOff>
    </xdr:from>
    <xdr:to>
      <xdr:col>2</xdr:col>
      <xdr:colOff>57150</xdr:colOff>
      <xdr:row>30</xdr:row>
      <xdr:rowOff>38100</xdr:rowOff>
    </xdr:to>
    <xdr:sp macro="" textlink="">
      <xdr:nvSpPr>
        <xdr:cNvPr id="46530" name="角丸四角形 2">
          <a:extLst>
            <a:ext uri="{FF2B5EF4-FFF2-40B4-BE49-F238E27FC236}">
              <a16:creationId xmlns:a16="http://schemas.microsoft.com/office/drawing/2014/main" id="{00000000-0008-0000-0100-0000C2B50000}"/>
            </a:ext>
          </a:extLst>
        </xdr:cNvPr>
        <xdr:cNvSpPr>
          <a:spLocks noChangeArrowheads="1"/>
        </xdr:cNvSpPr>
      </xdr:nvSpPr>
      <xdr:spPr bwMode="auto">
        <a:xfrm>
          <a:off x="180975" y="3305175"/>
          <a:ext cx="323850" cy="895350"/>
        </a:xfrm>
        <a:prstGeom prst="roundRect">
          <a:avLst>
            <a:gd name="adj" fmla="val 16667"/>
          </a:avLst>
        </a:prstGeom>
        <a:noFill/>
        <a:ln w="1270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67</xdr:col>
      <xdr:colOff>95250</xdr:colOff>
      <xdr:row>89</xdr:row>
      <xdr:rowOff>9525</xdr:rowOff>
    </xdr:from>
    <xdr:to>
      <xdr:col>83</xdr:col>
      <xdr:colOff>219075</xdr:colOff>
      <xdr:row>92</xdr:row>
      <xdr:rowOff>9525</xdr:rowOff>
    </xdr:to>
    <xdr:grpSp>
      <xdr:nvGrpSpPr>
        <xdr:cNvPr id="46531" name="グループ化 2">
          <a:extLst>
            <a:ext uri="{FF2B5EF4-FFF2-40B4-BE49-F238E27FC236}">
              <a16:creationId xmlns:a16="http://schemas.microsoft.com/office/drawing/2014/main" id="{00000000-0008-0000-0100-0000C3B50000}"/>
            </a:ext>
          </a:extLst>
        </xdr:cNvPr>
        <xdr:cNvGrpSpPr>
          <a:grpSpLocks/>
        </xdr:cNvGrpSpPr>
      </xdr:nvGrpSpPr>
      <xdr:grpSpPr bwMode="auto">
        <a:xfrm>
          <a:off x="10804071" y="9915525"/>
          <a:ext cx="2178504" cy="408214"/>
          <a:chOff x="10799884" y="9915525"/>
          <a:chExt cx="2182691" cy="408214"/>
        </a:xfrm>
      </xdr:grpSpPr>
      <xdr:sp macro="" textlink="">
        <xdr:nvSpPr>
          <xdr:cNvPr id="46542" name="正方形/長方形 17">
            <a:extLst>
              <a:ext uri="{FF2B5EF4-FFF2-40B4-BE49-F238E27FC236}">
                <a16:creationId xmlns:a16="http://schemas.microsoft.com/office/drawing/2014/main" id="{00000000-0008-0000-0100-0000CEB50000}"/>
              </a:ext>
            </a:extLst>
          </xdr:cNvPr>
          <xdr:cNvSpPr>
            <a:spLocks noChangeArrowheads="1"/>
          </xdr:cNvSpPr>
        </xdr:nvSpPr>
        <xdr:spPr bwMode="auto">
          <a:xfrm>
            <a:off x="11102068" y="9987643"/>
            <a:ext cx="1880507" cy="2667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cxnSp macro="">
        <xdr:nvCxnSpPr>
          <xdr:cNvPr id="46543" name="直線コネクタ 6297">
            <a:extLst>
              <a:ext uri="{FF2B5EF4-FFF2-40B4-BE49-F238E27FC236}">
                <a16:creationId xmlns:a16="http://schemas.microsoft.com/office/drawing/2014/main" id="{00000000-0008-0000-0100-0000CFB50000}"/>
              </a:ext>
            </a:extLst>
          </xdr:cNvPr>
          <xdr:cNvCxnSpPr>
            <a:cxnSpLocks noChangeShapeType="1"/>
          </xdr:cNvCxnSpPr>
        </xdr:nvCxnSpPr>
        <xdr:spPr bwMode="auto">
          <a:xfrm>
            <a:off x="12756696" y="9987643"/>
            <a:ext cx="6804" cy="266700"/>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4" name="直線コネクタ 6297">
            <a:extLst>
              <a:ext uri="{FF2B5EF4-FFF2-40B4-BE49-F238E27FC236}">
                <a16:creationId xmlns:a16="http://schemas.microsoft.com/office/drawing/2014/main" id="{00000000-0008-0000-0100-0000D0B50000}"/>
              </a:ext>
            </a:extLst>
          </xdr:cNvPr>
          <xdr:cNvCxnSpPr>
            <a:cxnSpLocks noChangeShapeType="1"/>
          </xdr:cNvCxnSpPr>
        </xdr:nvCxnSpPr>
        <xdr:spPr bwMode="auto">
          <a:xfrm>
            <a:off x="12526736" y="9997168"/>
            <a:ext cx="0" cy="262618"/>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5" name="直線コネクタ 6297">
            <a:extLst>
              <a:ext uri="{FF2B5EF4-FFF2-40B4-BE49-F238E27FC236}">
                <a16:creationId xmlns:a16="http://schemas.microsoft.com/office/drawing/2014/main" id="{00000000-0008-0000-0100-0000D1B50000}"/>
              </a:ext>
            </a:extLst>
          </xdr:cNvPr>
          <xdr:cNvCxnSpPr>
            <a:cxnSpLocks noChangeShapeType="1"/>
          </xdr:cNvCxnSpPr>
        </xdr:nvCxnSpPr>
        <xdr:spPr bwMode="auto">
          <a:xfrm>
            <a:off x="12299496" y="9997168"/>
            <a:ext cx="0" cy="262618"/>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6" name="直線コネクタ 6297">
            <a:extLst>
              <a:ext uri="{FF2B5EF4-FFF2-40B4-BE49-F238E27FC236}">
                <a16:creationId xmlns:a16="http://schemas.microsoft.com/office/drawing/2014/main" id="{00000000-0008-0000-0100-0000D2B50000}"/>
              </a:ext>
            </a:extLst>
          </xdr:cNvPr>
          <xdr:cNvCxnSpPr>
            <a:cxnSpLocks noChangeShapeType="1"/>
          </xdr:cNvCxnSpPr>
        </xdr:nvCxnSpPr>
        <xdr:spPr bwMode="auto">
          <a:xfrm>
            <a:off x="12060011" y="9987643"/>
            <a:ext cx="0" cy="266700"/>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7" name="直線コネクタ 6297">
            <a:extLst>
              <a:ext uri="{FF2B5EF4-FFF2-40B4-BE49-F238E27FC236}">
                <a16:creationId xmlns:a16="http://schemas.microsoft.com/office/drawing/2014/main" id="{00000000-0008-0000-0100-0000D3B50000}"/>
              </a:ext>
            </a:extLst>
          </xdr:cNvPr>
          <xdr:cNvCxnSpPr>
            <a:cxnSpLocks noChangeShapeType="1"/>
          </xdr:cNvCxnSpPr>
        </xdr:nvCxnSpPr>
        <xdr:spPr bwMode="auto">
          <a:xfrm>
            <a:off x="11836854" y="9997168"/>
            <a:ext cx="0" cy="262618"/>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8" name="直線コネクタ 6297">
            <a:extLst>
              <a:ext uri="{FF2B5EF4-FFF2-40B4-BE49-F238E27FC236}">
                <a16:creationId xmlns:a16="http://schemas.microsoft.com/office/drawing/2014/main" id="{00000000-0008-0000-0100-0000D4B50000}"/>
              </a:ext>
            </a:extLst>
          </xdr:cNvPr>
          <xdr:cNvCxnSpPr>
            <a:cxnSpLocks noChangeShapeType="1"/>
          </xdr:cNvCxnSpPr>
        </xdr:nvCxnSpPr>
        <xdr:spPr bwMode="auto">
          <a:xfrm>
            <a:off x="11606893" y="9987643"/>
            <a:ext cx="0" cy="266700"/>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49" name="直線コネクタ 6297">
            <a:extLst>
              <a:ext uri="{FF2B5EF4-FFF2-40B4-BE49-F238E27FC236}">
                <a16:creationId xmlns:a16="http://schemas.microsoft.com/office/drawing/2014/main" id="{00000000-0008-0000-0100-0000D5B50000}"/>
              </a:ext>
            </a:extLst>
          </xdr:cNvPr>
          <xdr:cNvCxnSpPr>
            <a:cxnSpLocks noChangeShapeType="1"/>
          </xdr:cNvCxnSpPr>
        </xdr:nvCxnSpPr>
        <xdr:spPr bwMode="auto">
          <a:xfrm>
            <a:off x="11372850" y="9987643"/>
            <a:ext cx="0" cy="266700"/>
          </a:xfrm>
          <a:prstGeom prst="line">
            <a:avLst/>
          </a:prstGeom>
          <a:noFill/>
          <a:ln w="9525" algn="ctr">
            <a:solidFill>
              <a:srgbClr val="FF66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550" name="直線コネクタ 6297">
            <a:extLst>
              <a:ext uri="{FF2B5EF4-FFF2-40B4-BE49-F238E27FC236}">
                <a16:creationId xmlns:a16="http://schemas.microsoft.com/office/drawing/2014/main" id="{00000000-0008-0000-0100-0000D6B50000}"/>
              </a:ext>
            </a:extLst>
          </xdr:cNvPr>
          <xdr:cNvCxnSpPr>
            <a:cxnSpLocks noChangeShapeType="1"/>
          </xdr:cNvCxnSpPr>
        </xdr:nvCxnSpPr>
        <xdr:spPr bwMode="auto">
          <a:xfrm flipH="1">
            <a:off x="11054443" y="9915525"/>
            <a:ext cx="0" cy="408214"/>
          </a:xfrm>
          <a:prstGeom prst="line">
            <a:avLst/>
          </a:prstGeom>
          <a:noFill/>
          <a:ln w="9525" algn="ctr">
            <a:solidFill>
              <a:srgbClr val="6600FF"/>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799884" y="9972485"/>
            <a:ext cx="371938" cy="3322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a:solidFill>
                  <a:srgbClr val="006699"/>
                </a:solidFill>
                <a:latin typeface="ＭＳ Ｐ明朝" panose="02020600040205080304" pitchFamily="18" charset="-128"/>
                <a:ea typeface="ＭＳ Ｐ明朝" panose="02020600040205080304" pitchFamily="18" charset="-128"/>
              </a:rPr>
              <a:t>99</a:t>
            </a:r>
            <a:endParaRPr kumimoji="1" lang="ja-JP" altLang="en-US" sz="800">
              <a:solidFill>
                <a:srgbClr val="006699"/>
              </a:solidFill>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29</xdr:col>
      <xdr:colOff>0</xdr:colOff>
      <xdr:row>6</xdr:row>
      <xdr:rowOff>76200</xdr:rowOff>
    </xdr:from>
    <xdr:to>
      <xdr:col>96</xdr:col>
      <xdr:colOff>0</xdr:colOff>
      <xdr:row>13</xdr:row>
      <xdr:rowOff>0</xdr:rowOff>
    </xdr:to>
    <xdr:sp macro="" textlink="">
      <xdr:nvSpPr>
        <xdr:cNvPr id="46532" name="角丸四角形 2">
          <a:extLst>
            <a:ext uri="{FF2B5EF4-FFF2-40B4-BE49-F238E27FC236}">
              <a16:creationId xmlns:a16="http://schemas.microsoft.com/office/drawing/2014/main" id="{00000000-0008-0000-0100-0000C4B50000}"/>
            </a:ext>
          </a:extLst>
        </xdr:cNvPr>
        <xdr:cNvSpPr>
          <a:spLocks noChangeArrowheads="1"/>
        </xdr:cNvSpPr>
      </xdr:nvSpPr>
      <xdr:spPr bwMode="auto">
        <a:xfrm>
          <a:off x="4962525" y="1028700"/>
          <a:ext cx="9448800" cy="1457325"/>
        </a:xfrm>
        <a:prstGeom prst="roundRect">
          <a:avLst>
            <a:gd name="adj" fmla="val 7319"/>
          </a:avLst>
        </a:prstGeom>
        <a:noFill/>
        <a:ln w="22225"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27</xdr:col>
      <xdr:colOff>27218</xdr:colOff>
      <xdr:row>22</xdr:row>
      <xdr:rowOff>68035</xdr:rowOff>
    </xdr:from>
    <xdr:to>
      <xdr:col>31</xdr:col>
      <xdr:colOff>108860</xdr:colOff>
      <xdr:row>24</xdr:row>
      <xdr:rowOff>13607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4939397" y="3469821"/>
          <a:ext cx="462642" cy="28575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 </a:t>
          </a:r>
          <a:r>
            <a:rPr kumimoji="1" lang="ja-JP" altLang="en-US" sz="800" b="0" i="0" u="none" strike="noStrike" kern="0" cap="none" spc="0" normalizeH="0" baseline="0" noProof="0">
              <a:ln>
                <a:noFill/>
              </a:ln>
              <a:solidFill>
                <a:srgbClr val="006699"/>
              </a:solidFill>
              <a:effectLst/>
              <a:uLnTx/>
              <a:uFillTx/>
              <a:latin typeface="Calibri"/>
              <a:ea typeface="ＭＳ Ｐゴシック"/>
              <a:cs typeface="+mn-cs"/>
            </a:rPr>
            <a:t>円</a:t>
          </a: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a:t>
          </a:r>
          <a:endParaRPr kumimoji="1" lang="ja-JP" altLang="en-US" sz="8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editAs="oneCell">
    <xdr:from>
      <xdr:col>55</xdr:col>
      <xdr:colOff>190505</xdr:colOff>
      <xdr:row>22</xdr:row>
      <xdr:rowOff>68035</xdr:rowOff>
    </xdr:from>
    <xdr:to>
      <xdr:col>60</xdr:col>
      <xdr:colOff>95254</xdr:colOff>
      <xdr:row>24</xdr:row>
      <xdr:rowOff>13607</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9688291" y="3469821"/>
          <a:ext cx="462642" cy="28575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 </a:t>
          </a:r>
          <a:r>
            <a:rPr kumimoji="1" lang="ja-JP" altLang="en-US" sz="800" b="0" i="0" u="none" strike="noStrike" kern="0" cap="none" spc="0" normalizeH="0" baseline="0" noProof="0">
              <a:ln>
                <a:noFill/>
              </a:ln>
              <a:solidFill>
                <a:srgbClr val="006699"/>
              </a:solidFill>
              <a:effectLst/>
              <a:uLnTx/>
              <a:uFillTx/>
              <a:latin typeface="Calibri"/>
              <a:ea typeface="ＭＳ Ｐゴシック"/>
              <a:cs typeface="+mn-cs"/>
            </a:rPr>
            <a:t>円</a:t>
          </a: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a:t>
          </a:r>
          <a:endParaRPr kumimoji="1" lang="ja-JP" altLang="en-US" sz="8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editAs="oneCell">
    <xdr:from>
      <xdr:col>93</xdr:col>
      <xdr:colOff>190504</xdr:colOff>
      <xdr:row>22</xdr:row>
      <xdr:rowOff>68035</xdr:rowOff>
    </xdr:from>
    <xdr:to>
      <xdr:col>97</xdr:col>
      <xdr:colOff>81646</xdr:colOff>
      <xdr:row>24</xdr:row>
      <xdr:rowOff>13607</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4382754" y="3469821"/>
          <a:ext cx="462642" cy="28575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 </a:t>
          </a:r>
          <a:r>
            <a:rPr kumimoji="1" lang="ja-JP" altLang="en-US" sz="800" b="0" i="0" u="none" strike="noStrike" kern="0" cap="none" spc="0" normalizeH="0" baseline="0" noProof="0">
              <a:ln>
                <a:noFill/>
              </a:ln>
              <a:solidFill>
                <a:srgbClr val="006699"/>
              </a:solidFill>
              <a:effectLst/>
              <a:uLnTx/>
              <a:uFillTx/>
              <a:latin typeface="Calibri"/>
              <a:ea typeface="ＭＳ Ｐゴシック"/>
              <a:cs typeface="+mn-cs"/>
            </a:rPr>
            <a:t>円</a:t>
          </a:r>
          <a:r>
            <a:rPr kumimoji="1" lang="en-US" altLang="ja-JP" sz="800" b="0" i="0" u="none" strike="noStrike" kern="0" cap="none" spc="0" normalizeH="0" baseline="0" noProof="0">
              <a:ln>
                <a:noFill/>
              </a:ln>
              <a:solidFill>
                <a:srgbClr val="006699"/>
              </a:solidFill>
              <a:effectLst/>
              <a:uLnTx/>
              <a:uFillTx/>
              <a:latin typeface="Calibri"/>
              <a:ea typeface="ＭＳ Ｐゴシック"/>
              <a:cs typeface="+mn-cs"/>
            </a:rPr>
            <a:t>)</a:t>
          </a:r>
          <a:endParaRPr kumimoji="1" lang="ja-JP" altLang="en-US" sz="8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editAs="oneCell">
    <xdr:from>
      <xdr:col>0</xdr:col>
      <xdr:colOff>190500</xdr:colOff>
      <xdr:row>0</xdr:row>
      <xdr:rowOff>180975</xdr:rowOff>
    </xdr:from>
    <xdr:to>
      <xdr:col>1</xdr:col>
      <xdr:colOff>200025</xdr:colOff>
      <xdr:row>1</xdr:row>
      <xdr:rowOff>209550</xdr:rowOff>
    </xdr:to>
    <xdr:sp macro="" textlink="">
      <xdr:nvSpPr>
        <xdr:cNvPr id="46536" name="正方形/長方形 2">
          <a:extLst>
            <a:ext uri="{FF2B5EF4-FFF2-40B4-BE49-F238E27FC236}">
              <a16:creationId xmlns:a16="http://schemas.microsoft.com/office/drawing/2014/main" id="{00000000-0008-0000-0100-0000C8B50000}"/>
            </a:ext>
          </a:extLst>
        </xdr:cNvPr>
        <xdr:cNvSpPr>
          <a:spLocks noChangeArrowheads="1"/>
        </xdr:cNvSpPr>
      </xdr:nvSpPr>
      <xdr:spPr bwMode="auto">
        <a:xfrm>
          <a:off x="190500" y="180975"/>
          <a:ext cx="219075" cy="21907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98</xdr:col>
      <xdr:colOff>0</xdr:colOff>
      <xdr:row>1</xdr:row>
      <xdr:rowOff>0</xdr:rowOff>
    </xdr:from>
    <xdr:to>
      <xdr:col>98</xdr:col>
      <xdr:colOff>219075</xdr:colOff>
      <xdr:row>1</xdr:row>
      <xdr:rowOff>219075</xdr:rowOff>
    </xdr:to>
    <xdr:sp macro="" textlink="">
      <xdr:nvSpPr>
        <xdr:cNvPr id="46537" name="正方形/長方形 22">
          <a:extLst>
            <a:ext uri="{FF2B5EF4-FFF2-40B4-BE49-F238E27FC236}">
              <a16:creationId xmlns:a16="http://schemas.microsoft.com/office/drawing/2014/main" id="{00000000-0008-0000-0100-0000C9B50000}"/>
            </a:ext>
          </a:extLst>
        </xdr:cNvPr>
        <xdr:cNvSpPr>
          <a:spLocks noChangeArrowheads="1"/>
        </xdr:cNvSpPr>
      </xdr:nvSpPr>
      <xdr:spPr bwMode="auto">
        <a:xfrm>
          <a:off x="14735175" y="190500"/>
          <a:ext cx="219075" cy="21907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92</xdr:row>
      <xdr:rowOff>0</xdr:rowOff>
    </xdr:from>
    <xdr:to>
      <xdr:col>1</xdr:col>
      <xdr:colOff>219075</xdr:colOff>
      <xdr:row>92</xdr:row>
      <xdr:rowOff>219075</xdr:rowOff>
    </xdr:to>
    <xdr:sp macro="" textlink="">
      <xdr:nvSpPr>
        <xdr:cNvPr id="46538" name="正方形/長方形 24">
          <a:extLst>
            <a:ext uri="{FF2B5EF4-FFF2-40B4-BE49-F238E27FC236}">
              <a16:creationId xmlns:a16="http://schemas.microsoft.com/office/drawing/2014/main" id="{00000000-0008-0000-0100-0000CAB50000}"/>
            </a:ext>
          </a:extLst>
        </xdr:cNvPr>
        <xdr:cNvSpPr>
          <a:spLocks noChangeArrowheads="1"/>
        </xdr:cNvSpPr>
      </xdr:nvSpPr>
      <xdr:spPr bwMode="auto">
        <a:xfrm>
          <a:off x="209550" y="10315575"/>
          <a:ext cx="219075" cy="21907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200025</xdr:colOff>
      <xdr:row>7</xdr:row>
      <xdr:rowOff>38100</xdr:rowOff>
    </xdr:from>
    <xdr:to>
      <xdr:col>24</xdr:col>
      <xdr:colOff>9525</xdr:colOff>
      <xdr:row>11</xdr:row>
      <xdr:rowOff>228600</xdr:rowOff>
    </xdr:to>
    <xdr:grpSp>
      <xdr:nvGrpSpPr>
        <xdr:cNvPr id="46539" name="グループ化 2">
          <a:extLst>
            <a:ext uri="{FF2B5EF4-FFF2-40B4-BE49-F238E27FC236}">
              <a16:creationId xmlns:a16="http://schemas.microsoft.com/office/drawing/2014/main" id="{00000000-0008-0000-0100-0000CBB50000}"/>
            </a:ext>
          </a:extLst>
        </xdr:cNvPr>
        <xdr:cNvGrpSpPr>
          <a:grpSpLocks/>
        </xdr:cNvGrpSpPr>
      </xdr:nvGrpSpPr>
      <xdr:grpSpPr bwMode="auto">
        <a:xfrm>
          <a:off x="812346" y="1085850"/>
          <a:ext cx="3592286" cy="1183821"/>
          <a:chOff x="952500" y="1250156"/>
          <a:chExt cx="3163357" cy="1000125"/>
        </a:xfrm>
      </xdr:grpSpPr>
      <xdr:sp macro="" textlink="">
        <xdr:nvSpPr>
          <xdr:cNvPr id="27" name="円弧 26">
            <a:extLst>
              <a:ext uri="{FF2B5EF4-FFF2-40B4-BE49-F238E27FC236}">
                <a16:creationId xmlns:a16="http://schemas.microsoft.com/office/drawing/2014/main" id="{00000000-0008-0000-0100-00001B000000}"/>
              </a:ext>
            </a:extLst>
          </xdr:cNvPr>
          <xdr:cNvSpPr/>
        </xdr:nvSpPr>
        <xdr:spPr bwMode="auto">
          <a:xfrm>
            <a:off x="3577231" y="1475991"/>
            <a:ext cx="538626" cy="572652"/>
          </a:xfrm>
          <a:prstGeom prst="arc">
            <a:avLst>
              <a:gd name="adj1" fmla="val 16217388"/>
              <a:gd name="adj2" fmla="val 5585154"/>
            </a:avLst>
          </a:prstGeom>
          <a:noFill/>
          <a:ln w="9525" cap="flat" cmpd="sng" algn="ctr">
            <a:solidFill>
              <a:srgbClr val="006699"/>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sp macro="" textlink="">
        <xdr:nvSpPr>
          <xdr:cNvPr id="46541" name="角丸四角形 2">
            <a:extLst>
              <a:ext uri="{FF2B5EF4-FFF2-40B4-BE49-F238E27FC236}">
                <a16:creationId xmlns:a16="http://schemas.microsoft.com/office/drawing/2014/main" id="{00000000-0008-0000-0100-0000CDB50000}"/>
              </a:ext>
            </a:extLst>
          </xdr:cNvPr>
          <xdr:cNvSpPr>
            <a:spLocks noChangeArrowheads="1"/>
          </xdr:cNvSpPr>
        </xdr:nvSpPr>
        <xdr:spPr bwMode="auto">
          <a:xfrm>
            <a:off x="952500" y="1250156"/>
            <a:ext cx="2881313" cy="1000125"/>
          </a:xfrm>
          <a:prstGeom prst="roundRect">
            <a:avLst>
              <a:gd name="adj" fmla="val 11931"/>
            </a:avLst>
          </a:prstGeom>
          <a:noFill/>
          <a:ln w="1270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37</xdr:col>
      <xdr:colOff>47625</xdr:colOff>
      <xdr:row>56</xdr:row>
      <xdr:rowOff>9525</xdr:rowOff>
    </xdr:from>
    <xdr:to>
      <xdr:col>38</xdr:col>
      <xdr:colOff>95250</xdr:colOff>
      <xdr:row>57</xdr:row>
      <xdr:rowOff>0</xdr:rowOff>
    </xdr:to>
    <xdr:sp macro="" textlink="">
      <xdr:nvSpPr>
        <xdr:cNvPr id="49239" name="正方形/長方形 1">
          <a:extLst>
            <a:ext uri="{FF2B5EF4-FFF2-40B4-BE49-F238E27FC236}">
              <a16:creationId xmlns:a16="http://schemas.microsoft.com/office/drawing/2014/main" id="{00000000-0008-0000-0200-000057C00000}"/>
            </a:ext>
          </a:extLst>
        </xdr:cNvPr>
        <xdr:cNvSpPr>
          <a:spLocks noChangeArrowheads="1"/>
        </xdr:cNvSpPr>
      </xdr:nvSpPr>
      <xdr:spPr bwMode="auto">
        <a:xfrm>
          <a:off x="8886825" y="9620250"/>
          <a:ext cx="209550" cy="247650"/>
        </a:xfrm>
        <a:prstGeom prst="rect">
          <a:avLst/>
        </a:prstGeom>
        <a:noFill/>
        <a:ln w="6350"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39</xdr:col>
      <xdr:colOff>38100</xdr:colOff>
      <xdr:row>56</xdr:row>
      <xdr:rowOff>9525</xdr:rowOff>
    </xdr:from>
    <xdr:to>
      <xdr:col>40</xdr:col>
      <xdr:colOff>76200</xdr:colOff>
      <xdr:row>57</xdr:row>
      <xdr:rowOff>0</xdr:rowOff>
    </xdr:to>
    <xdr:sp macro="" textlink="">
      <xdr:nvSpPr>
        <xdr:cNvPr id="49240" name="正方形/長方形 3">
          <a:extLst>
            <a:ext uri="{FF2B5EF4-FFF2-40B4-BE49-F238E27FC236}">
              <a16:creationId xmlns:a16="http://schemas.microsoft.com/office/drawing/2014/main" id="{00000000-0008-0000-0200-000058C00000}"/>
            </a:ext>
          </a:extLst>
        </xdr:cNvPr>
        <xdr:cNvSpPr>
          <a:spLocks noChangeArrowheads="1"/>
        </xdr:cNvSpPr>
      </xdr:nvSpPr>
      <xdr:spPr bwMode="auto">
        <a:xfrm>
          <a:off x="9153525" y="9620250"/>
          <a:ext cx="209550" cy="247650"/>
        </a:xfrm>
        <a:prstGeom prst="rect">
          <a:avLst/>
        </a:prstGeom>
        <a:noFill/>
        <a:ln w="6350"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47625</xdr:colOff>
      <xdr:row>7</xdr:row>
      <xdr:rowOff>209550</xdr:rowOff>
    </xdr:from>
    <xdr:to>
      <xdr:col>3</xdr:col>
      <xdr:colOff>314325</xdr:colOff>
      <xdr:row>12</xdr:row>
      <xdr:rowOff>47625</xdr:rowOff>
    </xdr:to>
    <xdr:sp macro="" textlink="">
      <xdr:nvSpPr>
        <xdr:cNvPr id="49241" name="角丸四角形 2">
          <a:extLst>
            <a:ext uri="{FF2B5EF4-FFF2-40B4-BE49-F238E27FC236}">
              <a16:creationId xmlns:a16="http://schemas.microsoft.com/office/drawing/2014/main" id="{00000000-0008-0000-0200-000059C00000}"/>
            </a:ext>
          </a:extLst>
        </xdr:cNvPr>
        <xdr:cNvSpPr>
          <a:spLocks noChangeArrowheads="1"/>
        </xdr:cNvSpPr>
      </xdr:nvSpPr>
      <xdr:spPr bwMode="auto">
        <a:xfrm>
          <a:off x="552450" y="1085850"/>
          <a:ext cx="266700" cy="800100"/>
        </a:xfrm>
        <a:prstGeom prst="roundRect">
          <a:avLst>
            <a:gd name="adj" fmla="val 16667"/>
          </a:avLst>
        </a:prstGeom>
        <a:noFill/>
        <a:ln w="1270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39</xdr:col>
      <xdr:colOff>83344</xdr:colOff>
      <xdr:row>47</xdr:row>
      <xdr:rowOff>154781</xdr:rowOff>
    </xdr:from>
    <xdr:to>
      <xdr:col>41</xdr:col>
      <xdr:colOff>47626</xdr:colOff>
      <xdr:row>49</xdr:row>
      <xdr:rowOff>47626</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8893969" y="7977187"/>
          <a:ext cx="250032"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99"/>
              </a:solidFill>
              <a:latin typeface="ＭＳ Ｐ明朝" panose="02020600040205080304" pitchFamily="18" charset="-128"/>
              <a:ea typeface="ＭＳ Ｐ明朝" panose="02020600040205080304" pitchFamily="18" charset="-128"/>
            </a:rPr>
            <a:t>月</a:t>
          </a:r>
        </a:p>
      </xdr:txBody>
    </xdr:sp>
    <xdr:clientData/>
  </xdr:twoCellAnchor>
  <xdr:twoCellAnchor editAs="oneCell">
    <xdr:from>
      <xdr:col>14</xdr:col>
      <xdr:colOff>726295</xdr:colOff>
      <xdr:row>34</xdr:row>
      <xdr:rowOff>154781</xdr:rowOff>
    </xdr:from>
    <xdr:to>
      <xdr:col>15</xdr:col>
      <xdr:colOff>212045</xdr:colOff>
      <xdr:row>36</xdr:row>
      <xdr:rowOff>21531</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4102378" y="5827448"/>
          <a:ext cx="216000" cy="216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006699"/>
              </a:solidFill>
              <a:latin typeface="ＭＳ Ｐ明朝" panose="02020600040205080304" pitchFamily="18" charset="-128"/>
              <a:ea typeface="ＭＳ Ｐ明朝" panose="02020600040205080304" pitchFamily="18" charset="-128"/>
            </a:rPr>
            <a:t>⑤</a:t>
          </a:r>
        </a:p>
      </xdr:txBody>
    </xdr:sp>
    <xdr:clientData/>
  </xdr:twoCellAnchor>
  <xdr:twoCellAnchor editAs="oneCell">
    <xdr:from>
      <xdr:col>34</xdr:col>
      <xdr:colOff>111126</xdr:colOff>
      <xdr:row>34</xdr:row>
      <xdr:rowOff>142876</xdr:rowOff>
    </xdr:from>
    <xdr:to>
      <xdr:col>35</xdr:col>
      <xdr:colOff>178959</xdr:colOff>
      <xdr:row>36</xdr:row>
      <xdr:rowOff>9626</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8186209" y="5815543"/>
          <a:ext cx="216000" cy="216000"/>
        </a:xfrm>
        <a:prstGeom prst="rect">
          <a:avLst/>
        </a:prstGeom>
        <a:noFill/>
        <a:ln w="9525" cmpd="sng">
          <a:no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⑥</a:t>
          </a:r>
        </a:p>
      </xdr:txBody>
    </xdr:sp>
    <xdr:clientData/>
  </xdr:twoCellAnchor>
  <xdr:twoCellAnchor editAs="oneCell">
    <xdr:from>
      <xdr:col>45</xdr:col>
      <xdr:colOff>169902</xdr:colOff>
      <xdr:row>42</xdr:row>
      <xdr:rowOff>106214</xdr:rowOff>
    </xdr:from>
    <xdr:to>
      <xdr:col>47</xdr:col>
      <xdr:colOff>183508</xdr:colOff>
      <xdr:row>44</xdr:row>
      <xdr:rowOff>82402</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1273331" y="7318000"/>
          <a:ext cx="367391" cy="32997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㉜</a:t>
          </a:r>
        </a:p>
      </xdr:txBody>
    </xdr:sp>
    <xdr:clientData/>
  </xdr:twoCellAnchor>
  <xdr:twoCellAnchor editAs="oneCell">
    <xdr:from>
      <xdr:col>56</xdr:col>
      <xdr:colOff>2</xdr:colOff>
      <xdr:row>42</xdr:row>
      <xdr:rowOff>116419</xdr:rowOff>
    </xdr:from>
    <xdr:to>
      <xdr:col>58</xdr:col>
      <xdr:colOff>21168</xdr:colOff>
      <xdr:row>44</xdr:row>
      <xdr:rowOff>42336</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2922252" y="7175502"/>
          <a:ext cx="296333" cy="2857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㉝</a:t>
          </a:r>
        </a:p>
      </xdr:txBody>
    </xdr:sp>
    <xdr:clientData/>
  </xdr:twoCellAnchor>
  <xdr:twoCellAnchor editAs="oneCell">
    <xdr:from>
      <xdr:col>12</xdr:col>
      <xdr:colOff>137583</xdr:colOff>
      <xdr:row>28</xdr:row>
      <xdr:rowOff>142877</xdr:rowOff>
    </xdr:from>
    <xdr:to>
      <xdr:col>12</xdr:col>
      <xdr:colOff>353583</xdr:colOff>
      <xdr:row>30</xdr:row>
      <xdr:rowOff>21166</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2423583" y="4799544"/>
          <a:ext cx="216000" cy="216956"/>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17</xdr:col>
      <xdr:colOff>0</xdr:colOff>
      <xdr:row>42</xdr:row>
      <xdr:rowOff>166688</xdr:rowOff>
    </xdr:from>
    <xdr:to>
      <xdr:col>18</xdr:col>
      <xdr:colOff>57250</xdr:colOff>
      <xdr:row>44</xdr:row>
      <xdr:rowOff>22855</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4984750" y="7194021"/>
          <a:ext cx="216000" cy="21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①</a:t>
          </a:r>
        </a:p>
      </xdr:txBody>
    </xdr:sp>
    <xdr:clientData/>
  </xdr:twoCellAnchor>
  <xdr:twoCellAnchor editAs="oneCell">
    <xdr:from>
      <xdr:col>24</xdr:col>
      <xdr:colOff>71438</xdr:colOff>
      <xdr:row>42</xdr:row>
      <xdr:rowOff>166688</xdr:rowOff>
    </xdr:from>
    <xdr:to>
      <xdr:col>27</xdr:col>
      <xdr:colOff>44022</xdr:colOff>
      <xdr:row>44</xdr:row>
      <xdr:rowOff>22855</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6061605" y="7194021"/>
          <a:ext cx="216000" cy="21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②</a:t>
          </a:r>
        </a:p>
      </xdr:txBody>
    </xdr:sp>
    <xdr:clientData/>
  </xdr:twoCellAnchor>
  <xdr:twoCellAnchor editAs="oneCell">
    <xdr:from>
      <xdr:col>44</xdr:col>
      <xdr:colOff>508001</xdr:colOff>
      <xdr:row>54</xdr:row>
      <xdr:rowOff>306918</xdr:rowOff>
    </xdr:from>
    <xdr:to>
      <xdr:col>46</xdr:col>
      <xdr:colOff>52918</xdr:colOff>
      <xdr:row>56</xdr:row>
      <xdr:rowOff>148168</xdr:rowOff>
    </xdr:to>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11080751" y="9429751"/>
          <a:ext cx="25400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㊶</a:t>
          </a:r>
        </a:p>
      </xdr:txBody>
    </xdr:sp>
    <xdr:clientData/>
  </xdr:twoCellAnchor>
  <xdr:twoCellAnchor editAs="oneCell">
    <xdr:from>
      <xdr:col>54</xdr:col>
      <xdr:colOff>0</xdr:colOff>
      <xdr:row>15</xdr:row>
      <xdr:rowOff>0</xdr:rowOff>
    </xdr:from>
    <xdr:to>
      <xdr:col>57</xdr:col>
      <xdr:colOff>35719</xdr:colOff>
      <xdr:row>16</xdr:row>
      <xdr:rowOff>59532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12322969" y="2369344"/>
          <a:ext cx="369094" cy="238125"/>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③</a:t>
          </a:r>
        </a:p>
      </xdr:txBody>
    </xdr:sp>
    <xdr:clientData/>
  </xdr:twoCellAnchor>
  <xdr:twoCellAnchor editAs="oneCell">
    <xdr:from>
      <xdr:col>53</xdr:col>
      <xdr:colOff>163287</xdr:colOff>
      <xdr:row>0</xdr:row>
      <xdr:rowOff>79946</xdr:rowOff>
    </xdr:from>
    <xdr:to>
      <xdr:col>65</xdr:col>
      <xdr:colOff>23809</xdr:colOff>
      <xdr:row>2</xdr:row>
      <xdr:rowOff>163287</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2586608" y="79946"/>
          <a:ext cx="1479772" cy="314662"/>
        </a:xfrm>
        <a:prstGeom prst="rect">
          <a:avLst/>
        </a:prstGeom>
        <a:noFill/>
        <a:ln w="12700" cmpd="sng">
          <a:solidFill>
            <a:srgbClr val="006699"/>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006699"/>
              </a:solidFill>
              <a:effectLst/>
              <a:uLnTx/>
              <a:uFillTx/>
              <a:latin typeface="Calibri"/>
              <a:ea typeface="ＭＳ Ｐゴシック"/>
              <a:cs typeface="+mn-cs"/>
            </a:rPr>
            <a:t>F   A   3   1   2   5</a:t>
          </a:r>
          <a:endParaRPr kumimoji="1" lang="ja-JP" altLang="en-US" sz="14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xdr:from>
      <xdr:col>11</xdr:col>
      <xdr:colOff>85725</xdr:colOff>
      <xdr:row>9</xdr:row>
      <xdr:rowOff>57150</xdr:rowOff>
    </xdr:from>
    <xdr:to>
      <xdr:col>12</xdr:col>
      <xdr:colOff>257175</xdr:colOff>
      <xdr:row>10</xdr:row>
      <xdr:rowOff>123825</xdr:rowOff>
    </xdr:to>
    <xdr:sp macro="" textlink="">
      <xdr:nvSpPr>
        <xdr:cNvPr id="49253" name="大かっこ 1">
          <a:extLst>
            <a:ext uri="{FF2B5EF4-FFF2-40B4-BE49-F238E27FC236}">
              <a16:creationId xmlns:a16="http://schemas.microsoft.com/office/drawing/2014/main" id="{00000000-0008-0000-0200-000065C00000}"/>
            </a:ext>
          </a:extLst>
        </xdr:cNvPr>
        <xdr:cNvSpPr>
          <a:spLocks noChangeArrowheads="1"/>
        </xdr:cNvSpPr>
      </xdr:nvSpPr>
      <xdr:spPr bwMode="auto">
        <a:xfrm>
          <a:off x="2019300" y="1371600"/>
          <a:ext cx="485775" cy="238125"/>
        </a:xfrm>
        <a:prstGeom prst="bracketPair">
          <a:avLst>
            <a:gd name="adj" fmla="val 16667"/>
          </a:avLst>
        </a:prstGeom>
        <a:noFill/>
        <a:ln w="6350" algn="ctr">
          <a:solidFill>
            <a:srgbClr val="3366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49</xdr:col>
      <xdr:colOff>11905</xdr:colOff>
      <xdr:row>17</xdr:row>
      <xdr:rowOff>71439</xdr:rowOff>
    </xdr:from>
    <xdr:to>
      <xdr:col>51</xdr:col>
      <xdr:colOff>83343</xdr:colOff>
      <xdr:row>19</xdr:row>
      <xdr:rowOff>59533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1858624" y="2809877"/>
          <a:ext cx="345282" cy="333375"/>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rPr>
            <a:t>(</a:t>
          </a:r>
          <a:endParaRPr kumimoji="1" lang="ja-JP" altLang="en-US"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60</xdr:col>
      <xdr:colOff>35731</xdr:colOff>
      <xdr:row>17</xdr:row>
      <xdr:rowOff>59533</xdr:rowOff>
    </xdr:from>
    <xdr:to>
      <xdr:col>63</xdr:col>
      <xdr:colOff>47638</xdr:colOff>
      <xdr:row>18</xdr:row>
      <xdr:rowOff>159546</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13465981" y="2797971"/>
          <a:ext cx="345282" cy="2667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rPr>
            <a:t>)</a:t>
          </a:r>
          <a:endParaRPr kumimoji="1" lang="ja-JP" altLang="en-US"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14</xdr:col>
      <xdr:colOff>677335</xdr:colOff>
      <xdr:row>54</xdr:row>
      <xdr:rowOff>275169</xdr:rowOff>
    </xdr:from>
    <xdr:to>
      <xdr:col>15</xdr:col>
      <xdr:colOff>264585</xdr:colOff>
      <xdr:row>56</xdr:row>
      <xdr:rowOff>190502</xdr:rowOff>
    </xdr:to>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4053418" y="9398002"/>
          <a:ext cx="317500" cy="29633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㉒</a:t>
          </a:r>
        </a:p>
      </xdr:txBody>
    </xdr:sp>
    <xdr:clientData/>
  </xdr:twoCellAnchor>
  <xdr:twoCellAnchor editAs="oneCell">
    <xdr:from>
      <xdr:col>2</xdr:col>
      <xdr:colOff>0</xdr:colOff>
      <xdr:row>0</xdr:row>
      <xdr:rowOff>123825</xdr:rowOff>
    </xdr:from>
    <xdr:to>
      <xdr:col>2</xdr:col>
      <xdr:colOff>219075</xdr:colOff>
      <xdr:row>2</xdr:row>
      <xdr:rowOff>104775</xdr:rowOff>
    </xdr:to>
    <xdr:sp macro="" textlink="">
      <xdr:nvSpPr>
        <xdr:cNvPr id="49257" name="正方形/長方形 21">
          <a:extLst>
            <a:ext uri="{FF2B5EF4-FFF2-40B4-BE49-F238E27FC236}">
              <a16:creationId xmlns:a16="http://schemas.microsoft.com/office/drawing/2014/main" id="{00000000-0008-0000-0200-000069C00000}"/>
            </a:ext>
          </a:extLst>
        </xdr:cNvPr>
        <xdr:cNvSpPr>
          <a:spLocks noChangeArrowheads="1"/>
        </xdr:cNvSpPr>
      </xdr:nvSpPr>
      <xdr:spPr bwMode="auto">
        <a:xfrm>
          <a:off x="228600" y="123825"/>
          <a:ext cx="219075" cy="20002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67</xdr:col>
      <xdr:colOff>0</xdr:colOff>
      <xdr:row>0</xdr:row>
      <xdr:rowOff>123825</xdr:rowOff>
    </xdr:from>
    <xdr:to>
      <xdr:col>67</xdr:col>
      <xdr:colOff>219075</xdr:colOff>
      <xdr:row>2</xdr:row>
      <xdr:rowOff>104775</xdr:rowOff>
    </xdr:to>
    <xdr:sp macro="" textlink="">
      <xdr:nvSpPr>
        <xdr:cNvPr id="49258" name="正方形/長方形 28">
          <a:extLst>
            <a:ext uri="{FF2B5EF4-FFF2-40B4-BE49-F238E27FC236}">
              <a16:creationId xmlns:a16="http://schemas.microsoft.com/office/drawing/2014/main" id="{00000000-0008-0000-0200-00006AC00000}"/>
            </a:ext>
          </a:extLst>
        </xdr:cNvPr>
        <xdr:cNvSpPr>
          <a:spLocks noChangeArrowheads="1"/>
        </xdr:cNvSpPr>
      </xdr:nvSpPr>
      <xdr:spPr bwMode="auto">
        <a:xfrm>
          <a:off x="14335125" y="123825"/>
          <a:ext cx="219075" cy="20002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58</xdr:row>
      <xdr:rowOff>133350</xdr:rowOff>
    </xdr:from>
    <xdr:to>
      <xdr:col>2</xdr:col>
      <xdr:colOff>219075</xdr:colOff>
      <xdr:row>59</xdr:row>
      <xdr:rowOff>114300</xdr:rowOff>
    </xdr:to>
    <xdr:sp macro="" textlink="">
      <xdr:nvSpPr>
        <xdr:cNvPr id="49259" name="正方形/長方形 30">
          <a:extLst>
            <a:ext uri="{FF2B5EF4-FFF2-40B4-BE49-F238E27FC236}">
              <a16:creationId xmlns:a16="http://schemas.microsoft.com/office/drawing/2014/main" id="{00000000-0008-0000-0200-00006BC00000}"/>
            </a:ext>
          </a:extLst>
        </xdr:cNvPr>
        <xdr:cNvSpPr>
          <a:spLocks noChangeArrowheads="1"/>
        </xdr:cNvSpPr>
      </xdr:nvSpPr>
      <xdr:spPr bwMode="auto">
        <a:xfrm>
          <a:off x="228600" y="10048875"/>
          <a:ext cx="219075" cy="209550"/>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285751</xdr:colOff>
      <xdr:row>5</xdr:row>
      <xdr:rowOff>142876</xdr:rowOff>
    </xdr:from>
    <xdr:to>
      <xdr:col>13</xdr:col>
      <xdr:colOff>76201</xdr:colOff>
      <xdr:row>7</xdr:row>
      <xdr:rowOff>38102</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2741084" y="851959"/>
          <a:ext cx="266700" cy="191559"/>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14</xdr:col>
      <xdr:colOff>609600</xdr:colOff>
      <xdr:row>6</xdr:row>
      <xdr:rowOff>0</xdr:rowOff>
    </xdr:from>
    <xdr:to>
      <xdr:col>16</xdr:col>
      <xdr:colOff>57150</xdr:colOff>
      <xdr:row>7</xdr:row>
      <xdr:rowOff>28576</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3689350" y="857250"/>
          <a:ext cx="209550" cy="176742"/>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17</xdr:col>
      <xdr:colOff>190500</xdr:colOff>
      <xdr:row>5</xdr:row>
      <xdr:rowOff>133350</xdr:rowOff>
    </xdr:from>
    <xdr:to>
      <xdr:col>17</xdr:col>
      <xdr:colOff>361950</xdr:colOff>
      <xdr:row>7</xdr:row>
      <xdr:rowOff>1</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4434417" y="842433"/>
          <a:ext cx="171450" cy="16298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年</a:t>
          </a:r>
        </a:p>
      </xdr:txBody>
    </xdr:sp>
    <xdr:clientData/>
  </xdr:twoCellAnchor>
  <xdr:twoCellAnchor editAs="oneCell">
    <xdr:from>
      <xdr:col>32</xdr:col>
      <xdr:colOff>352425</xdr:colOff>
      <xdr:row>27</xdr:row>
      <xdr:rowOff>142875</xdr:rowOff>
    </xdr:from>
    <xdr:to>
      <xdr:col>33</xdr:col>
      <xdr:colOff>219074</xdr:colOff>
      <xdr:row>29</xdr:row>
      <xdr:rowOff>28575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7896225" y="4143375"/>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⑳</a:t>
          </a:r>
        </a:p>
      </xdr:txBody>
    </xdr:sp>
    <xdr:clientData/>
  </xdr:twoCellAnchor>
  <xdr:twoCellAnchor editAs="oneCell">
    <xdr:from>
      <xdr:col>14</xdr:col>
      <xdr:colOff>438150</xdr:colOff>
      <xdr:row>42</xdr:row>
      <xdr:rowOff>85725</xdr:rowOff>
    </xdr:from>
    <xdr:to>
      <xdr:col>15</xdr:col>
      <xdr:colOff>38100</xdr:colOff>
      <xdr:row>43</xdr:row>
      <xdr:rowOff>180975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3248025" y="6724650"/>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22</xdr:col>
      <xdr:colOff>276225</xdr:colOff>
      <xdr:row>42</xdr:row>
      <xdr:rowOff>76200</xdr:rowOff>
    </xdr:from>
    <xdr:to>
      <xdr:col>23</xdr:col>
      <xdr:colOff>66675</xdr:colOff>
      <xdr:row>43</xdr:row>
      <xdr:rowOff>171450</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5419725" y="6715125"/>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38100</xdr:colOff>
      <xdr:row>42</xdr:row>
      <xdr:rowOff>85725</xdr:rowOff>
    </xdr:from>
    <xdr:to>
      <xdr:col>25</xdr:col>
      <xdr:colOff>47625</xdr:colOff>
      <xdr:row>43</xdr:row>
      <xdr:rowOff>180975</xdr:rowOff>
    </xdr:to>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a:off x="5972175" y="6724650"/>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25</xdr:col>
      <xdr:colOff>447675</xdr:colOff>
      <xdr:row>42</xdr:row>
      <xdr:rowOff>85725</xdr:rowOff>
    </xdr:from>
    <xdr:to>
      <xdr:col>30</xdr:col>
      <xdr:colOff>47624</xdr:colOff>
      <xdr:row>43</xdr:row>
      <xdr:rowOff>180975</xdr:rowOff>
    </xdr:to>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6638925" y="6724650"/>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10</xdr:col>
      <xdr:colOff>28576</xdr:colOff>
      <xdr:row>42</xdr:row>
      <xdr:rowOff>57150</xdr:rowOff>
    </xdr:from>
    <xdr:to>
      <xdr:col>11</xdr:col>
      <xdr:colOff>47626</xdr:colOff>
      <xdr:row>43</xdr:row>
      <xdr:rowOff>133350</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2466976" y="6772275"/>
          <a:ext cx="400050" cy="1714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a.kg</a:t>
          </a:r>
          <a:endParaRPr kumimoji="1" lang="ja-JP" altLang="en-US" sz="7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36</xdr:col>
      <xdr:colOff>123825</xdr:colOff>
      <xdr:row>42</xdr:row>
      <xdr:rowOff>76200</xdr:rowOff>
    </xdr:from>
    <xdr:to>
      <xdr:col>37</xdr:col>
      <xdr:colOff>38100</xdr:colOff>
      <xdr:row>43</xdr:row>
      <xdr:rowOff>171450</xdr:rowOff>
    </xdr:to>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8858250" y="6715125"/>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37</xdr:col>
      <xdr:colOff>400050</xdr:colOff>
      <xdr:row>42</xdr:row>
      <xdr:rowOff>76200</xdr:rowOff>
    </xdr:from>
    <xdr:to>
      <xdr:col>39</xdr:col>
      <xdr:colOff>28575</xdr:colOff>
      <xdr:row>43</xdr:row>
      <xdr:rowOff>171450</xdr:rowOff>
    </xdr:to>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9486900" y="6715125"/>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39</xdr:col>
      <xdr:colOff>323850</xdr:colOff>
      <xdr:row>42</xdr:row>
      <xdr:rowOff>85725</xdr:rowOff>
    </xdr:from>
    <xdr:to>
      <xdr:col>40</xdr:col>
      <xdr:colOff>38101</xdr:colOff>
      <xdr:row>43</xdr:row>
      <xdr:rowOff>180975</xdr:rowOff>
    </xdr:to>
    <xdr:sp macro="" textlink="">
      <xdr:nvSpPr>
        <xdr:cNvPr id="26" name="テキスト ボックス 25">
          <a:extLst>
            <a:ext uri="{FF2B5EF4-FFF2-40B4-BE49-F238E27FC236}">
              <a16:creationId xmlns:a16="http://schemas.microsoft.com/office/drawing/2014/main" id="{00000000-0008-0000-0300-00001A000000}"/>
            </a:ext>
          </a:extLst>
        </xdr:cNvPr>
        <xdr:cNvSpPr txBox="1"/>
      </xdr:nvSpPr>
      <xdr:spPr>
        <a:xfrm>
          <a:off x="10048875" y="6724650"/>
          <a:ext cx="266700" cy="1905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15</xdr:col>
      <xdr:colOff>55560</xdr:colOff>
      <xdr:row>38</xdr:row>
      <xdr:rowOff>214310</xdr:rowOff>
    </xdr:from>
    <xdr:to>
      <xdr:col>16</xdr:col>
      <xdr:colOff>209550</xdr:colOff>
      <xdr:row>39</xdr:row>
      <xdr:rowOff>219074</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3779835" y="6024560"/>
          <a:ext cx="249240" cy="252415"/>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006699"/>
              </a:solidFill>
              <a:effectLst/>
              <a:uLnTx/>
              <a:uFillTx/>
              <a:latin typeface="ＭＳ Ｐ明朝" panose="02020600040205080304" pitchFamily="18" charset="-128"/>
              <a:ea typeface="ＭＳ Ｐ明朝" panose="02020600040205080304" pitchFamily="18" charset="-128"/>
              <a:cs typeface="+mn-cs"/>
            </a:rPr>
            <a:t>㉞</a:t>
          </a:r>
        </a:p>
      </xdr:txBody>
    </xdr:sp>
    <xdr:clientData/>
  </xdr:twoCellAnchor>
  <xdr:twoCellAnchor editAs="oneCell">
    <xdr:from>
      <xdr:col>1</xdr:col>
      <xdr:colOff>200025</xdr:colOff>
      <xdr:row>1</xdr:row>
      <xdr:rowOff>190500</xdr:rowOff>
    </xdr:from>
    <xdr:to>
      <xdr:col>40</xdr:col>
      <xdr:colOff>0</xdr:colOff>
      <xdr:row>30</xdr:row>
      <xdr:rowOff>19050</xdr:rowOff>
    </xdr:to>
    <xdr:sp macro="" textlink="">
      <xdr:nvSpPr>
        <xdr:cNvPr id="48461" name="角丸四角形 22">
          <a:extLst>
            <a:ext uri="{FF2B5EF4-FFF2-40B4-BE49-F238E27FC236}">
              <a16:creationId xmlns:a16="http://schemas.microsoft.com/office/drawing/2014/main" id="{00000000-0008-0000-0300-00004DBD0000}"/>
            </a:ext>
          </a:extLst>
        </xdr:cNvPr>
        <xdr:cNvSpPr>
          <a:spLocks noChangeArrowheads="1"/>
        </xdr:cNvSpPr>
      </xdr:nvSpPr>
      <xdr:spPr bwMode="auto">
        <a:xfrm>
          <a:off x="457200" y="590550"/>
          <a:ext cx="10153650" cy="4333875"/>
        </a:xfrm>
        <a:prstGeom prst="roundRect">
          <a:avLst>
            <a:gd name="adj" fmla="val 2231"/>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32</xdr:row>
      <xdr:rowOff>0</xdr:rowOff>
    </xdr:from>
    <xdr:to>
      <xdr:col>40</xdr:col>
      <xdr:colOff>0</xdr:colOff>
      <xdr:row>40</xdr:row>
      <xdr:rowOff>0</xdr:rowOff>
    </xdr:to>
    <xdr:sp macro="" textlink="">
      <xdr:nvSpPr>
        <xdr:cNvPr id="48462" name="角丸四角形 26">
          <a:extLst>
            <a:ext uri="{FF2B5EF4-FFF2-40B4-BE49-F238E27FC236}">
              <a16:creationId xmlns:a16="http://schemas.microsoft.com/office/drawing/2014/main" id="{00000000-0008-0000-0300-00004EBD0000}"/>
            </a:ext>
          </a:extLst>
        </xdr:cNvPr>
        <xdr:cNvSpPr>
          <a:spLocks noChangeArrowheads="1"/>
        </xdr:cNvSpPr>
      </xdr:nvSpPr>
      <xdr:spPr bwMode="auto">
        <a:xfrm>
          <a:off x="466725" y="5362575"/>
          <a:ext cx="10144125" cy="1343025"/>
        </a:xfrm>
        <a:prstGeom prst="roundRect">
          <a:avLst>
            <a:gd name="adj" fmla="val 3773"/>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41</xdr:row>
      <xdr:rowOff>0</xdr:rowOff>
    </xdr:from>
    <xdr:to>
      <xdr:col>15</xdr:col>
      <xdr:colOff>0</xdr:colOff>
      <xdr:row>44</xdr:row>
      <xdr:rowOff>304800</xdr:rowOff>
    </xdr:to>
    <xdr:sp macro="" textlink="">
      <xdr:nvSpPr>
        <xdr:cNvPr id="48463" name="角丸四角形 27">
          <a:extLst>
            <a:ext uri="{FF2B5EF4-FFF2-40B4-BE49-F238E27FC236}">
              <a16:creationId xmlns:a16="http://schemas.microsoft.com/office/drawing/2014/main" id="{00000000-0008-0000-0300-00004FBD0000}"/>
            </a:ext>
          </a:extLst>
        </xdr:cNvPr>
        <xdr:cNvSpPr>
          <a:spLocks noChangeArrowheads="1"/>
        </xdr:cNvSpPr>
      </xdr:nvSpPr>
      <xdr:spPr bwMode="auto">
        <a:xfrm>
          <a:off x="466725" y="6972300"/>
          <a:ext cx="3343275" cy="857250"/>
        </a:xfrm>
        <a:prstGeom prst="roundRect">
          <a:avLst>
            <a:gd name="adj" fmla="val 7319"/>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41</xdr:row>
      <xdr:rowOff>0</xdr:rowOff>
    </xdr:from>
    <xdr:to>
      <xdr:col>30</xdr:col>
      <xdr:colOff>0</xdr:colOff>
      <xdr:row>44</xdr:row>
      <xdr:rowOff>304800</xdr:rowOff>
    </xdr:to>
    <xdr:sp macro="" textlink="">
      <xdr:nvSpPr>
        <xdr:cNvPr id="48464" name="角丸四角形 29">
          <a:extLst>
            <a:ext uri="{FF2B5EF4-FFF2-40B4-BE49-F238E27FC236}">
              <a16:creationId xmlns:a16="http://schemas.microsoft.com/office/drawing/2014/main" id="{00000000-0008-0000-0300-000050BD0000}"/>
            </a:ext>
          </a:extLst>
        </xdr:cNvPr>
        <xdr:cNvSpPr>
          <a:spLocks noChangeArrowheads="1"/>
        </xdr:cNvSpPr>
      </xdr:nvSpPr>
      <xdr:spPr bwMode="auto">
        <a:xfrm>
          <a:off x="3905250" y="6972300"/>
          <a:ext cx="3286125" cy="857250"/>
        </a:xfrm>
        <a:prstGeom prst="roundRect">
          <a:avLst>
            <a:gd name="adj" fmla="val 7319"/>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31</xdr:col>
      <xdr:colOff>9525</xdr:colOff>
      <xdr:row>41</xdr:row>
      <xdr:rowOff>0</xdr:rowOff>
    </xdr:from>
    <xdr:to>
      <xdr:col>40</xdr:col>
      <xdr:colOff>0</xdr:colOff>
      <xdr:row>44</xdr:row>
      <xdr:rowOff>314325</xdr:rowOff>
    </xdr:to>
    <xdr:sp macro="" textlink="">
      <xdr:nvSpPr>
        <xdr:cNvPr id="48465" name="角丸四角形 31">
          <a:extLst>
            <a:ext uri="{FF2B5EF4-FFF2-40B4-BE49-F238E27FC236}">
              <a16:creationId xmlns:a16="http://schemas.microsoft.com/office/drawing/2014/main" id="{00000000-0008-0000-0300-000051BD0000}"/>
            </a:ext>
          </a:extLst>
        </xdr:cNvPr>
        <xdr:cNvSpPr>
          <a:spLocks noChangeArrowheads="1"/>
        </xdr:cNvSpPr>
      </xdr:nvSpPr>
      <xdr:spPr bwMode="auto">
        <a:xfrm>
          <a:off x="7343775" y="6972300"/>
          <a:ext cx="3267075" cy="866775"/>
        </a:xfrm>
        <a:prstGeom prst="roundRect">
          <a:avLst>
            <a:gd name="adj" fmla="val 7319"/>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38100</xdr:colOff>
      <xdr:row>0</xdr:row>
      <xdr:rowOff>47625</xdr:rowOff>
    </xdr:from>
    <xdr:to>
      <xdr:col>0</xdr:col>
      <xdr:colOff>200025</xdr:colOff>
      <xdr:row>0</xdr:row>
      <xdr:rowOff>209550</xdr:rowOff>
    </xdr:to>
    <xdr:sp macro="" textlink="">
      <xdr:nvSpPr>
        <xdr:cNvPr id="48466" name="正方形/長方形 21">
          <a:extLst>
            <a:ext uri="{FF2B5EF4-FFF2-40B4-BE49-F238E27FC236}">
              <a16:creationId xmlns:a16="http://schemas.microsoft.com/office/drawing/2014/main" id="{00000000-0008-0000-0300-000052BD0000}"/>
            </a:ext>
          </a:extLst>
        </xdr:cNvPr>
        <xdr:cNvSpPr>
          <a:spLocks noChangeArrowheads="1"/>
        </xdr:cNvSpPr>
      </xdr:nvSpPr>
      <xdr:spPr bwMode="auto">
        <a:xfrm>
          <a:off x="38100" y="47625"/>
          <a:ext cx="161925" cy="16192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40</xdr:col>
      <xdr:colOff>247650</xdr:colOff>
      <xdr:row>0</xdr:row>
      <xdr:rowOff>38100</xdr:rowOff>
    </xdr:from>
    <xdr:to>
      <xdr:col>40</xdr:col>
      <xdr:colOff>409575</xdr:colOff>
      <xdr:row>0</xdr:row>
      <xdr:rowOff>200025</xdr:rowOff>
    </xdr:to>
    <xdr:sp macro="" textlink="">
      <xdr:nvSpPr>
        <xdr:cNvPr id="48467" name="正方形/長方形 28">
          <a:extLst>
            <a:ext uri="{FF2B5EF4-FFF2-40B4-BE49-F238E27FC236}">
              <a16:creationId xmlns:a16="http://schemas.microsoft.com/office/drawing/2014/main" id="{00000000-0008-0000-0300-000053BD0000}"/>
            </a:ext>
          </a:extLst>
        </xdr:cNvPr>
        <xdr:cNvSpPr>
          <a:spLocks noChangeArrowheads="1"/>
        </xdr:cNvSpPr>
      </xdr:nvSpPr>
      <xdr:spPr bwMode="auto">
        <a:xfrm>
          <a:off x="10858500" y="38100"/>
          <a:ext cx="161925" cy="16192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28575</xdr:colOff>
      <xdr:row>45</xdr:row>
      <xdr:rowOff>57150</xdr:rowOff>
    </xdr:from>
    <xdr:to>
      <xdr:col>0</xdr:col>
      <xdr:colOff>190500</xdr:colOff>
      <xdr:row>46</xdr:row>
      <xdr:rowOff>66675</xdr:rowOff>
    </xdr:to>
    <xdr:sp macro="" textlink="">
      <xdr:nvSpPr>
        <xdr:cNvPr id="48468" name="正方形/長方形 30">
          <a:extLst>
            <a:ext uri="{FF2B5EF4-FFF2-40B4-BE49-F238E27FC236}">
              <a16:creationId xmlns:a16="http://schemas.microsoft.com/office/drawing/2014/main" id="{00000000-0008-0000-0300-000054BD0000}"/>
            </a:ext>
          </a:extLst>
        </xdr:cNvPr>
        <xdr:cNvSpPr>
          <a:spLocks noChangeArrowheads="1"/>
        </xdr:cNvSpPr>
      </xdr:nvSpPr>
      <xdr:spPr bwMode="auto">
        <a:xfrm>
          <a:off x="28575" y="7896225"/>
          <a:ext cx="161925" cy="152400"/>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37</xdr:col>
      <xdr:colOff>169334</xdr:colOff>
      <xdr:row>0</xdr:row>
      <xdr:rowOff>31750</xdr:rowOff>
    </xdr:from>
    <xdr:to>
      <xdr:col>40</xdr:col>
      <xdr:colOff>125111</xdr:colOff>
      <xdr:row>0</xdr:row>
      <xdr:rowOff>275167</xdr:rowOff>
    </xdr:to>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9546167" y="31750"/>
          <a:ext cx="1141110" cy="243417"/>
        </a:xfrm>
        <a:prstGeom prst="rect">
          <a:avLst/>
        </a:prstGeom>
        <a:noFill/>
        <a:ln w="12700" cmpd="sng">
          <a:solidFill>
            <a:srgbClr val="006699"/>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99"/>
              </a:solidFill>
              <a:effectLst/>
              <a:uLnTx/>
              <a:uFillTx/>
              <a:latin typeface="Calibri"/>
              <a:ea typeface="ＭＳ Ｐゴシック"/>
              <a:cs typeface="+mn-cs"/>
            </a:rPr>
            <a:t>F  A  3  1  5  0</a:t>
          </a:r>
          <a:endParaRPr kumimoji="1" lang="ja-JP" altLang="en-US" sz="12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editAs="oneCell">
    <xdr:from>
      <xdr:col>30</xdr:col>
      <xdr:colOff>47625</xdr:colOff>
      <xdr:row>0</xdr:row>
      <xdr:rowOff>38100</xdr:rowOff>
    </xdr:from>
    <xdr:to>
      <xdr:col>37</xdr:col>
      <xdr:colOff>28575</xdr:colOff>
      <xdr:row>0</xdr:row>
      <xdr:rowOff>371475</xdr:rowOff>
    </xdr:to>
    <xdr:grpSp>
      <xdr:nvGrpSpPr>
        <xdr:cNvPr id="48470" name="グループ化 2">
          <a:extLst>
            <a:ext uri="{FF2B5EF4-FFF2-40B4-BE49-F238E27FC236}">
              <a16:creationId xmlns:a16="http://schemas.microsoft.com/office/drawing/2014/main" id="{00000000-0008-0000-0300-000056BD0000}"/>
            </a:ext>
          </a:extLst>
        </xdr:cNvPr>
        <xdr:cNvGrpSpPr>
          <a:grpSpLocks/>
        </xdr:cNvGrpSpPr>
      </xdr:nvGrpSpPr>
      <xdr:grpSpPr bwMode="auto">
        <a:xfrm>
          <a:off x="7276042" y="38100"/>
          <a:ext cx="2214033" cy="333375"/>
          <a:chOff x="7229468" y="74081"/>
          <a:chExt cx="2212855" cy="338670"/>
        </a:xfrm>
      </xdr:grpSpPr>
      <xdr:sp macro="" textlink="OCR①!CC16">
        <xdr:nvSpPr>
          <xdr:cNvPr id="40" name="正方形/長方形 39">
            <a:extLst>
              <a:ext uri="{FF2B5EF4-FFF2-40B4-BE49-F238E27FC236}">
                <a16:creationId xmlns:a16="http://schemas.microsoft.com/office/drawing/2014/main" id="{00000000-0008-0000-0300-000028000000}"/>
              </a:ext>
            </a:extLst>
          </xdr:cNvPr>
          <xdr:cNvSpPr/>
        </xdr:nvSpPr>
        <xdr:spPr bwMode="auto">
          <a:xfrm>
            <a:off x="7553766" y="122462"/>
            <a:ext cx="190763"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49AF840-7E08-4E09-803C-C045735D56FA}"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OCR①!CF16">
        <xdr:nvSpPr>
          <xdr:cNvPr id="41" name="正方形/長方形 40">
            <a:extLst>
              <a:ext uri="{FF2B5EF4-FFF2-40B4-BE49-F238E27FC236}">
                <a16:creationId xmlns:a16="http://schemas.microsoft.com/office/drawing/2014/main" id="{00000000-0008-0000-0300-000029000000}"/>
              </a:ext>
            </a:extLst>
          </xdr:cNvPr>
          <xdr:cNvSpPr/>
        </xdr:nvSpPr>
        <xdr:spPr bwMode="auto">
          <a:xfrm>
            <a:off x="7782682"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1415255-30EF-48D1-8D88-5F441933E55B}"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OCR①!CH16">
        <xdr:nvSpPr>
          <xdr:cNvPr id="42" name="正方形/長方形 41">
            <a:extLst>
              <a:ext uri="{FF2B5EF4-FFF2-40B4-BE49-F238E27FC236}">
                <a16:creationId xmlns:a16="http://schemas.microsoft.com/office/drawing/2014/main" id="{00000000-0008-0000-0300-00002A000000}"/>
              </a:ext>
            </a:extLst>
          </xdr:cNvPr>
          <xdr:cNvSpPr/>
        </xdr:nvSpPr>
        <xdr:spPr bwMode="auto">
          <a:xfrm>
            <a:off x="8011598"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4184E5E-6351-4FC4-A3A9-B50A026E20B5}"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OCR①!CJ16">
        <xdr:nvSpPr>
          <xdr:cNvPr id="43" name="正方形/長方形 42">
            <a:extLst>
              <a:ext uri="{FF2B5EF4-FFF2-40B4-BE49-F238E27FC236}">
                <a16:creationId xmlns:a16="http://schemas.microsoft.com/office/drawing/2014/main" id="{00000000-0008-0000-0300-00002B000000}"/>
              </a:ext>
            </a:extLst>
          </xdr:cNvPr>
          <xdr:cNvSpPr/>
        </xdr:nvSpPr>
        <xdr:spPr bwMode="auto">
          <a:xfrm>
            <a:off x="8250052"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A9F17C8-1F11-4479-8152-4B8323701066}"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OCR①!CL16">
        <xdr:nvSpPr>
          <xdr:cNvPr id="44" name="正方形/長方形 43">
            <a:extLst>
              <a:ext uri="{FF2B5EF4-FFF2-40B4-BE49-F238E27FC236}">
                <a16:creationId xmlns:a16="http://schemas.microsoft.com/office/drawing/2014/main" id="{00000000-0008-0000-0300-00002C000000}"/>
              </a:ext>
            </a:extLst>
          </xdr:cNvPr>
          <xdr:cNvSpPr/>
        </xdr:nvSpPr>
        <xdr:spPr bwMode="auto">
          <a:xfrm>
            <a:off x="8478968"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71A68C3-F56D-4FD2-BDF2-CEDF605DCA2B}"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OCR①!CN16">
        <xdr:nvSpPr>
          <xdr:cNvPr id="45" name="正方形/長方形 44">
            <a:extLst>
              <a:ext uri="{FF2B5EF4-FFF2-40B4-BE49-F238E27FC236}">
                <a16:creationId xmlns:a16="http://schemas.microsoft.com/office/drawing/2014/main" id="{00000000-0008-0000-0300-00002D000000}"/>
              </a:ext>
            </a:extLst>
          </xdr:cNvPr>
          <xdr:cNvSpPr/>
        </xdr:nvSpPr>
        <xdr:spPr bwMode="auto">
          <a:xfrm>
            <a:off x="8707884"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072938C-6589-474B-B324-9A842D3060C4}"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OCR①!CP16">
        <xdr:nvSpPr>
          <xdr:cNvPr id="46" name="正方形/長方形 45">
            <a:extLst>
              <a:ext uri="{FF2B5EF4-FFF2-40B4-BE49-F238E27FC236}">
                <a16:creationId xmlns:a16="http://schemas.microsoft.com/office/drawing/2014/main" id="{00000000-0008-0000-0300-00002E000000}"/>
              </a:ext>
            </a:extLst>
          </xdr:cNvPr>
          <xdr:cNvSpPr/>
        </xdr:nvSpPr>
        <xdr:spPr bwMode="auto">
          <a:xfrm>
            <a:off x="8936800" y="122462"/>
            <a:ext cx="200302"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14C4506-0DC1-424C-9382-B1CE5CB8D928}"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OCR①!CR16">
        <xdr:nvSpPr>
          <xdr:cNvPr id="47" name="正方形/長方形 46">
            <a:extLst>
              <a:ext uri="{FF2B5EF4-FFF2-40B4-BE49-F238E27FC236}">
                <a16:creationId xmlns:a16="http://schemas.microsoft.com/office/drawing/2014/main" id="{00000000-0008-0000-0300-00002F000000}"/>
              </a:ext>
            </a:extLst>
          </xdr:cNvPr>
          <xdr:cNvSpPr/>
        </xdr:nvSpPr>
        <xdr:spPr bwMode="auto">
          <a:xfrm>
            <a:off x="9184792" y="122462"/>
            <a:ext cx="190763" cy="241907"/>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50DCB50-A37A-43F6-B6FF-38A915636366}"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48" name="正方形/長方形 47">
            <a:extLst>
              <a:ext uri="{FF2B5EF4-FFF2-40B4-BE49-F238E27FC236}">
                <a16:creationId xmlns:a16="http://schemas.microsoft.com/office/drawing/2014/main" id="{00000000-0008-0000-0300-000030000000}"/>
              </a:ext>
            </a:extLst>
          </xdr:cNvPr>
          <xdr:cNvSpPr/>
        </xdr:nvSpPr>
        <xdr:spPr bwMode="auto">
          <a:xfrm>
            <a:off x="7229468" y="83757"/>
            <a:ext cx="276607" cy="328994"/>
          </a:xfrm>
          <a:prstGeom prst="rect">
            <a:avLst/>
          </a:prstGeom>
          <a:noFill/>
          <a:ln w="190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60E3848-D48B-4117-8BBF-A2234D5D824A}" type="TxLink">
              <a:rPr kumimoji="1" lang="ja-JP" altLang="en-US" sz="800" b="0" i="0" u="none" strike="noStrike" kern="0" cap="none" spc="0" normalizeH="0" baseline="0" noProof="0">
                <a:ln>
                  <a:noFill/>
                </a:ln>
                <a:solidFill>
                  <a:srgbClr val="006699"/>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800" b="0" i="0" u="none" strike="noStrike" kern="0" cap="none" spc="0" normalizeH="0" baseline="0" noProof="0">
              <a:ln>
                <a:noFill/>
              </a:ln>
              <a:solidFill>
                <a:srgbClr val="006699"/>
              </a:solidFill>
              <a:effectLst/>
              <a:uLnTx/>
              <a:uFillTx/>
            </a:endParaRPr>
          </a:p>
        </xdr:txBody>
      </xdr:sp>
      <xdr:sp macro="" textlink="">
        <xdr:nvSpPr>
          <xdr:cNvPr id="48480" name="正方形/長方形 2">
            <a:extLst>
              <a:ext uri="{FF2B5EF4-FFF2-40B4-BE49-F238E27FC236}">
                <a16:creationId xmlns:a16="http://schemas.microsoft.com/office/drawing/2014/main" id="{00000000-0008-0000-0300-000060BD0000}"/>
              </a:ext>
            </a:extLst>
          </xdr:cNvPr>
          <xdr:cNvSpPr>
            <a:spLocks noChangeArrowheads="1"/>
          </xdr:cNvSpPr>
        </xdr:nvSpPr>
        <xdr:spPr bwMode="auto">
          <a:xfrm>
            <a:off x="7229468" y="74081"/>
            <a:ext cx="2212855" cy="332867"/>
          </a:xfrm>
          <a:prstGeom prst="rect">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8481" name="正方形/長方形 3">
            <a:extLst>
              <a:ext uri="{FF2B5EF4-FFF2-40B4-BE49-F238E27FC236}">
                <a16:creationId xmlns:a16="http://schemas.microsoft.com/office/drawing/2014/main" id="{00000000-0008-0000-0300-000061BD0000}"/>
              </a:ext>
            </a:extLst>
          </xdr:cNvPr>
          <xdr:cNvSpPr>
            <a:spLocks noChangeArrowheads="1"/>
          </xdr:cNvSpPr>
        </xdr:nvSpPr>
        <xdr:spPr bwMode="auto">
          <a:xfrm>
            <a:off x="9152205" y="129633"/>
            <a:ext cx="25175" cy="248206"/>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8482" name="正方形/長方形 37">
            <a:extLst>
              <a:ext uri="{FF2B5EF4-FFF2-40B4-BE49-F238E27FC236}">
                <a16:creationId xmlns:a16="http://schemas.microsoft.com/office/drawing/2014/main" id="{00000000-0008-0000-0300-000062BD0000}"/>
              </a:ext>
            </a:extLst>
          </xdr:cNvPr>
          <xdr:cNvSpPr>
            <a:spLocks noChangeArrowheads="1"/>
          </xdr:cNvSpPr>
        </xdr:nvSpPr>
        <xdr:spPr bwMode="auto">
          <a:xfrm>
            <a:off x="8226522" y="119685"/>
            <a:ext cx="25175" cy="248206"/>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85726</xdr:colOff>
      <xdr:row>2</xdr:row>
      <xdr:rowOff>19050</xdr:rowOff>
    </xdr:from>
    <xdr:to>
      <xdr:col>8</xdr:col>
      <xdr:colOff>126208</xdr:colOff>
      <xdr:row>3</xdr:row>
      <xdr:rowOff>76199</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3152776" y="457200"/>
          <a:ext cx="345282" cy="333375"/>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rPr>
            <a:t>)</a:t>
          </a:r>
          <a:endParaRPr kumimoji="1" lang="ja-JP" altLang="en-US"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8</xdr:col>
      <xdr:colOff>495300</xdr:colOff>
      <xdr:row>14</xdr:row>
      <xdr:rowOff>1</xdr:rowOff>
    </xdr:from>
    <xdr:to>
      <xdr:col>10</xdr:col>
      <xdr:colOff>59532</xdr:colOff>
      <xdr:row>15</xdr:row>
      <xdr:rowOff>9526</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3857625" y="2476501"/>
          <a:ext cx="345282" cy="266700"/>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rPr>
            <a:t>)</a:t>
          </a:r>
          <a:endParaRPr kumimoji="1" lang="ja-JP" altLang="en-US"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4</xdr:col>
      <xdr:colOff>1066800</xdr:colOff>
      <xdr:row>14</xdr:row>
      <xdr:rowOff>0</xdr:rowOff>
    </xdr:from>
    <xdr:to>
      <xdr:col>5</xdr:col>
      <xdr:colOff>297657</xdr:colOff>
      <xdr:row>15</xdr:row>
      <xdr:rowOff>76200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2219325" y="2476500"/>
          <a:ext cx="345282" cy="333375"/>
        </a:xfrm>
        <a:prstGeom prst="rect">
          <a:avLst/>
        </a:prstGeom>
        <a:noFill/>
        <a:ln w="9525" cmpd="sng">
          <a:no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rPr>
            <a:t>(</a:t>
          </a:r>
          <a:endParaRPr kumimoji="1" lang="ja-JP" altLang="en-US" sz="900" b="0" i="0" u="none" strike="noStrike" kern="0" cap="none" spc="0" normalizeH="0" baseline="0" noProof="0">
            <a:ln>
              <a:noFill/>
            </a:ln>
            <a:solidFill>
              <a:srgbClr val="0000FF"/>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2</xdr:col>
      <xdr:colOff>0</xdr:colOff>
      <xdr:row>2</xdr:row>
      <xdr:rowOff>276225</xdr:rowOff>
    </xdr:from>
    <xdr:to>
      <xdr:col>10</xdr:col>
      <xdr:colOff>0</xdr:colOff>
      <xdr:row>13</xdr:row>
      <xdr:rowOff>9525</xdr:rowOff>
    </xdr:to>
    <xdr:sp macro="" textlink="">
      <xdr:nvSpPr>
        <xdr:cNvPr id="47550" name="角丸四角形 7">
          <a:extLst>
            <a:ext uri="{FF2B5EF4-FFF2-40B4-BE49-F238E27FC236}">
              <a16:creationId xmlns:a16="http://schemas.microsoft.com/office/drawing/2014/main" id="{00000000-0008-0000-0400-0000BEB90000}"/>
            </a:ext>
          </a:extLst>
        </xdr:cNvPr>
        <xdr:cNvSpPr>
          <a:spLocks noChangeArrowheads="1"/>
        </xdr:cNvSpPr>
      </xdr:nvSpPr>
      <xdr:spPr bwMode="auto">
        <a:xfrm>
          <a:off x="523875" y="1047750"/>
          <a:ext cx="3619500" cy="1514475"/>
        </a:xfrm>
        <a:prstGeom prst="roundRect">
          <a:avLst>
            <a:gd name="adj" fmla="val 4806"/>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15</xdr:row>
      <xdr:rowOff>0</xdr:rowOff>
    </xdr:from>
    <xdr:to>
      <xdr:col>10</xdr:col>
      <xdr:colOff>0</xdr:colOff>
      <xdr:row>27</xdr:row>
      <xdr:rowOff>9525</xdr:rowOff>
    </xdr:to>
    <xdr:sp macro="" textlink="">
      <xdr:nvSpPr>
        <xdr:cNvPr id="47551" name="角丸四角形 9">
          <a:extLst>
            <a:ext uri="{FF2B5EF4-FFF2-40B4-BE49-F238E27FC236}">
              <a16:creationId xmlns:a16="http://schemas.microsoft.com/office/drawing/2014/main" id="{00000000-0008-0000-0400-0000BFB90000}"/>
            </a:ext>
          </a:extLst>
        </xdr:cNvPr>
        <xdr:cNvSpPr>
          <a:spLocks noChangeArrowheads="1"/>
        </xdr:cNvSpPr>
      </xdr:nvSpPr>
      <xdr:spPr bwMode="auto">
        <a:xfrm>
          <a:off x="523875" y="3067050"/>
          <a:ext cx="3619500" cy="1552575"/>
        </a:xfrm>
        <a:prstGeom prst="roundRect">
          <a:avLst>
            <a:gd name="adj" fmla="val 4806"/>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30</xdr:row>
      <xdr:rowOff>0</xdr:rowOff>
    </xdr:from>
    <xdr:to>
      <xdr:col>10</xdr:col>
      <xdr:colOff>0</xdr:colOff>
      <xdr:row>42</xdr:row>
      <xdr:rowOff>0</xdr:rowOff>
    </xdr:to>
    <xdr:sp macro="" textlink="">
      <xdr:nvSpPr>
        <xdr:cNvPr id="47552" name="角丸四角形 11">
          <a:extLst>
            <a:ext uri="{FF2B5EF4-FFF2-40B4-BE49-F238E27FC236}">
              <a16:creationId xmlns:a16="http://schemas.microsoft.com/office/drawing/2014/main" id="{00000000-0008-0000-0400-0000C0B90000}"/>
            </a:ext>
          </a:extLst>
        </xdr:cNvPr>
        <xdr:cNvSpPr>
          <a:spLocks noChangeArrowheads="1"/>
        </xdr:cNvSpPr>
      </xdr:nvSpPr>
      <xdr:spPr bwMode="auto">
        <a:xfrm>
          <a:off x="523875" y="5124450"/>
          <a:ext cx="3619500" cy="2828925"/>
        </a:xfrm>
        <a:prstGeom prst="roundRect">
          <a:avLst>
            <a:gd name="adj" fmla="val 3796"/>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xdr:row>
      <xdr:rowOff>276225</xdr:rowOff>
    </xdr:from>
    <xdr:to>
      <xdr:col>23</xdr:col>
      <xdr:colOff>0</xdr:colOff>
      <xdr:row>42</xdr:row>
      <xdr:rowOff>0</xdr:rowOff>
    </xdr:to>
    <xdr:sp macro="" textlink="">
      <xdr:nvSpPr>
        <xdr:cNvPr id="47553" name="角丸四角形 13">
          <a:extLst>
            <a:ext uri="{FF2B5EF4-FFF2-40B4-BE49-F238E27FC236}">
              <a16:creationId xmlns:a16="http://schemas.microsoft.com/office/drawing/2014/main" id="{00000000-0008-0000-0400-0000C1B90000}"/>
            </a:ext>
          </a:extLst>
        </xdr:cNvPr>
        <xdr:cNvSpPr>
          <a:spLocks noChangeArrowheads="1"/>
        </xdr:cNvSpPr>
      </xdr:nvSpPr>
      <xdr:spPr bwMode="auto">
        <a:xfrm>
          <a:off x="4371975" y="1047750"/>
          <a:ext cx="6477000" cy="6905625"/>
        </a:xfrm>
        <a:prstGeom prst="roundRect">
          <a:avLst>
            <a:gd name="adj" fmla="val 1130"/>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38100</xdr:colOff>
      <xdr:row>0</xdr:row>
      <xdr:rowOff>57150</xdr:rowOff>
    </xdr:from>
    <xdr:to>
      <xdr:col>0</xdr:col>
      <xdr:colOff>219075</xdr:colOff>
      <xdr:row>0</xdr:row>
      <xdr:rowOff>228600</xdr:rowOff>
    </xdr:to>
    <xdr:sp macro="" textlink="">
      <xdr:nvSpPr>
        <xdr:cNvPr id="47554" name="正方形/長方形 21">
          <a:extLst>
            <a:ext uri="{FF2B5EF4-FFF2-40B4-BE49-F238E27FC236}">
              <a16:creationId xmlns:a16="http://schemas.microsoft.com/office/drawing/2014/main" id="{00000000-0008-0000-0400-0000C2B90000}"/>
            </a:ext>
          </a:extLst>
        </xdr:cNvPr>
        <xdr:cNvSpPr>
          <a:spLocks noChangeArrowheads="1"/>
        </xdr:cNvSpPr>
      </xdr:nvSpPr>
      <xdr:spPr bwMode="auto">
        <a:xfrm>
          <a:off x="38100" y="57150"/>
          <a:ext cx="180975" cy="171450"/>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24</xdr:col>
      <xdr:colOff>114300</xdr:colOff>
      <xdr:row>0</xdr:row>
      <xdr:rowOff>66675</xdr:rowOff>
    </xdr:from>
    <xdr:to>
      <xdr:col>24</xdr:col>
      <xdr:colOff>285750</xdr:colOff>
      <xdr:row>0</xdr:row>
      <xdr:rowOff>247650</xdr:rowOff>
    </xdr:to>
    <xdr:sp macro="" textlink="">
      <xdr:nvSpPr>
        <xdr:cNvPr id="47555" name="正方形/長方形 28">
          <a:extLst>
            <a:ext uri="{FF2B5EF4-FFF2-40B4-BE49-F238E27FC236}">
              <a16:creationId xmlns:a16="http://schemas.microsoft.com/office/drawing/2014/main" id="{00000000-0008-0000-0400-0000C3B90000}"/>
            </a:ext>
          </a:extLst>
        </xdr:cNvPr>
        <xdr:cNvSpPr>
          <a:spLocks noChangeArrowheads="1"/>
        </xdr:cNvSpPr>
      </xdr:nvSpPr>
      <xdr:spPr bwMode="auto">
        <a:xfrm>
          <a:off x="11153775" y="66675"/>
          <a:ext cx="171450" cy="18097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42</xdr:row>
      <xdr:rowOff>47625</xdr:rowOff>
    </xdr:from>
    <xdr:to>
      <xdr:col>0</xdr:col>
      <xdr:colOff>219075</xdr:colOff>
      <xdr:row>43</xdr:row>
      <xdr:rowOff>76200</xdr:rowOff>
    </xdr:to>
    <xdr:sp macro="" textlink="">
      <xdr:nvSpPr>
        <xdr:cNvPr id="47556" name="正方形/長方形 30">
          <a:extLst>
            <a:ext uri="{FF2B5EF4-FFF2-40B4-BE49-F238E27FC236}">
              <a16:creationId xmlns:a16="http://schemas.microsoft.com/office/drawing/2014/main" id="{00000000-0008-0000-0400-0000C4B90000}"/>
            </a:ext>
          </a:extLst>
        </xdr:cNvPr>
        <xdr:cNvSpPr>
          <a:spLocks noChangeArrowheads="1"/>
        </xdr:cNvSpPr>
      </xdr:nvSpPr>
      <xdr:spPr bwMode="auto">
        <a:xfrm>
          <a:off x="38100" y="8001000"/>
          <a:ext cx="180975" cy="171450"/>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21</xdr:col>
      <xdr:colOff>31723</xdr:colOff>
      <xdr:row>0</xdr:row>
      <xdr:rowOff>63498</xdr:rowOff>
    </xdr:from>
    <xdr:to>
      <xdr:col>23</xdr:col>
      <xdr:colOff>135666</xdr:colOff>
      <xdr:row>0</xdr:row>
      <xdr:rowOff>306915</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9884806" y="63498"/>
          <a:ext cx="1141110" cy="243417"/>
        </a:xfrm>
        <a:prstGeom prst="rect">
          <a:avLst/>
        </a:prstGeom>
        <a:noFill/>
        <a:ln w="12700" cmpd="sng">
          <a:solidFill>
            <a:srgbClr val="006699"/>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99"/>
              </a:solidFill>
              <a:effectLst/>
              <a:uLnTx/>
              <a:uFillTx/>
              <a:latin typeface="Calibri"/>
              <a:ea typeface="ＭＳ Ｐゴシック"/>
              <a:cs typeface="+mn-cs"/>
            </a:rPr>
            <a:t>F  A  3  1  7  5</a:t>
          </a:r>
          <a:endParaRPr kumimoji="1" lang="ja-JP" altLang="en-US" sz="1200" b="0" i="0" u="none" strike="noStrike" kern="0" cap="none" spc="0" normalizeH="0" baseline="0" noProof="0">
            <a:ln>
              <a:noFill/>
            </a:ln>
            <a:solidFill>
              <a:srgbClr val="006699"/>
            </a:solidFill>
            <a:effectLst/>
            <a:uLnTx/>
            <a:uFillTx/>
            <a:latin typeface="Calibri"/>
            <a:ea typeface="ＭＳ Ｐゴシック"/>
            <a:cs typeface="+mn-cs"/>
          </a:endParaRPr>
        </a:p>
      </xdr:txBody>
    </xdr:sp>
    <xdr:clientData/>
  </xdr:twoCellAnchor>
  <xdr:twoCellAnchor>
    <xdr:from>
      <xdr:col>16</xdr:col>
      <xdr:colOff>114300</xdr:colOff>
      <xdr:row>0</xdr:row>
      <xdr:rowOff>76200</xdr:rowOff>
    </xdr:from>
    <xdr:to>
      <xdr:col>20</xdr:col>
      <xdr:colOff>0</xdr:colOff>
      <xdr:row>0</xdr:row>
      <xdr:rowOff>371475</xdr:rowOff>
    </xdr:to>
    <xdr:grpSp>
      <xdr:nvGrpSpPr>
        <xdr:cNvPr id="47558" name="グループ化 26">
          <a:extLst>
            <a:ext uri="{FF2B5EF4-FFF2-40B4-BE49-F238E27FC236}">
              <a16:creationId xmlns:a16="http://schemas.microsoft.com/office/drawing/2014/main" id="{00000000-0008-0000-0400-0000C6B90000}"/>
            </a:ext>
          </a:extLst>
        </xdr:cNvPr>
        <xdr:cNvGrpSpPr>
          <a:grpSpLocks/>
        </xdr:cNvGrpSpPr>
      </xdr:nvGrpSpPr>
      <xdr:grpSpPr bwMode="auto">
        <a:xfrm>
          <a:off x="7628467" y="76200"/>
          <a:ext cx="2087033" cy="295275"/>
          <a:chOff x="7229469" y="74081"/>
          <a:chExt cx="2182397" cy="338670"/>
        </a:xfrm>
      </xdr:grpSpPr>
      <xdr:sp macro="" textlink="OCR①!CC16">
        <xdr:nvSpPr>
          <xdr:cNvPr id="28" name="正方形/長方形 27">
            <a:extLst>
              <a:ext uri="{FF2B5EF4-FFF2-40B4-BE49-F238E27FC236}">
                <a16:creationId xmlns:a16="http://schemas.microsoft.com/office/drawing/2014/main" id="{00000000-0008-0000-0400-00001C000000}"/>
              </a:ext>
            </a:extLst>
          </xdr:cNvPr>
          <xdr:cNvSpPr/>
        </xdr:nvSpPr>
        <xdr:spPr bwMode="auto">
          <a:xfrm>
            <a:off x="7559832"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C359A34-CBE3-4F07-B84E-3F8568914644}"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OCR①!CF16">
        <xdr:nvSpPr>
          <xdr:cNvPr id="29" name="正方形/長方形 28">
            <a:extLst>
              <a:ext uri="{FF2B5EF4-FFF2-40B4-BE49-F238E27FC236}">
                <a16:creationId xmlns:a16="http://schemas.microsoft.com/office/drawing/2014/main" id="{00000000-0008-0000-0400-00001D000000}"/>
              </a:ext>
            </a:extLst>
          </xdr:cNvPr>
          <xdr:cNvSpPr/>
        </xdr:nvSpPr>
        <xdr:spPr bwMode="auto">
          <a:xfrm>
            <a:off x="7790085"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6A197FE-B459-4975-A182-9B33ABDFF3DB}"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OCR①!CH16">
        <xdr:nvSpPr>
          <xdr:cNvPr id="30" name="正方形/長方形 29">
            <a:extLst>
              <a:ext uri="{FF2B5EF4-FFF2-40B4-BE49-F238E27FC236}">
                <a16:creationId xmlns:a16="http://schemas.microsoft.com/office/drawing/2014/main" id="{00000000-0008-0000-0400-00001E000000}"/>
              </a:ext>
            </a:extLst>
          </xdr:cNvPr>
          <xdr:cNvSpPr/>
        </xdr:nvSpPr>
        <xdr:spPr bwMode="auto">
          <a:xfrm>
            <a:off x="8020338"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50D17E7-68C2-4E86-BEFD-3559E2DC64F4}"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OCR①!CJ16">
        <xdr:nvSpPr>
          <xdr:cNvPr id="31" name="正方形/長方形 30">
            <a:extLst>
              <a:ext uri="{FF2B5EF4-FFF2-40B4-BE49-F238E27FC236}">
                <a16:creationId xmlns:a16="http://schemas.microsoft.com/office/drawing/2014/main" id="{00000000-0008-0000-0400-00001F000000}"/>
              </a:ext>
            </a:extLst>
          </xdr:cNvPr>
          <xdr:cNvSpPr/>
        </xdr:nvSpPr>
        <xdr:spPr bwMode="auto">
          <a:xfrm>
            <a:off x="8250591"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CD0FC55-033C-4DA8-9805-558013F10EB0}"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OCR①!CL16">
        <xdr:nvSpPr>
          <xdr:cNvPr id="32" name="正方形/長方形 31">
            <a:extLst>
              <a:ext uri="{FF2B5EF4-FFF2-40B4-BE49-F238E27FC236}">
                <a16:creationId xmlns:a16="http://schemas.microsoft.com/office/drawing/2014/main" id="{00000000-0008-0000-0400-000020000000}"/>
              </a:ext>
            </a:extLst>
          </xdr:cNvPr>
          <xdr:cNvSpPr/>
        </xdr:nvSpPr>
        <xdr:spPr bwMode="auto">
          <a:xfrm>
            <a:off x="8480843"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843F812-6025-4952-98F1-B110E25B20EA}"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OCR①!CN16">
        <xdr:nvSpPr>
          <xdr:cNvPr id="33" name="正方形/長方形 32">
            <a:extLst>
              <a:ext uri="{FF2B5EF4-FFF2-40B4-BE49-F238E27FC236}">
                <a16:creationId xmlns:a16="http://schemas.microsoft.com/office/drawing/2014/main" id="{00000000-0008-0000-0400-000021000000}"/>
              </a:ext>
            </a:extLst>
          </xdr:cNvPr>
          <xdr:cNvSpPr/>
        </xdr:nvSpPr>
        <xdr:spPr bwMode="auto">
          <a:xfrm>
            <a:off x="8711096"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7ECFBFB-033A-415A-93E8-4F7C586CBC0E}"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OCR①!CP16">
        <xdr:nvSpPr>
          <xdr:cNvPr id="34" name="正方形/長方形 33">
            <a:extLst>
              <a:ext uri="{FF2B5EF4-FFF2-40B4-BE49-F238E27FC236}">
                <a16:creationId xmlns:a16="http://schemas.microsoft.com/office/drawing/2014/main" id="{00000000-0008-0000-0400-000022000000}"/>
              </a:ext>
            </a:extLst>
          </xdr:cNvPr>
          <xdr:cNvSpPr/>
        </xdr:nvSpPr>
        <xdr:spPr bwMode="auto">
          <a:xfrm>
            <a:off x="8941349"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51CFB50-FE7B-4B13-99AA-275675E5E38C}"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OCR①!CR16">
        <xdr:nvSpPr>
          <xdr:cNvPr id="35" name="正方形/長方形 34">
            <a:extLst>
              <a:ext uri="{FF2B5EF4-FFF2-40B4-BE49-F238E27FC236}">
                <a16:creationId xmlns:a16="http://schemas.microsoft.com/office/drawing/2014/main" id="{00000000-0008-0000-0400-000023000000}"/>
              </a:ext>
            </a:extLst>
          </xdr:cNvPr>
          <xdr:cNvSpPr/>
        </xdr:nvSpPr>
        <xdr:spPr bwMode="auto">
          <a:xfrm>
            <a:off x="9171602" y="117780"/>
            <a:ext cx="190209" cy="251271"/>
          </a:xfrm>
          <a:prstGeom prst="rect">
            <a:avLst/>
          </a:prstGeom>
          <a:noFill/>
          <a:ln w="63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7D20621-AA7F-4BD9-A14B-32147DEBAC9C}" type="TxLink">
              <a:rPr kumimoji="1" lang="en-US" altLang="en-US" sz="1200" b="0" i="0" u="none" strike="noStrike" kern="0" cap="none" spc="0" normalizeH="0" baseline="0" noProof="0">
                <a:ln>
                  <a:noFill/>
                </a:ln>
                <a:solidFill>
                  <a:srgbClr val="000000"/>
                </a:solidFill>
                <a:effectLst/>
                <a:uLnTx/>
                <a:uFillTx/>
                <a:latin typeface="ＭＳ 明朝"/>
                <a:ea typeface="ＭＳ 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36" name="正方形/長方形 35">
            <a:extLst>
              <a:ext uri="{FF2B5EF4-FFF2-40B4-BE49-F238E27FC236}">
                <a16:creationId xmlns:a16="http://schemas.microsoft.com/office/drawing/2014/main" id="{00000000-0008-0000-0400-000024000000}"/>
              </a:ext>
            </a:extLst>
          </xdr:cNvPr>
          <xdr:cNvSpPr/>
        </xdr:nvSpPr>
        <xdr:spPr bwMode="auto">
          <a:xfrm>
            <a:off x="7229469" y="85006"/>
            <a:ext cx="280308" cy="327745"/>
          </a:xfrm>
          <a:prstGeom prst="rect">
            <a:avLst/>
          </a:prstGeom>
          <a:noFill/>
          <a:ln w="19050" cap="flat" cmpd="sng" algn="ctr">
            <a:solidFill>
              <a:srgbClr val="006699"/>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60E3848-D48B-4117-8BBF-A2234D5D824A}" type="TxLink">
              <a:rPr kumimoji="1" lang="ja-JP" altLang="en-US" sz="700" b="0" i="0" u="none" strike="noStrike" kern="0" cap="none" spc="0" normalizeH="0" baseline="0" noProof="0">
                <a:ln>
                  <a:noFill/>
                </a:ln>
                <a:solidFill>
                  <a:srgbClr val="006699"/>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006699"/>
              </a:solidFill>
              <a:effectLst/>
              <a:uLnTx/>
              <a:uFillTx/>
            </a:endParaRPr>
          </a:p>
        </xdr:txBody>
      </xdr:sp>
      <xdr:sp macro="" textlink="">
        <xdr:nvSpPr>
          <xdr:cNvPr id="47568" name="正方形/長方形 2">
            <a:extLst>
              <a:ext uri="{FF2B5EF4-FFF2-40B4-BE49-F238E27FC236}">
                <a16:creationId xmlns:a16="http://schemas.microsoft.com/office/drawing/2014/main" id="{00000000-0008-0000-0400-0000D0B90000}"/>
              </a:ext>
            </a:extLst>
          </xdr:cNvPr>
          <xdr:cNvSpPr>
            <a:spLocks noChangeArrowheads="1"/>
          </xdr:cNvSpPr>
        </xdr:nvSpPr>
        <xdr:spPr bwMode="auto">
          <a:xfrm>
            <a:off x="7229469" y="74081"/>
            <a:ext cx="2182397" cy="332868"/>
          </a:xfrm>
          <a:prstGeom prst="rect">
            <a:avLst/>
          </a:prstGeom>
          <a:noFill/>
          <a:ln w="19050" algn="ctr">
            <a:solidFill>
              <a:srgbClr val="006699"/>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7569" name="正方形/長方形 3">
            <a:extLst>
              <a:ext uri="{FF2B5EF4-FFF2-40B4-BE49-F238E27FC236}">
                <a16:creationId xmlns:a16="http://schemas.microsoft.com/office/drawing/2014/main" id="{00000000-0008-0000-0400-0000D1B90000}"/>
              </a:ext>
            </a:extLst>
          </xdr:cNvPr>
          <xdr:cNvSpPr>
            <a:spLocks noChangeArrowheads="1"/>
          </xdr:cNvSpPr>
        </xdr:nvSpPr>
        <xdr:spPr bwMode="auto">
          <a:xfrm>
            <a:off x="9143096" y="129633"/>
            <a:ext cx="26339" cy="24820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7570" name="正方形/長方形 37">
            <a:extLst>
              <a:ext uri="{FF2B5EF4-FFF2-40B4-BE49-F238E27FC236}">
                <a16:creationId xmlns:a16="http://schemas.microsoft.com/office/drawing/2014/main" id="{00000000-0008-0000-0400-0000D2B90000}"/>
              </a:ext>
            </a:extLst>
          </xdr:cNvPr>
          <xdr:cNvSpPr>
            <a:spLocks noChangeArrowheads="1"/>
          </xdr:cNvSpPr>
        </xdr:nvSpPr>
        <xdr:spPr bwMode="auto">
          <a:xfrm>
            <a:off x="8216917" y="119685"/>
            <a:ext cx="26339" cy="248205"/>
          </a:xfrm>
          <a:prstGeom prst="rect">
            <a:avLst/>
          </a:prstGeom>
          <a:solidFill>
            <a:srgbClr val="00669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ffice2000/BShinkoku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ta"/>
      <sheetName val="gensen"/>
      <sheetName val="iryo"/>
      <sheetName val="zyutaku11"/>
      <sheetName val="zyutaku10"/>
      <sheetName val="hudosan1"/>
      <sheetName val="ocr1"/>
      <sheetName val="hudosan2"/>
      <sheetName val="ocr2"/>
      <sheetName val="ocr3"/>
      <sheetName val="ippan1"/>
      <sheetName val="ocr4"/>
      <sheetName val="ippan2"/>
      <sheetName val="Bkozyo"/>
      <sheetName val="Bomote"/>
      <sheetName val="Bura"/>
      <sheetName val="zei"/>
      <sheetName val="ichiran"/>
      <sheetName val="taiyo1"/>
      <sheetName val="taiyo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H50"/>
  <sheetViews>
    <sheetView showZeros="0" tabSelected="1" zoomScale="110" zoomScaleNormal="110" workbookViewId="0">
      <selection activeCell="AB129" sqref="AB129"/>
    </sheetView>
  </sheetViews>
  <sheetFormatPr defaultRowHeight="13.5" x14ac:dyDescent="0.15"/>
  <cols>
    <col min="1" max="1" width="1.75" style="28" customWidth="1"/>
    <col min="2" max="2" width="2.375" style="28" customWidth="1"/>
    <col min="3" max="3" width="1.125" style="28" customWidth="1"/>
    <col min="4" max="4" width="10.875" style="28" customWidth="1"/>
    <col min="5" max="5" width="4.625" style="28" customWidth="1"/>
    <col min="6" max="6" width="1" style="28" customWidth="1"/>
    <col min="7" max="7" width="2.875" style="28" customWidth="1"/>
    <col min="8" max="8" width="14.125" style="28" customWidth="1"/>
    <col min="9" max="9" width="2.75" style="28" customWidth="1"/>
    <col min="10" max="10" width="2.375" style="28" customWidth="1"/>
    <col min="11" max="11" width="1" style="28" customWidth="1"/>
    <col min="12" max="12" width="4" style="28" customWidth="1"/>
    <col min="13" max="13" width="5.25" style="28" customWidth="1"/>
    <col min="14" max="14" width="4.875" style="28" customWidth="1"/>
    <col min="15" max="15" width="1.125" style="28" customWidth="1"/>
    <col min="16" max="17" width="2.875" style="28" customWidth="1"/>
    <col min="18" max="18" width="2.75" style="28" customWidth="1"/>
    <col min="19" max="19" width="2.875" style="28" customWidth="1"/>
    <col min="20" max="20" width="6.125" style="28" customWidth="1"/>
    <col min="21" max="21" width="2.625" style="28" customWidth="1"/>
    <col min="22" max="22" width="2.375" style="28" customWidth="1"/>
    <col min="23" max="23" width="2.75" style="28" customWidth="1"/>
    <col min="24" max="24" width="11.625" style="28" customWidth="1"/>
    <col min="25" max="25" width="2.875" style="28" customWidth="1"/>
    <col min="26" max="26" width="5.875" style="28" customWidth="1"/>
    <col min="27" max="27" width="11" style="28" customWidth="1"/>
    <col min="28" max="28" width="2.625" style="28" customWidth="1"/>
    <col min="29" max="16384" width="9" style="28"/>
  </cols>
  <sheetData>
    <row r="1" spans="1:34" x14ac:dyDescent="0.15">
      <c r="A1" s="412"/>
      <c r="B1" s="412"/>
      <c r="C1" s="412"/>
      <c r="D1" s="412"/>
      <c r="E1" s="412"/>
      <c r="F1" s="412"/>
      <c r="G1" s="412"/>
      <c r="H1" s="412"/>
      <c r="I1" s="412"/>
      <c r="J1" s="412"/>
      <c r="K1" s="412"/>
      <c r="L1" s="412"/>
      <c r="M1" s="412"/>
      <c r="N1" s="412"/>
      <c r="O1" s="412"/>
      <c r="P1" s="412"/>
      <c r="Q1" s="412"/>
      <c r="R1" s="412"/>
      <c r="S1" s="412"/>
      <c r="T1" s="412"/>
      <c r="U1" s="412"/>
      <c r="V1" s="412"/>
      <c r="W1" s="412"/>
      <c r="X1" s="412"/>
      <c r="Y1" s="412"/>
      <c r="Z1" s="412"/>
      <c r="AA1" s="412"/>
      <c r="AB1" s="412"/>
      <c r="AC1" s="412"/>
      <c r="AD1" s="412"/>
      <c r="AE1" s="412"/>
      <c r="AF1" s="412"/>
      <c r="AG1" s="412"/>
      <c r="AH1" s="412"/>
    </row>
    <row r="2" spans="1:34" ht="24" customHeight="1" x14ac:dyDescent="0.15">
      <c r="A2" s="412"/>
      <c r="B2" s="413"/>
      <c r="C2" s="413"/>
      <c r="D2" s="413"/>
      <c r="E2" s="413"/>
      <c r="F2" s="413"/>
      <c r="G2" s="413"/>
      <c r="H2" s="413"/>
      <c r="I2" s="633" t="s">
        <v>489</v>
      </c>
      <c r="J2" s="633"/>
      <c r="K2" s="633"/>
      <c r="L2" s="472" t="s">
        <v>530</v>
      </c>
      <c r="M2" s="641" t="s">
        <v>323</v>
      </c>
      <c r="N2" s="641"/>
      <c r="O2" s="641"/>
      <c r="P2" s="641"/>
      <c r="Q2" s="641"/>
      <c r="R2" s="641"/>
      <c r="S2" s="641"/>
      <c r="T2" s="641"/>
      <c r="U2" s="641"/>
      <c r="V2" s="641"/>
      <c r="W2" s="641"/>
      <c r="X2" s="641"/>
      <c r="Y2" s="414"/>
      <c r="Z2" s="414"/>
      <c r="AA2" s="414"/>
      <c r="AB2" s="413"/>
      <c r="AC2" s="415"/>
      <c r="AD2" s="412"/>
      <c r="AE2" s="412"/>
      <c r="AF2" s="412"/>
      <c r="AG2" s="412"/>
      <c r="AH2" s="412"/>
    </row>
    <row r="3" spans="1:34" ht="9" customHeight="1" thickBot="1" x14ac:dyDescent="0.2">
      <c r="A3" s="412"/>
      <c r="B3" s="413"/>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5"/>
      <c r="AD3" s="412"/>
      <c r="AE3" s="412"/>
      <c r="AF3" s="412"/>
      <c r="AG3" s="412"/>
      <c r="AH3" s="412"/>
    </row>
    <row r="4" spans="1:34" ht="13.5" customHeight="1" x14ac:dyDescent="0.15">
      <c r="A4" s="412"/>
      <c r="B4" s="413"/>
      <c r="C4" s="413"/>
      <c r="D4" s="413"/>
      <c r="E4" s="413"/>
      <c r="F4" s="413"/>
      <c r="G4" s="413"/>
      <c r="H4" s="413"/>
      <c r="I4" s="546" t="s">
        <v>306</v>
      </c>
      <c r="J4" s="547"/>
      <c r="K4" s="547"/>
      <c r="L4" s="559" t="s">
        <v>150</v>
      </c>
      <c r="M4" s="559"/>
      <c r="N4" s="559"/>
      <c r="O4" s="559"/>
      <c r="P4" s="559"/>
      <c r="Q4" s="559"/>
      <c r="R4" s="559"/>
      <c r="S4" s="559"/>
      <c r="T4" s="547" t="s">
        <v>151</v>
      </c>
      <c r="U4" s="561" t="s">
        <v>516</v>
      </c>
      <c r="V4" s="561"/>
      <c r="W4" s="561"/>
      <c r="X4" s="561"/>
      <c r="Y4" s="553" t="s">
        <v>152</v>
      </c>
      <c r="Z4" s="530" t="s">
        <v>153</v>
      </c>
      <c r="AA4" s="532"/>
      <c r="AB4" s="533"/>
      <c r="AC4" s="415"/>
      <c r="AD4" s="412"/>
      <c r="AE4" s="412"/>
      <c r="AF4" s="412"/>
      <c r="AG4" s="412"/>
      <c r="AH4" s="412"/>
    </row>
    <row r="5" spans="1:34" x14ac:dyDescent="0.15">
      <c r="A5" s="412"/>
      <c r="B5" s="413"/>
      <c r="C5" s="413"/>
      <c r="D5" s="413"/>
      <c r="E5" s="413"/>
      <c r="F5" s="413"/>
      <c r="G5" s="413"/>
      <c r="H5" s="413"/>
      <c r="I5" s="548"/>
      <c r="J5" s="549"/>
      <c r="K5" s="549"/>
      <c r="L5" s="560"/>
      <c r="M5" s="560"/>
      <c r="N5" s="560"/>
      <c r="O5" s="560"/>
      <c r="P5" s="560"/>
      <c r="Q5" s="560"/>
      <c r="R5" s="560"/>
      <c r="S5" s="560"/>
      <c r="T5" s="551"/>
      <c r="U5" s="562"/>
      <c r="V5" s="562"/>
      <c r="W5" s="562"/>
      <c r="X5" s="562"/>
      <c r="Y5" s="554"/>
      <c r="Z5" s="531"/>
      <c r="AA5" s="534"/>
      <c r="AB5" s="535"/>
      <c r="AC5" s="415"/>
      <c r="AD5" s="412"/>
      <c r="AE5" s="412"/>
      <c r="AF5" s="412"/>
      <c r="AG5" s="412"/>
      <c r="AH5" s="412"/>
    </row>
    <row r="6" spans="1:34" x14ac:dyDescent="0.15">
      <c r="A6" s="412"/>
      <c r="B6" s="413"/>
      <c r="C6" s="413"/>
      <c r="D6" s="413"/>
      <c r="E6" s="413"/>
      <c r="F6" s="413"/>
      <c r="G6" s="413"/>
      <c r="H6" s="413"/>
      <c r="I6" s="550"/>
      <c r="J6" s="551"/>
      <c r="K6" s="551"/>
      <c r="L6" s="560"/>
      <c r="M6" s="560"/>
      <c r="N6" s="560"/>
      <c r="O6" s="560"/>
      <c r="P6" s="560"/>
      <c r="Q6" s="560"/>
      <c r="R6" s="560"/>
      <c r="S6" s="560"/>
      <c r="T6" s="536" t="s">
        <v>154</v>
      </c>
      <c r="U6" s="538" t="s">
        <v>517</v>
      </c>
      <c r="V6" s="538"/>
      <c r="W6" s="538"/>
      <c r="X6" s="538"/>
      <c r="Y6" s="554"/>
      <c r="Z6" s="540" t="s">
        <v>82</v>
      </c>
      <c r="AA6" s="542"/>
      <c r="AB6" s="543"/>
      <c r="AC6" s="415"/>
      <c r="AD6" s="412"/>
      <c r="AE6" s="412"/>
      <c r="AF6" s="412"/>
      <c r="AG6" s="412"/>
      <c r="AH6" s="412"/>
    </row>
    <row r="7" spans="1:34" ht="15.75" customHeight="1" x14ac:dyDescent="0.15">
      <c r="A7" s="412"/>
      <c r="B7" s="413"/>
      <c r="C7" s="413"/>
      <c r="D7" s="413"/>
      <c r="E7" s="413"/>
      <c r="F7" s="413"/>
      <c r="G7" s="413"/>
      <c r="H7" s="413"/>
      <c r="I7" s="634" t="s">
        <v>155</v>
      </c>
      <c r="J7" s="635"/>
      <c r="K7" s="635"/>
      <c r="L7" s="558" t="str">
        <f>PHONETIC(L8)</f>
        <v>コクゼイ　タロウ</v>
      </c>
      <c r="M7" s="558"/>
      <c r="N7" s="558"/>
      <c r="O7" s="558"/>
      <c r="P7" s="558"/>
      <c r="Q7" s="558"/>
      <c r="R7" s="558"/>
      <c r="S7" s="558"/>
      <c r="T7" s="537"/>
      <c r="U7" s="539"/>
      <c r="V7" s="539"/>
      <c r="W7" s="539"/>
      <c r="X7" s="539"/>
      <c r="Y7" s="554"/>
      <c r="Z7" s="541"/>
      <c r="AA7" s="544"/>
      <c r="AB7" s="545"/>
      <c r="AC7" s="415"/>
      <c r="AD7" s="412"/>
      <c r="AE7" s="412"/>
      <c r="AF7" s="412"/>
      <c r="AG7" s="412"/>
      <c r="AH7" s="412"/>
    </row>
    <row r="8" spans="1:34" x14ac:dyDescent="0.15">
      <c r="A8" s="412"/>
      <c r="B8" s="413"/>
      <c r="C8" s="413"/>
      <c r="D8" s="413"/>
      <c r="E8" s="413"/>
      <c r="F8" s="413"/>
      <c r="G8" s="413"/>
      <c r="H8" s="413"/>
      <c r="I8" s="636" t="s">
        <v>156</v>
      </c>
      <c r="J8" s="637"/>
      <c r="K8" s="637"/>
      <c r="L8" s="556" t="s">
        <v>29</v>
      </c>
      <c r="M8" s="556"/>
      <c r="N8" s="556"/>
      <c r="O8" s="556"/>
      <c r="P8" s="556"/>
      <c r="Q8" s="556"/>
      <c r="R8" s="556"/>
      <c r="S8" s="556"/>
      <c r="T8" s="563" t="s">
        <v>492</v>
      </c>
      <c r="U8" s="562" t="s">
        <v>157</v>
      </c>
      <c r="V8" s="562"/>
      <c r="W8" s="562"/>
      <c r="X8" s="562"/>
      <c r="Y8" s="554"/>
      <c r="Z8" s="642" t="s">
        <v>492</v>
      </c>
      <c r="AA8" s="534"/>
      <c r="AB8" s="535"/>
      <c r="AC8" s="415"/>
      <c r="AD8" s="412"/>
      <c r="AE8" s="412"/>
      <c r="AF8" s="412"/>
      <c r="AG8" s="412"/>
      <c r="AH8" s="412"/>
    </row>
    <row r="9" spans="1:34" ht="14.25" thickBot="1" x14ac:dyDescent="0.2">
      <c r="A9" s="412"/>
      <c r="B9" s="413"/>
      <c r="C9" s="413"/>
      <c r="D9" s="413"/>
      <c r="E9" s="413"/>
      <c r="F9" s="413"/>
      <c r="G9" s="413"/>
      <c r="H9" s="413"/>
      <c r="I9" s="638"/>
      <c r="J9" s="639"/>
      <c r="K9" s="639"/>
      <c r="L9" s="557"/>
      <c r="M9" s="557"/>
      <c r="N9" s="557"/>
      <c r="O9" s="557"/>
      <c r="P9" s="557"/>
      <c r="Q9" s="557"/>
      <c r="R9" s="557"/>
      <c r="S9" s="557"/>
      <c r="T9" s="564"/>
      <c r="U9" s="565"/>
      <c r="V9" s="565"/>
      <c r="W9" s="565"/>
      <c r="X9" s="565"/>
      <c r="Y9" s="555"/>
      <c r="Z9" s="643"/>
      <c r="AA9" s="661"/>
      <c r="AB9" s="662"/>
      <c r="AC9" s="415"/>
      <c r="AD9" s="412"/>
      <c r="AE9" s="412"/>
      <c r="AF9" s="412"/>
      <c r="AG9" s="412"/>
      <c r="AH9" s="412"/>
    </row>
    <row r="10" spans="1:34" ht="9" customHeight="1" thickBot="1" x14ac:dyDescent="0.2">
      <c r="A10" s="412"/>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5"/>
      <c r="AD10" s="412"/>
      <c r="AE10" s="412"/>
      <c r="AF10" s="412"/>
      <c r="AG10" s="412"/>
      <c r="AH10" s="412"/>
    </row>
    <row r="11" spans="1:34" ht="20.25" customHeight="1" thickBot="1" x14ac:dyDescent="0.2">
      <c r="A11" s="412"/>
      <c r="B11" s="413"/>
      <c r="C11" s="413"/>
      <c r="D11" s="413"/>
      <c r="E11" s="413"/>
      <c r="F11" s="413"/>
      <c r="G11" s="413"/>
      <c r="H11" s="413"/>
      <c r="I11" s="413"/>
      <c r="J11" s="413"/>
      <c r="K11" s="413"/>
      <c r="L11" s="413"/>
      <c r="M11" s="413"/>
      <c r="N11" s="413"/>
      <c r="O11" s="413"/>
      <c r="P11" s="413"/>
      <c r="Q11" s="413"/>
      <c r="R11" s="413"/>
      <c r="S11" s="413"/>
      <c r="T11" s="413"/>
      <c r="U11" s="552"/>
      <c r="V11" s="552"/>
      <c r="W11" s="552"/>
      <c r="X11" s="552"/>
      <c r="Y11" s="413"/>
      <c r="Z11" s="492" t="s">
        <v>499</v>
      </c>
      <c r="AA11" s="514" t="s">
        <v>504</v>
      </c>
      <c r="AB11" s="515"/>
      <c r="AC11" s="415"/>
      <c r="AD11" s="412"/>
      <c r="AE11" s="412"/>
      <c r="AF11" s="412"/>
      <c r="AG11" s="412"/>
      <c r="AH11" s="412"/>
    </row>
    <row r="12" spans="1:34" ht="17.25" x14ac:dyDescent="0.2">
      <c r="A12" s="412"/>
      <c r="B12" s="644" t="s">
        <v>531</v>
      </c>
      <c r="C12" s="644"/>
      <c r="D12" s="644"/>
      <c r="E12" s="413"/>
      <c r="F12" s="413"/>
      <c r="G12" s="413"/>
      <c r="H12" s="640" t="s">
        <v>23</v>
      </c>
      <c r="I12" s="640"/>
      <c r="J12" s="640"/>
      <c r="K12" s="640"/>
      <c r="L12" s="640"/>
      <c r="M12" s="640"/>
      <c r="N12" s="640"/>
      <c r="O12" s="416"/>
      <c r="P12" s="417" t="s">
        <v>158</v>
      </c>
      <c r="Q12" s="228">
        <v>1</v>
      </c>
      <c r="R12" s="417" t="s">
        <v>143</v>
      </c>
      <c r="S12" s="227">
        <v>1</v>
      </c>
      <c r="T12" s="417" t="s">
        <v>159</v>
      </c>
      <c r="U12" s="227">
        <v>12</v>
      </c>
      <c r="V12" s="417" t="s">
        <v>18</v>
      </c>
      <c r="W12" s="227">
        <v>31</v>
      </c>
      <c r="X12" s="417" t="s">
        <v>160</v>
      </c>
      <c r="Y12" s="413"/>
      <c r="Z12" s="413"/>
      <c r="AA12" s="413"/>
      <c r="AB12" s="413"/>
      <c r="AC12" s="415"/>
      <c r="AD12" s="412"/>
      <c r="AE12" s="412"/>
      <c r="AF12" s="412"/>
      <c r="AG12" s="412"/>
      <c r="AH12" s="412"/>
    </row>
    <row r="13" spans="1:34" ht="6.75" customHeight="1" thickBot="1" x14ac:dyDescent="0.2">
      <c r="A13" s="412"/>
      <c r="B13" s="418"/>
      <c r="C13" s="418"/>
      <c r="D13" s="418"/>
      <c r="E13" s="413"/>
      <c r="F13" s="413"/>
      <c r="G13" s="413"/>
      <c r="H13" s="419"/>
      <c r="I13" s="419"/>
      <c r="J13" s="419"/>
      <c r="K13" s="419"/>
      <c r="L13" s="419"/>
      <c r="M13" s="419"/>
      <c r="N13" s="419"/>
      <c r="O13" s="419"/>
      <c r="P13" s="417"/>
      <c r="Q13" s="420"/>
      <c r="R13" s="417"/>
      <c r="S13" s="413"/>
      <c r="T13" s="417"/>
      <c r="U13" s="413"/>
      <c r="V13" s="417"/>
      <c r="W13" s="413"/>
      <c r="X13" s="417"/>
      <c r="Y13" s="413"/>
      <c r="Z13" s="413"/>
      <c r="AA13" s="413"/>
      <c r="AB13" s="413"/>
      <c r="AC13" s="415"/>
      <c r="AD13" s="412"/>
      <c r="AE13" s="412"/>
      <c r="AF13" s="412"/>
      <c r="AG13" s="412"/>
      <c r="AH13" s="412"/>
    </row>
    <row r="14" spans="1:34" ht="18" customHeight="1" x14ac:dyDescent="0.15">
      <c r="A14" s="412"/>
      <c r="B14" s="570" t="s">
        <v>161</v>
      </c>
      <c r="C14" s="528"/>
      <c r="D14" s="529"/>
      <c r="E14" s="529"/>
      <c r="F14" s="529"/>
      <c r="G14" s="529"/>
      <c r="H14" s="421" t="s">
        <v>28</v>
      </c>
      <c r="I14" s="422" t="s">
        <v>162</v>
      </c>
      <c r="J14" s="571" t="s">
        <v>161</v>
      </c>
      <c r="K14" s="529"/>
      <c r="L14" s="529"/>
      <c r="M14" s="529"/>
      <c r="N14" s="529"/>
      <c r="O14" s="529"/>
      <c r="P14" s="529"/>
      <c r="Q14" s="519" t="s">
        <v>28</v>
      </c>
      <c r="R14" s="520"/>
      <c r="S14" s="520"/>
      <c r="T14" s="520"/>
      <c r="U14" s="423" t="s">
        <v>163</v>
      </c>
      <c r="V14" s="528" t="s">
        <v>161</v>
      </c>
      <c r="W14" s="529"/>
      <c r="X14" s="529"/>
      <c r="Y14" s="529"/>
      <c r="Z14" s="519" t="s">
        <v>28</v>
      </c>
      <c r="AA14" s="520"/>
      <c r="AB14" s="424" t="s">
        <v>163</v>
      </c>
      <c r="AC14" s="415"/>
      <c r="AD14" s="412"/>
      <c r="AE14" s="412"/>
      <c r="AF14" s="412"/>
      <c r="AG14" s="412"/>
      <c r="AH14" s="412"/>
    </row>
    <row r="15" spans="1:34" ht="9.75" customHeight="1" x14ac:dyDescent="0.15">
      <c r="A15" s="412"/>
      <c r="B15" s="575" t="s">
        <v>39</v>
      </c>
      <c r="C15" s="425"/>
      <c r="D15" s="573" t="s">
        <v>164</v>
      </c>
      <c r="E15" s="573"/>
      <c r="F15" s="426"/>
      <c r="G15" s="566" t="s">
        <v>5</v>
      </c>
      <c r="H15" s="503">
        <f>収入内訳!R45</f>
        <v>9972000</v>
      </c>
      <c r="I15" s="507"/>
      <c r="J15" s="572" t="s">
        <v>165</v>
      </c>
      <c r="K15" s="427"/>
      <c r="L15" s="573" t="s">
        <v>166</v>
      </c>
      <c r="M15" s="573"/>
      <c r="N15" s="573"/>
      <c r="O15" s="428"/>
      <c r="P15" s="566" t="s">
        <v>315</v>
      </c>
      <c r="Q15" s="516">
        <v>36000</v>
      </c>
      <c r="R15" s="517"/>
      <c r="S15" s="517"/>
      <c r="T15" s="517"/>
      <c r="U15" s="518"/>
      <c r="V15" s="521" t="s">
        <v>167</v>
      </c>
      <c r="W15" s="522"/>
      <c r="X15" s="523"/>
      <c r="Y15" s="527">
        <v>36</v>
      </c>
      <c r="Z15" s="429"/>
      <c r="AA15" s="430"/>
      <c r="AB15" s="431"/>
      <c r="AC15" s="415"/>
      <c r="AD15" s="412"/>
      <c r="AE15" s="412"/>
      <c r="AF15" s="412"/>
      <c r="AG15" s="412"/>
      <c r="AH15" s="412"/>
    </row>
    <row r="16" spans="1:34" ht="9.75" customHeight="1" x14ac:dyDescent="0.15">
      <c r="A16" s="412"/>
      <c r="B16" s="575"/>
      <c r="C16" s="432"/>
      <c r="D16" s="574"/>
      <c r="E16" s="574"/>
      <c r="F16" s="433"/>
      <c r="G16" s="566"/>
      <c r="H16" s="506"/>
      <c r="I16" s="507"/>
      <c r="J16" s="572"/>
      <c r="K16" s="434"/>
      <c r="L16" s="574"/>
      <c r="M16" s="574"/>
      <c r="N16" s="574"/>
      <c r="O16" s="435"/>
      <c r="P16" s="566"/>
      <c r="Q16" s="517"/>
      <c r="R16" s="517"/>
      <c r="S16" s="517"/>
      <c r="T16" s="517"/>
      <c r="U16" s="518"/>
      <c r="V16" s="524"/>
      <c r="W16" s="525"/>
      <c r="X16" s="526"/>
      <c r="Y16" s="527"/>
      <c r="Z16" s="503">
        <f>H24-Q38</f>
        <v>5537448</v>
      </c>
      <c r="AA16" s="504"/>
      <c r="AB16" s="505"/>
      <c r="AC16" s="415"/>
      <c r="AD16" s="412"/>
      <c r="AE16" s="412"/>
      <c r="AF16" s="412"/>
      <c r="AG16" s="412"/>
      <c r="AH16" s="412"/>
    </row>
    <row r="17" spans="1:34" ht="9.75" customHeight="1" x14ac:dyDescent="0.15">
      <c r="A17" s="412"/>
      <c r="B17" s="575"/>
      <c r="C17" s="425"/>
      <c r="D17" s="436" t="s">
        <v>168</v>
      </c>
      <c r="E17" s="573" t="s">
        <v>28</v>
      </c>
      <c r="F17" s="426"/>
      <c r="G17" s="566" t="s">
        <v>8</v>
      </c>
      <c r="H17" s="503">
        <f>収入内訳!Z45</f>
        <v>275000</v>
      </c>
      <c r="I17" s="507"/>
      <c r="J17" s="572"/>
      <c r="K17" s="427"/>
      <c r="L17" s="573" t="s">
        <v>169</v>
      </c>
      <c r="M17" s="573"/>
      <c r="N17" s="573"/>
      <c r="O17" s="428"/>
      <c r="P17" s="566" t="s">
        <v>316</v>
      </c>
      <c r="Q17" s="516">
        <v>28000</v>
      </c>
      <c r="R17" s="517"/>
      <c r="S17" s="517"/>
      <c r="T17" s="517"/>
      <c r="U17" s="518"/>
      <c r="V17" s="508" t="s">
        <v>318</v>
      </c>
      <c r="W17" s="509"/>
      <c r="X17" s="510"/>
      <c r="Y17" s="527"/>
      <c r="Z17" s="506"/>
      <c r="AA17" s="507"/>
      <c r="AB17" s="505"/>
      <c r="AC17" s="415"/>
      <c r="AD17" s="412"/>
      <c r="AE17" s="412"/>
      <c r="AF17" s="412"/>
      <c r="AG17" s="412"/>
      <c r="AH17" s="412"/>
    </row>
    <row r="18" spans="1:34" ht="9.75" customHeight="1" x14ac:dyDescent="0.15">
      <c r="A18" s="412"/>
      <c r="B18" s="575"/>
      <c r="C18" s="432"/>
      <c r="D18" s="437" t="s">
        <v>170</v>
      </c>
      <c r="E18" s="574"/>
      <c r="F18" s="433"/>
      <c r="G18" s="566"/>
      <c r="H18" s="506"/>
      <c r="I18" s="507"/>
      <c r="J18" s="572"/>
      <c r="K18" s="434"/>
      <c r="L18" s="574"/>
      <c r="M18" s="574"/>
      <c r="N18" s="574"/>
      <c r="O18" s="435"/>
      <c r="P18" s="566"/>
      <c r="Q18" s="517"/>
      <c r="R18" s="517"/>
      <c r="S18" s="517"/>
      <c r="T18" s="517"/>
      <c r="U18" s="518"/>
      <c r="V18" s="511"/>
      <c r="W18" s="512"/>
      <c r="X18" s="513"/>
      <c r="Y18" s="527"/>
      <c r="Z18" s="429"/>
      <c r="AA18" s="430"/>
      <c r="AB18" s="431"/>
      <c r="AC18" s="415"/>
      <c r="AD18" s="412"/>
      <c r="AE18" s="412"/>
      <c r="AF18" s="412"/>
      <c r="AG18" s="412"/>
      <c r="AH18" s="412"/>
    </row>
    <row r="19" spans="1:34" ht="18" customHeight="1" x14ac:dyDescent="0.15">
      <c r="A19" s="412"/>
      <c r="B19" s="575"/>
      <c r="C19" s="438"/>
      <c r="D19" s="578" t="s">
        <v>171</v>
      </c>
      <c r="E19" s="579"/>
      <c r="F19" s="439"/>
      <c r="G19" s="440" t="s">
        <v>307</v>
      </c>
      <c r="H19" s="503">
        <f>収入内訳!BC16</f>
        <v>27000</v>
      </c>
      <c r="I19" s="504"/>
      <c r="J19" s="572"/>
      <c r="K19" s="441"/>
      <c r="L19" s="567" t="s">
        <v>172</v>
      </c>
      <c r="M19" s="567"/>
      <c r="N19" s="567"/>
      <c r="O19" s="442"/>
      <c r="P19" s="440" t="s">
        <v>9</v>
      </c>
      <c r="Q19" s="591">
        <f>減価償却費!AH29</f>
        <v>777486</v>
      </c>
      <c r="R19" s="592"/>
      <c r="S19" s="592"/>
      <c r="T19" s="592"/>
      <c r="U19" s="593"/>
      <c r="V19" s="606" t="s">
        <v>173</v>
      </c>
      <c r="W19" s="587" t="s">
        <v>174</v>
      </c>
      <c r="X19" s="443" t="s">
        <v>175</v>
      </c>
      <c r="Y19" s="440">
        <v>37</v>
      </c>
      <c r="Z19" s="588">
        <f>貸借対照表!S29</f>
        <v>55000</v>
      </c>
      <c r="AA19" s="589"/>
      <c r="AB19" s="590"/>
      <c r="AC19" s="415"/>
      <c r="AD19" s="412"/>
      <c r="AE19" s="412"/>
      <c r="AF19" s="412"/>
      <c r="AG19" s="412"/>
      <c r="AH19" s="412"/>
    </row>
    <row r="20" spans="1:34" ht="18" customHeight="1" x14ac:dyDescent="0.15">
      <c r="A20" s="412"/>
      <c r="B20" s="575"/>
      <c r="C20" s="438"/>
      <c r="D20" s="576" t="s">
        <v>321</v>
      </c>
      <c r="E20" s="577"/>
      <c r="F20" s="444"/>
      <c r="G20" s="440" t="s">
        <v>308</v>
      </c>
      <c r="H20" s="503">
        <f>SUM(H15:I19)</f>
        <v>10274000</v>
      </c>
      <c r="I20" s="504"/>
      <c r="J20" s="572"/>
      <c r="K20" s="441"/>
      <c r="L20" s="567" t="s">
        <v>176</v>
      </c>
      <c r="M20" s="567"/>
      <c r="N20" s="567"/>
      <c r="O20" s="442"/>
      <c r="P20" s="440">
        <v>21</v>
      </c>
      <c r="Q20" s="516">
        <v>82000</v>
      </c>
      <c r="R20" s="517"/>
      <c r="S20" s="517"/>
      <c r="T20" s="517"/>
      <c r="U20" s="518"/>
      <c r="V20" s="606"/>
      <c r="W20" s="587"/>
      <c r="X20" s="473"/>
      <c r="Y20" s="440">
        <v>38</v>
      </c>
      <c r="Z20" s="580"/>
      <c r="AA20" s="581"/>
      <c r="AB20" s="604"/>
      <c r="AC20" s="415"/>
      <c r="AD20" s="412"/>
      <c r="AE20" s="412"/>
      <c r="AF20" s="412"/>
      <c r="AG20" s="412"/>
      <c r="AH20" s="412"/>
    </row>
    <row r="21" spans="1:34" ht="18" customHeight="1" x14ac:dyDescent="0.15">
      <c r="A21" s="412"/>
      <c r="B21" s="575"/>
      <c r="C21" s="425"/>
      <c r="D21" s="426" t="s">
        <v>177</v>
      </c>
      <c r="E21" s="443" t="s">
        <v>47</v>
      </c>
      <c r="F21" s="439"/>
      <c r="G21" s="440" t="s">
        <v>309</v>
      </c>
      <c r="H21" s="503">
        <f>収入内訳!P37</f>
        <v>145000</v>
      </c>
      <c r="I21" s="504"/>
      <c r="J21" s="572"/>
      <c r="K21" s="441"/>
      <c r="L21" s="567" t="s">
        <v>178</v>
      </c>
      <c r="M21" s="567"/>
      <c r="N21" s="567"/>
      <c r="O21" s="445"/>
      <c r="P21" s="440">
        <v>22</v>
      </c>
      <c r="Q21" s="516">
        <v>290000</v>
      </c>
      <c r="R21" s="517"/>
      <c r="S21" s="517"/>
      <c r="T21" s="517"/>
      <c r="U21" s="518"/>
      <c r="V21" s="606"/>
      <c r="W21" s="587"/>
      <c r="X21" s="473"/>
      <c r="Y21" s="440">
        <v>39</v>
      </c>
      <c r="Z21" s="580"/>
      <c r="AA21" s="581"/>
      <c r="AB21" s="604"/>
      <c r="AC21" s="415"/>
      <c r="AD21" s="412"/>
      <c r="AE21" s="412"/>
      <c r="AF21" s="412"/>
      <c r="AG21" s="412"/>
      <c r="AH21" s="412"/>
    </row>
    <row r="22" spans="1:34" ht="18" customHeight="1" x14ac:dyDescent="0.15">
      <c r="A22" s="412"/>
      <c r="B22" s="575"/>
      <c r="C22" s="432"/>
      <c r="D22" s="433" t="s">
        <v>179</v>
      </c>
      <c r="E22" s="443" t="s">
        <v>48</v>
      </c>
      <c r="F22" s="439"/>
      <c r="G22" s="440" t="s">
        <v>310</v>
      </c>
      <c r="H22" s="503">
        <f>収入内訳!AJ37</f>
        <v>164300</v>
      </c>
      <c r="I22" s="504"/>
      <c r="J22" s="572"/>
      <c r="K22" s="441"/>
      <c r="L22" s="567" t="s">
        <v>180</v>
      </c>
      <c r="M22" s="567"/>
      <c r="N22" s="567"/>
      <c r="O22" s="442"/>
      <c r="P22" s="440">
        <v>23</v>
      </c>
      <c r="Q22" s="594">
        <f>SUM(減価償却費!Z44:AD45)</f>
        <v>138000</v>
      </c>
      <c r="R22" s="595"/>
      <c r="S22" s="595"/>
      <c r="T22" s="595"/>
      <c r="U22" s="596"/>
      <c r="V22" s="606"/>
      <c r="W22" s="587"/>
      <c r="X22" s="443" t="s">
        <v>27</v>
      </c>
      <c r="Y22" s="440">
        <v>40</v>
      </c>
      <c r="Z22" s="503">
        <f>SUM(Z19:AB21)</f>
        <v>55000</v>
      </c>
      <c r="AA22" s="504"/>
      <c r="AB22" s="505"/>
      <c r="AC22" s="415"/>
      <c r="AD22" s="412"/>
      <c r="AE22" s="412"/>
      <c r="AF22" s="412"/>
      <c r="AG22" s="412"/>
      <c r="AH22" s="412"/>
    </row>
    <row r="23" spans="1:34" ht="9.75" customHeight="1" x14ac:dyDescent="0.15">
      <c r="A23" s="412"/>
      <c r="B23" s="575"/>
      <c r="C23" s="425"/>
      <c r="D23" s="568" t="s">
        <v>27</v>
      </c>
      <c r="E23" s="568"/>
      <c r="F23" s="446"/>
      <c r="G23" s="566" t="s">
        <v>311</v>
      </c>
      <c r="H23" s="447"/>
      <c r="I23" s="445"/>
      <c r="J23" s="572"/>
      <c r="K23" s="427"/>
      <c r="L23" s="573" t="s">
        <v>181</v>
      </c>
      <c r="M23" s="573"/>
      <c r="N23" s="573"/>
      <c r="O23" s="428"/>
      <c r="P23" s="566">
        <v>24</v>
      </c>
      <c r="Q23" s="591">
        <f>SUM(減価償却費!M44:O45)</f>
        <v>0</v>
      </c>
      <c r="R23" s="592"/>
      <c r="S23" s="592"/>
      <c r="T23" s="592"/>
      <c r="U23" s="593"/>
      <c r="V23" s="606"/>
      <c r="W23" s="606" t="s">
        <v>65</v>
      </c>
      <c r="X23" s="605" t="s">
        <v>30</v>
      </c>
      <c r="Y23" s="527">
        <v>41</v>
      </c>
      <c r="Z23" s="503">
        <f>収入内訳!AT56</f>
        <v>2170000</v>
      </c>
      <c r="AA23" s="504"/>
      <c r="AB23" s="505"/>
      <c r="AC23" s="415"/>
      <c r="AD23" s="412"/>
      <c r="AE23" s="412"/>
      <c r="AF23" s="412"/>
      <c r="AG23" s="412"/>
      <c r="AH23" s="412"/>
    </row>
    <row r="24" spans="1:34" ht="9.75" customHeight="1" x14ac:dyDescent="0.15">
      <c r="A24" s="412"/>
      <c r="B24" s="575"/>
      <c r="C24" s="448"/>
      <c r="D24" s="569"/>
      <c r="E24" s="569"/>
      <c r="F24" s="449"/>
      <c r="G24" s="566"/>
      <c r="H24" s="583">
        <f>H20-H21+H22</f>
        <v>10293300</v>
      </c>
      <c r="I24" s="584"/>
      <c r="J24" s="572"/>
      <c r="K24" s="434"/>
      <c r="L24" s="574"/>
      <c r="M24" s="574"/>
      <c r="N24" s="574"/>
      <c r="O24" s="435"/>
      <c r="P24" s="566"/>
      <c r="Q24" s="592"/>
      <c r="R24" s="592"/>
      <c r="S24" s="592"/>
      <c r="T24" s="592"/>
      <c r="U24" s="593"/>
      <c r="V24" s="606"/>
      <c r="W24" s="606"/>
      <c r="X24" s="605"/>
      <c r="Y24" s="527"/>
      <c r="Z24" s="506"/>
      <c r="AA24" s="507"/>
      <c r="AB24" s="505"/>
      <c r="AC24" s="415"/>
      <c r="AD24" s="412"/>
      <c r="AE24" s="412"/>
      <c r="AF24" s="412"/>
      <c r="AG24" s="412"/>
      <c r="AH24" s="412"/>
    </row>
    <row r="25" spans="1:34" ht="9.75" customHeight="1" x14ac:dyDescent="0.15">
      <c r="A25" s="412"/>
      <c r="B25" s="575"/>
      <c r="C25" s="448"/>
      <c r="D25" s="509" t="s">
        <v>317</v>
      </c>
      <c r="E25" s="509"/>
      <c r="F25" s="449"/>
      <c r="G25" s="566"/>
      <c r="H25" s="585"/>
      <c r="I25" s="586"/>
      <c r="J25" s="572"/>
      <c r="K25" s="427"/>
      <c r="L25" s="573" t="s">
        <v>182</v>
      </c>
      <c r="M25" s="573"/>
      <c r="N25" s="573"/>
      <c r="O25" s="428"/>
      <c r="P25" s="566">
        <v>25</v>
      </c>
      <c r="Q25" s="516">
        <v>18000</v>
      </c>
      <c r="R25" s="516"/>
      <c r="S25" s="516"/>
      <c r="T25" s="516"/>
      <c r="U25" s="600"/>
      <c r="V25" s="606"/>
      <c r="W25" s="606"/>
      <c r="X25" s="605" t="s">
        <v>175</v>
      </c>
      <c r="Y25" s="527">
        <v>42</v>
      </c>
      <c r="Z25" s="588">
        <f>貸借対照表!I13</f>
        <v>66000</v>
      </c>
      <c r="AA25" s="589"/>
      <c r="AB25" s="590"/>
      <c r="AC25" s="415"/>
      <c r="AD25" s="412"/>
      <c r="AE25" s="412"/>
      <c r="AF25" s="412"/>
      <c r="AG25" s="412"/>
      <c r="AH25" s="412"/>
    </row>
    <row r="26" spans="1:34" ht="9.75" customHeight="1" x14ac:dyDescent="0.15">
      <c r="A26" s="412"/>
      <c r="B26" s="575"/>
      <c r="C26" s="432"/>
      <c r="D26" s="512"/>
      <c r="E26" s="512"/>
      <c r="F26" s="450"/>
      <c r="G26" s="566"/>
      <c r="H26" s="447"/>
      <c r="I26" s="445"/>
      <c r="J26" s="572"/>
      <c r="K26" s="434"/>
      <c r="L26" s="574"/>
      <c r="M26" s="574"/>
      <c r="N26" s="574"/>
      <c r="O26" s="435"/>
      <c r="P26" s="566"/>
      <c r="Q26" s="516"/>
      <c r="R26" s="516"/>
      <c r="S26" s="516"/>
      <c r="T26" s="516"/>
      <c r="U26" s="600"/>
      <c r="V26" s="606"/>
      <c r="W26" s="606"/>
      <c r="X26" s="605"/>
      <c r="Y26" s="527"/>
      <c r="Z26" s="607"/>
      <c r="AA26" s="608"/>
      <c r="AB26" s="590"/>
      <c r="AC26" s="415"/>
      <c r="AD26" s="412"/>
      <c r="AE26" s="412"/>
      <c r="AF26" s="412"/>
      <c r="AG26" s="412"/>
      <c r="AH26" s="412"/>
    </row>
    <row r="27" spans="1:34" ht="18" customHeight="1" x14ac:dyDescent="0.15">
      <c r="A27" s="412"/>
      <c r="B27" s="575" t="s">
        <v>165</v>
      </c>
      <c r="C27" s="438"/>
      <c r="D27" s="578" t="s">
        <v>183</v>
      </c>
      <c r="E27" s="579"/>
      <c r="F27" s="439"/>
      <c r="G27" s="440" t="s">
        <v>312</v>
      </c>
      <c r="H27" s="580">
        <v>72150</v>
      </c>
      <c r="I27" s="581"/>
      <c r="J27" s="572"/>
      <c r="K27" s="441"/>
      <c r="L27" s="645" t="s">
        <v>184</v>
      </c>
      <c r="M27" s="645"/>
      <c r="N27" s="645"/>
      <c r="O27" s="442"/>
      <c r="P27" s="440">
        <v>26</v>
      </c>
      <c r="Q27" s="516">
        <v>389027</v>
      </c>
      <c r="R27" s="517"/>
      <c r="S27" s="517"/>
      <c r="T27" s="517"/>
      <c r="U27" s="518"/>
      <c r="V27" s="606"/>
      <c r="W27" s="606"/>
      <c r="X27" s="473"/>
      <c r="Y27" s="440">
        <v>43</v>
      </c>
      <c r="Z27" s="580"/>
      <c r="AA27" s="581"/>
      <c r="AB27" s="604"/>
      <c r="AC27" s="415"/>
      <c r="AD27" s="412"/>
      <c r="AE27" s="412"/>
      <c r="AF27" s="412"/>
      <c r="AG27" s="412"/>
      <c r="AH27" s="412"/>
    </row>
    <row r="28" spans="1:34" ht="18" customHeight="1" x14ac:dyDescent="0.15">
      <c r="A28" s="412"/>
      <c r="B28" s="575"/>
      <c r="C28" s="438"/>
      <c r="D28" s="578" t="s">
        <v>185</v>
      </c>
      <c r="E28" s="579"/>
      <c r="F28" s="451"/>
      <c r="G28" s="440" t="s">
        <v>11</v>
      </c>
      <c r="H28" s="580">
        <v>84000</v>
      </c>
      <c r="I28" s="581"/>
      <c r="J28" s="572"/>
      <c r="K28" s="441"/>
      <c r="L28" s="645"/>
      <c r="M28" s="645"/>
      <c r="N28" s="645"/>
      <c r="O28" s="442"/>
      <c r="P28" s="440">
        <v>27</v>
      </c>
      <c r="Q28" s="516">
        <v>0</v>
      </c>
      <c r="R28" s="517"/>
      <c r="S28" s="517"/>
      <c r="T28" s="517"/>
      <c r="U28" s="518"/>
      <c r="V28" s="606"/>
      <c r="W28" s="606"/>
      <c r="X28" s="473"/>
      <c r="Y28" s="440">
        <v>44</v>
      </c>
      <c r="Z28" s="580"/>
      <c r="AA28" s="581"/>
      <c r="AB28" s="604"/>
      <c r="AC28" s="415"/>
      <c r="AD28" s="412"/>
      <c r="AE28" s="412"/>
      <c r="AF28" s="412"/>
      <c r="AG28" s="412"/>
      <c r="AH28" s="412"/>
    </row>
    <row r="29" spans="1:34" ht="18" customHeight="1" x14ac:dyDescent="0.15">
      <c r="A29" s="412"/>
      <c r="B29" s="575"/>
      <c r="C29" s="438"/>
      <c r="D29" s="578" t="s">
        <v>186</v>
      </c>
      <c r="E29" s="579"/>
      <c r="F29" s="451"/>
      <c r="G29" s="440" t="s">
        <v>313</v>
      </c>
      <c r="H29" s="580">
        <v>429000</v>
      </c>
      <c r="I29" s="581"/>
      <c r="J29" s="572"/>
      <c r="K29" s="441"/>
      <c r="L29" s="645"/>
      <c r="M29" s="645"/>
      <c r="N29" s="645"/>
      <c r="O29" s="442"/>
      <c r="P29" s="440">
        <v>28</v>
      </c>
      <c r="Q29" s="516"/>
      <c r="R29" s="517"/>
      <c r="S29" s="517"/>
      <c r="T29" s="517"/>
      <c r="U29" s="518"/>
      <c r="V29" s="606"/>
      <c r="W29" s="606"/>
      <c r="X29" s="443" t="s">
        <v>27</v>
      </c>
      <c r="Y29" s="440">
        <v>45</v>
      </c>
      <c r="Z29" s="503">
        <f>SUM(Z23:AB28)</f>
        <v>2236000</v>
      </c>
      <c r="AA29" s="504"/>
      <c r="AB29" s="505"/>
      <c r="AC29" s="415"/>
      <c r="AD29" s="412"/>
      <c r="AE29" s="412"/>
      <c r="AF29" s="412"/>
      <c r="AG29" s="412"/>
      <c r="AH29" s="412"/>
    </row>
    <row r="30" spans="1:34" ht="18" customHeight="1" x14ac:dyDescent="0.15">
      <c r="A30" s="412"/>
      <c r="B30" s="575"/>
      <c r="C30" s="438"/>
      <c r="D30" s="578" t="s">
        <v>187</v>
      </c>
      <c r="E30" s="579"/>
      <c r="F30" s="451"/>
      <c r="G30" s="440" t="s">
        <v>13</v>
      </c>
      <c r="H30" s="580">
        <v>538000</v>
      </c>
      <c r="I30" s="581"/>
      <c r="J30" s="572"/>
      <c r="K30" s="441"/>
      <c r="L30" s="645"/>
      <c r="M30" s="645"/>
      <c r="N30" s="645"/>
      <c r="O30" s="442"/>
      <c r="P30" s="440">
        <v>29</v>
      </c>
      <c r="Q30" s="516"/>
      <c r="R30" s="516"/>
      <c r="S30" s="516"/>
      <c r="T30" s="516"/>
      <c r="U30" s="600"/>
      <c r="V30" s="601" t="s">
        <v>322</v>
      </c>
      <c r="W30" s="602"/>
      <c r="X30" s="603"/>
      <c r="Y30" s="440">
        <v>46</v>
      </c>
      <c r="Z30" s="503">
        <f>Z16+Z22-Z29</f>
        <v>3356448</v>
      </c>
      <c r="AA30" s="504"/>
      <c r="AB30" s="505"/>
      <c r="AC30" s="415"/>
      <c r="AD30" s="412"/>
      <c r="AE30" s="412"/>
      <c r="AF30" s="412"/>
      <c r="AG30" s="412"/>
      <c r="AH30" s="412"/>
    </row>
    <row r="31" spans="1:34" ht="18" customHeight="1" x14ac:dyDescent="0.15">
      <c r="A31" s="412"/>
      <c r="B31" s="575"/>
      <c r="C31" s="438"/>
      <c r="D31" s="578" t="s">
        <v>188</v>
      </c>
      <c r="E31" s="579"/>
      <c r="F31" s="451"/>
      <c r="G31" s="440" t="s">
        <v>1</v>
      </c>
      <c r="H31" s="580">
        <v>375000</v>
      </c>
      <c r="I31" s="581"/>
      <c r="J31" s="572"/>
      <c r="K31" s="441"/>
      <c r="L31" s="567" t="s">
        <v>52</v>
      </c>
      <c r="M31" s="567"/>
      <c r="N31" s="567"/>
      <c r="O31" s="445"/>
      <c r="P31" s="440">
        <v>30</v>
      </c>
      <c r="Q31" s="516">
        <v>146274</v>
      </c>
      <c r="R31" s="517"/>
      <c r="S31" s="517"/>
      <c r="T31" s="517"/>
      <c r="U31" s="518"/>
      <c r="V31" s="648" t="s">
        <v>189</v>
      </c>
      <c r="W31" s="649"/>
      <c r="X31" s="650"/>
      <c r="Y31" s="440">
        <v>47</v>
      </c>
      <c r="Z31" s="597">
        <f>MAX(貸借対照表!I26,貸借対照表!I22)</f>
        <v>550000</v>
      </c>
      <c r="AA31" s="598"/>
      <c r="AB31" s="599"/>
      <c r="AC31" s="415"/>
      <c r="AD31" s="412"/>
      <c r="AE31" s="412"/>
      <c r="AF31" s="412"/>
      <c r="AG31" s="412"/>
      <c r="AH31" s="412"/>
    </row>
    <row r="32" spans="1:34" ht="9.75" customHeight="1" x14ac:dyDescent="0.15">
      <c r="A32" s="412"/>
      <c r="B32" s="575"/>
      <c r="C32" s="425"/>
      <c r="D32" s="573" t="s">
        <v>190</v>
      </c>
      <c r="E32" s="573"/>
      <c r="F32" s="452"/>
      <c r="G32" s="566" t="s">
        <v>314</v>
      </c>
      <c r="H32" s="580">
        <v>286000</v>
      </c>
      <c r="I32" s="581"/>
      <c r="J32" s="572"/>
      <c r="K32" s="427"/>
      <c r="L32" s="573" t="s">
        <v>53</v>
      </c>
      <c r="M32" s="573"/>
      <c r="N32" s="573"/>
      <c r="O32" s="453"/>
      <c r="P32" s="566">
        <v>31</v>
      </c>
      <c r="Q32" s="591">
        <f>SUM(H27:I38,Q15:U31)</f>
        <v>4818952</v>
      </c>
      <c r="R32" s="592"/>
      <c r="S32" s="592"/>
      <c r="T32" s="592"/>
      <c r="U32" s="593"/>
      <c r="V32" s="578" t="s">
        <v>191</v>
      </c>
      <c r="W32" s="646"/>
      <c r="X32" s="579"/>
      <c r="Y32" s="527">
        <v>48</v>
      </c>
      <c r="Z32" s="506"/>
      <c r="AA32" s="507"/>
      <c r="AB32" s="505"/>
      <c r="AC32" s="415"/>
      <c r="AD32" s="412"/>
      <c r="AE32" s="412"/>
      <c r="AF32" s="412"/>
      <c r="AG32" s="412"/>
      <c r="AH32" s="412"/>
    </row>
    <row r="33" spans="1:34" ht="9.75" customHeight="1" x14ac:dyDescent="0.15">
      <c r="A33" s="412"/>
      <c r="B33" s="575"/>
      <c r="C33" s="432"/>
      <c r="D33" s="574"/>
      <c r="E33" s="574"/>
      <c r="F33" s="454"/>
      <c r="G33" s="566"/>
      <c r="H33" s="580"/>
      <c r="I33" s="581"/>
      <c r="J33" s="572"/>
      <c r="K33" s="434"/>
      <c r="L33" s="574"/>
      <c r="M33" s="574"/>
      <c r="N33" s="574"/>
      <c r="O33" s="455"/>
      <c r="P33" s="566"/>
      <c r="Q33" s="592"/>
      <c r="R33" s="592"/>
      <c r="S33" s="592"/>
      <c r="T33" s="592"/>
      <c r="U33" s="593"/>
      <c r="V33" s="578"/>
      <c r="W33" s="646"/>
      <c r="X33" s="579"/>
      <c r="Y33" s="527"/>
      <c r="Z33" s="651">
        <f>Z30-Z31</f>
        <v>2806448</v>
      </c>
      <c r="AA33" s="652"/>
      <c r="AB33" s="653"/>
      <c r="AC33" s="415"/>
      <c r="AD33" s="412"/>
      <c r="AE33" s="412"/>
      <c r="AF33" s="412"/>
      <c r="AG33" s="412"/>
      <c r="AH33" s="412"/>
    </row>
    <row r="34" spans="1:34" ht="9.75" customHeight="1" x14ac:dyDescent="0.15">
      <c r="A34" s="412"/>
      <c r="B34" s="575"/>
      <c r="C34" s="425"/>
      <c r="D34" s="456" t="s">
        <v>192</v>
      </c>
      <c r="E34" s="573" t="s">
        <v>193</v>
      </c>
      <c r="F34" s="426"/>
      <c r="G34" s="566" t="s">
        <v>15</v>
      </c>
      <c r="H34" s="580">
        <v>347500</v>
      </c>
      <c r="I34" s="581"/>
      <c r="J34" s="572"/>
      <c r="K34" s="655" t="s">
        <v>194</v>
      </c>
      <c r="L34" s="656"/>
      <c r="M34" s="657"/>
      <c r="N34" s="647" t="s">
        <v>47</v>
      </c>
      <c r="O34" s="426"/>
      <c r="P34" s="566">
        <v>32</v>
      </c>
      <c r="Q34" s="591">
        <f>収入内訳!AU45</f>
        <v>342900</v>
      </c>
      <c r="R34" s="592"/>
      <c r="S34" s="592"/>
      <c r="T34" s="592"/>
      <c r="U34" s="593"/>
      <c r="V34" s="576" t="s">
        <v>320</v>
      </c>
      <c r="W34" s="654"/>
      <c r="X34" s="577"/>
      <c r="Y34" s="527"/>
      <c r="Z34" s="651"/>
      <c r="AA34" s="652"/>
      <c r="AB34" s="653"/>
      <c r="AC34" s="415"/>
      <c r="AD34" s="412"/>
      <c r="AE34" s="412"/>
      <c r="AF34" s="412"/>
      <c r="AG34" s="412"/>
      <c r="AH34" s="412"/>
    </row>
    <row r="35" spans="1:34" ht="9.75" customHeight="1" x14ac:dyDescent="0.15">
      <c r="A35" s="412"/>
      <c r="B35" s="575"/>
      <c r="C35" s="432"/>
      <c r="D35" s="457" t="s">
        <v>195</v>
      </c>
      <c r="E35" s="574"/>
      <c r="F35" s="433"/>
      <c r="G35" s="566"/>
      <c r="H35" s="580"/>
      <c r="I35" s="581"/>
      <c r="J35" s="572"/>
      <c r="K35" s="658"/>
      <c r="L35" s="659"/>
      <c r="M35" s="660"/>
      <c r="N35" s="647"/>
      <c r="O35" s="433"/>
      <c r="P35" s="566"/>
      <c r="Q35" s="592"/>
      <c r="R35" s="592"/>
      <c r="S35" s="592"/>
      <c r="T35" s="592"/>
      <c r="U35" s="593"/>
      <c r="V35" s="576"/>
      <c r="W35" s="654"/>
      <c r="X35" s="577"/>
      <c r="Y35" s="527"/>
      <c r="Z35" s="506"/>
      <c r="AA35" s="507"/>
      <c r="AB35" s="505"/>
      <c r="AC35" s="415"/>
      <c r="AD35" s="412"/>
      <c r="AE35" s="412"/>
      <c r="AF35" s="412"/>
      <c r="AG35" s="412"/>
      <c r="AH35" s="412"/>
    </row>
    <row r="36" spans="1:34" ht="18" customHeight="1" thickBot="1" x14ac:dyDescent="0.2">
      <c r="A36" s="412"/>
      <c r="B36" s="575"/>
      <c r="C36" s="438"/>
      <c r="D36" s="578" t="s">
        <v>196</v>
      </c>
      <c r="E36" s="579"/>
      <c r="F36" s="439"/>
      <c r="G36" s="440" t="s">
        <v>16</v>
      </c>
      <c r="H36" s="580">
        <v>387000</v>
      </c>
      <c r="I36" s="581"/>
      <c r="J36" s="572"/>
      <c r="K36" s="630" t="s">
        <v>197</v>
      </c>
      <c r="L36" s="631"/>
      <c r="M36" s="632"/>
      <c r="N36" s="458" t="s">
        <v>48</v>
      </c>
      <c r="O36" s="439"/>
      <c r="P36" s="440">
        <v>33</v>
      </c>
      <c r="Q36" s="591">
        <f>収入内訳!BF45</f>
        <v>306000</v>
      </c>
      <c r="R36" s="592"/>
      <c r="S36" s="592"/>
      <c r="T36" s="592"/>
      <c r="U36" s="593"/>
      <c r="V36" s="609" t="s">
        <v>198</v>
      </c>
      <c r="W36" s="610"/>
      <c r="X36" s="610"/>
      <c r="Y36" s="611"/>
      <c r="Z36" s="612"/>
      <c r="AA36" s="613"/>
      <c r="AB36" s="614"/>
      <c r="AC36" s="415"/>
      <c r="AD36" s="412"/>
      <c r="AE36" s="412"/>
      <c r="AF36" s="412"/>
      <c r="AG36" s="412"/>
      <c r="AH36" s="412"/>
    </row>
    <row r="37" spans="1:34" ht="18" customHeight="1" x14ac:dyDescent="0.15">
      <c r="A37" s="412"/>
      <c r="B37" s="575"/>
      <c r="C37" s="438"/>
      <c r="D37" s="578" t="s">
        <v>199</v>
      </c>
      <c r="E37" s="579"/>
      <c r="F37" s="451"/>
      <c r="G37" s="440" t="s">
        <v>17</v>
      </c>
      <c r="H37" s="580">
        <v>125000</v>
      </c>
      <c r="I37" s="581"/>
      <c r="J37" s="626" t="s">
        <v>200</v>
      </c>
      <c r="K37" s="627"/>
      <c r="L37" s="627"/>
      <c r="M37" s="627"/>
      <c r="N37" s="627"/>
      <c r="O37" s="628"/>
      <c r="P37" s="440">
        <v>34</v>
      </c>
      <c r="Q37" s="615">
        <f>減価償却費!S40</f>
        <v>100000</v>
      </c>
      <c r="R37" s="615"/>
      <c r="S37" s="615"/>
      <c r="T37" s="615"/>
      <c r="U37" s="616"/>
      <c r="V37" s="459"/>
      <c r="W37" s="459"/>
      <c r="X37" s="459"/>
      <c r="Y37" s="459"/>
      <c r="Z37" s="459"/>
      <c r="AA37" s="459"/>
      <c r="AB37" s="459"/>
      <c r="AC37" s="415"/>
      <c r="AD37" s="412"/>
      <c r="AE37" s="412"/>
      <c r="AF37" s="412"/>
      <c r="AG37" s="412"/>
      <c r="AH37" s="412"/>
    </row>
    <row r="38" spans="1:34" ht="18" customHeight="1" thickBot="1" x14ac:dyDescent="0.2">
      <c r="A38" s="412"/>
      <c r="B38" s="582"/>
      <c r="C38" s="460"/>
      <c r="D38" s="617" t="s">
        <v>201</v>
      </c>
      <c r="E38" s="618"/>
      <c r="F38" s="461"/>
      <c r="G38" s="462" t="s">
        <v>6</v>
      </c>
      <c r="H38" s="619">
        <v>270515</v>
      </c>
      <c r="I38" s="620"/>
      <c r="J38" s="621" t="s">
        <v>319</v>
      </c>
      <c r="K38" s="622"/>
      <c r="L38" s="622"/>
      <c r="M38" s="622"/>
      <c r="N38" s="622"/>
      <c r="O38" s="463"/>
      <c r="P38" s="462">
        <v>35</v>
      </c>
      <c r="Q38" s="623">
        <f>Q32+Q34-Q36-Q37</f>
        <v>4755852</v>
      </c>
      <c r="R38" s="624"/>
      <c r="S38" s="624"/>
      <c r="T38" s="624"/>
      <c r="U38" s="625"/>
      <c r="V38" s="464"/>
      <c r="W38" s="464"/>
      <c r="X38" s="464"/>
      <c r="Y38" s="464"/>
      <c r="Z38" s="629">
        <f ca="1">TODAY()</f>
        <v>45670</v>
      </c>
      <c r="AA38" s="629"/>
      <c r="AB38" s="464"/>
      <c r="AC38" s="415"/>
      <c r="AD38" s="412"/>
      <c r="AE38" s="412"/>
      <c r="AF38" s="412"/>
      <c r="AG38" s="412"/>
      <c r="AH38" s="412"/>
    </row>
    <row r="39" spans="1:34" x14ac:dyDescent="0.15">
      <c r="A39" s="412"/>
      <c r="B39" s="41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415"/>
      <c r="AA39" s="415"/>
      <c r="AB39" s="415"/>
      <c r="AC39" s="415"/>
      <c r="AD39" s="412"/>
      <c r="AE39" s="412"/>
      <c r="AF39" s="412"/>
      <c r="AG39" s="412"/>
      <c r="AH39" s="412"/>
    </row>
    <row r="40" spans="1:34" x14ac:dyDescent="0.15">
      <c r="A40" s="412"/>
      <c r="B40" s="413"/>
      <c r="C40" s="413"/>
      <c r="D40" s="413"/>
      <c r="E40" s="413"/>
      <c r="F40" s="413"/>
      <c r="G40" s="413"/>
      <c r="H40" s="413"/>
      <c r="I40" s="413"/>
      <c r="J40" s="413"/>
      <c r="K40" s="413"/>
      <c r="L40" s="413"/>
      <c r="M40" s="413"/>
      <c r="N40" s="413"/>
      <c r="O40" s="413"/>
      <c r="P40" s="413"/>
      <c r="Q40" s="413"/>
      <c r="R40" s="413"/>
      <c r="S40" s="413"/>
      <c r="T40" s="413"/>
      <c r="U40" s="413"/>
      <c r="V40" s="413"/>
      <c r="W40" s="413"/>
      <c r="X40" s="413"/>
      <c r="Y40" s="413"/>
      <c r="Z40" s="413"/>
      <c r="AA40" s="413"/>
      <c r="AB40" s="413"/>
      <c r="AC40" s="413"/>
      <c r="AD40" s="412"/>
      <c r="AE40" s="412"/>
      <c r="AF40" s="412"/>
      <c r="AG40" s="412"/>
      <c r="AH40" s="412"/>
    </row>
    <row r="41" spans="1:34" x14ac:dyDescent="0.15">
      <c r="A41" s="412"/>
      <c r="B41" s="412"/>
      <c r="C41" s="412"/>
      <c r="D41" s="412"/>
      <c r="E41" s="412"/>
      <c r="F41" s="412"/>
      <c r="G41" s="412"/>
      <c r="H41" s="412"/>
      <c r="I41" s="412"/>
      <c r="J41" s="412"/>
      <c r="K41" s="412"/>
      <c r="L41" s="412"/>
      <c r="M41" s="412"/>
      <c r="N41" s="412"/>
      <c r="O41" s="412"/>
      <c r="P41" s="412"/>
      <c r="Q41" s="412"/>
      <c r="R41" s="412"/>
      <c r="S41" s="412"/>
      <c r="T41" s="412"/>
      <c r="U41" s="412"/>
      <c r="V41" s="412"/>
      <c r="W41" s="412"/>
      <c r="X41" s="412"/>
      <c r="Y41" s="412"/>
      <c r="Z41" s="412"/>
      <c r="AA41" s="412"/>
      <c r="AB41" s="412"/>
      <c r="AC41" s="412"/>
      <c r="AD41" s="412"/>
      <c r="AE41" s="412"/>
      <c r="AF41" s="412"/>
      <c r="AG41" s="412"/>
      <c r="AH41" s="412"/>
    </row>
    <row r="42" spans="1:34" x14ac:dyDescent="0.15">
      <c r="A42" s="412"/>
      <c r="B42" s="412"/>
      <c r="C42" s="412"/>
      <c r="D42" s="412"/>
      <c r="E42" s="412"/>
      <c r="F42" s="412"/>
      <c r="G42" s="412"/>
      <c r="H42" s="412"/>
      <c r="I42" s="412"/>
      <c r="J42" s="412"/>
      <c r="K42" s="412"/>
      <c r="L42" s="412"/>
      <c r="M42" s="412"/>
      <c r="N42" s="412"/>
      <c r="O42" s="412"/>
      <c r="P42" s="412"/>
      <c r="Q42" s="412"/>
      <c r="R42" s="412"/>
      <c r="S42" s="412"/>
      <c r="T42" s="412"/>
      <c r="U42" s="412"/>
      <c r="V42" s="412"/>
      <c r="W42" s="412"/>
      <c r="X42" s="412"/>
      <c r="Y42" s="412"/>
      <c r="Z42" s="412"/>
      <c r="AA42" s="412"/>
      <c r="AB42" s="412"/>
      <c r="AC42" s="412"/>
      <c r="AD42" s="412"/>
      <c r="AE42" s="412"/>
      <c r="AF42" s="412"/>
      <c r="AG42" s="412"/>
      <c r="AH42" s="412"/>
    </row>
    <row r="43" spans="1:34" x14ac:dyDescent="0.15">
      <c r="A43" s="412"/>
      <c r="B43" s="412"/>
      <c r="C43" s="412"/>
      <c r="D43" s="412"/>
      <c r="E43" s="412"/>
      <c r="F43" s="412"/>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row>
    <row r="44" spans="1:34" x14ac:dyDescent="0.15">
      <c r="A44" s="412"/>
      <c r="B44" s="412"/>
      <c r="C44" s="412"/>
      <c r="D44" s="412"/>
      <c r="E44" s="412"/>
      <c r="F44" s="412"/>
      <c r="G44" s="412"/>
      <c r="H44" s="412"/>
      <c r="I44" s="412"/>
      <c r="J44" s="412"/>
      <c r="K44" s="412"/>
      <c r="L44" s="412"/>
      <c r="M44" s="412"/>
      <c r="N44" s="412"/>
      <c r="O44" s="412"/>
      <c r="P44" s="412"/>
      <c r="Q44" s="412"/>
      <c r="R44" s="412"/>
      <c r="S44" s="412"/>
      <c r="T44" s="412"/>
      <c r="U44" s="412"/>
      <c r="V44" s="412"/>
      <c r="W44" s="412"/>
      <c r="X44" s="412"/>
      <c r="Y44" s="412"/>
      <c r="Z44" s="412"/>
      <c r="AA44" s="412"/>
      <c r="AB44" s="412"/>
      <c r="AC44" s="412"/>
      <c r="AD44" s="412"/>
      <c r="AE44" s="412"/>
      <c r="AF44" s="412"/>
      <c r="AG44" s="412"/>
      <c r="AH44" s="412"/>
    </row>
    <row r="45" spans="1:34" x14ac:dyDescent="0.15">
      <c r="A45" s="412"/>
      <c r="B45" s="412"/>
      <c r="C45" s="412"/>
      <c r="D45" s="412"/>
      <c r="E45" s="412"/>
      <c r="F45" s="412"/>
      <c r="G45" s="412"/>
      <c r="H45" s="412"/>
      <c r="I45" s="412"/>
      <c r="J45" s="412"/>
      <c r="K45" s="412"/>
      <c r="L45" s="412"/>
      <c r="M45" s="412"/>
      <c r="N45" s="412"/>
      <c r="O45" s="412"/>
      <c r="P45" s="412"/>
      <c r="Q45" s="412"/>
      <c r="R45" s="412"/>
      <c r="S45" s="412"/>
      <c r="T45" s="412"/>
      <c r="U45" s="412"/>
      <c r="V45" s="412"/>
      <c r="W45" s="412"/>
      <c r="X45" s="412"/>
      <c r="Y45" s="412"/>
      <c r="Z45" s="412"/>
      <c r="AA45" s="412"/>
      <c r="AB45" s="412"/>
      <c r="AC45" s="412"/>
      <c r="AD45" s="412"/>
      <c r="AE45" s="412"/>
      <c r="AF45" s="412"/>
      <c r="AG45" s="412"/>
      <c r="AH45" s="412"/>
    </row>
    <row r="46" spans="1:34" x14ac:dyDescent="0.15">
      <c r="A46" s="412"/>
      <c r="B46" s="412"/>
      <c r="C46" s="412"/>
      <c r="D46" s="412"/>
      <c r="E46" s="412"/>
      <c r="F46" s="412"/>
      <c r="G46" s="412"/>
      <c r="H46" s="412"/>
      <c r="I46" s="412"/>
      <c r="J46" s="412"/>
      <c r="K46" s="412"/>
      <c r="L46" s="412"/>
      <c r="M46" s="412"/>
      <c r="N46" s="412"/>
      <c r="O46" s="412"/>
      <c r="P46" s="412"/>
      <c r="Q46" s="412"/>
      <c r="R46" s="412"/>
      <c r="S46" s="412"/>
      <c r="T46" s="412"/>
      <c r="U46" s="412"/>
      <c r="V46" s="412"/>
      <c r="W46" s="412"/>
      <c r="X46" s="412"/>
      <c r="Y46" s="412"/>
      <c r="Z46" s="412"/>
      <c r="AA46" s="412"/>
      <c r="AB46" s="412"/>
      <c r="AC46" s="412"/>
      <c r="AD46" s="412"/>
      <c r="AE46" s="412"/>
      <c r="AF46" s="412"/>
      <c r="AG46" s="412"/>
      <c r="AH46" s="412"/>
    </row>
    <row r="47" spans="1:34" x14ac:dyDescent="0.15">
      <c r="A47" s="412"/>
      <c r="B47" s="412"/>
      <c r="C47" s="412"/>
      <c r="D47" s="412"/>
      <c r="E47" s="412"/>
      <c r="F47" s="412"/>
      <c r="G47" s="412"/>
      <c r="H47" s="412"/>
      <c r="I47" s="412"/>
      <c r="J47" s="412"/>
      <c r="K47" s="412"/>
      <c r="L47" s="412"/>
      <c r="M47" s="412"/>
      <c r="N47" s="412"/>
      <c r="O47" s="412"/>
      <c r="P47" s="412"/>
      <c r="Q47" s="412"/>
      <c r="R47" s="412"/>
      <c r="S47" s="412"/>
      <c r="T47" s="412"/>
      <c r="U47" s="412"/>
      <c r="V47" s="412"/>
      <c r="W47" s="412"/>
      <c r="X47" s="412"/>
      <c r="Y47" s="412"/>
      <c r="Z47" s="412"/>
      <c r="AA47" s="412"/>
      <c r="AB47" s="412"/>
      <c r="AC47" s="412"/>
      <c r="AD47" s="412"/>
      <c r="AE47" s="412"/>
      <c r="AF47" s="412"/>
      <c r="AG47" s="412"/>
      <c r="AH47" s="412"/>
    </row>
    <row r="48" spans="1:34" x14ac:dyDescent="0.15">
      <c r="A48" s="412"/>
      <c r="B48" s="412"/>
      <c r="C48" s="412"/>
      <c r="D48" s="412"/>
      <c r="E48" s="412"/>
      <c r="F48" s="412"/>
      <c r="G48" s="412"/>
      <c r="H48" s="412"/>
      <c r="I48" s="412"/>
      <c r="J48" s="412"/>
      <c r="K48" s="412"/>
      <c r="L48" s="412"/>
      <c r="M48" s="412"/>
      <c r="N48" s="412"/>
      <c r="O48" s="412"/>
      <c r="P48" s="412"/>
      <c r="Q48" s="412"/>
      <c r="R48" s="412"/>
      <c r="S48" s="412"/>
      <c r="T48" s="412"/>
      <c r="U48" s="412"/>
      <c r="V48" s="412"/>
      <c r="W48" s="412"/>
      <c r="X48" s="412"/>
      <c r="Y48" s="412"/>
      <c r="Z48" s="412"/>
      <c r="AA48" s="412"/>
      <c r="AB48" s="412"/>
      <c r="AC48" s="412"/>
      <c r="AD48" s="412"/>
      <c r="AE48" s="412"/>
      <c r="AF48" s="412"/>
      <c r="AG48" s="412"/>
      <c r="AH48" s="412"/>
    </row>
    <row r="49" spans="1:34" x14ac:dyDescent="0.15">
      <c r="A49" s="412"/>
      <c r="B49" s="412"/>
      <c r="C49" s="412"/>
      <c r="D49" s="412"/>
      <c r="E49" s="412"/>
      <c r="F49" s="412"/>
      <c r="G49" s="412"/>
      <c r="H49" s="412"/>
      <c r="I49" s="412"/>
      <c r="J49" s="412"/>
      <c r="K49" s="412"/>
      <c r="L49" s="412"/>
      <c r="M49" s="412"/>
      <c r="N49" s="412"/>
      <c r="O49" s="412"/>
      <c r="P49" s="412"/>
      <c r="Q49" s="412"/>
      <c r="R49" s="412"/>
      <c r="S49" s="412"/>
      <c r="T49" s="412"/>
      <c r="U49" s="412"/>
      <c r="V49" s="412"/>
      <c r="W49" s="412"/>
      <c r="X49" s="412"/>
      <c r="Y49" s="412"/>
      <c r="Z49" s="412"/>
      <c r="AA49" s="412"/>
      <c r="AB49" s="412"/>
      <c r="AC49" s="412"/>
      <c r="AD49" s="412"/>
      <c r="AE49" s="412"/>
      <c r="AF49" s="412"/>
      <c r="AG49" s="412"/>
      <c r="AH49" s="412"/>
    </row>
    <row r="50" spans="1:34" x14ac:dyDescent="0.15">
      <c r="A50" s="412"/>
      <c r="B50" s="412"/>
      <c r="C50" s="412"/>
      <c r="D50" s="412"/>
      <c r="E50" s="412"/>
      <c r="F50" s="412"/>
      <c r="G50" s="412"/>
      <c r="H50" s="412"/>
      <c r="I50" s="412"/>
      <c r="J50" s="412"/>
      <c r="K50" s="412"/>
      <c r="L50" s="412"/>
      <c r="M50" s="412"/>
      <c r="N50" s="412"/>
      <c r="O50" s="412"/>
      <c r="P50" s="412"/>
      <c r="Q50" s="412"/>
      <c r="R50" s="412"/>
      <c r="S50" s="412"/>
      <c r="T50" s="412"/>
      <c r="U50" s="412"/>
      <c r="V50" s="412"/>
      <c r="W50" s="412"/>
      <c r="X50" s="412"/>
      <c r="Y50" s="412"/>
      <c r="Z50" s="412"/>
      <c r="AA50" s="412"/>
      <c r="AB50" s="412"/>
      <c r="AC50" s="412"/>
      <c r="AD50" s="412"/>
      <c r="AE50" s="412"/>
      <c r="AF50" s="412"/>
      <c r="AG50" s="412"/>
      <c r="AH50" s="412"/>
    </row>
  </sheetData>
  <sheetProtection algorithmName="SHA-512" hashValue="2uBXOhjSvSIF32TOBkE2XOJFxPJ5+um4gwF227FJMF7nrnOAIeD/Hs8CVwCGn7FsSA34NANRBuFY/azFDTqoYA==" saltValue="WoBLfQIWwGRUVEWirl0rkg==" spinCount="100000" sheet="1" objects="1" scenarios="1"/>
  <mergeCells count="147">
    <mergeCell ref="K34:M35"/>
    <mergeCell ref="AA8:AB9"/>
    <mergeCell ref="Y32:Y35"/>
    <mergeCell ref="N34:N35"/>
    <mergeCell ref="P34:P35"/>
    <mergeCell ref="V31:X31"/>
    <mergeCell ref="Z32:AB32"/>
    <mergeCell ref="Z33:AB34"/>
    <mergeCell ref="V34:X35"/>
    <mergeCell ref="Z35:AB35"/>
    <mergeCell ref="Q34:U35"/>
    <mergeCell ref="L31:N31"/>
    <mergeCell ref="L30:N30"/>
    <mergeCell ref="L29:N29"/>
    <mergeCell ref="L28:N28"/>
    <mergeCell ref="L27:N27"/>
    <mergeCell ref="D32:E33"/>
    <mergeCell ref="G32:G33"/>
    <mergeCell ref="Q32:U33"/>
    <mergeCell ref="V32:X33"/>
    <mergeCell ref="H30:I30"/>
    <mergeCell ref="D31:E31"/>
    <mergeCell ref="E34:E35"/>
    <mergeCell ref="G34:G35"/>
    <mergeCell ref="D36:E36"/>
    <mergeCell ref="H36:I36"/>
    <mergeCell ref="H31:I31"/>
    <mergeCell ref="H34:I35"/>
    <mergeCell ref="I2:K2"/>
    <mergeCell ref="I7:K7"/>
    <mergeCell ref="I8:K9"/>
    <mergeCell ref="D27:E27"/>
    <mergeCell ref="D15:E16"/>
    <mergeCell ref="G15:G16"/>
    <mergeCell ref="H15:I16"/>
    <mergeCell ref="G17:G18"/>
    <mergeCell ref="H17:I18"/>
    <mergeCell ref="D29:E29"/>
    <mergeCell ref="D28:E28"/>
    <mergeCell ref="D30:E30"/>
    <mergeCell ref="H12:N12"/>
    <mergeCell ref="M2:X2"/>
    <mergeCell ref="B12:D12"/>
    <mergeCell ref="L32:N33"/>
    <mergeCell ref="Q36:U36"/>
    <mergeCell ref="V36:Y36"/>
    <mergeCell ref="Z36:AB36"/>
    <mergeCell ref="Q37:U37"/>
    <mergeCell ref="D38:E38"/>
    <mergeCell ref="H38:I38"/>
    <mergeCell ref="J38:N38"/>
    <mergeCell ref="Q38:U38"/>
    <mergeCell ref="J37:O37"/>
    <mergeCell ref="Z38:AA38"/>
    <mergeCell ref="D37:E37"/>
    <mergeCell ref="H37:I37"/>
    <mergeCell ref="K36:M36"/>
    <mergeCell ref="Z31:AB31"/>
    <mergeCell ref="Q31:U31"/>
    <mergeCell ref="Z23:AB24"/>
    <mergeCell ref="Q30:U30"/>
    <mergeCell ref="V30:X30"/>
    <mergeCell ref="Z30:AB30"/>
    <mergeCell ref="Z28:AB28"/>
    <mergeCell ref="Q25:U26"/>
    <mergeCell ref="X25:X26"/>
    <mergeCell ref="V19:V29"/>
    <mergeCell ref="Z27:AB27"/>
    <mergeCell ref="X23:X24"/>
    <mergeCell ref="Z21:AB21"/>
    <mergeCell ref="Z20:AB20"/>
    <mergeCell ref="Q29:U29"/>
    <mergeCell ref="Z29:AB29"/>
    <mergeCell ref="W23:W29"/>
    <mergeCell ref="Y25:Y26"/>
    <mergeCell ref="Z25:AB26"/>
    <mergeCell ref="L25:N26"/>
    <mergeCell ref="H24:I25"/>
    <mergeCell ref="W19:W22"/>
    <mergeCell ref="H21:I21"/>
    <mergeCell ref="Y23:Y24"/>
    <mergeCell ref="L20:N20"/>
    <mergeCell ref="Z19:AB19"/>
    <mergeCell ref="Q19:U19"/>
    <mergeCell ref="H28:I28"/>
    <mergeCell ref="Q28:U28"/>
    <mergeCell ref="L19:N19"/>
    <mergeCell ref="Z22:AB22"/>
    <mergeCell ref="P23:P24"/>
    <mergeCell ref="Q23:U24"/>
    <mergeCell ref="Q22:U22"/>
    <mergeCell ref="H27:I27"/>
    <mergeCell ref="Q27:U27"/>
    <mergeCell ref="H19:I19"/>
    <mergeCell ref="L21:N21"/>
    <mergeCell ref="H22:I22"/>
    <mergeCell ref="P17:P18"/>
    <mergeCell ref="Q20:U20"/>
    <mergeCell ref="Q21:U21"/>
    <mergeCell ref="L22:N22"/>
    <mergeCell ref="D23:E24"/>
    <mergeCell ref="G23:G26"/>
    <mergeCell ref="B14:G14"/>
    <mergeCell ref="J14:P14"/>
    <mergeCell ref="J15:J36"/>
    <mergeCell ref="P15:P16"/>
    <mergeCell ref="L17:N18"/>
    <mergeCell ref="L15:N16"/>
    <mergeCell ref="E17:E18"/>
    <mergeCell ref="B15:B26"/>
    <mergeCell ref="D20:E20"/>
    <mergeCell ref="H20:I20"/>
    <mergeCell ref="D19:E19"/>
    <mergeCell ref="H29:I29"/>
    <mergeCell ref="B27:B38"/>
    <mergeCell ref="D25:E26"/>
    <mergeCell ref="P25:P26"/>
    <mergeCell ref="H32:I33"/>
    <mergeCell ref="P32:P33"/>
    <mergeCell ref="L23:N24"/>
    <mergeCell ref="Z4:Z5"/>
    <mergeCell ref="AA4:AB5"/>
    <mergeCell ref="T6:T7"/>
    <mergeCell ref="U6:X7"/>
    <mergeCell ref="Z6:Z7"/>
    <mergeCell ref="AA6:AB7"/>
    <mergeCell ref="I4:K6"/>
    <mergeCell ref="U11:X11"/>
    <mergeCell ref="Y4:Y9"/>
    <mergeCell ref="L8:S9"/>
    <mergeCell ref="L7:S7"/>
    <mergeCell ref="L4:S6"/>
    <mergeCell ref="T4:T5"/>
    <mergeCell ref="U4:X5"/>
    <mergeCell ref="T8:T9"/>
    <mergeCell ref="U8:X9"/>
    <mergeCell ref="Z8:Z9"/>
    <mergeCell ref="Z16:AB17"/>
    <mergeCell ref="V17:X18"/>
    <mergeCell ref="AA11:AB11"/>
    <mergeCell ref="Q17:U18"/>
    <mergeCell ref="Z14:AA14"/>
    <mergeCell ref="V15:X16"/>
    <mergeCell ref="Y15:Y18"/>
    <mergeCell ref="Q15:U16"/>
    <mergeCell ref="Q14:T14"/>
    <mergeCell ref="V14:Y14"/>
  </mergeCells>
  <phoneticPr fontId="1"/>
  <printOptions horizontalCentered="1" verticalCentered="1"/>
  <pageMargins left="0" right="0" top="0" bottom="0" header="0.19685039370078741" footer="0"/>
  <pageSetup paperSize="9" scale="105" orientation="landscape" blackAndWhite="1"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CX103"/>
  <sheetViews>
    <sheetView showZeros="0" zoomScale="70" zoomScaleNormal="70" zoomScaleSheetLayoutView="50" workbookViewId="0">
      <selection activeCell="CS118" sqref="CS118"/>
    </sheetView>
  </sheetViews>
  <sheetFormatPr defaultRowHeight="12" x14ac:dyDescent="0.15"/>
  <cols>
    <col min="1" max="1" width="2.75" style="1" customWidth="1"/>
    <col min="2" max="2" width="3.125" style="1" customWidth="1"/>
    <col min="3" max="3" width="2.125" style="1" customWidth="1"/>
    <col min="4" max="4" width="3.375" style="1" customWidth="1"/>
    <col min="5" max="5" width="1.375" style="1" customWidth="1"/>
    <col min="6" max="6" width="2.625" style="1" customWidth="1"/>
    <col min="7" max="7" width="3" style="1" customWidth="1"/>
    <col min="8" max="8" width="3.25" style="1" customWidth="1"/>
    <col min="9" max="9" width="3.125" style="1" customWidth="1"/>
    <col min="10" max="10" width="2.5" style="1" customWidth="1"/>
    <col min="11" max="11" width="1.875" style="1" customWidth="1"/>
    <col min="12" max="12" width="1.25" style="1" customWidth="1"/>
    <col min="13" max="13" width="4" style="1" customWidth="1"/>
    <col min="14" max="14" width="0.625" style="1" customWidth="1"/>
    <col min="15" max="15" width="6.625" style="1" customWidth="1"/>
    <col min="16" max="16" width="0.625" style="1" customWidth="1"/>
    <col min="17" max="17" width="3" style="1" customWidth="1"/>
    <col min="18" max="18" width="0.625" style="1" customWidth="1"/>
    <col min="19" max="19" width="3" style="1" customWidth="1"/>
    <col min="20" max="20" width="0.625" style="1" customWidth="1"/>
    <col min="21" max="21" width="3" style="1" customWidth="1"/>
    <col min="22" max="22" width="0.625" style="1" customWidth="1"/>
    <col min="23" max="23" width="3" style="1" customWidth="1"/>
    <col min="24" max="24" width="0.625" style="1" customWidth="1"/>
    <col min="25" max="25" width="3" style="1" customWidth="1"/>
    <col min="26" max="26" width="0.625" style="1" customWidth="1"/>
    <col min="27" max="27" width="3" style="1" customWidth="1"/>
    <col min="28" max="28" width="0.625" style="1" customWidth="1"/>
    <col min="29" max="29" width="1.125" style="1" customWidth="1"/>
    <col min="30" max="30" width="2.5" style="1" customWidth="1"/>
    <col min="31" max="31" width="0.625" style="1" customWidth="1"/>
    <col min="32" max="32" width="3.375" style="1" customWidth="1"/>
    <col min="33" max="33" width="1" style="1" customWidth="1"/>
    <col min="34" max="34" width="0.625" style="1" customWidth="1"/>
    <col min="35" max="35" width="3.625" style="1" customWidth="1"/>
    <col min="36" max="36" width="0.75" style="1" customWidth="1"/>
    <col min="37" max="37" width="3.625" style="1" customWidth="1"/>
    <col min="38" max="38" width="0.75" style="1" customWidth="1"/>
    <col min="39" max="39" width="3.5" style="1" customWidth="1"/>
    <col min="40" max="40" width="6.125" style="1" customWidth="1"/>
    <col min="41" max="41" width="1.25" style="1" customWidth="1"/>
    <col min="42" max="42" width="3.75" style="1" customWidth="1"/>
    <col min="43" max="43" width="0.625" style="1" customWidth="1"/>
    <col min="44" max="44" width="6.625" style="1" customWidth="1"/>
    <col min="45" max="45" width="0.625" style="1" customWidth="1"/>
    <col min="46" max="46" width="3" style="1" customWidth="1"/>
    <col min="47" max="47" width="0.625" style="1" customWidth="1"/>
    <col min="48" max="48" width="3" style="1" customWidth="1"/>
    <col min="49" max="49" width="0.625" style="1" customWidth="1"/>
    <col min="50" max="50" width="3" style="1" customWidth="1"/>
    <col min="51" max="51" width="0.625" style="1" customWidth="1"/>
    <col min="52" max="52" width="3" style="1" customWidth="1"/>
    <col min="53" max="53" width="0.625" style="1" customWidth="1"/>
    <col min="54" max="54" width="3" style="1" customWidth="1"/>
    <col min="55" max="55" width="0.625" style="1" customWidth="1"/>
    <col min="56" max="56" width="3" style="1" customWidth="1"/>
    <col min="57" max="57" width="0.625" style="1" customWidth="1"/>
    <col min="58" max="58" width="1.75" style="1" customWidth="1"/>
    <col min="59" max="59" width="1" style="1" customWidth="1"/>
    <col min="60" max="60" width="0.625" style="1" customWidth="1"/>
    <col min="61" max="62" width="1.625" style="1" customWidth="1"/>
    <col min="63" max="63" width="0.625" style="1" customWidth="1"/>
    <col min="64" max="64" width="1.5" style="1" customWidth="1"/>
    <col min="65" max="65" width="1.75" style="1" customWidth="1"/>
    <col min="66" max="66" width="0.625" style="1" customWidth="1"/>
    <col min="67" max="67" width="0.75" style="1" customWidth="1"/>
    <col min="68" max="68" width="2.375" style="1" customWidth="1"/>
    <col min="69" max="69" width="0.625" style="1" customWidth="1"/>
    <col min="70" max="70" width="3.125" style="1" customWidth="1"/>
    <col min="71" max="71" width="0.625" style="1" customWidth="1"/>
    <col min="72" max="72" width="2.875" style="1" customWidth="1"/>
    <col min="73" max="73" width="0.625" style="1" customWidth="1"/>
    <col min="74" max="74" width="3.375" style="1" customWidth="1"/>
    <col min="75" max="76" width="1.375" style="1" customWidth="1"/>
    <col min="77" max="77" width="2.5" style="1" customWidth="1"/>
    <col min="78" max="78" width="0.625" style="1" customWidth="1"/>
    <col min="79" max="79" width="2.125" style="1" customWidth="1"/>
    <col min="80" max="80" width="0.625" style="1" customWidth="1"/>
    <col min="81" max="81" width="1.625" style="1" customWidth="1"/>
    <col min="82" max="82" width="1.75" style="1" customWidth="1"/>
    <col min="83" max="83" width="0.625" style="1" customWidth="1"/>
    <col min="84" max="84" width="3" style="1" customWidth="1"/>
    <col min="85" max="85" width="0.625" style="1" customWidth="1"/>
    <col min="86" max="86" width="3" style="1" customWidth="1"/>
    <col min="87" max="87" width="0.625" style="1" customWidth="1"/>
    <col min="88" max="88" width="3" style="1" customWidth="1"/>
    <col min="89" max="89" width="0.625" style="1" customWidth="1"/>
    <col min="90" max="90" width="3" style="1" customWidth="1"/>
    <col min="91" max="91" width="0.625" style="1" customWidth="1"/>
    <col min="92" max="92" width="3" style="1" customWidth="1"/>
    <col min="93" max="93" width="0.625" style="1" customWidth="1"/>
    <col min="94" max="94" width="3" style="1" customWidth="1"/>
    <col min="95" max="95" width="0.625" style="1" customWidth="1"/>
    <col min="96" max="96" width="3" style="1" customWidth="1"/>
    <col min="97" max="97" width="0.625" style="1" customWidth="1"/>
    <col min="98" max="98" width="3.625" style="1" customWidth="1"/>
    <col min="99" max="99" width="3.25" style="1" customWidth="1"/>
    <col min="100" max="100" width="1" style="1" customWidth="1"/>
    <col min="101" max="16384" width="9" style="1"/>
  </cols>
  <sheetData>
    <row r="1" spans="6:97" ht="15" customHeight="1" x14ac:dyDescent="0.15"/>
    <row r="2" spans="6:97" ht="19.5" customHeight="1" x14ac:dyDescent="0.15"/>
    <row r="3" spans="6:97" s="2" customFormat="1" ht="13.5" customHeight="1" x14ac:dyDescent="0.15"/>
    <row r="4" spans="6:97" s="2" customFormat="1" ht="3.75" customHeight="1" x14ac:dyDescent="0.15">
      <c r="AA4" s="710" t="s">
        <v>489</v>
      </c>
      <c r="AB4" s="710"/>
      <c r="AC4" s="710"/>
      <c r="AD4" s="710"/>
      <c r="AE4" s="710"/>
      <c r="AF4" s="710"/>
      <c r="AG4" s="710"/>
      <c r="AH4" s="3"/>
      <c r="AI4" s="4"/>
      <c r="AJ4" s="4"/>
      <c r="AK4" s="4"/>
      <c r="AL4" s="5"/>
      <c r="AM4" s="706" t="s">
        <v>511</v>
      </c>
      <c r="AN4" s="707"/>
      <c r="AO4" s="707"/>
      <c r="AP4" s="707"/>
      <c r="AQ4" s="707"/>
      <c r="AR4" s="707"/>
      <c r="AS4" s="707"/>
      <c r="AT4" s="707"/>
      <c r="AU4" s="707"/>
      <c r="AV4" s="707"/>
      <c r="AW4" s="707"/>
      <c r="AX4" s="707"/>
      <c r="AY4" s="707"/>
      <c r="AZ4" s="707"/>
      <c r="BA4" s="707"/>
      <c r="BB4" s="707"/>
      <c r="BC4" s="707"/>
      <c r="BD4" s="707"/>
      <c r="BE4" s="707"/>
      <c r="BF4" s="707"/>
      <c r="BG4" s="707"/>
      <c r="BH4" s="707"/>
      <c r="BI4" s="707"/>
      <c r="BJ4" s="707"/>
      <c r="BK4" s="707"/>
      <c r="BL4" s="707"/>
      <c r="BM4" s="707"/>
      <c r="BN4" s="707"/>
      <c r="BO4" s="707"/>
      <c r="BP4" s="707"/>
      <c r="BQ4" s="707"/>
      <c r="BR4" s="707"/>
      <c r="BS4" s="493"/>
      <c r="BT4" s="493"/>
      <c r="BU4" s="493"/>
      <c r="BV4" s="493"/>
      <c r="BW4" s="493"/>
      <c r="BX4" s="493"/>
      <c r="BY4" s="493"/>
      <c r="BZ4" s="493"/>
      <c r="CA4" s="493"/>
      <c r="CB4" s="493"/>
      <c r="CC4" s="493"/>
      <c r="CD4" s="29"/>
      <c r="CE4" s="29"/>
      <c r="CF4" s="29"/>
    </row>
    <row r="5" spans="6:97" s="2" customFormat="1" ht="19.5" customHeight="1" x14ac:dyDescent="0.15">
      <c r="AA5" s="710"/>
      <c r="AB5" s="710"/>
      <c r="AC5" s="710"/>
      <c r="AD5" s="710"/>
      <c r="AE5" s="710"/>
      <c r="AF5" s="710"/>
      <c r="AG5" s="710"/>
      <c r="AH5" s="6"/>
      <c r="AI5" s="205" t="str">
        <f>IF(LEN(入力用①!L2)&gt;=2,LEFT(入力用①!L2,1),IF(LEN(入力用①!L2)=1,"0",MID(TEXT(入力用①!L2,"???"),2,1)))</f>
        <v>0</v>
      </c>
      <c r="AJ5" s="39"/>
      <c r="AK5" s="465" t="str">
        <f>RIGHT(入力用①!L2,1)</f>
        <v>6</v>
      </c>
      <c r="AL5" s="7"/>
      <c r="AM5" s="706"/>
      <c r="AN5" s="707"/>
      <c r="AO5" s="707"/>
      <c r="AP5" s="707"/>
      <c r="AQ5" s="707"/>
      <c r="AR5" s="707"/>
      <c r="AS5" s="707"/>
      <c r="AT5" s="707"/>
      <c r="AU5" s="707"/>
      <c r="AV5" s="707"/>
      <c r="AW5" s="707"/>
      <c r="AX5" s="707"/>
      <c r="AY5" s="707"/>
      <c r="AZ5" s="707"/>
      <c r="BA5" s="707"/>
      <c r="BB5" s="707"/>
      <c r="BC5" s="707"/>
      <c r="BD5" s="707"/>
      <c r="BE5" s="707"/>
      <c r="BF5" s="707"/>
      <c r="BG5" s="707"/>
      <c r="BH5" s="707"/>
      <c r="BI5" s="707"/>
      <c r="BJ5" s="707"/>
      <c r="BK5" s="707"/>
      <c r="BL5" s="707"/>
      <c r="BM5" s="707"/>
      <c r="BN5" s="707"/>
      <c r="BO5" s="707"/>
      <c r="BP5" s="707"/>
      <c r="BQ5" s="707"/>
      <c r="BR5" s="707"/>
      <c r="BS5" s="493"/>
      <c r="BT5" s="708" t="s">
        <v>513</v>
      </c>
      <c r="BU5" s="708"/>
      <c r="BV5" s="708"/>
      <c r="BW5" s="708"/>
      <c r="BX5" s="708"/>
      <c r="BY5" s="708"/>
      <c r="BZ5" s="708"/>
      <c r="CA5" s="708"/>
      <c r="CB5" s="708"/>
      <c r="CC5" s="708"/>
      <c r="CD5" s="708"/>
      <c r="CE5" s="708"/>
      <c r="CF5" s="708"/>
    </row>
    <row r="6" spans="6:97" s="2" customFormat="1" ht="3.75" customHeight="1" x14ac:dyDescent="0.15">
      <c r="AA6" s="710"/>
      <c r="AB6" s="710"/>
      <c r="AC6" s="710"/>
      <c r="AD6" s="710"/>
      <c r="AE6" s="710"/>
      <c r="AF6" s="710"/>
      <c r="AG6" s="710"/>
      <c r="AH6" s="8"/>
      <c r="AI6" s="9"/>
      <c r="AJ6" s="9"/>
      <c r="AK6" s="9"/>
      <c r="AL6" s="10"/>
      <c r="AM6" s="706"/>
      <c r="AN6" s="707"/>
      <c r="AO6" s="707"/>
      <c r="AP6" s="707"/>
      <c r="AQ6" s="707"/>
      <c r="AR6" s="707"/>
      <c r="AS6" s="707"/>
      <c r="AT6" s="707"/>
      <c r="AU6" s="707"/>
      <c r="AV6" s="707"/>
      <c r="AW6" s="707"/>
      <c r="AX6" s="707"/>
      <c r="AY6" s="707"/>
      <c r="AZ6" s="707"/>
      <c r="BA6" s="707"/>
      <c r="BB6" s="707"/>
      <c r="BC6" s="707"/>
      <c r="BD6" s="707"/>
      <c r="BE6" s="707"/>
      <c r="BF6" s="707"/>
      <c r="BG6" s="707"/>
      <c r="BH6" s="707"/>
      <c r="BI6" s="707"/>
      <c r="BJ6" s="707"/>
      <c r="BK6" s="707"/>
      <c r="BL6" s="707"/>
      <c r="BM6" s="707"/>
      <c r="BN6" s="707"/>
      <c r="BO6" s="707"/>
      <c r="BP6" s="707"/>
      <c r="BQ6" s="707"/>
      <c r="BR6" s="707"/>
      <c r="BS6" s="493"/>
      <c r="BT6" s="493"/>
      <c r="BU6" s="493"/>
      <c r="BV6" s="493"/>
      <c r="BW6" s="493"/>
      <c r="BX6" s="493"/>
      <c r="BY6" s="493"/>
      <c r="BZ6" s="493"/>
      <c r="CA6" s="493"/>
      <c r="CB6" s="493"/>
      <c r="CC6" s="493"/>
      <c r="CD6" s="29"/>
      <c r="CE6" s="29"/>
      <c r="CF6" s="29"/>
    </row>
    <row r="7" spans="6:97" s="2" customFormat="1" ht="6.75" customHeight="1" x14ac:dyDescent="0.15"/>
    <row r="8" spans="6:97" s="2" customFormat="1" ht="15" customHeight="1" x14ac:dyDescent="0.15">
      <c r="AD8" s="835" t="s">
        <v>20</v>
      </c>
      <c r="AE8" s="836"/>
      <c r="AF8" s="836"/>
      <c r="AG8" s="837"/>
      <c r="AH8" s="85"/>
      <c r="AI8" s="842" t="str">
        <f>入力用①!L4</f>
        <v>〇〇市△△町×-××</v>
      </c>
      <c r="AJ8" s="843"/>
      <c r="AK8" s="843"/>
      <c r="AL8" s="843"/>
      <c r="AM8" s="843"/>
      <c r="AN8" s="843"/>
      <c r="AO8" s="843"/>
      <c r="AP8" s="843"/>
      <c r="AQ8" s="843"/>
      <c r="AR8" s="843"/>
      <c r="AS8" s="843"/>
      <c r="AT8" s="843"/>
      <c r="AU8" s="843"/>
      <c r="AV8" s="843"/>
      <c r="AW8" s="843"/>
      <c r="AX8" s="843"/>
      <c r="AY8" s="844"/>
      <c r="AZ8" s="892" t="s">
        <v>304</v>
      </c>
      <c r="BA8" s="892"/>
      <c r="BB8" s="892"/>
      <c r="BC8" s="892"/>
      <c r="BD8" s="892"/>
      <c r="BE8" s="91"/>
      <c r="BF8" s="722" t="str">
        <f>入力用①!U4</f>
        <v>〇〇　農業</v>
      </c>
      <c r="BG8" s="722"/>
      <c r="BH8" s="722"/>
      <c r="BI8" s="722"/>
      <c r="BJ8" s="722"/>
      <c r="BK8" s="722"/>
      <c r="BL8" s="722"/>
      <c r="BM8" s="722"/>
      <c r="BN8" s="722"/>
      <c r="BO8" s="722"/>
      <c r="BP8" s="722"/>
      <c r="BQ8" s="722"/>
      <c r="BR8" s="722"/>
      <c r="BS8" s="722"/>
      <c r="BT8" s="722"/>
      <c r="BU8" s="722"/>
      <c r="BV8" s="722"/>
      <c r="BW8" s="723"/>
      <c r="BX8" s="890" t="s">
        <v>2</v>
      </c>
      <c r="BY8" s="891"/>
      <c r="BZ8" s="847" t="s">
        <v>153</v>
      </c>
      <c r="CA8" s="848"/>
      <c r="CB8" s="848"/>
      <c r="CC8" s="848"/>
      <c r="CD8" s="849"/>
      <c r="CE8" s="49"/>
      <c r="CF8" s="722">
        <f>入力用①!AA4</f>
        <v>0</v>
      </c>
      <c r="CG8" s="722"/>
      <c r="CH8" s="722"/>
      <c r="CI8" s="722"/>
      <c r="CJ8" s="722"/>
      <c r="CK8" s="722"/>
      <c r="CL8" s="722"/>
      <c r="CM8" s="722"/>
      <c r="CN8" s="722"/>
      <c r="CO8" s="722"/>
      <c r="CP8" s="722"/>
      <c r="CQ8" s="722"/>
      <c r="CR8" s="722"/>
    </row>
    <row r="9" spans="6:97" s="2" customFormat="1" ht="27" customHeight="1" x14ac:dyDescent="0.15">
      <c r="F9" s="664" t="s">
        <v>512</v>
      </c>
      <c r="G9" s="664"/>
      <c r="H9" s="664"/>
      <c r="I9" s="664"/>
      <c r="J9" s="664"/>
      <c r="K9" s="664"/>
      <c r="L9" s="664"/>
      <c r="M9" s="664"/>
      <c r="N9" s="664"/>
      <c r="O9" s="664"/>
      <c r="P9" s="664"/>
      <c r="Q9" s="664"/>
      <c r="R9" s="664"/>
      <c r="S9" s="664"/>
      <c r="T9" s="664"/>
      <c r="U9" s="489"/>
      <c r="V9" s="489"/>
      <c r="W9" s="487"/>
      <c r="X9" s="487"/>
      <c r="Y9" s="487"/>
      <c r="AD9" s="835"/>
      <c r="AE9" s="836"/>
      <c r="AF9" s="836"/>
      <c r="AG9" s="837"/>
      <c r="AH9" s="85"/>
      <c r="AI9" s="843"/>
      <c r="AJ9" s="843"/>
      <c r="AK9" s="843"/>
      <c r="AL9" s="843"/>
      <c r="AM9" s="843"/>
      <c r="AN9" s="843"/>
      <c r="AO9" s="843"/>
      <c r="AP9" s="843"/>
      <c r="AQ9" s="843"/>
      <c r="AR9" s="843"/>
      <c r="AS9" s="843"/>
      <c r="AT9" s="843"/>
      <c r="AU9" s="843"/>
      <c r="AV9" s="843"/>
      <c r="AW9" s="843"/>
      <c r="AX9" s="843"/>
      <c r="AY9" s="844"/>
      <c r="AZ9" s="892"/>
      <c r="BA9" s="892"/>
      <c r="BB9" s="892"/>
      <c r="BC9" s="892"/>
      <c r="BD9" s="892"/>
      <c r="BE9" s="91"/>
      <c r="BF9" s="722"/>
      <c r="BG9" s="722"/>
      <c r="BH9" s="722"/>
      <c r="BI9" s="722"/>
      <c r="BJ9" s="722"/>
      <c r="BK9" s="722"/>
      <c r="BL9" s="722"/>
      <c r="BM9" s="722"/>
      <c r="BN9" s="722"/>
      <c r="BO9" s="722"/>
      <c r="BP9" s="722"/>
      <c r="BQ9" s="722"/>
      <c r="BR9" s="722"/>
      <c r="BS9" s="722"/>
      <c r="BT9" s="722"/>
      <c r="BU9" s="722"/>
      <c r="BV9" s="722"/>
      <c r="BW9" s="723"/>
      <c r="BX9" s="890"/>
      <c r="BY9" s="891"/>
      <c r="BZ9" s="847"/>
      <c r="CA9" s="848"/>
      <c r="CB9" s="848"/>
      <c r="CC9" s="848"/>
      <c r="CD9" s="849"/>
      <c r="CE9" s="50"/>
      <c r="CF9" s="722"/>
      <c r="CG9" s="722"/>
      <c r="CH9" s="722"/>
      <c r="CI9" s="722"/>
      <c r="CJ9" s="722"/>
      <c r="CK9" s="722"/>
      <c r="CL9" s="722"/>
      <c r="CM9" s="722"/>
      <c r="CN9" s="722"/>
      <c r="CO9" s="722"/>
      <c r="CP9" s="722"/>
      <c r="CQ9" s="722"/>
      <c r="CR9" s="722"/>
    </row>
    <row r="10" spans="6:97" s="2" customFormat="1" ht="18.75" customHeight="1" x14ac:dyDescent="0.15">
      <c r="F10" s="664"/>
      <c r="G10" s="664"/>
      <c r="H10" s="664"/>
      <c r="I10" s="664"/>
      <c r="J10" s="664"/>
      <c r="K10" s="664"/>
      <c r="L10" s="664"/>
      <c r="M10" s="664"/>
      <c r="N10" s="664"/>
      <c r="O10" s="664"/>
      <c r="P10" s="664"/>
      <c r="Q10" s="664"/>
      <c r="R10" s="664"/>
      <c r="S10" s="664"/>
      <c r="T10" s="664"/>
      <c r="U10" s="489"/>
      <c r="V10" s="489"/>
      <c r="W10" s="487"/>
      <c r="X10" s="487"/>
      <c r="Y10" s="487"/>
      <c r="AD10" s="838"/>
      <c r="AE10" s="839"/>
      <c r="AF10" s="839"/>
      <c r="AG10" s="840"/>
      <c r="AH10" s="86"/>
      <c r="AI10" s="845"/>
      <c r="AJ10" s="845"/>
      <c r="AK10" s="845"/>
      <c r="AL10" s="845"/>
      <c r="AM10" s="845"/>
      <c r="AN10" s="845"/>
      <c r="AO10" s="845"/>
      <c r="AP10" s="845"/>
      <c r="AQ10" s="845"/>
      <c r="AR10" s="845"/>
      <c r="AS10" s="845"/>
      <c r="AT10" s="845"/>
      <c r="AU10" s="845"/>
      <c r="AV10" s="845"/>
      <c r="AW10" s="845"/>
      <c r="AX10" s="845"/>
      <c r="AY10" s="846"/>
      <c r="AZ10" s="898" t="s">
        <v>305</v>
      </c>
      <c r="BA10" s="899"/>
      <c r="BB10" s="899"/>
      <c r="BC10" s="899"/>
      <c r="BD10" s="900"/>
      <c r="BE10" s="92"/>
      <c r="BF10" s="783" t="str">
        <f>入力用①!U6</f>
        <v>〇〇　園芸</v>
      </c>
      <c r="BG10" s="783"/>
      <c r="BH10" s="783"/>
      <c r="BI10" s="783"/>
      <c r="BJ10" s="783"/>
      <c r="BK10" s="783"/>
      <c r="BL10" s="783"/>
      <c r="BM10" s="783"/>
      <c r="BN10" s="783"/>
      <c r="BO10" s="783"/>
      <c r="BP10" s="783"/>
      <c r="BQ10" s="783"/>
      <c r="BR10" s="783"/>
      <c r="BS10" s="783"/>
      <c r="BT10" s="783"/>
      <c r="BU10" s="783"/>
      <c r="BV10" s="783"/>
      <c r="BW10" s="896"/>
      <c r="BX10" s="890"/>
      <c r="BY10" s="891"/>
      <c r="BZ10" s="867" t="s">
        <v>493</v>
      </c>
      <c r="CA10" s="868"/>
      <c r="CB10" s="868"/>
      <c r="CC10" s="868"/>
      <c r="CD10" s="869"/>
      <c r="CE10" s="83"/>
      <c r="CF10" s="783">
        <f>入力用①!AA6</f>
        <v>0</v>
      </c>
      <c r="CG10" s="783"/>
      <c r="CH10" s="783"/>
      <c r="CI10" s="783"/>
      <c r="CJ10" s="783"/>
      <c r="CK10" s="783"/>
      <c r="CL10" s="783"/>
      <c r="CM10" s="783"/>
      <c r="CN10" s="783"/>
      <c r="CO10" s="783"/>
      <c r="CP10" s="783"/>
      <c r="CQ10" s="783"/>
      <c r="CR10" s="783"/>
    </row>
    <row r="11" spans="6:97" s="2" customFormat="1" ht="17.25" customHeight="1" x14ac:dyDescent="0.15">
      <c r="F11" s="663" t="s">
        <v>500</v>
      </c>
      <c r="G11" s="663"/>
      <c r="H11" s="663"/>
      <c r="I11" s="663"/>
      <c r="J11" s="663"/>
      <c r="K11" s="663"/>
      <c r="L11" s="663"/>
      <c r="M11" s="663"/>
      <c r="N11" s="663"/>
      <c r="O11" s="663"/>
      <c r="P11" s="663"/>
      <c r="Q11" s="494"/>
      <c r="R11" s="494"/>
      <c r="S11" s="494"/>
      <c r="T11" s="495"/>
      <c r="U11" s="488"/>
      <c r="V11" s="488"/>
      <c r="W11" s="486"/>
      <c r="X11" s="486"/>
      <c r="Y11" s="486"/>
      <c r="AD11" s="841" t="s">
        <v>302</v>
      </c>
      <c r="AE11" s="841"/>
      <c r="AF11" s="841"/>
      <c r="AG11" s="841"/>
      <c r="AH11" s="87"/>
      <c r="AI11" s="903" t="str">
        <f>入力用①!L7</f>
        <v>コクゼイ　タロウ</v>
      </c>
      <c r="AJ11" s="904"/>
      <c r="AK11" s="904"/>
      <c r="AL11" s="904"/>
      <c r="AM11" s="904"/>
      <c r="AN11" s="904"/>
      <c r="AO11" s="904"/>
      <c r="AP11" s="904"/>
      <c r="AQ11" s="904"/>
      <c r="AR11" s="904"/>
      <c r="AS11" s="904"/>
      <c r="AT11" s="904"/>
      <c r="AU11" s="904"/>
      <c r="AV11" s="904"/>
      <c r="AW11" s="496"/>
      <c r="AX11" s="496"/>
      <c r="AY11" s="88"/>
      <c r="AZ11" s="901"/>
      <c r="BA11" s="839"/>
      <c r="BB11" s="839"/>
      <c r="BC11" s="839"/>
      <c r="BD11" s="902"/>
      <c r="BE11" s="93"/>
      <c r="BF11" s="784"/>
      <c r="BG11" s="784"/>
      <c r="BH11" s="784"/>
      <c r="BI11" s="784"/>
      <c r="BJ11" s="784"/>
      <c r="BK11" s="784"/>
      <c r="BL11" s="784"/>
      <c r="BM11" s="784"/>
      <c r="BN11" s="784"/>
      <c r="BO11" s="784"/>
      <c r="BP11" s="784"/>
      <c r="BQ11" s="784"/>
      <c r="BR11" s="784"/>
      <c r="BS11" s="784"/>
      <c r="BT11" s="784"/>
      <c r="BU11" s="784"/>
      <c r="BV11" s="784"/>
      <c r="BW11" s="897"/>
      <c r="BX11" s="890"/>
      <c r="BY11" s="891"/>
      <c r="BZ11" s="870"/>
      <c r="CA11" s="871"/>
      <c r="CB11" s="871"/>
      <c r="CC11" s="871"/>
      <c r="CD11" s="872"/>
      <c r="CE11" s="84"/>
      <c r="CF11" s="784"/>
      <c r="CG11" s="784"/>
      <c r="CH11" s="784"/>
      <c r="CI11" s="784"/>
      <c r="CJ11" s="784"/>
      <c r="CK11" s="784"/>
      <c r="CL11" s="784"/>
      <c r="CM11" s="784"/>
      <c r="CN11" s="784"/>
      <c r="CO11" s="784"/>
      <c r="CP11" s="784"/>
      <c r="CQ11" s="784"/>
      <c r="CR11" s="784"/>
    </row>
    <row r="12" spans="6:97" s="2" customFormat="1" ht="18" customHeight="1" x14ac:dyDescent="0.15">
      <c r="F12" s="663"/>
      <c r="G12" s="663"/>
      <c r="H12" s="663"/>
      <c r="I12" s="663"/>
      <c r="J12" s="663"/>
      <c r="K12" s="663"/>
      <c r="L12" s="663"/>
      <c r="M12" s="663"/>
      <c r="N12" s="663"/>
      <c r="O12" s="663"/>
      <c r="P12" s="663"/>
      <c r="Q12" s="494"/>
      <c r="R12" s="494"/>
      <c r="S12" s="494"/>
      <c r="T12" s="495"/>
      <c r="U12" s="488"/>
      <c r="V12" s="488"/>
      <c r="W12" s="486"/>
      <c r="X12" s="486"/>
      <c r="Y12" s="486"/>
      <c r="AD12" s="920" t="s">
        <v>303</v>
      </c>
      <c r="AE12" s="921"/>
      <c r="AF12" s="921"/>
      <c r="AG12" s="922"/>
      <c r="AH12" s="89"/>
      <c r="AI12" s="842" t="str">
        <f>入力用①!L8</f>
        <v>国税　太郎</v>
      </c>
      <c r="AJ12" s="843"/>
      <c r="AK12" s="843"/>
      <c r="AL12" s="843"/>
      <c r="AM12" s="843"/>
      <c r="AN12" s="843"/>
      <c r="AO12" s="843"/>
      <c r="AP12" s="843"/>
      <c r="AQ12" s="843"/>
      <c r="AR12" s="843"/>
      <c r="AS12" s="843"/>
      <c r="AT12" s="843"/>
      <c r="AU12" s="843"/>
      <c r="AV12" s="843"/>
      <c r="AW12" s="497"/>
      <c r="AX12" s="497"/>
      <c r="AY12" s="90"/>
      <c r="AZ12" s="905" t="s">
        <v>475</v>
      </c>
      <c r="BA12" s="905"/>
      <c r="BB12" s="905"/>
      <c r="BC12" s="905"/>
      <c r="BD12" s="905"/>
      <c r="BE12" s="94"/>
      <c r="BF12" s="722" t="str">
        <f>入力用①!U8</f>
        <v>111-1111-1111</v>
      </c>
      <c r="BG12" s="722"/>
      <c r="BH12" s="722"/>
      <c r="BI12" s="722"/>
      <c r="BJ12" s="722"/>
      <c r="BK12" s="722"/>
      <c r="BL12" s="722"/>
      <c r="BM12" s="722"/>
      <c r="BN12" s="722"/>
      <c r="BO12" s="722"/>
      <c r="BP12" s="722"/>
      <c r="BQ12" s="722"/>
      <c r="BR12" s="722"/>
      <c r="BS12" s="722"/>
      <c r="BT12" s="722"/>
      <c r="BU12" s="722"/>
      <c r="BV12" s="722"/>
      <c r="BW12" s="723"/>
      <c r="BX12" s="890"/>
      <c r="BY12" s="891"/>
      <c r="BZ12" s="812" t="s">
        <v>3</v>
      </c>
      <c r="CA12" s="813"/>
      <c r="CB12" s="813"/>
      <c r="CC12" s="813"/>
      <c r="CD12" s="814"/>
      <c r="CE12" s="50"/>
      <c r="CF12" s="722">
        <f>入力用①!AA8</f>
        <v>0</v>
      </c>
      <c r="CG12" s="722"/>
      <c r="CH12" s="722"/>
      <c r="CI12" s="722"/>
      <c r="CJ12" s="722"/>
      <c r="CK12" s="722"/>
      <c r="CL12" s="722"/>
      <c r="CM12" s="722"/>
      <c r="CN12" s="722"/>
      <c r="CO12" s="722"/>
      <c r="CP12" s="722"/>
      <c r="CQ12" s="722"/>
      <c r="CR12" s="722"/>
    </row>
    <row r="13" spans="6:97" s="2" customFormat="1" ht="18" customHeight="1" x14ac:dyDescent="0.15">
      <c r="I13" s="32"/>
      <c r="AD13" s="920"/>
      <c r="AE13" s="921"/>
      <c r="AF13" s="921"/>
      <c r="AG13" s="922"/>
      <c r="AH13" s="89"/>
      <c r="AI13" s="843"/>
      <c r="AJ13" s="843"/>
      <c r="AK13" s="843"/>
      <c r="AL13" s="843"/>
      <c r="AM13" s="843"/>
      <c r="AN13" s="843"/>
      <c r="AO13" s="843"/>
      <c r="AP13" s="843"/>
      <c r="AQ13" s="843"/>
      <c r="AR13" s="843"/>
      <c r="AS13" s="843"/>
      <c r="AT13" s="843"/>
      <c r="AU13" s="843"/>
      <c r="AV13" s="843"/>
      <c r="AW13" s="497"/>
      <c r="AX13" s="497"/>
      <c r="AY13" s="90"/>
      <c r="AZ13" s="893" t="s">
        <v>476</v>
      </c>
      <c r="BA13" s="894"/>
      <c r="BB13" s="894"/>
      <c r="BC13" s="894"/>
      <c r="BD13" s="895"/>
      <c r="BE13" s="94"/>
      <c r="BF13" s="722"/>
      <c r="BG13" s="722"/>
      <c r="BH13" s="722"/>
      <c r="BI13" s="722"/>
      <c r="BJ13" s="722"/>
      <c r="BK13" s="722"/>
      <c r="BL13" s="722"/>
      <c r="BM13" s="722"/>
      <c r="BN13" s="722"/>
      <c r="BO13" s="722"/>
      <c r="BP13" s="722"/>
      <c r="BQ13" s="722"/>
      <c r="BR13" s="722"/>
      <c r="BS13" s="722"/>
      <c r="BT13" s="722"/>
      <c r="BU13" s="722"/>
      <c r="BV13" s="722"/>
      <c r="BW13" s="723"/>
      <c r="BX13" s="890"/>
      <c r="BY13" s="891"/>
      <c r="BZ13" s="873" t="s">
        <v>4</v>
      </c>
      <c r="CA13" s="874"/>
      <c r="CB13" s="874"/>
      <c r="CC13" s="874"/>
      <c r="CD13" s="875"/>
      <c r="CE13" s="50"/>
      <c r="CF13" s="722"/>
      <c r="CG13" s="722"/>
      <c r="CH13" s="722"/>
      <c r="CI13" s="722"/>
      <c r="CJ13" s="722"/>
      <c r="CK13" s="722"/>
      <c r="CL13" s="722"/>
      <c r="CM13" s="722"/>
      <c r="CN13" s="722"/>
      <c r="CO13" s="722"/>
      <c r="CP13" s="722"/>
      <c r="CQ13" s="722"/>
      <c r="CR13" s="722"/>
    </row>
    <row r="14" spans="6:97" s="2" customFormat="1" ht="19.5" customHeight="1" thickBot="1" x14ac:dyDescent="0.2">
      <c r="AQ14" s="11"/>
    </row>
    <row r="15" spans="6:97" s="2" customFormat="1" ht="5.25" customHeight="1" x14ac:dyDescent="0.15">
      <c r="AQ15" s="11"/>
      <c r="BY15" s="882" t="s">
        <v>499</v>
      </c>
      <c r="BZ15" s="883"/>
      <c r="CA15" s="884"/>
      <c r="CB15" s="51"/>
      <c r="CC15" s="52"/>
      <c r="CD15" s="52"/>
      <c r="CE15" s="52"/>
      <c r="CF15" s="53"/>
      <c r="CG15" s="53"/>
      <c r="CH15" s="53"/>
      <c r="CI15" s="53"/>
      <c r="CJ15" s="53"/>
      <c r="CK15" s="53"/>
      <c r="CL15" s="53"/>
      <c r="CM15" s="53"/>
      <c r="CN15" s="53"/>
      <c r="CO15" s="53"/>
      <c r="CP15" s="53"/>
      <c r="CQ15" s="53"/>
      <c r="CR15" s="53"/>
      <c r="CS15" s="95"/>
    </row>
    <row r="16" spans="6:97" s="2" customFormat="1" ht="12.75" customHeight="1" x14ac:dyDescent="0.15">
      <c r="BU16" s="12"/>
      <c r="BV16" s="12"/>
      <c r="BY16" s="885"/>
      <c r="BZ16" s="684"/>
      <c r="CA16" s="886"/>
      <c r="CB16" s="54"/>
      <c r="CC16" s="725" t="str">
        <f>IF(入力用①!AA11&lt;&gt;0,LEFT(入力用①!AA11,1),"")</f>
        <v>0</v>
      </c>
      <c r="CD16" s="726"/>
      <c r="CE16" s="35"/>
      <c r="CF16" s="677" t="str">
        <f>IF(OR(入力用①!AA11=0,(CW98-(CW98-2))&lt;=0),"",MID(入力用①!AA11,(CW98-(CW98-2)),1))</f>
        <v>7</v>
      </c>
      <c r="CG16" s="798"/>
      <c r="CH16" s="677" t="str">
        <f>IF(OR(入力用①!AA11=0,(CW98-(CW98-3))&lt;=0),"",MID(入力用①!AA11,(CW98-(CW98-3)),1))</f>
        <v>6</v>
      </c>
      <c r="CI16" s="36"/>
      <c r="CJ16" s="677" t="str">
        <f>IF(OR(入力用①!AA11=0,(CW98-(CW98-4))&lt;=0),"",MID(入力用①!AA11,(CW98-(CW98-4)),1))</f>
        <v>5</v>
      </c>
      <c r="CK16" s="36"/>
      <c r="CL16" s="677" t="str">
        <f>IF(OR(入力用①!AA11=0,(CW98-(CW98-5))&lt;=0),"",MID(入力用①!AA11,(CW98-(CW98-5)),1))</f>
        <v>4</v>
      </c>
      <c r="CM16" s="798"/>
      <c r="CN16" s="677" t="str">
        <f>IF(OR(入力用①!AA11=0,(CW98-(CW98-6))&lt;=0),"",MID(入力用①!AA11,(CW98-(CW98-6)),1))</f>
        <v>3</v>
      </c>
      <c r="CO16" s="37"/>
      <c r="CP16" s="677" t="str">
        <f>IF(OR(入力用①!AA11=0,(CW98-(CW98-7))&lt;=0),"",MID(入力用①!AA11,(CW98-(CW98-7)),1))</f>
        <v>2</v>
      </c>
      <c r="CQ16" s="37"/>
      <c r="CR16" s="677" t="str">
        <f>IF(OR(入力用①!AA11=0,(CW98-(CW98-8))&lt;=0),"",MID(入力用①!AA11,(CW98-(CW98-8)),1))</f>
        <v>1</v>
      </c>
      <c r="CS16" s="96"/>
    </row>
    <row r="17" spans="2:97" s="2" customFormat="1" ht="4.5" customHeight="1" x14ac:dyDescent="0.15">
      <c r="V17" s="733" t="s">
        <v>23</v>
      </c>
      <c r="W17" s="733"/>
      <c r="X17" s="733"/>
      <c r="Y17" s="733"/>
      <c r="Z17" s="733"/>
      <c r="AA17" s="733"/>
      <c r="AB17" s="733"/>
      <c r="AC17" s="733"/>
      <c r="AD17" s="733"/>
      <c r="AE17" s="733"/>
      <c r="AF17" s="733"/>
      <c r="AG17" s="733"/>
      <c r="AH17" s="733"/>
      <c r="AI17" s="733"/>
      <c r="AJ17" s="733"/>
      <c r="AK17" s="733"/>
      <c r="AL17" s="733"/>
      <c r="AM17" s="733"/>
      <c r="AN17" s="733"/>
      <c r="AR17" s="732" t="s">
        <v>390</v>
      </c>
      <c r="AS17" s="101"/>
      <c r="AT17" s="102"/>
      <c r="AU17" s="102"/>
      <c r="AV17" s="102"/>
      <c r="AW17" s="103"/>
      <c r="AX17" s="732" t="s">
        <v>18</v>
      </c>
      <c r="AY17" s="101"/>
      <c r="AZ17" s="102"/>
      <c r="BA17" s="102"/>
      <c r="BB17" s="102"/>
      <c r="BC17" s="103"/>
      <c r="BD17" s="732" t="s">
        <v>389</v>
      </c>
      <c r="BE17" s="732"/>
      <c r="BF17" s="732"/>
      <c r="BG17" s="732"/>
      <c r="BH17" s="101"/>
      <c r="BI17" s="110"/>
      <c r="BJ17" s="110"/>
      <c r="BK17" s="110"/>
      <c r="BL17" s="102"/>
      <c r="BM17" s="102"/>
      <c r="BN17" s="103"/>
      <c r="BO17" s="732" t="s">
        <v>18</v>
      </c>
      <c r="BP17" s="732"/>
      <c r="BQ17" s="101"/>
      <c r="BR17" s="102"/>
      <c r="BS17" s="102"/>
      <c r="BT17" s="102"/>
      <c r="BU17" s="113"/>
      <c r="BV17" s="732" t="s">
        <v>391</v>
      </c>
      <c r="BW17" s="732"/>
      <c r="BX17" s="485"/>
      <c r="BY17" s="885"/>
      <c r="BZ17" s="684"/>
      <c r="CA17" s="886"/>
      <c r="CB17" s="54"/>
      <c r="CC17" s="727"/>
      <c r="CD17" s="728"/>
      <c r="CE17" s="35"/>
      <c r="CF17" s="678"/>
      <c r="CG17" s="798"/>
      <c r="CH17" s="678"/>
      <c r="CI17" s="38"/>
      <c r="CJ17" s="678"/>
      <c r="CK17" s="38"/>
      <c r="CL17" s="678"/>
      <c r="CM17" s="798"/>
      <c r="CN17" s="678"/>
      <c r="CO17" s="37"/>
      <c r="CP17" s="678"/>
      <c r="CQ17" s="37"/>
      <c r="CR17" s="678"/>
      <c r="CS17" s="96"/>
    </row>
    <row r="18" spans="2:97" s="2" customFormat="1" ht="8.25" customHeight="1" x14ac:dyDescent="0.15">
      <c r="V18" s="733"/>
      <c r="W18" s="733"/>
      <c r="X18" s="733"/>
      <c r="Y18" s="733"/>
      <c r="Z18" s="733"/>
      <c r="AA18" s="733"/>
      <c r="AB18" s="733"/>
      <c r="AC18" s="733"/>
      <c r="AD18" s="733"/>
      <c r="AE18" s="733"/>
      <c r="AF18" s="733"/>
      <c r="AG18" s="733"/>
      <c r="AH18" s="733"/>
      <c r="AI18" s="733"/>
      <c r="AJ18" s="733"/>
      <c r="AK18" s="733"/>
      <c r="AL18" s="733"/>
      <c r="AM18" s="733"/>
      <c r="AN18" s="733"/>
      <c r="AR18" s="732"/>
      <c r="AS18" s="104"/>
      <c r="AT18" s="719" t="str">
        <f>IF(LEN(入力用①!Q12)&gt;=2,LEFT(入力用①!Q12,1),IF(LEN(入力用①!Q12)=1,"0",MID(TEXT(入力用①!Q12,"???"),2,1)))</f>
        <v>0</v>
      </c>
      <c r="AV18" s="719" t="str">
        <f>RIGHT(入力用①!Q12,1)</f>
        <v>1</v>
      </c>
      <c r="AW18" s="105"/>
      <c r="AX18" s="732"/>
      <c r="AY18" s="104"/>
      <c r="AZ18" s="719" t="str">
        <f>IF(LEN(入力用①!S12)&gt;=2,LEFT(入力用①!S12,1),IF(LEN(入力用①!S12)=1,"0",MID(TEXT(入力用①!S12,"???"),2,1)))</f>
        <v>0</v>
      </c>
      <c r="BB18" s="719" t="str">
        <f>RIGHT(入力用①!S12,1)</f>
        <v>1</v>
      </c>
      <c r="BC18" s="105"/>
      <c r="BD18" s="732"/>
      <c r="BE18" s="732"/>
      <c r="BF18" s="732"/>
      <c r="BG18" s="732"/>
      <c r="BH18" s="104"/>
      <c r="BI18" s="725" t="str">
        <f>IF(LEN(入力用①!U12)&gt;=2,LEFT(入力用①!U12,1),IF(LEN(入力用①!U12)=1,"0",MID(TEXT(入力用①!U12,"???"),2,1)))</f>
        <v>1</v>
      </c>
      <c r="BJ18" s="726"/>
      <c r="BK18" s="32"/>
      <c r="BL18" s="725" t="str">
        <f>RIGHT(入力用①!U12,1)</f>
        <v>2</v>
      </c>
      <c r="BM18" s="726"/>
      <c r="BN18" s="105"/>
      <c r="BO18" s="732"/>
      <c r="BP18" s="732"/>
      <c r="BQ18" s="114"/>
      <c r="BR18" s="719" t="str">
        <f>IF(LEN(入力用①!W12)&gt;=2,LEFT(入力用①!W12,1),IF(LEN(入力用①!W12)=1,"0",MID(TEXT(入力用①!W12,"???"),2,1)))</f>
        <v>3</v>
      </c>
      <c r="BT18" s="719" t="str">
        <f>RIGHT(入力用①!W12,1)</f>
        <v>1</v>
      </c>
      <c r="BU18" s="105"/>
      <c r="BV18" s="732"/>
      <c r="BW18" s="732"/>
      <c r="BX18" s="485"/>
      <c r="BY18" s="885"/>
      <c r="BZ18" s="684"/>
      <c r="CA18" s="886"/>
      <c r="CB18" s="54"/>
      <c r="CC18" s="729"/>
      <c r="CD18" s="730"/>
      <c r="CE18" s="35"/>
      <c r="CF18" s="679"/>
      <c r="CG18" s="798"/>
      <c r="CH18" s="679"/>
      <c r="CI18" s="38"/>
      <c r="CJ18" s="679"/>
      <c r="CK18" s="38"/>
      <c r="CL18" s="679"/>
      <c r="CM18" s="798"/>
      <c r="CN18" s="679"/>
      <c r="CO18" s="37"/>
      <c r="CP18" s="679"/>
      <c r="CQ18" s="37"/>
      <c r="CR18" s="679"/>
      <c r="CS18" s="96"/>
    </row>
    <row r="19" spans="2:97" s="2" customFormat="1" ht="4.5" customHeight="1" thickBot="1" x14ac:dyDescent="0.2">
      <c r="C19" s="850" t="str">
        <f>入力用①!B12</f>
        <v>令和  7 年 3 月 15 日</v>
      </c>
      <c r="D19" s="850"/>
      <c r="E19" s="850"/>
      <c r="F19" s="850"/>
      <c r="G19" s="850"/>
      <c r="H19" s="850"/>
      <c r="I19" s="850"/>
      <c r="J19" s="850"/>
      <c r="K19" s="850"/>
      <c r="L19" s="850"/>
      <c r="V19" s="733"/>
      <c r="W19" s="733"/>
      <c r="X19" s="733"/>
      <c r="Y19" s="733"/>
      <c r="Z19" s="733"/>
      <c r="AA19" s="733"/>
      <c r="AB19" s="733"/>
      <c r="AC19" s="733"/>
      <c r="AD19" s="733"/>
      <c r="AE19" s="733"/>
      <c r="AF19" s="733"/>
      <c r="AG19" s="733"/>
      <c r="AH19" s="733"/>
      <c r="AI19" s="733"/>
      <c r="AJ19" s="733"/>
      <c r="AK19" s="733"/>
      <c r="AL19" s="733"/>
      <c r="AM19" s="733"/>
      <c r="AN19" s="733"/>
      <c r="AR19" s="732"/>
      <c r="AS19" s="104"/>
      <c r="AT19" s="720"/>
      <c r="AV19" s="720"/>
      <c r="AW19" s="105"/>
      <c r="AX19" s="732"/>
      <c r="AY19" s="104"/>
      <c r="AZ19" s="720"/>
      <c r="BB19" s="720"/>
      <c r="BC19" s="105"/>
      <c r="BD19" s="732"/>
      <c r="BE19" s="732"/>
      <c r="BF19" s="732"/>
      <c r="BG19" s="732"/>
      <c r="BH19" s="104"/>
      <c r="BI19" s="727"/>
      <c r="BJ19" s="728"/>
      <c r="BK19" s="32"/>
      <c r="BL19" s="727"/>
      <c r="BM19" s="728"/>
      <c r="BN19" s="105"/>
      <c r="BO19" s="732"/>
      <c r="BP19" s="732"/>
      <c r="BQ19" s="114"/>
      <c r="BR19" s="720"/>
      <c r="BT19" s="720"/>
      <c r="BU19" s="105"/>
      <c r="BV19" s="732"/>
      <c r="BW19" s="732"/>
      <c r="BX19" s="485"/>
      <c r="BY19" s="887"/>
      <c r="BZ19" s="888"/>
      <c r="CA19" s="889"/>
      <c r="CB19" s="97"/>
      <c r="CC19" s="98"/>
      <c r="CD19" s="98"/>
      <c r="CE19" s="98"/>
      <c r="CF19" s="99"/>
      <c r="CG19" s="99"/>
      <c r="CH19" s="99"/>
      <c r="CI19" s="99"/>
      <c r="CJ19" s="99"/>
      <c r="CK19" s="99"/>
      <c r="CL19" s="99"/>
      <c r="CM19" s="99"/>
      <c r="CN19" s="99"/>
      <c r="CO19" s="99"/>
      <c r="CP19" s="99"/>
      <c r="CQ19" s="99"/>
      <c r="CR19" s="99"/>
      <c r="CS19" s="100"/>
    </row>
    <row r="20" spans="2:97" s="2" customFormat="1" ht="9" customHeight="1" x14ac:dyDescent="0.15">
      <c r="C20" s="850"/>
      <c r="D20" s="850"/>
      <c r="E20" s="850"/>
      <c r="F20" s="850"/>
      <c r="G20" s="850"/>
      <c r="H20" s="850"/>
      <c r="I20" s="850"/>
      <c r="J20" s="850"/>
      <c r="K20" s="850"/>
      <c r="L20" s="850"/>
      <c r="V20" s="733"/>
      <c r="W20" s="733"/>
      <c r="X20" s="733"/>
      <c r="Y20" s="733"/>
      <c r="Z20" s="733"/>
      <c r="AA20" s="733"/>
      <c r="AB20" s="733"/>
      <c r="AC20" s="733"/>
      <c r="AD20" s="733"/>
      <c r="AE20" s="733"/>
      <c r="AF20" s="733"/>
      <c r="AG20" s="733"/>
      <c r="AH20" s="733"/>
      <c r="AI20" s="733"/>
      <c r="AJ20" s="733"/>
      <c r="AK20" s="733"/>
      <c r="AL20" s="733"/>
      <c r="AM20" s="733"/>
      <c r="AN20" s="733"/>
      <c r="AO20" s="13"/>
      <c r="AP20" s="14"/>
      <c r="AQ20" s="14"/>
      <c r="AR20" s="732"/>
      <c r="AS20" s="104"/>
      <c r="AT20" s="721"/>
      <c r="AV20" s="721"/>
      <c r="AW20" s="105"/>
      <c r="AX20" s="732"/>
      <c r="AY20" s="104"/>
      <c r="AZ20" s="721"/>
      <c r="BB20" s="721"/>
      <c r="BC20" s="105"/>
      <c r="BD20" s="732"/>
      <c r="BE20" s="732"/>
      <c r="BF20" s="732"/>
      <c r="BG20" s="732"/>
      <c r="BH20" s="111"/>
      <c r="BI20" s="729"/>
      <c r="BJ20" s="730"/>
      <c r="BK20" s="32"/>
      <c r="BL20" s="729"/>
      <c r="BM20" s="730"/>
      <c r="BN20" s="105"/>
      <c r="BO20" s="732"/>
      <c r="BP20" s="732"/>
      <c r="BQ20" s="114"/>
      <c r="BR20" s="721"/>
      <c r="BS20" s="11"/>
      <c r="BT20" s="721"/>
      <c r="BU20" s="105"/>
      <c r="BV20" s="732"/>
      <c r="BW20" s="732"/>
      <c r="BX20" s="485"/>
    </row>
    <row r="21" spans="2:97" s="2" customFormat="1" ht="3.75" customHeight="1" x14ac:dyDescent="0.15">
      <c r="C21" s="15"/>
      <c r="D21" s="15"/>
      <c r="E21" s="16"/>
      <c r="F21" s="17"/>
      <c r="G21" s="16"/>
      <c r="H21" s="17"/>
      <c r="I21" s="16"/>
      <c r="J21" s="17"/>
      <c r="V21" s="733"/>
      <c r="W21" s="733"/>
      <c r="X21" s="733"/>
      <c r="Y21" s="733"/>
      <c r="Z21" s="733"/>
      <c r="AA21" s="733"/>
      <c r="AB21" s="733"/>
      <c r="AC21" s="733"/>
      <c r="AD21" s="733"/>
      <c r="AE21" s="733"/>
      <c r="AF21" s="733"/>
      <c r="AG21" s="733"/>
      <c r="AH21" s="733"/>
      <c r="AI21" s="733"/>
      <c r="AJ21" s="733"/>
      <c r="AK21" s="733"/>
      <c r="AL21" s="733"/>
      <c r="AM21" s="733"/>
      <c r="AN21" s="733"/>
      <c r="AO21" s="13"/>
      <c r="AP21" s="32"/>
      <c r="AQ21" s="32"/>
      <c r="AR21" s="732"/>
      <c r="AS21" s="106"/>
      <c r="AT21" s="107"/>
      <c r="AU21" s="107"/>
      <c r="AV21" s="107"/>
      <c r="AW21" s="108"/>
      <c r="AX21" s="732"/>
      <c r="AY21" s="106"/>
      <c r="AZ21" s="109"/>
      <c r="BA21" s="107"/>
      <c r="BB21" s="107"/>
      <c r="BC21" s="108"/>
      <c r="BD21" s="732"/>
      <c r="BE21" s="732"/>
      <c r="BF21" s="732"/>
      <c r="BG21" s="732"/>
      <c r="BH21" s="112"/>
      <c r="BI21" s="107"/>
      <c r="BJ21" s="107"/>
      <c r="BK21" s="107"/>
      <c r="BL21" s="109"/>
      <c r="BM21" s="109"/>
      <c r="BN21" s="108"/>
      <c r="BO21" s="732"/>
      <c r="BP21" s="732"/>
      <c r="BQ21" s="106"/>
      <c r="BR21" s="107"/>
      <c r="BS21" s="115"/>
      <c r="BT21" s="115"/>
      <c r="BU21" s="108"/>
      <c r="BV21" s="732"/>
      <c r="BW21" s="732"/>
      <c r="BX21" s="485"/>
    </row>
    <row r="22" spans="2:97" s="2" customFormat="1" ht="4.5" customHeight="1" thickBot="1" x14ac:dyDescent="0.2">
      <c r="BD22" s="119"/>
      <c r="BE22" s="119"/>
      <c r="BF22" s="119"/>
      <c r="BG22" s="119"/>
    </row>
    <row r="23" spans="2:97" s="2" customFormat="1" ht="22.5" customHeight="1" thickBot="1" x14ac:dyDescent="0.2">
      <c r="B23" s="790" t="s">
        <v>26</v>
      </c>
      <c r="D23" s="121"/>
      <c r="E23" s="791" t="s">
        <v>22</v>
      </c>
      <c r="F23" s="791"/>
      <c r="G23" s="791"/>
      <c r="H23" s="791"/>
      <c r="I23" s="791"/>
      <c r="J23" s="791"/>
      <c r="K23" s="791"/>
      <c r="L23" s="214"/>
      <c r="M23" s="122"/>
      <c r="N23" s="215"/>
      <c r="O23" s="216"/>
      <c r="P23" s="216"/>
      <c r="Q23" s="791" t="s">
        <v>21</v>
      </c>
      <c r="R23" s="791"/>
      <c r="S23" s="791"/>
      <c r="T23" s="791"/>
      <c r="U23" s="791"/>
      <c r="V23" s="791"/>
      <c r="W23" s="791"/>
      <c r="X23" s="791"/>
      <c r="Y23" s="791"/>
      <c r="Z23" s="791"/>
      <c r="AA23" s="791"/>
      <c r="AB23" s="122"/>
      <c r="AC23" s="122"/>
      <c r="AD23" s="122"/>
      <c r="AE23" s="217"/>
      <c r="AF23" s="148"/>
      <c r="AG23" s="776" t="s">
        <v>418</v>
      </c>
      <c r="AH23" s="776"/>
      <c r="AI23" s="776"/>
      <c r="AJ23" s="776"/>
      <c r="AK23" s="776"/>
      <c r="AL23" s="776"/>
      <c r="AM23" s="776"/>
      <c r="AN23" s="776"/>
      <c r="AO23" s="150"/>
      <c r="AP23" s="150"/>
      <c r="AQ23" s="166"/>
      <c r="AR23" s="261"/>
      <c r="AS23" s="261"/>
      <c r="AT23" s="815" t="s">
        <v>395</v>
      </c>
      <c r="AU23" s="815"/>
      <c r="AV23" s="815"/>
      <c r="AW23" s="815"/>
      <c r="AX23" s="815"/>
      <c r="AY23" s="815"/>
      <c r="AZ23" s="815"/>
      <c r="BA23" s="815"/>
      <c r="BB23" s="815"/>
      <c r="BC23" s="261"/>
      <c r="BD23" s="261"/>
      <c r="BE23" s="149"/>
      <c r="BF23" s="149"/>
      <c r="BG23" s="149"/>
      <c r="BH23" s="164"/>
      <c r="BI23" s="121"/>
      <c r="BJ23" s="122"/>
      <c r="BK23" s="122"/>
      <c r="BL23" s="791" t="s">
        <v>419</v>
      </c>
      <c r="BM23" s="791"/>
      <c r="BN23" s="791"/>
      <c r="BO23" s="791"/>
      <c r="BP23" s="791"/>
      <c r="BQ23" s="791"/>
      <c r="BR23" s="791"/>
      <c r="BS23" s="791"/>
      <c r="BT23" s="791"/>
      <c r="BU23" s="791"/>
      <c r="BV23" s="791"/>
      <c r="BW23" s="791"/>
      <c r="BX23" s="150"/>
      <c r="BY23" s="150"/>
      <c r="BZ23" s="166"/>
      <c r="CA23" s="150"/>
      <c r="CB23" s="149"/>
      <c r="CC23" s="149"/>
      <c r="CD23" s="149"/>
      <c r="CE23" s="149"/>
      <c r="CF23" s="815" t="s">
        <v>395</v>
      </c>
      <c r="CG23" s="815"/>
      <c r="CH23" s="815"/>
      <c r="CI23" s="815"/>
      <c r="CJ23" s="815"/>
      <c r="CK23" s="815"/>
      <c r="CL23" s="815"/>
      <c r="CM23" s="815"/>
      <c r="CN23" s="815"/>
      <c r="CO23" s="52"/>
      <c r="CP23" s="52"/>
      <c r="CQ23" s="52"/>
      <c r="CR23" s="52"/>
      <c r="CS23" s="95"/>
    </row>
    <row r="24" spans="2:97" s="2" customFormat="1" ht="5.0999999999999996" customHeight="1" x14ac:dyDescent="0.15">
      <c r="B24" s="790"/>
      <c r="D24" s="851" t="s">
        <v>39</v>
      </c>
      <c r="E24" s="151"/>
      <c r="F24" s="700" t="s">
        <v>40</v>
      </c>
      <c r="G24" s="700"/>
      <c r="H24" s="700"/>
      <c r="I24" s="700"/>
      <c r="J24" s="700"/>
      <c r="K24" s="700"/>
      <c r="L24" s="250"/>
      <c r="M24" s="736" t="s">
        <v>5</v>
      </c>
      <c r="N24" s="140"/>
      <c r="O24" s="141"/>
      <c r="P24" s="141"/>
      <c r="Q24" s="141"/>
      <c r="R24" s="141"/>
      <c r="S24" s="141"/>
      <c r="T24" s="141"/>
      <c r="U24" s="141"/>
      <c r="V24" s="141"/>
      <c r="W24" s="141"/>
      <c r="X24" s="141"/>
      <c r="Y24" s="141"/>
      <c r="Z24" s="141"/>
      <c r="AA24" s="141"/>
      <c r="AB24" s="141"/>
      <c r="AC24" s="141"/>
      <c r="AD24" s="141"/>
      <c r="AE24" s="200"/>
      <c r="AF24" s="175"/>
      <c r="AG24" s="151"/>
      <c r="AH24" s="700" t="s">
        <v>49</v>
      </c>
      <c r="AI24" s="700"/>
      <c r="AJ24" s="700"/>
      <c r="AK24" s="700"/>
      <c r="AL24" s="700"/>
      <c r="AM24" s="700"/>
      <c r="AN24" s="700"/>
      <c r="AO24" s="250"/>
      <c r="AP24" s="736" t="s">
        <v>7</v>
      </c>
      <c r="AQ24" s="167"/>
      <c r="AR24" s="168"/>
      <c r="AS24" s="168"/>
      <c r="AT24" s="168"/>
      <c r="AU24" s="168"/>
      <c r="AV24" s="168"/>
      <c r="AW24" s="168"/>
      <c r="AX24" s="168"/>
      <c r="AY24" s="168"/>
      <c r="AZ24" s="168"/>
      <c r="BA24" s="168"/>
      <c r="BB24" s="168"/>
      <c r="BC24" s="168"/>
      <c r="BD24" s="168"/>
      <c r="BE24" s="168"/>
      <c r="BF24" s="168"/>
      <c r="BG24" s="168"/>
      <c r="BH24" s="176"/>
      <c r="BI24" s="62"/>
      <c r="BJ24" s="63"/>
      <c r="BK24" s="63"/>
      <c r="BL24" s="63"/>
      <c r="BM24" s="63"/>
      <c r="BN24" s="63"/>
      <c r="BO24" s="63"/>
      <c r="BP24" s="63"/>
      <c r="BQ24" s="63"/>
      <c r="BR24" s="63"/>
      <c r="BS24" s="63"/>
      <c r="BT24" s="63"/>
      <c r="BU24" s="63"/>
      <c r="BV24" s="63"/>
      <c r="BW24" s="63"/>
      <c r="BX24" s="667" t="s">
        <v>436</v>
      </c>
      <c r="BY24" s="668"/>
      <c r="BZ24" s="876"/>
      <c r="CA24" s="877"/>
      <c r="CB24" s="877"/>
      <c r="CC24" s="877"/>
      <c r="CD24" s="877"/>
      <c r="CE24" s="877"/>
      <c r="CF24" s="877"/>
      <c r="CG24" s="877"/>
      <c r="CH24" s="877"/>
      <c r="CI24" s="877"/>
      <c r="CJ24" s="877"/>
      <c r="CK24" s="877"/>
      <c r="CL24" s="877"/>
      <c r="CM24" s="877"/>
      <c r="CN24" s="877"/>
      <c r="CO24" s="877"/>
      <c r="CP24" s="877"/>
      <c r="CQ24" s="877"/>
      <c r="CR24" s="877"/>
      <c r="CS24" s="878"/>
    </row>
    <row r="25" spans="2:97" s="2" customFormat="1" ht="6.75" customHeight="1" x14ac:dyDescent="0.15">
      <c r="B25" s="790"/>
      <c r="D25" s="852"/>
      <c r="E25" s="152"/>
      <c r="F25" s="701"/>
      <c r="G25" s="701"/>
      <c r="H25" s="701"/>
      <c r="I25" s="701"/>
      <c r="J25" s="701"/>
      <c r="K25" s="701"/>
      <c r="L25" s="251"/>
      <c r="M25" s="737"/>
      <c r="N25" s="123"/>
      <c r="O25" s="770" t="str">
        <f>IF(OR(入力用①!H15=0,LEN(入力用①!H15)-7&lt;=0),"",LEFT(入力用①!H15,LEN(入力用①!H15)-7))</f>
        <v/>
      </c>
      <c r="P25" s="43"/>
      <c r="Q25" s="677" t="str">
        <f>IF(OR(入力用①!H15=0,LEN(入力用①!H15)-6&lt;=0),"",MID(入力用①!H15,LEN(入力用①!H15)-6,1))</f>
        <v>9</v>
      </c>
      <c r="R25" s="676"/>
      <c r="S25" s="677" t="str">
        <f>IF(OR(入力用①!H15=0,LEN(入力用①!H15)-5&lt;=0),"",MID(入力用①!H15,LEN(入力用①!H15)-5,1))</f>
        <v>9</v>
      </c>
      <c r="T25" s="834"/>
      <c r="U25" s="677" t="str">
        <f>IF(OR(入力用①!H15=0,LEN(入力用①!H15)-4&lt;=0),"",MID(入力用①!H15,LEN(入力用①!H15)-4,1))</f>
        <v>7</v>
      </c>
      <c r="V25" s="43"/>
      <c r="W25" s="677" t="str">
        <f>IF(OR(入力用①!H15=0,LEN(入力用①!H15)-3&lt;=0),"",MID(入力用①!H15,LEN(入力用①!H15)-3,1))</f>
        <v>2</v>
      </c>
      <c r="X25" s="676"/>
      <c r="Y25" s="677" t="str">
        <f>IF(OR(入力用①!H15=0,LEN(入力用①!H15)-2&lt;=0),"",MID(入力用①!H15,LEN(入力用①!H15)-2,1))</f>
        <v>0</v>
      </c>
      <c r="Z25" s="834"/>
      <c r="AA25" s="677" t="str">
        <f>IF(OR(入力用①!H15=0,LEN(入力用①!H15)-1&lt;=0),"",MID(入力用①!H15,LEN(入力用①!H15)-1,1))</f>
        <v>0</v>
      </c>
      <c r="AB25" s="43"/>
      <c r="AC25" s="711" t="str">
        <f>IF(入力用①!H15&lt;&gt;0,RIGHT(入力用①!H15,1),"")</f>
        <v>0</v>
      </c>
      <c r="AD25" s="712"/>
      <c r="AE25" s="191"/>
      <c r="AF25" s="177"/>
      <c r="AG25" s="152"/>
      <c r="AH25" s="701"/>
      <c r="AI25" s="701"/>
      <c r="AJ25" s="701"/>
      <c r="AK25" s="701"/>
      <c r="AL25" s="701"/>
      <c r="AM25" s="701"/>
      <c r="AN25" s="701"/>
      <c r="AO25" s="251"/>
      <c r="AP25" s="737"/>
      <c r="AQ25" s="127"/>
      <c r="AR25" s="770" t="str">
        <f>IF(OR(入力用①!Q15=0,LEN(入力用①!Q15)-7&lt;=0),"",LEFT(入力用①!Q15,LEN(入力用①!Q15)-7))</f>
        <v/>
      </c>
      <c r="AS25" s="43"/>
      <c r="AT25" s="677" t="str">
        <f>IF(OR(入力用①!Q15=0,LEN(入力用①!Q15)-6&lt;=0),"",MID(入力用①!Q15,LEN(入力用①!Q15)-6,1))</f>
        <v/>
      </c>
      <c r="AU25" s="676"/>
      <c r="AV25" s="677" t="str">
        <f>IF(OR(入力用①!Q15=0,LEN(入力用①!Q15)-5&lt;=0),"",MID(入力用①!Q15,LEN(入力用①!Q15)-5,1))</f>
        <v/>
      </c>
      <c r="AW25" s="43"/>
      <c r="AX25" s="677" t="str">
        <f>IF(OR(入力用①!Q15=0,LEN(入力用①!Q15)-4&lt;=0),"",MID(入力用①!Q15,LEN(入力用①!Q15)-4,1))</f>
        <v>3</v>
      </c>
      <c r="AY25" s="43"/>
      <c r="AZ25" s="677" t="str">
        <f>IF(OR(入力用①!Q15=0,LEN(入力用①!Q15)-3&lt;=0),"",MID(入力用①!Q15,LEN(入力用①!Q15)-3,1))</f>
        <v>6</v>
      </c>
      <c r="BA25" s="676"/>
      <c r="BB25" s="677" t="str">
        <f>IF(OR(入力用①!Q15=0,LEN(入力用①!Q15)-2&lt;=0),"",MID(入力用①!Q15,LEN(入力用①!Q15)-2,1))</f>
        <v>0</v>
      </c>
      <c r="BC25" s="44"/>
      <c r="BD25" s="677" t="str">
        <f>IF(OR(入力用①!Q15=0,LEN(入力用①!Q15)-1&lt;=0),"",MID(入力用①!Q15,LEN(入力用①!Q15)-1,1))</f>
        <v>0</v>
      </c>
      <c r="BE25" s="44"/>
      <c r="BF25" s="711" t="str">
        <f>IF(入力用①!Q15&lt;&gt;0,RIGHT(入力用①!Q15,1),"")</f>
        <v>0</v>
      </c>
      <c r="BG25" s="712"/>
      <c r="BH25" s="96"/>
      <c r="BI25" s="62"/>
      <c r="BJ25" s="63"/>
      <c r="BK25" s="63"/>
      <c r="BL25" s="63"/>
      <c r="BM25" s="63"/>
      <c r="BN25" s="63"/>
      <c r="BO25" s="63"/>
      <c r="BP25" s="63"/>
      <c r="BQ25" s="63"/>
      <c r="BR25" s="63"/>
      <c r="BS25" s="63"/>
      <c r="BT25" s="63"/>
      <c r="BU25" s="63"/>
      <c r="BV25" s="63"/>
      <c r="BW25" s="63"/>
      <c r="BX25" s="669"/>
      <c r="BY25" s="666"/>
      <c r="BZ25" s="879"/>
      <c r="CA25" s="880"/>
      <c r="CB25" s="880"/>
      <c r="CC25" s="880"/>
      <c r="CD25" s="880"/>
      <c r="CE25" s="880"/>
      <c r="CF25" s="880"/>
      <c r="CG25" s="880"/>
      <c r="CH25" s="880"/>
      <c r="CI25" s="880"/>
      <c r="CJ25" s="880"/>
      <c r="CK25" s="880"/>
      <c r="CL25" s="880"/>
      <c r="CM25" s="880"/>
      <c r="CN25" s="880"/>
      <c r="CO25" s="880"/>
      <c r="CP25" s="880"/>
      <c r="CQ25" s="880"/>
      <c r="CR25" s="880"/>
      <c r="CS25" s="881"/>
    </row>
    <row r="26" spans="2:97" s="2" customFormat="1" ht="5.0999999999999996" customHeight="1" x14ac:dyDescent="0.15">
      <c r="B26" s="790"/>
      <c r="D26" s="852"/>
      <c r="E26" s="152"/>
      <c r="F26" s="701"/>
      <c r="G26" s="701"/>
      <c r="H26" s="701"/>
      <c r="I26" s="701"/>
      <c r="J26" s="701"/>
      <c r="K26" s="701"/>
      <c r="L26" s="251"/>
      <c r="M26" s="737"/>
      <c r="N26" s="123"/>
      <c r="O26" s="771"/>
      <c r="P26" s="43"/>
      <c r="Q26" s="678"/>
      <c r="R26" s="676"/>
      <c r="S26" s="678"/>
      <c r="T26" s="834"/>
      <c r="U26" s="678"/>
      <c r="V26" s="43"/>
      <c r="W26" s="678"/>
      <c r="X26" s="676"/>
      <c r="Y26" s="678"/>
      <c r="Z26" s="834"/>
      <c r="AA26" s="678"/>
      <c r="AB26" s="43"/>
      <c r="AC26" s="713"/>
      <c r="AD26" s="714"/>
      <c r="AE26" s="191"/>
      <c r="AF26" s="177"/>
      <c r="AG26" s="152"/>
      <c r="AH26" s="701"/>
      <c r="AI26" s="701"/>
      <c r="AJ26" s="701"/>
      <c r="AK26" s="701"/>
      <c r="AL26" s="701"/>
      <c r="AM26" s="701"/>
      <c r="AN26" s="701"/>
      <c r="AO26" s="251"/>
      <c r="AP26" s="737"/>
      <c r="AQ26" s="128"/>
      <c r="AR26" s="771"/>
      <c r="AS26" s="45"/>
      <c r="AT26" s="678"/>
      <c r="AU26" s="676"/>
      <c r="AV26" s="678"/>
      <c r="AW26" s="45"/>
      <c r="AX26" s="678"/>
      <c r="AY26" s="45"/>
      <c r="AZ26" s="678"/>
      <c r="BA26" s="676"/>
      <c r="BB26" s="678"/>
      <c r="BC26" s="44"/>
      <c r="BD26" s="678"/>
      <c r="BE26" s="44"/>
      <c r="BF26" s="713"/>
      <c r="BG26" s="714"/>
      <c r="BH26" s="96"/>
      <c r="BI26" s="62"/>
      <c r="BJ26" s="701" t="s">
        <v>54</v>
      </c>
      <c r="BK26" s="701"/>
      <c r="BL26" s="701"/>
      <c r="BM26" s="701"/>
      <c r="BN26" s="701"/>
      <c r="BO26" s="701"/>
      <c r="BP26" s="701"/>
      <c r="BQ26" s="701"/>
      <c r="BR26" s="701"/>
      <c r="BS26" s="701"/>
      <c r="BT26" s="701"/>
      <c r="BU26" s="701"/>
      <c r="BV26" s="701"/>
      <c r="BW26" s="63"/>
      <c r="BX26" s="669"/>
      <c r="BY26" s="666"/>
      <c r="BZ26" s="114"/>
      <c r="CA26" s="195"/>
      <c r="CB26" s="195"/>
      <c r="CC26" s="195"/>
      <c r="CD26" s="195"/>
      <c r="CE26" s="195"/>
      <c r="CF26" s="195"/>
      <c r="CG26" s="195"/>
      <c r="CH26" s="195"/>
      <c r="CI26" s="195"/>
      <c r="CJ26" s="195"/>
      <c r="CK26" s="195"/>
      <c r="CL26" s="195"/>
      <c r="CM26" s="195"/>
      <c r="CN26" s="195"/>
      <c r="CO26" s="195"/>
      <c r="CP26" s="195"/>
      <c r="CQ26" s="195"/>
      <c r="CR26" s="120"/>
      <c r="CS26" s="196"/>
    </row>
    <row r="27" spans="2:97" s="2" customFormat="1" ht="6" customHeight="1" x14ac:dyDescent="0.15">
      <c r="B27" s="790"/>
      <c r="D27" s="852"/>
      <c r="E27" s="152"/>
      <c r="F27" s="701"/>
      <c r="G27" s="701"/>
      <c r="H27" s="701"/>
      <c r="I27" s="701"/>
      <c r="J27" s="701"/>
      <c r="K27" s="701"/>
      <c r="L27" s="251"/>
      <c r="M27" s="737"/>
      <c r="N27" s="123"/>
      <c r="O27" s="772"/>
      <c r="P27" s="43"/>
      <c r="Q27" s="679"/>
      <c r="R27" s="676"/>
      <c r="S27" s="679"/>
      <c r="T27" s="834"/>
      <c r="U27" s="679"/>
      <c r="V27" s="43"/>
      <c r="W27" s="679"/>
      <c r="X27" s="676"/>
      <c r="Y27" s="679"/>
      <c r="Z27" s="834"/>
      <c r="AA27" s="679"/>
      <c r="AB27" s="43"/>
      <c r="AC27" s="715"/>
      <c r="AD27" s="716"/>
      <c r="AE27" s="191"/>
      <c r="AF27" s="177"/>
      <c r="AG27" s="152"/>
      <c r="AH27" s="701"/>
      <c r="AI27" s="701"/>
      <c r="AJ27" s="701"/>
      <c r="AK27" s="701"/>
      <c r="AL27" s="701"/>
      <c r="AM27" s="701"/>
      <c r="AN27" s="701"/>
      <c r="AO27" s="251"/>
      <c r="AP27" s="737"/>
      <c r="AQ27" s="128"/>
      <c r="AR27" s="772"/>
      <c r="AS27" s="45"/>
      <c r="AT27" s="679"/>
      <c r="AU27" s="676"/>
      <c r="AV27" s="679"/>
      <c r="AW27" s="45"/>
      <c r="AX27" s="679"/>
      <c r="AY27" s="45"/>
      <c r="AZ27" s="679"/>
      <c r="BA27" s="676"/>
      <c r="BB27" s="679"/>
      <c r="BC27" s="44"/>
      <c r="BD27" s="679"/>
      <c r="BE27" s="44"/>
      <c r="BF27" s="715"/>
      <c r="BG27" s="716"/>
      <c r="BH27" s="96"/>
      <c r="BI27" s="62"/>
      <c r="BJ27" s="701"/>
      <c r="BK27" s="701"/>
      <c r="BL27" s="701"/>
      <c r="BM27" s="701"/>
      <c r="BN27" s="701"/>
      <c r="BO27" s="701"/>
      <c r="BP27" s="701"/>
      <c r="BQ27" s="701"/>
      <c r="BR27" s="701"/>
      <c r="BS27" s="701"/>
      <c r="BT27" s="701"/>
      <c r="BU27" s="701"/>
      <c r="BV27" s="701"/>
      <c r="BW27" s="63"/>
      <c r="BX27" s="669"/>
      <c r="BY27" s="666"/>
      <c r="BZ27" s="130"/>
      <c r="CA27" s="803" t="str">
        <f>IF(OR(入力用①!Z16=0,LEN(入力用①!Z16)-7&lt;=0),"",LEFT(入力用①!Z16,LEN(入力用①!Z16)-7))</f>
        <v/>
      </c>
      <c r="CB27" s="804"/>
      <c r="CC27" s="804"/>
      <c r="CD27" s="805"/>
      <c r="CE27" s="39"/>
      <c r="CF27" s="719" t="str">
        <f>IF(OR(入力用①!Z16=0,LEN(入力用①!Z16)-6&lt;=0),"",MID(入力用①!Z16,LEN(入力用①!Z16)-6,1))</f>
        <v>5</v>
      </c>
      <c r="CG27" s="210"/>
      <c r="CH27" s="719" t="str">
        <f>IF(OR(入力用①!Z16=0,LEN(入力用①!Z16)-5&lt;=0),"",MID(入力用①!Z16,LEN(入力用①!Z16)-5,1))</f>
        <v>5</v>
      </c>
      <c r="CI27" s="39"/>
      <c r="CJ27" s="719" t="str">
        <f>IF(OR(入力用①!Z16=0,LEN(入力用①!Z16)-4&lt;=0),"",MID(入力用①!Z16,LEN(入力用①!Z16)-4,1))</f>
        <v>3</v>
      </c>
      <c r="CK27" s="39"/>
      <c r="CL27" s="719" t="str">
        <f>IF(OR(入力用①!Z16=0,LEN(入力用①!Z16)-3&lt;=0),"",MID(入力用①!Z16,LEN(入力用①!Z16)-3,1))</f>
        <v>7</v>
      </c>
      <c r="CM27" s="210"/>
      <c r="CN27" s="719" t="str">
        <f>IF(OR(入力用①!Z16=0,LEN(入力用①!Z16)-2&lt;=0),"",MID(入力用①!Z16,LEN(入力用①!Z16)-2,1))</f>
        <v>4</v>
      </c>
      <c r="CO27" s="39"/>
      <c r="CP27" s="719" t="str">
        <f>IF(OR(入力用①!Z16=0,LEN(入力用①!Z16)-1&lt;=0),"",MID(入力用①!Z16,LEN(入力用①!Z16)-1,1))</f>
        <v>4</v>
      </c>
      <c r="CQ27" s="39"/>
      <c r="CR27" s="677" t="str">
        <f>IF(入力用①!Z16&lt;&gt;0,RIGHT(入力用①!Z16,1),"")</f>
        <v>8</v>
      </c>
      <c r="CS27" s="55"/>
    </row>
    <row r="28" spans="2:97" s="2" customFormat="1" ht="5.0999999999999996" customHeight="1" x14ac:dyDescent="0.15">
      <c r="B28" s="790"/>
      <c r="D28" s="852"/>
      <c r="E28" s="153"/>
      <c r="F28" s="702"/>
      <c r="G28" s="702"/>
      <c r="H28" s="702"/>
      <c r="I28" s="702"/>
      <c r="J28" s="702"/>
      <c r="K28" s="702"/>
      <c r="L28" s="252"/>
      <c r="M28" s="738"/>
      <c r="N28" s="142"/>
      <c r="O28" s="76"/>
      <c r="P28" s="77"/>
      <c r="Q28" s="77"/>
      <c r="R28" s="77"/>
      <c r="S28" s="77"/>
      <c r="T28" s="77"/>
      <c r="U28" s="77"/>
      <c r="V28" s="77"/>
      <c r="W28" s="77"/>
      <c r="X28" s="77"/>
      <c r="Y28" s="77"/>
      <c r="Z28" s="77"/>
      <c r="AA28" s="77"/>
      <c r="AB28" s="77"/>
      <c r="AC28" s="77"/>
      <c r="AD28" s="77"/>
      <c r="AE28" s="201"/>
      <c r="AF28" s="177"/>
      <c r="AG28" s="153"/>
      <c r="AH28" s="702"/>
      <c r="AI28" s="702"/>
      <c r="AJ28" s="702"/>
      <c r="AK28" s="702"/>
      <c r="AL28" s="702"/>
      <c r="AM28" s="702"/>
      <c r="AN28" s="702"/>
      <c r="AO28" s="252"/>
      <c r="AP28" s="738"/>
      <c r="AQ28" s="169"/>
      <c r="AR28" s="76"/>
      <c r="AS28" s="76"/>
      <c r="AT28" s="76"/>
      <c r="AU28" s="76"/>
      <c r="AV28" s="76"/>
      <c r="AW28" s="76"/>
      <c r="AX28" s="76"/>
      <c r="AY28" s="76"/>
      <c r="AZ28" s="76"/>
      <c r="BA28" s="76"/>
      <c r="BB28" s="76"/>
      <c r="BC28" s="76"/>
      <c r="BD28" s="76"/>
      <c r="BE28" s="76"/>
      <c r="BF28" s="76"/>
      <c r="BG28" s="76"/>
      <c r="BH28" s="178"/>
      <c r="BI28" s="62"/>
      <c r="BJ28" s="701"/>
      <c r="BK28" s="701"/>
      <c r="BL28" s="701"/>
      <c r="BM28" s="701"/>
      <c r="BN28" s="701"/>
      <c r="BO28" s="701"/>
      <c r="BP28" s="701"/>
      <c r="BQ28" s="701"/>
      <c r="BR28" s="701"/>
      <c r="BS28" s="701"/>
      <c r="BT28" s="701"/>
      <c r="BU28" s="701"/>
      <c r="BV28" s="701"/>
      <c r="BW28" s="63"/>
      <c r="BX28" s="669"/>
      <c r="BY28" s="666"/>
      <c r="BZ28" s="130"/>
      <c r="CA28" s="806"/>
      <c r="CB28" s="807"/>
      <c r="CC28" s="807"/>
      <c r="CD28" s="808"/>
      <c r="CE28" s="39"/>
      <c r="CF28" s="720"/>
      <c r="CG28" s="210"/>
      <c r="CH28" s="720"/>
      <c r="CI28" s="39"/>
      <c r="CJ28" s="720"/>
      <c r="CK28" s="39"/>
      <c r="CL28" s="720"/>
      <c r="CM28" s="210"/>
      <c r="CN28" s="720"/>
      <c r="CO28" s="39"/>
      <c r="CP28" s="720"/>
      <c r="CQ28" s="39"/>
      <c r="CR28" s="678"/>
      <c r="CS28" s="55"/>
    </row>
    <row r="29" spans="2:97" s="2" customFormat="1" ht="5.0999999999999996" customHeight="1" x14ac:dyDescent="0.15">
      <c r="B29" s="790"/>
      <c r="D29" s="852"/>
      <c r="E29" s="251"/>
      <c r="F29" s="780" t="s">
        <v>41</v>
      </c>
      <c r="G29" s="780"/>
      <c r="H29" s="780"/>
      <c r="I29" s="780"/>
      <c r="J29" s="866" t="s">
        <v>42</v>
      </c>
      <c r="K29" s="866"/>
      <c r="L29" s="866"/>
      <c r="M29" s="739" t="s">
        <v>8</v>
      </c>
      <c r="N29" s="123"/>
      <c r="O29" s="45"/>
      <c r="P29" s="43"/>
      <c r="Q29" s="43"/>
      <c r="R29" s="43"/>
      <c r="S29" s="43"/>
      <c r="T29" s="43"/>
      <c r="U29" s="43"/>
      <c r="V29" s="43"/>
      <c r="W29" s="43"/>
      <c r="X29" s="43"/>
      <c r="Y29" s="43"/>
      <c r="Z29" s="43"/>
      <c r="AA29" s="43"/>
      <c r="AB29" s="43"/>
      <c r="AC29" s="43"/>
      <c r="AD29" s="43"/>
      <c r="AE29" s="191"/>
      <c r="AF29" s="177"/>
      <c r="AG29" s="251"/>
      <c r="AH29" s="251"/>
      <c r="AI29" s="251"/>
      <c r="AJ29" s="251"/>
      <c r="AK29" s="251"/>
      <c r="AL29" s="251"/>
      <c r="AM29" s="251"/>
      <c r="AN29" s="251"/>
      <c r="AO29" s="251"/>
      <c r="AP29" s="739" t="s">
        <v>33</v>
      </c>
      <c r="AQ29" s="114"/>
      <c r="AR29" s="48"/>
      <c r="AS29" s="39"/>
      <c r="AT29" s="39"/>
      <c r="AU29" s="39"/>
      <c r="AV29" s="39"/>
      <c r="AW29" s="39"/>
      <c r="AX29" s="39"/>
      <c r="AY29" s="39"/>
      <c r="AZ29" s="39"/>
      <c r="BA29" s="39"/>
      <c r="BB29" s="39"/>
      <c r="BC29" s="39"/>
      <c r="BD29" s="39"/>
      <c r="BE29" s="39"/>
      <c r="BF29" s="39"/>
      <c r="BG29" s="39"/>
      <c r="BH29" s="179"/>
      <c r="BI29" s="62"/>
      <c r="BJ29" s="687" t="s">
        <v>449</v>
      </c>
      <c r="BK29" s="687"/>
      <c r="BL29" s="687"/>
      <c r="BM29" s="687"/>
      <c r="BN29" s="687"/>
      <c r="BO29" s="687"/>
      <c r="BP29" s="687"/>
      <c r="BQ29" s="687"/>
      <c r="BR29" s="687"/>
      <c r="BS29" s="687"/>
      <c r="BT29" s="687"/>
      <c r="BU29" s="687"/>
      <c r="BV29" s="687"/>
      <c r="BW29" s="63"/>
      <c r="BX29" s="669"/>
      <c r="BY29" s="666"/>
      <c r="BZ29" s="130"/>
      <c r="CA29" s="806"/>
      <c r="CB29" s="807"/>
      <c r="CC29" s="807"/>
      <c r="CD29" s="808"/>
      <c r="CE29" s="39"/>
      <c r="CF29" s="720"/>
      <c r="CG29" s="210"/>
      <c r="CH29" s="720"/>
      <c r="CI29" s="39"/>
      <c r="CJ29" s="720"/>
      <c r="CK29" s="39"/>
      <c r="CL29" s="720"/>
      <c r="CM29" s="210"/>
      <c r="CN29" s="720"/>
      <c r="CO29" s="39"/>
      <c r="CP29" s="720"/>
      <c r="CQ29" s="39"/>
      <c r="CR29" s="678"/>
      <c r="CS29" s="55"/>
    </row>
    <row r="30" spans="2:97" s="2" customFormat="1" ht="6.75" customHeight="1" x14ac:dyDescent="0.15">
      <c r="B30" s="34"/>
      <c r="D30" s="852"/>
      <c r="E30" s="251"/>
      <c r="F30" s="780"/>
      <c r="G30" s="780"/>
      <c r="H30" s="780"/>
      <c r="I30" s="780"/>
      <c r="J30" s="866"/>
      <c r="K30" s="866"/>
      <c r="L30" s="866"/>
      <c r="M30" s="737"/>
      <c r="N30" s="123"/>
      <c r="O30" s="770" t="str">
        <f>IF(OR(入力用①!H17=0,LEN(入力用①!H17)-7&lt;=0),"",LEFT(入力用①!H17,LEN(入力用①!H17)-7))</f>
        <v/>
      </c>
      <c r="P30" s="43"/>
      <c r="Q30" s="677" t="str">
        <f>IF(OR(入力用①!H17=0,LEN(入力用①!H17)-6&lt;=0),"",MID(入力用①!H17,LEN(入力用①!H17)-6,1))</f>
        <v/>
      </c>
      <c r="R30" s="676"/>
      <c r="S30" s="677" t="str">
        <f>IF(OR(入力用①!H17=0,LEN(入力用①!H17)-5&lt;=0),"",MID(入力用①!H17,LEN(入力用①!H17)-5,1))</f>
        <v>2</v>
      </c>
      <c r="T30" s="834"/>
      <c r="U30" s="677" t="str">
        <f>IF(OR(入力用①!H17=0,LEN(入力用①!H17)-4&lt;=0),"",MID(入力用①!H17,LEN(入力用①!H17)-4,1))</f>
        <v>7</v>
      </c>
      <c r="V30" s="43"/>
      <c r="W30" s="677" t="str">
        <f>IF(OR(入力用①!H17=0,LEN(入力用①!H17)-3&lt;=0),"",MID(入力用①!H17,LEN(入力用①!H17)-3,1))</f>
        <v>5</v>
      </c>
      <c r="X30" s="676"/>
      <c r="Y30" s="677" t="str">
        <f>IF(OR(入力用①!H17=0,LEN(入力用①!H17)-2&lt;=0),"",MID(入力用①!H17,LEN(入力用①!H17)-2,1))</f>
        <v>0</v>
      </c>
      <c r="Z30" s="834"/>
      <c r="AA30" s="677" t="str">
        <f>IF(OR(入力用①!H17=0,LEN(入力用①!H17)-1&lt;=0),"",MID(入力用①!H17,LEN(入力用①!H17)-1,1))</f>
        <v>0</v>
      </c>
      <c r="AB30" s="43"/>
      <c r="AC30" s="711" t="str">
        <f>IF(入力用①!H17&lt;&gt;0,RIGHT(入力用①!H17,1),"")</f>
        <v>0</v>
      </c>
      <c r="AD30" s="712"/>
      <c r="AE30" s="191"/>
      <c r="AF30" s="177"/>
      <c r="AG30" s="251"/>
      <c r="AH30" s="701" t="s">
        <v>50</v>
      </c>
      <c r="AI30" s="701"/>
      <c r="AJ30" s="701"/>
      <c r="AK30" s="701"/>
      <c r="AL30" s="701"/>
      <c r="AM30" s="701"/>
      <c r="AN30" s="701"/>
      <c r="AO30" s="251"/>
      <c r="AP30" s="737"/>
      <c r="AQ30" s="127"/>
      <c r="AR30" s="770" t="str">
        <f>IF(OR(入力用①!Q17=0,LEN(入力用①!Q17)-7&lt;=0),"",LEFT(入力用①!Q17,LEN(入力用①!Q17)-7))</f>
        <v/>
      </c>
      <c r="AS30" s="43"/>
      <c r="AT30" s="677" t="str">
        <f>IF(OR(入力用①!Q17=0,LEN(入力用①!Q17)-6&lt;=0),"",MID(入力用①!Q17,LEN(入力用①!Q17)-6,1))</f>
        <v/>
      </c>
      <c r="AU30" s="676"/>
      <c r="AV30" s="677" t="str">
        <f>IF(OR(入力用①!Q17=0,LEN(入力用①!Q17)-5&lt;=0),"",MID(入力用①!Q17,LEN(入力用①!Q17)-5,1))</f>
        <v/>
      </c>
      <c r="AW30" s="43"/>
      <c r="AX30" s="677" t="str">
        <f>IF(OR(入力用①!Q17=0,LEN(入力用①!Q17)-4&lt;=0),"",MID(入力用①!Q17,LEN(入力用①!Q17)-4,1))</f>
        <v>2</v>
      </c>
      <c r="AY30" s="43"/>
      <c r="AZ30" s="677" t="str">
        <f>IF(OR(入力用①!Q17=0,LEN(入力用①!Q17)-3&lt;=0),"",MID(入力用①!Q17,LEN(入力用①!Q17)-3,1))</f>
        <v>8</v>
      </c>
      <c r="BA30" s="676"/>
      <c r="BB30" s="677" t="str">
        <f>IF(OR(入力用①!Q17=0,LEN(入力用①!Q17)-2&lt;=0),"",MID(入力用①!Q17,LEN(入力用①!Q17)-2,1))</f>
        <v>0</v>
      </c>
      <c r="BC30" s="44"/>
      <c r="BD30" s="677" t="str">
        <f>IF(OR(入力用①!Q17=0,LEN(入力用①!Q17)-1&lt;=0),"",MID(入力用①!Q17,LEN(入力用①!Q17)-1,1))</f>
        <v>0</v>
      </c>
      <c r="BE30" s="44"/>
      <c r="BF30" s="711" t="str">
        <f>IF(入力用①!Q17&lt;&gt;0,RIGHT(入力用①!Q17,1),"")</f>
        <v>0</v>
      </c>
      <c r="BG30" s="712"/>
      <c r="BH30" s="179"/>
      <c r="BI30" s="62"/>
      <c r="BJ30" s="687"/>
      <c r="BK30" s="687"/>
      <c r="BL30" s="687"/>
      <c r="BM30" s="687"/>
      <c r="BN30" s="687"/>
      <c r="BO30" s="687"/>
      <c r="BP30" s="687"/>
      <c r="BQ30" s="687"/>
      <c r="BR30" s="687"/>
      <c r="BS30" s="687"/>
      <c r="BT30" s="687"/>
      <c r="BU30" s="687"/>
      <c r="BV30" s="687"/>
      <c r="BW30" s="63"/>
      <c r="BX30" s="669"/>
      <c r="BY30" s="666"/>
      <c r="BZ30" s="130"/>
      <c r="CA30" s="809"/>
      <c r="CB30" s="810"/>
      <c r="CC30" s="810"/>
      <c r="CD30" s="811"/>
      <c r="CE30" s="39"/>
      <c r="CF30" s="721"/>
      <c r="CG30" s="210"/>
      <c r="CH30" s="721"/>
      <c r="CI30" s="39"/>
      <c r="CJ30" s="721"/>
      <c r="CK30" s="39"/>
      <c r="CL30" s="721"/>
      <c r="CM30" s="210"/>
      <c r="CN30" s="721"/>
      <c r="CO30" s="39"/>
      <c r="CP30" s="721"/>
      <c r="CQ30" s="39"/>
      <c r="CR30" s="679"/>
      <c r="CS30" s="55"/>
    </row>
    <row r="31" spans="2:97" s="2" customFormat="1" ht="5.0999999999999996" customHeight="1" x14ac:dyDescent="0.15">
      <c r="B31" s="34"/>
      <c r="D31" s="852"/>
      <c r="E31" s="251"/>
      <c r="F31" s="780"/>
      <c r="G31" s="780"/>
      <c r="H31" s="780"/>
      <c r="I31" s="780"/>
      <c r="J31" s="866"/>
      <c r="K31" s="866"/>
      <c r="L31" s="866"/>
      <c r="M31" s="737"/>
      <c r="N31" s="123"/>
      <c r="O31" s="771"/>
      <c r="P31" s="43"/>
      <c r="Q31" s="678"/>
      <c r="R31" s="676"/>
      <c r="S31" s="678"/>
      <c r="T31" s="834"/>
      <c r="U31" s="678"/>
      <c r="V31" s="43"/>
      <c r="W31" s="678"/>
      <c r="X31" s="676"/>
      <c r="Y31" s="678"/>
      <c r="Z31" s="834"/>
      <c r="AA31" s="678"/>
      <c r="AB31" s="43"/>
      <c r="AC31" s="713"/>
      <c r="AD31" s="714"/>
      <c r="AE31" s="191"/>
      <c r="AF31" s="177"/>
      <c r="AG31" s="251"/>
      <c r="AH31" s="701"/>
      <c r="AI31" s="701"/>
      <c r="AJ31" s="701"/>
      <c r="AK31" s="701"/>
      <c r="AL31" s="701"/>
      <c r="AM31" s="701"/>
      <c r="AN31" s="701"/>
      <c r="AO31" s="251"/>
      <c r="AP31" s="737"/>
      <c r="AQ31" s="128"/>
      <c r="AR31" s="771"/>
      <c r="AS31" s="45"/>
      <c r="AT31" s="678"/>
      <c r="AU31" s="676"/>
      <c r="AV31" s="678"/>
      <c r="AW31" s="45"/>
      <c r="AX31" s="678"/>
      <c r="AY31" s="45"/>
      <c r="AZ31" s="678"/>
      <c r="BA31" s="676"/>
      <c r="BB31" s="678"/>
      <c r="BC31" s="44"/>
      <c r="BD31" s="678"/>
      <c r="BE31" s="44"/>
      <c r="BF31" s="713"/>
      <c r="BG31" s="714"/>
      <c r="BH31" s="179"/>
      <c r="BI31" s="62"/>
      <c r="BJ31" s="687"/>
      <c r="BK31" s="687"/>
      <c r="BL31" s="687"/>
      <c r="BM31" s="687"/>
      <c r="BN31" s="687"/>
      <c r="BO31" s="687"/>
      <c r="BP31" s="687"/>
      <c r="BQ31" s="687"/>
      <c r="BR31" s="687"/>
      <c r="BS31" s="687"/>
      <c r="BT31" s="687"/>
      <c r="BU31" s="687"/>
      <c r="BV31" s="687"/>
      <c r="BW31" s="63"/>
      <c r="BX31" s="669"/>
      <c r="BY31" s="666"/>
      <c r="BZ31" s="135"/>
      <c r="CA31" s="197"/>
      <c r="CB31" s="197"/>
      <c r="CC31" s="197"/>
      <c r="CD31" s="197"/>
      <c r="CE31" s="197"/>
      <c r="CF31" s="197"/>
      <c r="CG31" s="197"/>
      <c r="CH31" s="197"/>
      <c r="CI31" s="197"/>
      <c r="CJ31" s="197"/>
      <c r="CK31" s="197"/>
      <c r="CL31" s="197"/>
      <c r="CM31" s="197"/>
      <c r="CN31" s="197"/>
      <c r="CO31" s="197"/>
      <c r="CP31" s="197"/>
      <c r="CQ31" s="197"/>
      <c r="CR31" s="38"/>
      <c r="CS31" s="57"/>
    </row>
    <row r="32" spans="2:97" s="2" customFormat="1" ht="8.25" customHeight="1" x14ac:dyDescent="0.15">
      <c r="B32" s="906" t="s">
        <v>501</v>
      </c>
      <c r="D32" s="852"/>
      <c r="E32" s="251"/>
      <c r="F32" s="780"/>
      <c r="G32" s="780"/>
      <c r="H32" s="780"/>
      <c r="I32" s="780"/>
      <c r="J32" s="866"/>
      <c r="K32" s="866"/>
      <c r="L32" s="866"/>
      <c r="M32" s="737"/>
      <c r="N32" s="123"/>
      <c r="O32" s="772"/>
      <c r="P32" s="43"/>
      <c r="Q32" s="679"/>
      <c r="R32" s="676"/>
      <c r="S32" s="679"/>
      <c r="T32" s="834"/>
      <c r="U32" s="679"/>
      <c r="V32" s="43"/>
      <c r="W32" s="679"/>
      <c r="X32" s="676"/>
      <c r="Y32" s="679"/>
      <c r="Z32" s="834"/>
      <c r="AA32" s="679"/>
      <c r="AB32" s="43"/>
      <c r="AC32" s="715"/>
      <c r="AD32" s="716"/>
      <c r="AE32" s="191"/>
      <c r="AF32" s="177"/>
      <c r="AG32" s="251"/>
      <c r="AH32" s="701"/>
      <c r="AI32" s="701"/>
      <c r="AJ32" s="701"/>
      <c r="AK32" s="701"/>
      <c r="AL32" s="701"/>
      <c r="AM32" s="701"/>
      <c r="AN32" s="701"/>
      <c r="AO32" s="251"/>
      <c r="AP32" s="737"/>
      <c r="AQ32" s="128"/>
      <c r="AR32" s="772"/>
      <c r="AS32" s="45"/>
      <c r="AT32" s="679"/>
      <c r="AU32" s="676"/>
      <c r="AV32" s="679"/>
      <c r="AW32" s="45"/>
      <c r="AX32" s="679"/>
      <c r="AY32" s="45"/>
      <c r="AZ32" s="679"/>
      <c r="BA32" s="676"/>
      <c r="BB32" s="679"/>
      <c r="BC32" s="44"/>
      <c r="BD32" s="679"/>
      <c r="BE32" s="44"/>
      <c r="BF32" s="715"/>
      <c r="BG32" s="716"/>
      <c r="BH32" s="179"/>
      <c r="BI32" s="62"/>
      <c r="BJ32" s="63"/>
      <c r="BK32" s="63"/>
      <c r="BL32" s="63"/>
      <c r="BM32" s="63"/>
      <c r="BN32" s="63"/>
      <c r="BO32" s="63"/>
      <c r="BP32" s="63"/>
      <c r="BQ32" s="63"/>
      <c r="BR32" s="63"/>
      <c r="BS32" s="63"/>
      <c r="BT32" s="63"/>
      <c r="BU32" s="63"/>
      <c r="BV32" s="63"/>
      <c r="BW32" s="63"/>
      <c r="BX32" s="669"/>
      <c r="BY32" s="666"/>
      <c r="BZ32" s="788"/>
      <c r="CA32" s="789"/>
      <c r="CB32" s="789"/>
      <c r="CC32" s="789"/>
      <c r="CD32" s="789"/>
      <c r="CE32" s="789"/>
      <c r="CF32" s="789"/>
      <c r="CG32" s="789"/>
      <c r="CH32" s="789"/>
      <c r="CI32" s="789"/>
      <c r="CJ32" s="789"/>
      <c r="CK32" s="789"/>
      <c r="CL32" s="789"/>
      <c r="CM32" s="789"/>
      <c r="CN32" s="789"/>
      <c r="CO32" s="789"/>
      <c r="CP32" s="789"/>
      <c r="CQ32" s="789"/>
      <c r="CR32" s="789"/>
      <c r="CS32" s="198"/>
    </row>
    <row r="33" spans="2:98" s="2" customFormat="1" ht="5.0999999999999996" customHeight="1" thickBot="1" x14ac:dyDescent="0.2">
      <c r="B33" s="906"/>
      <c r="D33" s="852"/>
      <c r="E33" s="251"/>
      <c r="F33" s="780"/>
      <c r="G33" s="780"/>
      <c r="H33" s="780"/>
      <c r="I33" s="780"/>
      <c r="J33" s="866"/>
      <c r="K33" s="866"/>
      <c r="L33" s="866"/>
      <c r="M33" s="740"/>
      <c r="N33" s="123"/>
      <c r="O33" s="45"/>
      <c r="P33" s="43"/>
      <c r="Q33" s="43"/>
      <c r="R33" s="43"/>
      <c r="S33" s="43"/>
      <c r="T33" s="43"/>
      <c r="U33" s="43"/>
      <c r="V33" s="43"/>
      <c r="W33" s="43"/>
      <c r="X33" s="43"/>
      <c r="Y33" s="43"/>
      <c r="Z33" s="43"/>
      <c r="AA33" s="43"/>
      <c r="AB33" s="43"/>
      <c r="AC33" s="43"/>
      <c r="AD33" s="43"/>
      <c r="AE33" s="191"/>
      <c r="AF33" s="177"/>
      <c r="AG33" s="251"/>
      <c r="AH33" s="251"/>
      <c r="AI33" s="251"/>
      <c r="AJ33" s="251"/>
      <c r="AK33" s="251"/>
      <c r="AL33" s="251"/>
      <c r="AM33" s="251"/>
      <c r="AN33" s="251"/>
      <c r="AO33" s="251"/>
      <c r="AP33" s="740"/>
      <c r="AQ33" s="128"/>
      <c r="AR33" s="45"/>
      <c r="AS33" s="45"/>
      <c r="AT33" s="45"/>
      <c r="AU33" s="45"/>
      <c r="AV33" s="45"/>
      <c r="AW33" s="45"/>
      <c r="AX33" s="45"/>
      <c r="AY33" s="45"/>
      <c r="AZ33" s="45"/>
      <c r="BA33" s="45"/>
      <c r="BB33" s="45"/>
      <c r="BC33" s="45"/>
      <c r="BD33" s="45"/>
      <c r="BE33" s="45"/>
      <c r="BF33" s="45"/>
      <c r="BG33" s="45"/>
      <c r="BH33" s="179"/>
      <c r="BI33" s="236"/>
      <c r="BJ33" s="237"/>
      <c r="BK33" s="237"/>
      <c r="BL33" s="237"/>
      <c r="BM33" s="237"/>
      <c r="BN33" s="237"/>
      <c r="BO33" s="237"/>
      <c r="BP33" s="237"/>
      <c r="BQ33" s="237"/>
      <c r="BR33" s="237"/>
      <c r="BS33" s="237"/>
      <c r="BT33" s="63"/>
      <c r="BU33" s="63"/>
      <c r="BV33" s="63"/>
      <c r="BW33" s="63"/>
      <c r="BX33" s="670"/>
      <c r="BY33" s="671"/>
      <c r="BZ33" s="763"/>
      <c r="CA33" s="764"/>
      <c r="CB33" s="764"/>
      <c r="CC33" s="764"/>
      <c r="CD33" s="764"/>
      <c r="CE33" s="764"/>
      <c r="CF33" s="764"/>
      <c r="CG33" s="764"/>
      <c r="CH33" s="764"/>
      <c r="CI33" s="764"/>
      <c r="CJ33" s="764"/>
      <c r="CK33" s="764"/>
      <c r="CL33" s="764"/>
      <c r="CM33" s="764"/>
      <c r="CN33" s="764"/>
      <c r="CO33" s="764"/>
      <c r="CP33" s="764"/>
      <c r="CQ33" s="764"/>
      <c r="CR33" s="764"/>
      <c r="CS33" s="199"/>
    </row>
    <row r="34" spans="2:98" s="2" customFormat="1" ht="5.0999999999999996" customHeight="1" thickTop="1" x14ac:dyDescent="0.15">
      <c r="B34" s="906"/>
      <c r="D34" s="852"/>
      <c r="E34" s="154"/>
      <c r="F34" s="700" t="s">
        <v>392</v>
      </c>
      <c r="G34" s="700"/>
      <c r="H34" s="700"/>
      <c r="I34" s="700"/>
      <c r="J34" s="700"/>
      <c r="K34" s="700"/>
      <c r="L34" s="724"/>
      <c r="M34" s="736" t="s">
        <v>35</v>
      </c>
      <c r="N34" s="143"/>
      <c r="O34" s="72"/>
      <c r="P34" s="73"/>
      <c r="Q34" s="73"/>
      <c r="R34" s="73"/>
      <c r="S34" s="73"/>
      <c r="T34" s="73"/>
      <c r="U34" s="73"/>
      <c r="V34" s="73"/>
      <c r="W34" s="73"/>
      <c r="X34" s="73"/>
      <c r="Y34" s="73"/>
      <c r="Z34" s="73"/>
      <c r="AA34" s="73"/>
      <c r="AB34" s="73"/>
      <c r="AC34" s="69"/>
      <c r="AD34" s="69"/>
      <c r="AE34" s="741"/>
      <c r="AF34" s="177"/>
      <c r="AG34" s="821"/>
      <c r="AH34" s="700" t="s">
        <v>76</v>
      </c>
      <c r="AI34" s="700"/>
      <c r="AJ34" s="700"/>
      <c r="AK34" s="700"/>
      <c r="AL34" s="700"/>
      <c r="AM34" s="700"/>
      <c r="AN34" s="700"/>
      <c r="AO34" s="724"/>
      <c r="AP34" s="736" t="s">
        <v>34</v>
      </c>
      <c r="AQ34" s="170"/>
      <c r="AR34" s="71"/>
      <c r="AS34" s="69"/>
      <c r="AT34" s="69"/>
      <c r="AU34" s="69"/>
      <c r="AV34" s="69"/>
      <c r="AW34" s="69"/>
      <c r="AX34" s="69"/>
      <c r="AY34" s="69"/>
      <c r="AZ34" s="69"/>
      <c r="BA34" s="69"/>
      <c r="BB34" s="69"/>
      <c r="BC34" s="69"/>
      <c r="BD34" s="69"/>
      <c r="BE34" s="69"/>
      <c r="BF34" s="69"/>
      <c r="BG34" s="69"/>
      <c r="BH34" s="180"/>
      <c r="BI34" s="192"/>
      <c r="BJ34" s="64"/>
      <c r="BK34" s="66"/>
      <c r="BL34" s="68"/>
      <c r="BM34" s="66"/>
      <c r="BN34" s="684"/>
      <c r="BO34" s="709" t="s">
        <v>55</v>
      </c>
      <c r="BP34" s="701"/>
      <c r="BQ34" s="701"/>
      <c r="BR34" s="701"/>
      <c r="BS34" s="701"/>
      <c r="BT34" s="792"/>
      <c r="BU34" s="792"/>
      <c r="BV34" s="792"/>
      <c r="BW34" s="782"/>
      <c r="BX34" s="665" t="s">
        <v>437</v>
      </c>
      <c r="BY34" s="666"/>
      <c r="BZ34" s="133"/>
      <c r="CA34" s="43"/>
      <c r="CB34" s="43"/>
      <c r="CC34" s="43"/>
      <c r="CD34" s="43"/>
      <c r="CE34" s="43"/>
      <c r="CF34" s="43"/>
      <c r="CG34" s="43"/>
      <c r="CH34" s="43"/>
      <c r="CI34" s="43"/>
      <c r="CJ34" s="43"/>
      <c r="CK34" s="43"/>
      <c r="CL34" s="43"/>
      <c r="CM34" s="43"/>
      <c r="CN34" s="43"/>
      <c r="CO34" s="43"/>
      <c r="CP34" s="43"/>
      <c r="CQ34" s="43"/>
      <c r="CR34" s="43"/>
      <c r="CS34" s="55"/>
    </row>
    <row r="35" spans="2:98" s="2" customFormat="1" ht="18" customHeight="1" x14ac:dyDescent="0.15">
      <c r="B35" s="906"/>
      <c r="D35" s="852"/>
      <c r="E35" s="155"/>
      <c r="F35" s="701"/>
      <c r="G35" s="701"/>
      <c r="H35" s="701"/>
      <c r="I35" s="701"/>
      <c r="J35" s="701"/>
      <c r="K35" s="701"/>
      <c r="L35" s="684"/>
      <c r="M35" s="737"/>
      <c r="N35" s="124"/>
      <c r="O35" s="204" t="str">
        <f>IF(OR(入力用①!H19=0,LEN(入力用①!H19)-7&lt;=0),"",LEFT(入力用①!H19,LEN(入力用①!H19)-7))</f>
        <v/>
      </c>
      <c r="P35" s="39"/>
      <c r="Q35" s="205" t="str">
        <f>IF(OR(入力用①!H19=0,LEN(入力用①!H19)-6&lt;=0),"",MID(入力用①!H19,LEN(入力用①!H19)-6,1))</f>
        <v/>
      </c>
      <c r="R35" s="211"/>
      <c r="S35" s="205" t="str">
        <f>IF(OR(入力用①!H19=0,LEN(入力用①!H19)-5&lt;=0),"",MID(入力用①!H19,LEN(入力用①!H19)-5,1))</f>
        <v/>
      </c>
      <c r="T35" s="39"/>
      <c r="U35" s="205" t="str">
        <f>IF(OR(入力用①!H19=0,LEN(入力用①!H19)-4&lt;=0),"",MID(入力用①!H19,LEN(入力用①!H19)-4,1))</f>
        <v>2</v>
      </c>
      <c r="V35" s="39"/>
      <c r="W35" s="205" t="str">
        <f>IF(OR(入力用①!H19=0,LEN(入力用①!H19)-3&lt;=0),"",MID(入力用①!H19,LEN(入力用①!H19)-3,1))</f>
        <v>7</v>
      </c>
      <c r="X35" s="211"/>
      <c r="Y35" s="205" t="str">
        <f>IF(OR(入力用①!H19=0,LEN(入力用①!H19)-2&lt;=0),"",MID(入力用①!H19,LEN(入力用①!H19)-2,1))</f>
        <v>0</v>
      </c>
      <c r="Z35" s="39"/>
      <c r="AA35" s="205" t="str">
        <f>IF(OR(入力用①!H19=0,LEN(入力用①!H19)-1&lt;=0),"",MID(入力用①!H19,LEN(入力用①!H19)-1,1))</f>
        <v>0</v>
      </c>
      <c r="AB35" s="39"/>
      <c r="AC35" s="717" t="str">
        <f>IF(入力用①!H19&lt;&gt;0,RIGHT(入力用①!H19,1),"")</f>
        <v>0</v>
      </c>
      <c r="AD35" s="718"/>
      <c r="AE35" s="686"/>
      <c r="AF35" s="177"/>
      <c r="AG35" s="765"/>
      <c r="AH35" s="701"/>
      <c r="AI35" s="701"/>
      <c r="AJ35" s="701"/>
      <c r="AK35" s="701"/>
      <c r="AL35" s="701"/>
      <c r="AM35" s="701"/>
      <c r="AN35" s="701"/>
      <c r="AO35" s="684"/>
      <c r="AP35" s="737"/>
      <c r="AQ35" s="127"/>
      <c r="AR35" s="206" t="str">
        <f>IF(OR(入力用①!Q19=0,LEN(入力用①!Q19)-7&lt;=0),"",LEFT(入力用①!Q19,LEN(入力用①!Q19)-7))</f>
        <v/>
      </c>
      <c r="AS35" s="43"/>
      <c r="AT35" s="207" t="str">
        <f>IF(OR(入力用①!Q19=0,LEN(入力用①!Q19)-6&lt;=0),"",MID(入力用①!Q19,LEN(入力用①!Q19)-6,1))</f>
        <v/>
      </c>
      <c r="AU35" s="47"/>
      <c r="AV35" s="207" t="str">
        <f>IF(OR(入力用①!Q19=0,LEN(入力用①!Q19)-5&lt;=0),"",MID(入力用①!Q19,LEN(入力用①!Q19)-5,1))</f>
        <v>7</v>
      </c>
      <c r="AW35" s="43"/>
      <c r="AX35" s="207" t="str">
        <f>IF(OR(入力用①!Q19=0,LEN(入力用①!Q19)-4&lt;=0),"",MID(入力用①!Q19,LEN(入力用①!Q19)-4,1))</f>
        <v>7</v>
      </c>
      <c r="AY35" s="43"/>
      <c r="AZ35" s="207" t="str">
        <f>IF(OR(入力用①!Q19=0,LEN(入力用①!Q19)-3&lt;=0),"",MID(入力用①!Q19,LEN(入力用①!Q19)-3,1))</f>
        <v>7</v>
      </c>
      <c r="BA35" s="47"/>
      <c r="BB35" s="207" t="str">
        <f>IF(OR(入力用①!Q19=0,LEN(入力用①!Q19)-2&lt;=0),"",MID(入力用①!Q19,LEN(入力用①!Q19)-2,1))</f>
        <v>4</v>
      </c>
      <c r="BC35" s="43"/>
      <c r="BD35" s="207" t="str">
        <f>IF(OR(入力用①!Q19=0,LEN(入力用①!Q19)-1&lt;=0),"",MID(入力用①!Q19,LEN(入力用①!Q19)-1,1))</f>
        <v>8</v>
      </c>
      <c r="BE35" s="43"/>
      <c r="BF35" s="717" t="str">
        <f>IF(入力用①!Q19&lt;&gt;0,RIGHT(入力用①!Q19,1),"")</f>
        <v>6</v>
      </c>
      <c r="BG35" s="718"/>
      <c r="BH35" s="181"/>
      <c r="BI35" s="192"/>
      <c r="BJ35" s="64"/>
      <c r="BK35" s="66"/>
      <c r="BL35" s="68"/>
      <c r="BM35" s="66"/>
      <c r="BN35" s="684"/>
      <c r="BO35" s="701"/>
      <c r="BP35" s="701"/>
      <c r="BQ35" s="701"/>
      <c r="BR35" s="701"/>
      <c r="BS35" s="701"/>
      <c r="BT35" s="701"/>
      <c r="BU35" s="701"/>
      <c r="BV35" s="701"/>
      <c r="BW35" s="684"/>
      <c r="BX35" s="665"/>
      <c r="BY35" s="666"/>
      <c r="BZ35" s="133"/>
      <c r="CA35" s="688" t="str">
        <f>IF(OR(入力用①!Z19=0,LEN(入力用①!Z19)-7&lt;=0),"",LEFT(入力用①!Z19,LEN(入力用①!Z19)-7))</f>
        <v/>
      </c>
      <c r="CB35" s="689"/>
      <c r="CC35" s="689"/>
      <c r="CD35" s="690"/>
      <c r="CE35" s="43"/>
      <c r="CF35" s="207" t="str">
        <f>IF(OR(入力用①!Z19=0,LEN(入力用①!Z19)-6&lt;=0),"",MID(入力用①!Z19,LEN(入力用①!Z19)-6,1))</f>
        <v/>
      </c>
      <c r="CG35" s="47"/>
      <c r="CH35" s="207" t="str">
        <f>IF(OR(入力用①!Z19=0,LEN(入力用①!Z19)-5&lt;=0),"",MID(入力用①!Z19,LEN(入力用①!Z19)-5,1))</f>
        <v/>
      </c>
      <c r="CI35" s="43"/>
      <c r="CJ35" s="207" t="str">
        <f>IF(OR(入力用①!Z19=0,LEN(入力用①!Z19)-4&lt;=0),"",MID(入力用①!Z19,LEN(入力用①!Z19)-4,1))</f>
        <v>5</v>
      </c>
      <c r="CK35" s="43"/>
      <c r="CL35" s="207" t="str">
        <f>IF(OR(入力用①!Z19=0,LEN(入力用①!Z19)-3&lt;=0),"",MID(入力用①!Z19,LEN(入力用①!Z19)-3,1))</f>
        <v>5</v>
      </c>
      <c r="CM35" s="47"/>
      <c r="CN35" s="207" t="str">
        <f>IF(OR(入力用①!Z19=0,LEN(入力用①!Z19)-2&lt;=0),"",MID(入力用①!Z19,LEN(入力用①!Z19)-2,1))</f>
        <v>0</v>
      </c>
      <c r="CO35" s="43"/>
      <c r="CP35" s="207" t="str">
        <f>IF(OR(入力用①!Z19=0,LEN(入力用①!Z19)-1&lt;=0),"",MID(入力用①!Z19,LEN(入力用①!Z19)-1,1))</f>
        <v>0</v>
      </c>
      <c r="CQ35" s="43"/>
      <c r="CR35" s="207" t="str">
        <f>IF(入力用①!Z19&lt;&gt;0,RIGHT(入力用①!Z19,1),"")</f>
        <v>0</v>
      </c>
      <c r="CS35" s="55"/>
    </row>
    <row r="36" spans="2:98" s="2" customFormat="1" ht="5.0999999999999996" customHeight="1" x14ac:dyDescent="0.15">
      <c r="B36" s="906"/>
      <c r="D36" s="852"/>
      <c r="E36" s="156"/>
      <c r="F36" s="702"/>
      <c r="G36" s="702"/>
      <c r="H36" s="702"/>
      <c r="I36" s="702"/>
      <c r="J36" s="702"/>
      <c r="K36" s="702"/>
      <c r="L36" s="75"/>
      <c r="M36" s="738"/>
      <c r="N36" s="144"/>
      <c r="O36" s="145"/>
      <c r="P36" s="146"/>
      <c r="Q36" s="146"/>
      <c r="R36" s="146"/>
      <c r="S36" s="146"/>
      <c r="T36" s="146"/>
      <c r="U36" s="146"/>
      <c r="V36" s="146"/>
      <c r="W36" s="146"/>
      <c r="X36" s="146"/>
      <c r="Y36" s="146"/>
      <c r="Z36" s="146"/>
      <c r="AA36" s="146"/>
      <c r="AB36" s="146"/>
      <c r="AC36" s="76"/>
      <c r="AD36" s="76"/>
      <c r="AE36" s="147"/>
      <c r="AF36" s="908" t="s">
        <v>373</v>
      </c>
      <c r="AG36" s="156"/>
      <c r="AH36" s="702"/>
      <c r="AI36" s="702"/>
      <c r="AJ36" s="702"/>
      <c r="AK36" s="702"/>
      <c r="AL36" s="702"/>
      <c r="AM36" s="702"/>
      <c r="AN36" s="702"/>
      <c r="AO36" s="75"/>
      <c r="AP36" s="738"/>
      <c r="AQ36" s="171"/>
      <c r="AR36" s="76"/>
      <c r="AS36" s="77"/>
      <c r="AT36" s="77"/>
      <c r="AU36" s="77"/>
      <c r="AV36" s="77"/>
      <c r="AW36" s="77"/>
      <c r="AX36" s="77"/>
      <c r="AY36" s="77"/>
      <c r="AZ36" s="77"/>
      <c r="BA36" s="77"/>
      <c r="BB36" s="77"/>
      <c r="BC36" s="77"/>
      <c r="BD36" s="77"/>
      <c r="BE36" s="77"/>
      <c r="BF36" s="77"/>
      <c r="BG36" s="77"/>
      <c r="BH36" s="182"/>
      <c r="BI36" s="193"/>
      <c r="BJ36" s="65"/>
      <c r="BK36" s="67"/>
      <c r="BL36" s="793" t="s">
        <v>64</v>
      </c>
      <c r="BM36" s="754"/>
      <c r="BN36" s="246"/>
      <c r="BO36" s="701"/>
      <c r="BP36" s="701"/>
      <c r="BQ36" s="701"/>
      <c r="BR36" s="701"/>
      <c r="BS36" s="701"/>
      <c r="BT36" s="701"/>
      <c r="BU36" s="701"/>
      <c r="BV36" s="701"/>
      <c r="BW36" s="246"/>
      <c r="BX36" s="674"/>
      <c r="BY36" s="675"/>
      <c r="BZ36" s="133"/>
      <c r="CA36" s="45"/>
      <c r="CB36" s="45"/>
      <c r="CC36" s="45"/>
      <c r="CD36" s="45"/>
      <c r="CE36" s="43"/>
      <c r="CF36" s="43"/>
      <c r="CG36" s="43"/>
      <c r="CH36" s="43"/>
      <c r="CI36" s="43"/>
      <c r="CJ36" s="43"/>
      <c r="CK36" s="43"/>
      <c r="CL36" s="43"/>
      <c r="CM36" s="43"/>
      <c r="CN36" s="43"/>
      <c r="CO36" s="43"/>
      <c r="CP36" s="43"/>
      <c r="CQ36" s="43"/>
      <c r="CR36" s="43"/>
      <c r="CS36" s="55"/>
    </row>
    <row r="37" spans="2:98" s="2" customFormat="1" ht="5.0999999999999996" customHeight="1" x14ac:dyDescent="0.15">
      <c r="B37" s="906"/>
      <c r="D37" s="852"/>
      <c r="E37" s="684"/>
      <c r="F37" s="63"/>
      <c r="G37" s="63"/>
      <c r="H37" s="63"/>
      <c r="I37" s="157"/>
      <c r="J37" s="157"/>
      <c r="K37" s="157"/>
      <c r="L37" s="684"/>
      <c r="M37" s="739" t="s">
        <v>36</v>
      </c>
      <c r="N37" s="124"/>
      <c r="O37" s="48"/>
      <c r="P37" s="39"/>
      <c r="Q37" s="39"/>
      <c r="R37" s="39"/>
      <c r="S37" s="39"/>
      <c r="T37" s="39"/>
      <c r="U37" s="39"/>
      <c r="V37" s="39"/>
      <c r="W37" s="39"/>
      <c r="X37" s="39"/>
      <c r="Y37" s="39"/>
      <c r="Z37" s="39"/>
      <c r="AA37" s="39"/>
      <c r="AB37" s="39"/>
      <c r="AC37" s="43"/>
      <c r="AD37" s="43"/>
      <c r="AE37" s="686"/>
      <c r="AF37" s="908"/>
      <c r="AG37" s="684"/>
      <c r="AH37" s="251"/>
      <c r="AI37" s="701" t="s">
        <v>51</v>
      </c>
      <c r="AJ37" s="701"/>
      <c r="AK37" s="701"/>
      <c r="AL37" s="701"/>
      <c r="AM37" s="701"/>
      <c r="AN37" s="701"/>
      <c r="AO37" s="684"/>
      <c r="AP37" s="739" t="s">
        <v>421</v>
      </c>
      <c r="AQ37" s="127"/>
      <c r="AR37" s="45"/>
      <c r="AS37" s="43"/>
      <c r="AT37" s="43"/>
      <c r="AU37" s="43"/>
      <c r="AV37" s="43"/>
      <c r="AW37" s="43"/>
      <c r="AX37" s="43"/>
      <c r="AY37" s="43"/>
      <c r="AZ37" s="43"/>
      <c r="BA37" s="43"/>
      <c r="BB37" s="43"/>
      <c r="BC37" s="43"/>
      <c r="BD37" s="43"/>
      <c r="BE37" s="43"/>
      <c r="BF37" s="43"/>
      <c r="BG37" s="43"/>
      <c r="BH37" s="181"/>
      <c r="BI37" s="193"/>
      <c r="BJ37" s="65"/>
      <c r="BK37" s="67"/>
      <c r="BL37" s="793"/>
      <c r="BM37" s="754"/>
      <c r="BN37" s="724"/>
      <c r="BO37" s="700">
        <f>入力用①!X20</f>
        <v>0</v>
      </c>
      <c r="BP37" s="700"/>
      <c r="BQ37" s="700"/>
      <c r="BR37" s="700"/>
      <c r="BS37" s="700"/>
      <c r="BT37" s="700"/>
      <c r="BU37" s="700"/>
      <c r="BV37" s="700"/>
      <c r="BW37" s="724"/>
      <c r="BX37" s="672" t="s">
        <v>438</v>
      </c>
      <c r="BY37" s="673"/>
      <c r="BZ37" s="132"/>
      <c r="CA37" s="71"/>
      <c r="CB37" s="71"/>
      <c r="CC37" s="71"/>
      <c r="CD37" s="71"/>
      <c r="CE37" s="69"/>
      <c r="CF37" s="69"/>
      <c r="CG37" s="69"/>
      <c r="CH37" s="69"/>
      <c r="CI37" s="69"/>
      <c r="CJ37" s="69"/>
      <c r="CK37" s="69"/>
      <c r="CL37" s="69"/>
      <c r="CM37" s="69"/>
      <c r="CN37" s="69"/>
      <c r="CO37" s="69"/>
      <c r="CP37" s="69"/>
      <c r="CQ37" s="69"/>
      <c r="CR37" s="69"/>
      <c r="CS37" s="70"/>
    </row>
    <row r="38" spans="2:98" s="2" customFormat="1" ht="18" customHeight="1" x14ac:dyDescent="0.15">
      <c r="B38" s="906"/>
      <c r="D38" s="852"/>
      <c r="E38" s="684"/>
      <c r="F38" s="684" t="s">
        <v>43</v>
      </c>
      <c r="G38" s="684"/>
      <c r="H38" s="687" t="s">
        <v>44</v>
      </c>
      <c r="I38" s="687"/>
      <c r="J38" s="687"/>
      <c r="K38" s="687"/>
      <c r="L38" s="684"/>
      <c r="M38" s="737"/>
      <c r="N38" s="124"/>
      <c r="O38" s="204" t="str">
        <f>IF(OR(入力用①!H20=0,LEN(入力用①!H20)-7&lt;=0),"",LEFT(入力用①!H20,LEN(入力用①!H20)-7))</f>
        <v>1</v>
      </c>
      <c r="P38" s="39"/>
      <c r="Q38" s="205" t="str">
        <f>IF(OR(入力用①!H20=0,LEN(入力用①!H20)-6&lt;=0),"",MID(入力用①!H20,LEN(入力用①!H20)-6,1))</f>
        <v>0</v>
      </c>
      <c r="R38" s="211"/>
      <c r="S38" s="205" t="str">
        <f>IF(OR(入力用①!H20=0,LEN(入力用①!H20)-5&lt;=0),"",MID(入力用①!H20,LEN(入力用①!H20)-5,1))</f>
        <v>2</v>
      </c>
      <c r="T38" s="39"/>
      <c r="U38" s="205" t="str">
        <f>IF(OR(入力用①!H20=0,LEN(入力用①!H20)-4&lt;=0),"",MID(入力用①!H20,LEN(入力用①!H20)-4,1))</f>
        <v>7</v>
      </c>
      <c r="V38" s="39"/>
      <c r="W38" s="205" t="str">
        <f>IF(OR(入力用①!H20=0,LEN(入力用①!H20)-3&lt;=0),"",MID(入力用①!H20,LEN(入力用①!H20)-3,1))</f>
        <v>4</v>
      </c>
      <c r="X38" s="211"/>
      <c r="Y38" s="205" t="str">
        <f>IF(OR(入力用①!H20=0,LEN(入力用①!H20)-2&lt;=0),"",MID(入力用①!H20,LEN(入力用①!H20)-2,1))</f>
        <v>0</v>
      </c>
      <c r="Z38" s="39"/>
      <c r="AA38" s="205" t="str">
        <f>IF(OR(入力用①!H20=0,LEN(入力用①!H20)-1&lt;=0),"",MID(入力用①!H20,LEN(入力用①!H20)-1,1))</f>
        <v>0</v>
      </c>
      <c r="AB38" s="39"/>
      <c r="AC38" s="717" t="str">
        <f>IF(入力用①!H20&lt;&gt;0,RIGHT(入力用①!H20,1),"")</f>
        <v>0</v>
      </c>
      <c r="AD38" s="718"/>
      <c r="AE38" s="686"/>
      <c r="AF38" s="908"/>
      <c r="AG38" s="684"/>
      <c r="AH38" s="251"/>
      <c r="AI38" s="701"/>
      <c r="AJ38" s="701"/>
      <c r="AK38" s="701"/>
      <c r="AL38" s="701"/>
      <c r="AM38" s="701"/>
      <c r="AN38" s="701"/>
      <c r="AO38" s="684"/>
      <c r="AP38" s="737"/>
      <c r="AQ38" s="127"/>
      <c r="AR38" s="206" t="str">
        <f>IF(OR(入力用①!Q20=0,LEN(入力用①!Q20)-7&lt;=0),"",LEFT(入力用①!Q20,LEN(入力用①!Q20)-7))</f>
        <v/>
      </c>
      <c r="AS38" s="43"/>
      <c r="AT38" s="207" t="str">
        <f>IF(OR(入力用①!Q20=0,LEN(入力用①!Q20)-6&lt;=0),"",MID(入力用①!Q20,LEN(入力用①!Q20)-6,1))</f>
        <v/>
      </c>
      <c r="AU38" s="47"/>
      <c r="AV38" s="207" t="str">
        <f>IF(OR(入力用①!Q20=0,LEN(入力用①!Q20)-5&lt;=0),"",MID(入力用①!Q20,LEN(入力用①!Q20)-5,1))</f>
        <v/>
      </c>
      <c r="AW38" s="43"/>
      <c r="AX38" s="207" t="str">
        <f>IF(OR(入力用①!Q20=0,LEN(入力用①!Q20)-4&lt;=0),"",MID(入力用①!Q20,LEN(入力用①!Q20)-4,1))</f>
        <v>8</v>
      </c>
      <c r="AY38" s="43"/>
      <c r="AZ38" s="207" t="str">
        <f>IF(OR(入力用①!Q20=0,LEN(入力用①!Q20)-3&lt;=0),"",MID(入力用①!Q20,LEN(入力用①!Q20)-3,1))</f>
        <v>2</v>
      </c>
      <c r="BA38" s="47"/>
      <c r="BB38" s="207" t="str">
        <f>IF(OR(入力用①!Q20=0,LEN(入力用①!Q20)-2&lt;=0),"",MID(入力用①!Q20,LEN(入力用①!Q20)-2,1))</f>
        <v>0</v>
      </c>
      <c r="BC38" s="43"/>
      <c r="BD38" s="207" t="str">
        <f>IF(OR(入力用①!Q20=0,LEN(入力用①!Q20)-1&lt;=0),"",MID(入力用①!Q20,LEN(入力用①!Q20)-1,1))</f>
        <v>0</v>
      </c>
      <c r="BE38" s="43"/>
      <c r="BF38" s="717" t="str">
        <f>IF(入力用①!Q20&lt;&gt;0,RIGHT(入力用①!Q20,1),"")</f>
        <v>0</v>
      </c>
      <c r="BG38" s="718"/>
      <c r="BH38" s="181"/>
      <c r="BI38" s="752" t="s">
        <v>63</v>
      </c>
      <c r="BJ38" s="753"/>
      <c r="BK38" s="754"/>
      <c r="BL38" s="793"/>
      <c r="BM38" s="754"/>
      <c r="BN38" s="684"/>
      <c r="BO38" s="701"/>
      <c r="BP38" s="701"/>
      <c r="BQ38" s="701"/>
      <c r="BR38" s="701"/>
      <c r="BS38" s="701"/>
      <c r="BT38" s="701"/>
      <c r="BU38" s="701"/>
      <c r="BV38" s="701"/>
      <c r="BW38" s="684"/>
      <c r="BX38" s="665"/>
      <c r="BY38" s="666"/>
      <c r="BZ38" s="133"/>
      <c r="CA38" s="688" t="str">
        <f>IF(OR(入力用①!Z20=0,LEN(入力用①!Z20)-7&lt;=0),"",LEFT(入力用①!Z20,LEN(入力用①!Z20)-7))</f>
        <v/>
      </c>
      <c r="CB38" s="689"/>
      <c r="CC38" s="689"/>
      <c r="CD38" s="690"/>
      <c r="CE38" s="43"/>
      <c r="CF38" s="207" t="str">
        <f>IF(OR(入力用①!Z20=0,LEN(入力用①!Z20)-6&lt;=0),"",MID(入力用①!Z20,LEN(入力用①!Z20)-6,1))</f>
        <v/>
      </c>
      <c r="CG38" s="47"/>
      <c r="CH38" s="207" t="str">
        <f>IF(OR(入力用①!Z20=0,LEN(入力用①!Z20)-5&lt;=0),"",MID(入力用①!Z20,LEN(入力用①!Z20)-5,1))</f>
        <v/>
      </c>
      <c r="CI38" s="43"/>
      <c r="CJ38" s="207" t="str">
        <f>IF(OR(入力用①!Z20=0,LEN(入力用①!Z20)-4&lt;=0),"",MID(入力用①!Z20,LEN(入力用①!Z20)-4,1))</f>
        <v/>
      </c>
      <c r="CK38" s="43"/>
      <c r="CL38" s="207" t="str">
        <f>IF(OR(入力用①!Z20=0,LEN(入力用①!Z20)-3&lt;=0),"",MID(入力用①!Z20,LEN(入力用①!Z20)-3,1))</f>
        <v/>
      </c>
      <c r="CM38" s="47"/>
      <c r="CN38" s="207" t="str">
        <f>IF(OR(入力用①!Z20=0,LEN(入力用①!Z20)-2&lt;=0),"",MID(入力用①!Z20,LEN(入力用①!Z20)-2,1))</f>
        <v/>
      </c>
      <c r="CO38" s="43"/>
      <c r="CP38" s="207" t="str">
        <f>IF(OR(入力用①!Z20=0,LEN(入力用①!Z20)-1&lt;=0),"",MID(入力用①!Z20,LEN(入力用①!Z20)-1,1))</f>
        <v/>
      </c>
      <c r="CQ38" s="43"/>
      <c r="CR38" s="207" t="str">
        <f>IF(入力用①!Z20&lt;&gt;0,RIGHT(入力用①!Z20,1),"")</f>
        <v/>
      </c>
      <c r="CS38" s="55"/>
    </row>
    <row r="39" spans="2:98" s="2" customFormat="1" ht="5.0999999999999996" customHeight="1" x14ac:dyDescent="0.15">
      <c r="B39" s="906"/>
      <c r="D39" s="852"/>
      <c r="E39" s="246"/>
      <c r="F39" s="63"/>
      <c r="G39" s="63"/>
      <c r="H39" s="63"/>
      <c r="I39" s="258"/>
      <c r="J39" s="258"/>
      <c r="K39" s="258"/>
      <c r="L39" s="246"/>
      <c r="M39" s="740"/>
      <c r="N39" s="124"/>
      <c r="O39" s="48"/>
      <c r="P39" s="39"/>
      <c r="Q39" s="39"/>
      <c r="R39" s="39"/>
      <c r="S39" s="39"/>
      <c r="T39" s="39"/>
      <c r="U39" s="39"/>
      <c r="V39" s="39"/>
      <c r="W39" s="39"/>
      <c r="X39" s="39"/>
      <c r="Y39" s="39"/>
      <c r="Z39" s="39"/>
      <c r="AA39" s="39"/>
      <c r="AB39" s="39"/>
      <c r="AC39" s="45"/>
      <c r="AD39" s="45"/>
      <c r="AE39" s="249"/>
      <c r="AF39" s="183"/>
      <c r="AG39" s="246"/>
      <c r="AH39" s="251"/>
      <c r="AI39" s="701"/>
      <c r="AJ39" s="701"/>
      <c r="AK39" s="701"/>
      <c r="AL39" s="701"/>
      <c r="AM39" s="701"/>
      <c r="AN39" s="701"/>
      <c r="AO39" s="246"/>
      <c r="AP39" s="740"/>
      <c r="AQ39" s="127"/>
      <c r="AR39" s="45"/>
      <c r="AS39" s="43"/>
      <c r="AT39" s="43"/>
      <c r="AU39" s="43"/>
      <c r="AV39" s="43"/>
      <c r="AW39" s="43"/>
      <c r="AX39" s="43"/>
      <c r="AY39" s="43"/>
      <c r="AZ39" s="43"/>
      <c r="BA39" s="43"/>
      <c r="BB39" s="43"/>
      <c r="BC39" s="43"/>
      <c r="BD39" s="43"/>
      <c r="BE39" s="43"/>
      <c r="BF39" s="43"/>
      <c r="BG39" s="43"/>
      <c r="BH39" s="181"/>
      <c r="BI39" s="752"/>
      <c r="BJ39" s="753"/>
      <c r="BK39" s="754"/>
      <c r="BL39" s="793"/>
      <c r="BM39" s="754"/>
      <c r="BN39" s="75"/>
      <c r="BO39" s="702"/>
      <c r="BP39" s="702"/>
      <c r="BQ39" s="702"/>
      <c r="BR39" s="702"/>
      <c r="BS39" s="702"/>
      <c r="BT39" s="702"/>
      <c r="BU39" s="702"/>
      <c r="BV39" s="702"/>
      <c r="BW39" s="75"/>
      <c r="BX39" s="674"/>
      <c r="BY39" s="675"/>
      <c r="BZ39" s="134"/>
      <c r="CA39" s="76"/>
      <c r="CB39" s="76"/>
      <c r="CC39" s="76"/>
      <c r="CD39" s="76"/>
      <c r="CE39" s="77"/>
      <c r="CF39" s="77"/>
      <c r="CG39" s="77"/>
      <c r="CH39" s="77"/>
      <c r="CI39" s="77"/>
      <c r="CJ39" s="77"/>
      <c r="CK39" s="77"/>
      <c r="CL39" s="77"/>
      <c r="CM39" s="77"/>
      <c r="CN39" s="77"/>
      <c r="CO39" s="77"/>
      <c r="CP39" s="77"/>
      <c r="CQ39" s="77"/>
      <c r="CR39" s="77"/>
      <c r="CS39" s="80"/>
    </row>
    <row r="40" spans="2:98" s="2" customFormat="1" ht="5.0999999999999996" customHeight="1" x14ac:dyDescent="0.15">
      <c r="B40" s="906"/>
      <c r="D40" s="852"/>
      <c r="E40" s="256"/>
      <c r="F40" s="247"/>
      <c r="G40" s="247"/>
      <c r="H40" s="247"/>
      <c r="I40" s="158"/>
      <c r="J40" s="159"/>
      <c r="K40" s="158"/>
      <c r="L40" s="247"/>
      <c r="M40" s="856" t="s">
        <v>37</v>
      </c>
      <c r="N40" s="143"/>
      <c r="O40" s="72"/>
      <c r="P40" s="73"/>
      <c r="Q40" s="73"/>
      <c r="R40" s="73"/>
      <c r="S40" s="73"/>
      <c r="T40" s="73"/>
      <c r="U40" s="73"/>
      <c r="V40" s="73"/>
      <c r="W40" s="73"/>
      <c r="X40" s="73"/>
      <c r="Y40" s="73"/>
      <c r="Z40" s="73"/>
      <c r="AA40" s="73"/>
      <c r="AB40" s="73"/>
      <c r="AC40" s="69"/>
      <c r="AD40" s="69"/>
      <c r="AE40" s="741"/>
      <c r="AF40" s="183"/>
      <c r="AG40" s="256"/>
      <c r="AH40" s="250"/>
      <c r="AI40" s="700" t="s">
        <v>77</v>
      </c>
      <c r="AJ40" s="700"/>
      <c r="AK40" s="700"/>
      <c r="AL40" s="700"/>
      <c r="AM40" s="700"/>
      <c r="AN40" s="700"/>
      <c r="AO40" s="247"/>
      <c r="AP40" s="736" t="s">
        <v>422</v>
      </c>
      <c r="AQ40" s="170"/>
      <c r="AR40" s="71"/>
      <c r="AS40" s="69"/>
      <c r="AT40" s="69"/>
      <c r="AU40" s="69"/>
      <c r="AV40" s="69"/>
      <c r="AW40" s="69"/>
      <c r="AX40" s="69"/>
      <c r="AY40" s="69"/>
      <c r="AZ40" s="69"/>
      <c r="BA40" s="69"/>
      <c r="BB40" s="69"/>
      <c r="BC40" s="69"/>
      <c r="BD40" s="69"/>
      <c r="BE40" s="69"/>
      <c r="BF40" s="69"/>
      <c r="BG40" s="69"/>
      <c r="BH40" s="180"/>
      <c r="BI40" s="752"/>
      <c r="BJ40" s="753"/>
      <c r="BK40" s="754"/>
      <c r="BL40" s="793"/>
      <c r="BM40" s="754"/>
      <c r="BN40" s="246"/>
      <c r="BO40" s="701">
        <f>入力用①!X21</f>
        <v>0</v>
      </c>
      <c r="BP40" s="701"/>
      <c r="BQ40" s="701"/>
      <c r="BR40" s="701"/>
      <c r="BS40" s="701"/>
      <c r="BT40" s="701"/>
      <c r="BU40" s="701"/>
      <c r="BV40" s="701"/>
      <c r="BW40" s="246"/>
      <c r="BX40" s="672" t="s">
        <v>439</v>
      </c>
      <c r="BY40" s="673"/>
      <c r="BZ40" s="133"/>
      <c r="CA40" s="45"/>
      <c r="CB40" s="45"/>
      <c r="CC40" s="45"/>
      <c r="CD40" s="45"/>
      <c r="CE40" s="43"/>
      <c r="CF40" s="43"/>
      <c r="CG40" s="43"/>
      <c r="CH40" s="43"/>
      <c r="CI40" s="43"/>
      <c r="CJ40" s="43"/>
      <c r="CK40" s="43"/>
      <c r="CL40" s="43"/>
      <c r="CM40" s="43"/>
      <c r="CN40" s="43"/>
      <c r="CO40" s="43"/>
      <c r="CP40" s="43"/>
      <c r="CQ40" s="43"/>
      <c r="CR40" s="43"/>
      <c r="CS40" s="55"/>
    </row>
    <row r="41" spans="2:98" s="2" customFormat="1" ht="18" customHeight="1" x14ac:dyDescent="0.15">
      <c r="B41" s="906"/>
      <c r="D41" s="852"/>
      <c r="E41" s="863" t="s">
        <v>45</v>
      </c>
      <c r="F41" s="864"/>
      <c r="G41" s="864"/>
      <c r="H41" s="864"/>
      <c r="I41" s="865"/>
      <c r="J41" s="765" t="s">
        <v>47</v>
      </c>
      <c r="K41" s="684"/>
      <c r="L41" s="684"/>
      <c r="M41" s="857"/>
      <c r="N41" s="124"/>
      <c r="O41" s="204" t="str">
        <f>IF(OR(入力用①!H21=0,LEN(入力用①!H21)-7&lt;=0),"",LEFT(入力用①!H21,LEN(入力用①!H21)-7))</f>
        <v/>
      </c>
      <c r="P41" s="39"/>
      <c r="Q41" s="205" t="str">
        <f>IF(OR(入力用①!H21=0,LEN(入力用①!H21)-6&lt;=0),"",MID(入力用①!H21,LEN(入力用①!H21)-6,1))</f>
        <v/>
      </c>
      <c r="R41" s="211"/>
      <c r="S41" s="205" t="str">
        <f>IF(OR(入力用①!H21=0,LEN(入力用①!H21)-5&lt;=0),"",MID(入力用①!H21,LEN(入力用①!H21)-5,1))</f>
        <v>1</v>
      </c>
      <c r="T41" s="39"/>
      <c r="U41" s="205" t="str">
        <f>IF(OR(入力用①!H21=0,LEN(入力用①!H21)-4&lt;=0),"",MID(入力用①!H21,LEN(入力用①!H21)-4,1))</f>
        <v>4</v>
      </c>
      <c r="V41" s="39"/>
      <c r="W41" s="205" t="str">
        <f>IF(OR(入力用①!H21=0,LEN(入力用①!H21)-3&lt;=0),"",MID(入力用①!H21,LEN(入力用①!H21)-3,1))</f>
        <v>5</v>
      </c>
      <c r="X41" s="211"/>
      <c r="Y41" s="205" t="str">
        <f>IF(OR(入力用①!H21=0,LEN(入力用①!H21)-2&lt;=0),"",MID(入力用①!H21,LEN(入力用①!H21)-2,1))</f>
        <v>0</v>
      </c>
      <c r="Z41" s="39"/>
      <c r="AA41" s="205" t="str">
        <f>IF(OR(入力用①!H21=0,LEN(入力用①!H21)-1&lt;=0),"",MID(入力用①!H21,LEN(入力用①!H21)-1,1))</f>
        <v>0</v>
      </c>
      <c r="AB41" s="39"/>
      <c r="AC41" s="717" t="str">
        <f>IF(入力用①!H21&lt;&gt;0,RIGHT(入力用①!H21,1),"")</f>
        <v>0</v>
      </c>
      <c r="AD41" s="718"/>
      <c r="AE41" s="686"/>
      <c r="AF41" s="183"/>
      <c r="AG41" s="152"/>
      <c r="AH41" s="251"/>
      <c r="AI41" s="701"/>
      <c r="AJ41" s="701"/>
      <c r="AK41" s="701"/>
      <c r="AL41" s="701"/>
      <c r="AM41" s="701"/>
      <c r="AN41" s="701"/>
      <c r="AO41" s="251"/>
      <c r="AP41" s="737"/>
      <c r="AQ41" s="127"/>
      <c r="AR41" s="206" t="str">
        <f>IF(OR(入力用①!Q21=0,LEN(入力用①!Q21)-7&lt;=0),"",LEFT(入力用①!Q21,LEN(入力用①!Q21)-7))</f>
        <v/>
      </c>
      <c r="AS41" s="43"/>
      <c r="AT41" s="207" t="str">
        <f>IF(OR(入力用①!Q21=0,LEN(入力用①!Q21)-6&lt;=0),"",MID(入力用①!Q21,LEN(入力用①!Q21)-6,1))</f>
        <v/>
      </c>
      <c r="AU41" s="47"/>
      <c r="AV41" s="207" t="str">
        <f>IF(OR(入力用①!Q21=0,LEN(入力用①!Q21)-5&lt;=0),"",MID(入力用①!Q21,LEN(入力用①!Q21)-5,1))</f>
        <v>2</v>
      </c>
      <c r="AW41" s="43"/>
      <c r="AX41" s="207" t="str">
        <f>IF(OR(入力用①!Q21=0,LEN(入力用①!Q21)-4&lt;=0),"",MID(入力用①!Q21,LEN(入力用①!Q21)-4,1))</f>
        <v>9</v>
      </c>
      <c r="AY41" s="43"/>
      <c r="AZ41" s="207" t="str">
        <f>IF(OR(入力用①!Q21=0,LEN(入力用①!Q21)-3&lt;=0),"",MID(入力用①!Q21,LEN(入力用①!Q21)-3,1))</f>
        <v>0</v>
      </c>
      <c r="BA41" s="47"/>
      <c r="BB41" s="207" t="str">
        <f>IF(OR(入力用①!Q21=0,LEN(入力用①!Q21)-2&lt;=0),"",MID(入力用①!Q21,LEN(入力用①!Q21)-2,1))</f>
        <v>0</v>
      </c>
      <c r="BC41" s="43"/>
      <c r="BD41" s="207" t="str">
        <f>IF(OR(入力用①!Q21=0,LEN(入力用①!Q21)-1&lt;=0),"",MID(入力用①!Q21,LEN(入力用①!Q21)-1,1))</f>
        <v>0</v>
      </c>
      <c r="BE41" s="43"/>
      <c r="BF41" s="717" t="str">
        <f>IF(入力用①!Q21&lt;&gt;0,RIGHT(入力用①!Q21,1),"")</f>
        <v>0</v>
      </c>
      <c r="BG41" s="718"/>
      <c r="BH41" s="181"/>
      <c r="BI41" s="752"/>
      <c r="BJ41" s="753"/>
      <c r="BK41" s="754"/>
      <c r="BL41" s="793"/>
      <c r="BM41" s="754"/>
      <c r="BN41" s="246"/>
      <c r="BO41" s="701"/>
      <c r="BP41" s="701"/>
      <c r="BQ41" s="701"/>
      <c r="BR41" s="701"/>
      <c r="BS41" s="701"/>
      <c r="BT41" s="701"/>
      <c r="BU41" s="701"/>
      <c r="BV41" s="701"/>
      <c r="BW41" s="246"/>
      <c r="BX41" s="665"/>
      <c r="BY41" s="666"/>
      <c r="BZ41" s="133"/>
      <c r="CA41" s="688" t="str">
        <f>IF(OR(入力用①!Z21=0,LEN(入力用①!Z21)-7&lt;=0),"",LEFT(入力用①!Z21,LEN(入力用①!Z21)-7))</f>
        <v/>
      </c>
      <c r="CB41" s="689"/>
      <c r="CC41" s="689"/>
      <c r="CD41" s="690"/>
      <c r="CE41" s="43"/>
      <c r="CF41" s="207" t="str">
        <f>IF(OR(入力用①!Z21=0,LEN(入力用①!Z21)-6&lt;=0),"",MID(入力用①!Z21,LEN(入力用①!Z21)-6,1))</f>
        <v/>
      </c>
      <c r="CG41" s="47"/>
      <c r="CH41" s="207" t="str">
        <f>IF(OR(入力用①!Z21=0,LEN(入力用①!Z21)-5&lt;=0),"",MID(入力用①!Z21,LEN(入力用①!Z21)-5,1))</f>
        <v/>
      </c>
      <c r="CI41" s="43"/>
      <c r="CJ41" s="207" t="str">
        <f>IF(OR(入力用①!Z21=0,LEN(入力用①!Z21)-4&lt;=0),"",MID(入力用①!Z21,LEN(入力用①!Z21)-4,1))</f>
        <v/>
      </c>
      <c r="CK41" s="43"/>
      <c r="CL41" s="207" t="str">
        <f>IF(OR(入力用①!Z21=0,LEN(入力用①!Z21)-3&lt;=0),"",MID(入力用①!Z21,LEN(入力用①!Z21)-3,1))</f>
        <v/>
      </c>
      <c r="CM41" s="47"/>
      <c r="CN41" s="207" t="str">
        <f>IF(OR(入力用①!Z21=0,LEN(入力用①!Z21)-2&lt;=0),"",MID(入力用①!Z21,LEN(入力用①!Z21)-2,1))</f>
        <v/>
      </c>
      <c r="CO41" s="43"/>
      <c r="CP41" s="207" t="str">
        <f>IF(OR(入力用①!Z21=0,LEN(入力用①!Z21)-1&lt;=0),"",MID(入力用①!Z21,LEN(入力用①!Z21)-1,1))</f>
        <v/>
      </c>
      <c r="CQ41" s="43"/>
      <c r="CR41" s="207" t="str">
        <f>IF(入力用①!Z21&lt;&gt;0,RIGHT(入力用①!Z21,1),"")</f>
        <v/>
      </c>
      <c r="CS41" s="55"/>
    </row>
    <row r="42" spans="2:98" s="2" customFormat="1" ht="5.0999999999999996" customHeight="1" x14ac:dyDescent="0.15">
      <c r="B42" s="906"/>
      <c r="D42" s="852"/>
      <c r="E42" s="863"/>
      <c r="F42" s="864"/>
      <c r="G42" s="864"/>
      <c r="H42" s="864"/>
      <c r="I42" s="865"/>
      <c r="J42" s="156"/>
      <c r="K42" s="75"/>
      <c r="L42" s="252"/>
      <c r="M42" s="858"/>
      <c r="N42" s="144"/>
      <c r="O42" s="145"/>
      <c r="P42" s="146"/>
      <c r="Q42" s="146"/>
      <c r="R42" s="146"/>
      <c r="S42" s="146"/>
      <c r="T42" s="146"/>
      <c r="U42" s="146"/>
      <c r="V42" s="146"/>
      <c r="W42" s="146"/>
      <c r="X42" s="146"/>
      <c r="Y42" s="146"/>
      <c r="Z42" s="146"/>
      <c r="AA42" s="146"/>
      <c r="AB42" s="146"/>
      <c r="AC42" s="76"/>
      <c r="AD42" s="76"/>
      <c r="AE42" s="147"/>
      <c r="AF42" s="183"/>
      <c r="AG42" s="153"/>
      <c r="AH42" s="252"/>
      <c r="AI42" s="702"/>
      <c r="AJ42" s="702"/>
      <c r="AK42" s="702"/>
      <c r="AL42" s="702"/>
      <c r="AM42" s="702"/>
      <c r="AN42" s="702"/>
      <c r="AO42" s="252"/>
      <c r="AP42" s="738"/>
      <c r="AQ42" s="171"/>
      <c r="AR42" s="76"/>
      <c r="AS42" s="77"/>
      <c r="AT42" s="77"/>
      <c r="AU42" s="77"/>
      <c r="AV42" s="77"/>
      <c r="AW42" s="77"/>
      <c r="AX42" s="77"/>
      <c r="AY42" s="77"/>
      <c r="AZ42" s="77"/>
      <c r="BA42" s="77"/>
      <c r="BB42" s="77"/>
      <c r="BC42" s="77"/>
      <c r="BD42" s="77"/>
      <c r="BE42" s="77"/>
      <c r="BF42" s="77"/>
      <c r="BG42" s="77"/>
      <c r="BH42" s="182"/>
      <c r="BI42" s="752"/>
      <c r="BJ42" s="753"/>
      <c r="BK42" s="754"/>
      <c r="BL42" s="793"/>
      <c r="BM42" s="754"/>
      <c r="BN42" s="246"/>
      <c r="BO42" s="701"/>
      <c r="BP42" s="701"/>
      <c r="BQ42" s="701"/>
      <c r="BR42" s="701"/>
      <c r="BS42" s="701"/>
      <c r="BT42" s="701"/>
      <c r="BU42" s="701"/>
      <c r="BV42" s="701"/>
      <c r="BW42" s="246"/>
      <c r="BX42" s="674"/>
      <c r="BY42" s="675"/>
      <c r="BZ42" s="133"/>
      <c r="CA42" s="45"/>
      <c r="CB42" s="45"/>
      <c r="CC42" s="45"/>
      <c r="CD42" s="45"/>
      <c r="CE42" s="43"/>
      <c r="CF42" s="43"/>
      <c r="CG42" s="43"/>
      <c r="CH42" s="43"/>
      <c r="CI42" s="43"/>
      <c r="CJ42" s="43"/>
      <c r="CK42" s="43"/>
      <c r="CL42" s="43"/>
      <c r="CM42" s="43"/>
      <c r="CN42" s="43"/>
      <c r="CO42" s="43"/>
      <c r="CP42" s="43"/>
      <c r="CQ42" s="43"/>
      <c r="CR42" s="43"/>
      <c r="CS42" s="55"/>
    </row>
    <row r="43" spans="2:98" s="2" customFormat="1" ht="5.0999999999999996" customHeight="1" x14ac:dyDescent="0.15">
      <c r="B43" s="906"/>
      <c r="D43" s="852"/>
      <c r="E43" s="860" t="s">
        <v>46</v>
      </c>
      <c r="F43" s="861"/>
      <c r="G43" s="861"/>
      <c r="H43" s="861"/>
      <c r="I43" s="862"/>
      <c r="J43" s="160"/>
      <c r="K43" s="161"/>
      <c r="L43" s="78"/>
      <c r="M43" s="856" t="s">
        <v>38</v>
      </c>
      <c r="N43" s="143"/>
      <c r="O43" s="72"/>
      <c r="P43" s="73"/>
      <c r="Q43" s="73"/>
      <c r="R43" s="73"/>
      <c r="S43" s="73"/>
      <c r="T43" s="73"/>
      <c r="U43" s="73"/>
      <c r="V43" s="73"/>
      <c r="W43" s="73"/>
      <c r="X43" s="73"/>
      <c r="Y43" s="73"/>
      <c r="Z43" s="73"/>
      <c r="AA43" s="73"/>
      <c r="AB43" s="73"/>
      <c r="AC43" s="69"/>
      <c r="AD43" s="69"/>
      <c r="AE43" s="741"/>
      <c r="AF43" s="183"/>
      <c r="AG43" s="684"/>
      <c r="AH43" s="251"/>
      <c r="AI43" s="701" t="s">
        <v>78</v>
      </c>
      <c r="AJ43" s="701"/>
      <c r="AK43" s="701"/>
      <c r="AL43" s="701"/>
      <c r="AM43" s="701"/>
      <c r="AN43" s="701"/>
      <c r="AO43" s="684"/>
      <c r="AP43" s="739" t="s">
        <v>423</v>
      </c>
      <c r="AQ43" s="127"/>
      <c r="AR43" s="45"/>
      <c r="AS43" s="43"/>
      <c r="AT43" s="43"/>
      <c r="AU43" s="43"/>
      <c r="AV43" s="43"/>
      <c r="AW43" s="43"/>
      <c r="AX43" s="43"/>
      <c r="AY43" s="43"/>
      <c r="AZ43" s="43"/>
      <c r="BA43" s="43"/>
      <c r="BB43" s="43"/>
      <c r="BC43" s="43"/>
      <c r="BD43" s="43"/>
      <c r="BE43" s="43"/>
      <c r="BF43" s="43"/>
      <c r="BG43" s="43"/>
      <c r="BH43" s="181"/>
      <c r="BI43" s="752"/>
      <c r="BJ43" s="753"/>
      <c r="BK43" s="754"/>
      <c r="BL43" s="793"/>
      <c r="BM43" s="754"/>
      <c r="BN43" s="724"/>
      <c r="BO43" s="785" t="s">
        <v>27</v>
      </c>
      <c r="BP43" s="700"/>
      <c r="BQ43" s="700"/>
      <c r="BR43" s="700"/>
      <c r="BS43" s="700"/>
      <c r="BT43" s="700"/>
      <c r="BU43" s="700"/>
      <c r="BV43" s="700"/>
      <c r="BW43" s="724"/>
      <c r="BX43" s="672" t="s">
        <v>440</v>
      </c>
      <c r="BY43" s="673"/>
      <c r="BZ43" s="132"/>
      <c r="CA43" s="71"/>
      <c r="CB43" s="71"/>
      <c r="CC43" s="71"/>
      <c r="CD43" s="71"/>
      <c r="CE43" s="69"/>
      <c r="CF43" s="69"/>
      <c r="CG43" s="69"/>
      <c r="CH43" s="69"/>
      <c r="CI43" s="69"/>
      <c r="CJ43" s="69"/>
      <c r="CK43" s="69"/>
      <c r="CL43" s="69"/>
      <c r="CM43" s="69"/>
      <c r="CN43" s="69"/>
      <c r="CO43" s="69"/>
      <c r="CP43" s="69"/>
      <c r="CQ43" s="69"/>
      <c r="CR43" s="69"/>
      <c r="CS43" s="74"/>
    </row>
    <row r="44" spans="2:98" s="2" customFormat="1" ht="18" customHeight="1" x14ac:dyDescent="0.15">
      <c r="B44" s="906"/>
      <c r="D44" s="852"/>
      <c r="E44" s="860"/>
      <c r="F44" s="861"/>
      <c r="G44" s="861"/>
      <c r="H44" s="861"/>
      <c r="I44" s="862"/>
      <c r="J44" s="854" t="s">
        <v>48</v>
      </c>
      <c r="K44" s="855"/>
      <c r="L44" s="855"/>
      <c r="M44" s="857"/>
      <c r="N44" s="124"/>
      <c r="O44" s="204" t="str">
        <f>IF(OR(入力用①!H22=0,LEN(入力用①!H22)-7&lt;=0),"",LEFT(入力用①!H22,LEN(入力用①!H22)-7))</f>
        <v/>
      </c>
      <c r="P44" s="39"/>
      <c r="Q44" s="205" t="str">
        <f>IF(OR(入力用①!H22=0,LEN(入力用①!H22)-6&lt;=0),"",MID(入力用①!H22,LEN(入力用①!H22)-6,1))</f>
        <v/>
      </c>
      <c r="R44" s="211"/>
      <c r="S44" s="205" t="str">
        <f>IF(OR(入力用①!H22=0,LEN(入力用①!H22)-5&lt;=0),"",MID(入力用①!H22,LEN(入力用①!H22)-5,1))</f>
        <v>1</v>
      </c>
      <c r="T44" s="39"/>
      <c r="U44" s="205" t="str">
        <f>IF(OR(入力用①!H22=0,LEN(入力用①!H22)-4&lt;=0),"",MID(入力用①!H22,LEN(入力用①!H22)-4,1))</f>
        <v>6</v>
      </c>
      <c r="V44" s="39"/>
      <c r="W44" s="205" t="str">
        <f>IF(OR(入力用①!H22=0,LEN(入力用①!H22)-3&lt;=0),"",MID(入力用①!H22,LEN(入力用①!H22)-3,1))</f>
        <v>4</v>
      </c>
      <c r="X44" s="211"/>
      <c r="Y44" s="205" t="str">
        <f>IF(OR(入力用①!H22=0,LEN(入力用①!H22)-2&lt;=0),"",MID(入力用①!H22,LEN(入力用①!H22)-2,1))</f>
        <v>3</v>
      </c>
      <c r="Z44" s="39"/>
      <c r="AA44" s="205" t="str">
        <f>IF(OR(入力用①!H22=0,LEN(入力用①!H22)-1&lt;=0),"",MID(入力用①!H22,LEN(入力用①!H22)-1,1))</f>
        <v>0</v>
      </c>
      <c r="AB44" s="39"/>
      <c r="AC44" s="717" t="str">
        <f>IF(入力用①!H22&lt;&gt;0,RIGHT(入力用①!H22,1),"")</f>
        <v>0</v>
      </c>
      <c r="AD44" s="718"/>
      <c r="AE44" s="686"/>
      <c r="AF44" s="183"/>
      <c r="AG44" s="684"/>
      <c r="AH44" s="251"/>
      <c r="AI44" s="701"/>
      <c r="AJ44" s="701"/>
      <c r="AK44" s="701"/>
      <c r="AL44" s="701"/>
      <c r="AM44" s="701"/>
      <c r="AN44" s="701"/>
      <c r="AO44" s="684"/>
      <c r="AP44" s="737"/>
      <c r="AQ44" s="127"/>
      <c r="AR44" s="206" t="str">
        <f>IF(OR(入力用①!Q22=0,LEN(入力用①!Q22)-7&lt;=0),"",LEFT(入力用①!Q22,LEN(入力用①!Q22)-7))</f>
        <v/>
      </c>
      <c r="AS44" s="43"/>
      <c r="AT44" s="207" t="str">
        <f>IF(OR(入力用①!Q22=0,LEN(入力用①!Q22)-6&lt;=0),"",MID(入力用①!Q22,LEN(入力用①!Q22)-6,1))</f>
        <v/>
      </c>
      <c r="AU44" s="47"/>
      <c r="AV44" s="207" t="str">
        <f>IF(OR(入力用①!Q22=0,LEN(入力用①!Q22)-5&lt;=0),"",MID(入力用①!Q22,LEN(入力用①!Q22)-5,1))</f>
        <v>1</v>
      </c>
      <c r="AW44" s="43"/>
      <c r="AX44" s="207" t="str">
        <f>IF(OR(入力用①!Q22=0,LEN(入力用①!Q22)-4&lt;=0),"",MID(入力用①!Q22,LEN(入力用①!Q22)-4,1))</f>
        <v>3</v>
      </c>
      <c r="AY44" s="43"/>
      <c r="AZ44" s="207" t="str">
        <f>IF(OR(入力用①!Q22=0,LEN(入力用①!Q22)-3&lt;=0),"",MID(入力用①!Q22,LEN(入力用①!Q22)-3,1))</f>
        <v>8</v>
      </c>
      <c r="BA44" s="47"/>
      <c r="BB44" s="207" t="str">
        <f>IF(OR(入力用①!Q22=0,LEN(入力用①!Q22)-2&lt;=0),"",MID(入力用①!Q22,LEN(入力用①!Q22)-2,1))</f>
        <v>0</v>
      </c>
      <c r="BC44" s="43"/>
      <c r="BD44" s="207" t="str">
        <f>IF(OR(入力用①!Q22=0,LEN(入力用①!Q22)-1&lt;=0),"",MID(入力用①!Q22,LEN(入力用①!Q22)-1,1))</f>
        <v>0</v>
      </c>
      <c r="BE44" s="43"/>
      <c r="BF44" s="717" t="str">
        <f>IF(入力用①!Q22&lt;&gt;0,RIGHT(入力用①!Q22,1),"")</f>
        <v>0</v>
      </c>
      <c r="BG44" s="718"/>
      <c r="BH44" s="181"/>
      <c r="BI44" s="752"/>
      <c r="BJ44" s="753"/>
      <c r="BK44" s="754"/>
      <c r="BL44" s="68"/>
      <c r="BM44" s="66"/>
      <c r="BN44" s="684"/>
      <c r="BO44" s="701"/>
      <c r="BP44" s="701"/>
      <c r="BQ44" s="701"/>
      <c r="BR44" s="701"/>
      <c r="BS44" s="701"/>
      <c r="BT44" s="701"/>
      <c r="BU44" s="701"/>
      <c r="BV44" s="701"/>
      <c r="BW44" s="684"/>
      <c r="BX44" s="665"/>
      <c r="BY44" s="666"/>
      <c r="BZ44" s="133"/>
      <c r="CA44" s="688" t="str">
        <f>IF(OR(入力用①!Z22=0,LEN(入力用①!Z22)-7&lt;=0),"",LEFT(入力用①!Z22,LEN(入力用①!Z22)-7))</f>
        <v/>
      </c>
      <c r="CB44" s="689"/>
      <c r="CC44" s="689"/>
      <c r="CD44" s="690"/>
      <c r="CE44" s="43"/>
      <c r="CF44" s="207" t="str">
        <f>IF(OR(入力用①!Z22=0,LEN(入力用①!Z22)-6&lt;=0),"",MID(入力用①!Z22,LEN(入力用①!Z22)-6,1))</f>
        <v/>
      </c>
      <c r="CG44" s="47"/>
      <c r="CH44" s="207" t="str">
        <f>IF(OR(入力用①!Z22=0,LEN(入力用①!Z22)-5&lt;=0),"",MID(入力用①!Z22,LEN(入力用①!Z22)-5,1))</f>
        <v/>
      </c>
      <c r="CI44" s="43"/>
      <c r="CJ44" s="207" t="str">
        <f>IF(OR(入力用①!Z22=0,LEN(入力用①!Z22)-4&lt;=0),"",MID(入力用①!Z22,LEN(入力用①!Z22)-4,1))</f>
        <v>5</v>
      </c>
      <c r="CK44" s="43"/>
      <c r="CL44" s="207" t="str">
        <f>IF(OR(入力用①!Z22=0,LEN(入力用①!Z22)-3&lt;=0),"",MID(入力用①!Z22,LEN(入力用①!Z22)-3,1))</f>
        <v>5</v>
      </c>
      <c r="CM44" s="47"/>
      <c r="CN44" s="207" t="str">
        <f>IF(OR(入力用①!Z22=0,LEN(入力用①!Z22)-2&lt;=0),"",MID(入力用①!Z22,LEN(入力用①!Z22)-2,1))</f>
        <v>0</v>
      </c>
      <c r="CO44" s="43"/>
      <c r="CP44" s="207" t="str">
        <f>IF(OR(入力用①!Z22=0,LEN(入力用①!Z22)-1&lt;=0),"",MID(入力用①!Z22,LEN(入力用①!Z22)-1,1))</f>
        <v>0</v>
      </c>
      <c r="CQ44" s="43"/>
      <c r="CR44" s="207" t="str">
        <f>IF(入力用①!Z22&lt;&gt;0,RIGHT(入力用①!Z22,1),"")</f>
        <v>0</v>
      </c>
      <c r="CS44" s="58"/>
    </row>
    <row r="45" spans="2:98" s="2" customFormat="1" ht="5.0999999999999996" customHeight="1" thickBot="1" x14ac:dyDescent="0.2">
      <c r="B45" s="906"/>
      <c r="D45" s="853"/>
      <c r="E45" s="156"/>
      <c r="F45" s="162"/>
      <c r="G45" s="162"/>
      <c r="H45" s="162"/>
      <c r="I45" s="162"/>
      <c r="J45" s="163"/>
      <c r="K45" s="162"/>
      <c r="L45" s="75"/>
      <c r="M45" s="859"/>
      <c r="N45" s="124"/>
      <c r="O45" s="39"/>
      <c r="P45" s="39"/>
      <c r="Q45" s="39"/>
      <c r="R45" s="39"/>
      <c r="S45" s="39"/>
      <c r="T45" s="39"/>
      <c r="U45" s="39"/>
      <c r="V45" s="39"/>
      <c r="W45" s="39"/>
      <c r="X45" s="39"/>
      <c r="Y45" s="39"/>
      <c r="Z45" s="39"/>
      <c r="AA45" s="39"/>
      <c r="AB45" s="39"/>
      <c r="AC45" s="45"/>
      <c r="AD45" s="45"/>
      <c r="AE45" s="249"/>
      <c r="AF45" s="183"/>
      <c r="AG45" s="246"/>
      <c r="AH45" s="251"/>
      <c r="AI45" s="701"/>
      <c r="AJ45" s="701"/>
      <c r="AK45" s="701"/>
      <c r="AL45" s="701"/>
      <c r="AM45" s="701"/>
      <c r="AN45" s="701"/>
      <c r="AO45" s="246"/>
      <c r="AP45" s="740"/>
      <c r="AQ45" s="127"/>
      <c r="AR45" s="45"/>
      <c r="AS45" s="43"/>
      <c r="AT45" s="43"/>
      <c r="AU45" s="43"/>
      <c r="AV45" s="43"/>
      <c r="AW45" s="43"/>
      <c r="AX45" s="43"/>
      <c r="AY45" s="43"/>
      <c r="AZ45" s="43"/>
      <c r="BA45" s="43"/>
      <c r="BB45" s="43"/>
      <c r="BC45" s="43"/>
      <c r="BD45" s="43"/>
      <c r="BE45" s="43"/>
      <c r="BF45" s="43"/>
      <c r="BG45" s="43"/>
      <c r="BH45" s="181"/>
      <c r="BI45" s="752"/>
      <c r="BJ45" s="753"/>
      <c r="BK45" s="754"/>
      <c r="BL45" s="233"/>
      <c r="BM45" s="234"/>
      <c r="BN45" s="235"/>
      <c r="BO45" s="786"/>
      <c r="BP45" s="786"/>
      <c r="BQ45" s="786"/>
      <c r="BR45" s="786"/>
      <c r="BS45" s="786"/>
      <c r="BT45" s="786"/>
      <c r="BU45" s="786"/>
      <c r="BV45" s="786"/>
      <c r="BW45" s="235"/>
      <c r="BX45" s="665"/>
      <c r="BY45" s="666"/>
      <c r="BZ45" s="229"/>
      <c r="CA45" s="230"/>
      <c r="CB45" s="230"/>
      <c r="CC45" s="230"/>
      <c r="CD45" s="230"/>
      <c r="CE45" s="231"/>
      <c r="CF45" s="231"/>
      <c r="CG45" s="231"/>
      <c r="CH45" s="231"/>
      <c r="CI45" s="231"/>
      <c r="CJ45" s="231"/>
      <c r="CK45" s="231"/>
      <c r="CL45" s="231"/>
      <c r="CM45" s="231"/>
      <c r="CN45" s="231"/>
      <c r="CO45" s="231"/>
      <c r="CP45" s="231"/>
      <c r="CQ45" s="231"/>
      <c r="CR45" s="231"/>
      <c r="CS45" s="232"/>
    </row>
    <row r="46" spans="2:98" s="2" customFormat="1" ht="5.0999999999999996" customHeight="1" thickTop="1" x14ac:dyDescent="0.15">
      <c r="B46" s="906"/>
      <c r="D46" s="734" t="s">
        <v>394</v>
      </c>
      <c r="E46" s="735"/>
      <c r="F46" s="735"/>
      <c r="G46" s="735"/>
      <c r="H46" s="735"/>
      <c r="I46" s="735"/>
      <c r="J46" s="735"/>
      <c r="K46" s="735"/>
      <c r="L46" s="735"/>
      <c r="M46" s="916" t="s">
        <v>10</v>
      </c>
      <c r="N46" s="828"/>
      <c r="O46" s="829"/>
      <c r="P46" s="829"/>
      <c r="Q46" s="829"/>
      <c r="R46" s="829"/>
      <c r="S46" s="829"/>
      <c r="T46" s="829"/>
      <c r="U46" s="829"/>
      <c r="V46" s="829"/>
      <c r="W46" s="829"/>
      <c r="X46" s="829"/>
      <c r="Y46" s="829"/>
      <c r="Z46" s="829"/>
      <c r="AA46" s="829"/>
      <c r="AB46" s="829"/>
      <c r="AC46" s="829"/>
      <c r="AD46" s="829"/>
      <c r="AE46" s="830"/>
      <c r="AF46" s="183"/>
      <c r="AG46" s="151"/>
      <c r="AH46" s="250"/>
      <c r="AI46" s="700" t="s">
        <v>79</v>
      </c>
      <c r="AJ46" s="700"/>
      <c r="AK46" s="700"/>
      <c r="AL46" s="700"/>
      <c r="AM46" s="700"/>
      <c r="AN46" s="700"/>
      <c r="AO46" s="250"/>
      <c r="AP46" s="736" t="s">
        <v>424</v>
      </c>
      <c r="AQ46" s="167"/>
      <c r="AR46" s="72"/>
      <c r="AS46" s="73"/>
      <c r="AT46" s="73"/>
      <c r="AU46" s="73"/>
      <c r="AV46" s="73"/>
      <c r="AW46" s="73"/>
      <c r="AX46" s="73"/>
      <c r="AY46" s="73"/>
      <c r="AZ46" s="73"/>
      <c r="BA46" s="73"/>
      <c r="BB46" s="73"/>
      <c r="BC46" s="73"/>
      <c r="BD46" s="73"/>
      <c r="BE46" s="73"/>
      <c r="BF46" s="73"/>
      <c r="BG46" s="73"/>
      <c r="BH46" s="184"/>
      <c r="BI46" s="752"/>
      <c r="BJ46" s="753"/>
      <c r="BK46" s="754"/>
      <c r="BL46" s="68"/>
      <c r="BM46" s="66"/>
      <c r="BN46" s="246"/>
      <c r="BO46" s="709" t="s">
        <v>56</v>
      </c>
      <c r="BP46" s="701"/>
      <c r="BQ46" s="701"/>
      <c r="BR46" s="701"/>
      <c r="BS46" s="701"/>
      <c r="BT46" s="701"/>
      <c r="BU46" s="701"/>
      <c r="BV46" s="701"/>
      <c r="BW46" s="251"/>
      <c r="BX46" s="787" t="s">
        <v>441</v>
      </c>
      <c r="BY46" s="668"/>
      <c r="BZ46" s="135"/>
      <c r="CA46" s="48"/>
      <c r="CB46" s="48"/>
      <c r="CC46" s="48"/>
      <c r="CD46" s="48"/>
      <c r="CE46" s="39"/>
      <c r="CF46" s="39"/>
      <c r="CG46" s="39"/>
      <c r="CH46" s="39"/>
      <c r="CI46" s="39"/>
      <c r="CJ46" s="39"/>
      <c r="CK46" s="39"/>
      <c r="CL46" s="39"/>
      <c r="CM46" s="39"/>
      <c r="CN46" s="39"/>
      <c r="CO46" s="39"/>
      <c r="CP46" s="39"/>
      <c r="CQ46" s="39"/>
      <c r="CR46" s="39"/>
      <c r="CS46" s="58"/>
    </row>
    <row r="47" spans="2:98" s="2" customFormat="1" ht="8.25" customHeight="1" x14ac:dyDescent="0.15">
      <c r="B47" s="906"/>
      <c r="D47" s="734"/>
      <c r="E47" s="735"/>
      <c r="F47" s="735"/>
      <c r="G47" s="735"/>
      <c r="H47" s="735"/>
      <c r="I47" s="735"/>
      <c r="J47" s="735"/>
      <c r="K47" s="735"/>
      <c r="L47" s="735"/>
      <c r="M47" s="917"/>
      <c r="N47" s="831"/>
      <c r="O47" s="832"/>
      <c r="P47" s="832"/>
      <c r="Q47" s="832"/>
      <c r="R47" s="832"/>
      <c r="S47" s="832"/>
      <c r="T47" s="832"/>
      <c r="U47" s="832"/>
      <c r="V47" s="832"/>
      <c r="W47" s="832"/>
      <c r="X47" s="832"/>
      <c r="Y47" s="832"/>
      <c r="Z47" s="832"/>
      <c r="AA47" s="832"/>
      <c r="AB47" s="832"/>
      <c r="AC47" s="832"/>
      <c r="AD47" s="832"/>
      <c r="AE47" s="833"/>
      <c r="AF47" s="183"/>
      <c r="AG47" s="152"/>
      <c r="AH47" s="251"/>
      <c r="AI47" s="701"/>
      <c r="AJ47" s="701"/>
      <c r="AK47" s="701"/>
      <c r="AL47" s="701"/>
      <c r="AM47" s="701"/>
      <c r="AN47" s="701"/>
      <c r="AO47" s="251"/>
      <c r="AP47" s="737"/>
      <c r="AQ47" s="127">
        <v>7</v>
      </c>
      <c r="AR47" s="770" t="str">
        <f>IF(OR(入力用①!Q23=0,LEN(入力用①!Q23)-7&lt;=0),"",LEFT(入力用①!Q23,LEN(入力用①!Q23)-7))</f>
        <v/>
      </c>
      <c r="AS47" s="43"/>
      <c r="AT47" s="677" t="str">
        <f>IF(OR(入力用①!Q23=0,LEN(入力用①!Q23)-6&lt;=0),"",MID(入力用①!Q23,LEN(入力用①!Q23)-6,1))</f>
        <v/>
      </c>
      <c r="AU47" s="676"/>
      <c r="AV47" s="677" t="str">
        <f>IF(OR(入力用①!Q23=0,LEN(入力用①!Q23)-5&lt;=0),"",MID(入力用①!Q23,LEN(入力用①!Q23)-5,1))</f>
        <v/>
      </c>
      <c r="AW47" s="43"/>
      <c r="AX47" s="677" t="str">
        <f>IF(OR(入力用①!Q23=0,LEN(入力用①!Q23)-4&lt;=0),"",MID(入力用①!Q23,LEN(入力用①!Q23)-4,1))</f>
        <v/>
      </c>
      <c r="AY47" s="43"/>
      <c r="AZ47" s="677" t="str">
        <f>IF(OR(入力用①!Q23=0,LEN(入力用①!Q23)-3&lt;=0),"",MID(入力用①!Q23,LEN(入力用①!Q23)-3,1))</f>
        <v/>
      </c>
      <c r="BA47" s="676"/>
      <c r="BB47" s="677" t="str">
        <f>IF(OR(入力用①!Q23=0,LEN(入力用①!Q23)-2&lt;=0),"",MID(入力用①!Q23,LEN(入力用①!Q23)-2,1))</f>
        <v/>
      </c>
      <c r="BC47" s="44"/>
      <c r="BD47" s="677" t="str">
        <f>IF(OR(入力用①!Q23=0,LEN(入力用①!Q23)-1&lt;=0),"",MID(入力用①!Q23,LEN(入力用①!Q23)-1,1))</f>
        <v/>
      </c>
      <c r="BE47" s="44"/>
      <c r="BF47" s="711" t="str">
        <f>IF(入力用①!Q23&lt;&gt;0,RIGHT(入力用①!Q23,1),"")</f>
        <v/>
      </c>
      <c r="BG47" s="712"/>
      <c r="BH47" s="179"/>
      <c r="BI47" s="752"/>
      <c r="BJ47" s="753"/>
      <c r="BK47" s="754"/>
      <c r="BL47" s="68"/>
      <c r="BM47" s="66"/>
      <c r="BN47" s="251"/>
      <c r="BO47" s="701"/>
      <c r="BP47" s="701"/>
      <c r="BQ47" s="701"/>
      <c r="BR47" s="701"/>
      <c r="BS47" s="701"/>
      <c r="BT47" s="701"/>
      <c r="BU47" s="701"/>
      <c r="BV47" s="701"/>
      <c r="BW47" s="251"/>
      <c r="BX47" s="665"/>
      <c r="BY47" s="666"/>
      <c r="BZ47" s="133"/>
      <c r="CA47" s="691" t="str">
        <f>IF(OR(入力用①!Z23=0,LEN(入力用①!Z23)-7&lt;=0),"",LEFT(入力用①!Z23,LEN(入力用①!Z23)-7))</f>
        <v/>
      </c>
      <c r="CB47" s="692"/>
      <c r="CC47" s="692"/>
      <c r="CD47" s="693"/>
      <c r="CE47" s="43"/>
      <c r="CF47" s="677" t="str">
        <f>IF(OR(入力用①!Z23=0,LEN(入力用①!Z23)-6&lt;=0),"",MID(入力用①!Z23,LEN(入力用①!Z23)-6,1))</f>
        <v>2</v>
      </c>
      <c r="CG47" s="676"/>
      <c r="CH47" s="677" t="str">
        <f>IF(OR(入力用①!Z23=0,LEN(入力用①!Z23)-5&lt;=0),"",MID(入力用①!Z23,LEN(入力用①!Z23)-5,1))</f>
        <v>1</v>
      </c>
      <c r="CI47" s="43"/>
      <c r="CJ47" s="677" t="str">
        <f>IF(OR(入力用①!Z23=0,LEN(入力用①!Z23)-4&lt;=0),"",MID(入力用①!Z23,LEN(入力用①!Z23)-4,1))</f>
        <v>7</v>
      </c>
      <c r="CK47" s="43"/>
      <c r="CL47" s="677" t="str">
        <f>IF(OR(入力用①!Z23=0,LEN(入力用①!Z23)-3&lt;=0),"",MID(入力用①!Z23,LEN(入力用①!Z23)-3,1))</f>
        <v>0</v>
      </c>
      <c r="CM47" s="676"/>
      <c r="CN47" s="677" t="str">
        <f>IF(OR(入力用①!Z23=0,LEN(入力用①!Z23)-2&lt;=0),"",MID(入力用①!Z23,LEN(入力用①!Z23)-2,1))</f>
        <v>0</v>
      </c>
      <c r="CO47" s="44"/>
      <c r="CP47" s="677" t="str">
        <f>IF(OR(入力用①!Z23=0,LEN(入力用①!Z23)-1&lt;=0),"",MID(入力用①!Z23,LEN(入力用①!Z23)-1,1))</f>
        <v>0</v>
      </c>
      <c r="CQ47" s="44"/>
      <c r="CR47" s="677" t="str">
        <f>IF(入力用①!Z23&lt;&gt;0,RIGHT(入力用①!Z23,1),"")</f>
        <v>0</v>
      </c>
      <c r="CS47" s="58"/>
      <c r="CT47" s="742"/>
    </row>
    <row r="48" spans="2:98" s="2" customFormat="1" ht="5.0999999999999996" customHeight="1" x14ac:dyDescent="0.15">
      <c r="B48" s="906"/>
      <c r="D48" s="734"/>
      <c r="E48" s="735"/>
      <c r="F48" s="735"/>
      <c r="G48" s="735"/>
      <c r="H48" s="735"/>
      <c r="I48" s="735"/>
      <c r="J48" s="735"/>
      <c r="K48" s="735"/>
      <c r="L48" s="735"/>
      <c r="M48" s="917"/>
      <c r="N48" s="124"/>
      <c r="O48" s="39"/>
      <c r="P48" s="39"/>
      <c r="Q48" s="39"/>
      <c r="R48" s="39"/>
      <c r="S48" s="39"/>
      <c r="T48" s="39"/>
      <c r="U48" s="39"/>
      <c r="V48" s="39"/>
      <c r="W48" s="39"/>
      <c r="X48" s="39"/>
      <c r="Y48" s="39"/>
      <c r="Z48" s="39"/>
      <c r="AA48" s="39"/>
      <c r="AB48" s="39"/>
      <c r="AC48" s="43"/>
      <c r="AD48" s="43"/>
      <c r="AE48" s="191"/>
      <c r="AF48" s="183"/>
      <c r="AG48" s="152"/>
      <c r="AH48" s="251"/>
      <c r="AI48" s="701"/>
      <c r="AJ48" s="701"/>
      <c r="AK48" s="701"/>
      <c r="AL48" s="701"/>
      <c r="AM48" s="701"/>
      <c r="AN48" s="701"/>
      <c r="AO48" s="251"/>
      <c r="AP48" s="737"/>
      <c r="AQ48" s="128"/>
      <c r="AR48" s="771"/>
      <c r="AS48" s="45"/>
      <c r="AT48" s="678"/>
      <c r="AU48" s="676"/>
      <c r="AV48" s="678"/>
      <c r="AW48" s="45"/>
      <c r="AX48" s="678"/>
      <c r="AY48" s="45"/>
      <c r="AZ48" s="678"/>
      <c r="BA48" s="676"/>
      <c r="BB48" s="678"/>
      <c r="BC48" s="44"/>
      <c r="BD48" s="678"/>
      <c r="BE48" s="44"/>
      <c r="BF48" s="713"/>
      <c r="BG48" s="714"/>
      <c r="BH48" s="179"/>
      <c r="BI48" s="752"/>
      <c r="BJ48" s="753"/>
      <c r="BK48" s="754"/>
      <c r="BL48" s="68"/>
      <c r="BM48" s="66"/>
      <c r="BN48" s="251"/>
      <c r="BO48" s="701"/>
      <c r="BP48" s="701"/>
      <c r="BQ48" s="701"/>
      <c r="BR48" s="701"/>
      <c r="BS48" s="701"/>
      <c r="BT48" s="701"/>
      <c r="BU48" s="701"/>
      <c r="BV48" s="701"/>
      <c r="BW48" s="251"/>
      <c r="BX48" s="665"/>
      <c r="BY48" s="666"/>
      <c r="BZ48" s="136"/>
      <c r="CA48" s="694"/>
      <c r="CB48" s="695"/>
      <c r="CC48" s="695"/>
      <c r="CD48" s="696"/>
      <c r="CE48" s="45"/>
      <c r="CF48" s="678"/>
      <c r="CG48" s="676"/>
      <c r="CH48" s="678"/>
      <c r="CI48" s="45"/>
      <c r="CJ48" s="678"/>
      <c r="CK48" s="45"/>
      <c r="CL48" s="678"/>
      <c r="CM48" s="676"/>
      <c r="CN48" s="678"/>
      <c r="CO48" s="44"/>
      <c r="CP48" s="678"/>
      <c r="CQ48" s="44"/>
      <c r="CR48" s="678"/>
      <c r="CS48" s="58"/>
      <c r="CT48" s="742"/>
    </row>
    <row r="49" spans="2:98" s="2" customFormat="1" ht="6" customHeight="1" x14ac:dyDescent="0.15">
      <c r="B49" s="906"/>
      <c r="D49" s="734"/>
      <c r="E49" s="735"/>
      <c r="F49" s="735"/>
      <c r="G49" s="735"/>
      <c r="H49" s="735"/>
      <c r="I49" s="735"/>
      <c r="J49" s="735"/>
      <c r="K49" s="735"/>
      <c r="L49" s="735"/>
      <c r="M49" s="917"/>
      <c r="N49" s="125"/>
      <c r="O49" s="817" t="str">
        <f>IF(OR(入力用①!H24=0,LEN(入力用①!H24)-7&lt;=0),"",LEFT(入力用①!H24,LEN(入力用①!H24)-7))</f>
        <v>1</v>
      </c>
      <c r="P49" s="39"/>
      <c r="Q49" s="719" t="str">
        <f>IF(OR(入力用①!H24=0,LEN(入力用①!H24)-6&lt;=0),"",MID(入力用①!H24,LEN(入力用①!H24)-6,1))</f>
        <v>0</v>
      </c>
      <c r="R49" s="209"/>
      <c r="S49" s="719" t="str">
        <f>IF(OR(入力用①!H24=0,LEN(入力用①!H24)-5&lt;=0),"",MID(入力用①!H24,LEN(入力用①!H24)-5,1))</f>
        <v>2</v>
      </c>
      <c r="T49" s="683"/>
      <c r="U49" s="719" t="str">
        <f>IF(OR(入力用①!H24=0,LEN(入力用①!H24)-4&lt;=0),"",MID(入力用①!H24,LEN(入力用①!H24)-4,1))</f>
        <v>9</v>
      </c>
      <c r="V49" s="39"/>
      <c r="W49" s="719" t="str">
        <f>IF(OR(入力用①!H24=0,LEN(入力用①!H24)-3&lt;=0),"",MID(入力用①!H24,LEN(入力用①!H24)-3,1))</f>
        <v>3</v>
      </c>
      <c r="X49" s="209"/>
      <c r="Y49" s="719" t="str">
        <f>IF(OR(入力用①!H24=0,LEN(入力用①!H24)-2&lt;=0),"",MID(入力用①!H24,LEN(入力用①!H24)-2,1))</f>
        <v>3</v>
      </c>
      <c r="Z49" s="683"/>
      <c r="AA49" s="719" t="str">
        <f>IF(OR(入力用①!H24=0,LEN(入力用①!H24)-1&lt;=0),"",MID(入力用①!H24,LEN(入力用①!H24)-1,1))</f>
        <v>0</v>
      </c>
      <c r="AB49" s="39"/>
      <c r="AC49" s="711" t="str">
        <f>IF(入力用①!H24&lt;&gt;0,RIGHT(入力用①!H24,1),"")</f>
        <v>0</v>
      </c>
      <c r="AD49" s="712"/>
      <c r="AE49" s="191"/>
      <c r="AF49" s="183"/>
      <c r="AG49" s="152"/>
      <c r="AH49" s="251"/>
      <c r="AI49" s="701"/>
      <c r="AJ49" s="701"/>
      <c r="AK49" s="701"/>
      <c r="AL49" s="701"/>
      <c r="AM49" s="701"/>
      <c r="AN49" s="701"/>
      <c r="AO49" s="251"/>
      <c r="AP49" s="737"/>
      <c r="AQ49" s="128"/>
      <c r="AR49" s="772"/>
      <c r="AS49" s="45"/>
      <c r="AT49" s="679"/>
      <c r="AU49" s="676"/>
      <c r="AV49" s="679"/>
      <c r="AW49" s="45"/>
      <c r="AX49" s="679"/>
      <c r="AY49" s="45"/>
      <c r="AZ49" s="679"/>
      <c r="BA49" s="676"/>
      <c r="BB49" s="679"/>
      <c r="BC49" s="44"/>
      <c r="BD49" s="679"/>
      <c r="BE49" s="44"/>
      <c r="BF49" s="715"/>
      <c r="BG49" s="716"/>
      <c r="BH49" s="179"/>
      <c r="BI49" s="752"/>
      <c r="BJ49" s="753"/>
      <c r="BK49" s="754"/>
      <c r="BL49" s="68"/>
      <c r="BM49" s="66"/>
      <c r="BN49" s="251"/>
      <c r="BO49" s="701"/>
      <c r="BP49" s="701"/>
      <c r="BQ49" s="701"/>
      <c r="BR49" s="701"/>
      <c r="BS49" s="701"/>
      <c r="BT49" s="701"/>
      <c r="BU49" s="701"/>
      <c r="BV49" s="701"/>
      <c r="BW49" s="251"/>
      <c r="BX49" s="665"/>
      <c r="BY49" s="666"/>
      <c r="BZ49" s="136"/>
      <c r="CA49" s="697"/>
      <c r="CB49" s="698"/>
      <c r="CC49" s="698"/>
      <c r="CD49" s="699"/>
      <c r="CE49" s="45"/>
      <c r="CF49" s="679"/>
      <c r="CG49" s="676"/>
      <c r="CH49" s="679"/>
      <c r="CI49" s="45"/>
      <c r="CJ49" s="679"/>
      <c r="CK49" s="45"/>
      <c r="CL49" s="679"/>
      <c r="CM49" s="676"/>
      <c r="CN49" s="679"/>
      <c r="CO49" s="44"/>
      <c r="CP49" s="679"/>
      <c r="CQ49" s="44"/>
      <c r="CR49" s="679"/>
      <c r="CS49" s="58"/>
      <c r="CT49" s="742"/>
    </row>
    <row r="50" spans="2:98" s="2" customFormat="1" ht="5.0999999999999996" customHeight="1" x14ac:dyDescent="0.15">
      <c r="B50" s="906"/>
      <c r="D50" s="734"/>
      <c r="E50" s="735"/>
      <c r="F50" s="735"/>
      <c r="G50" s="735"/>
      <c r="H50" s="735"/>
      <c r="I50" s="735"/>
      <c r="J50" s="735"/>
      <c r="K50" s="735"/>
      <c r="L50" s="735"/>
      <c r="M50" s="917"/>
      <c r="N50" s="125"/>
      <c r="O50" s="818"/>
      <c r="P50" s="39"/>
      <c r="Q50" s="720"/>
      <c r="R50" s="209"/>
      <c r="S50" s="720"/>
      <c r="T50" s="683"/>
      <c r="U50" s="720"/>
      <c r="V50" s="39"/>
      <c r="W50" s="720"/>
      <c r="X50" s="209"/>
      <c r="Y50" s="720"/>
      <c r="Z50" s="683"/>
      <c r="AA50" s="720"/>
      <c r="AB50" s="39"/>
      <c r="AC50" s="713"/>
      <c r="AD50" s="714"/>
      <c r="AE50" s="191"/>
      <c r="AF50" s="183"/>
      <c r="AG50" s="153"/>
      <c r="AH50" s="252"/>
      <c r="AI50" s="702"/>
      <c r="AJ50" s="702"/>
      <c r="AK50" s="702"/>
      <c r="AL50" s="702"/>
      <c r="AM50" s="702"/>
      <c r="AN50" s="702"/>
      <c r="AO50" s="252"/>
      <c r="AP50" s="738"/>
      <c r="AQ50" s="169"/>
      <c r="AR50" s="76"/>
      <c r="AS50" s="76"/>
      <c r="AT50" s="76"/>
      <c r="AU50" s="76"/>
      <c r="AV50" s="76"/>
      <c r="AW50" s="76"/>
      <c r="AX50" s="76"/>
      <c r="AY50" s="76"/>
      <c r="AZ50" s="76"/>
      <c r="BA50" s="76"/>
      <c r="BB50" s="76"/>
      <c r="BC50" s="76"/>
      <c r="BD50" s="76"/>
      <c r="BE50" s="76"/>
      <c r="BF50" s="76"/>
      <c r="BG50" s="76"/>
      <c r="BH50" s="185"/>
      <c r="BI50" s="752"/>
      <c r="BJ50" s="753"/>
      <c r="BK50" s="754"/>
      <c r="BL50" s="793" t="s">
        <v>65</v>
      </c>
      <c r="BM50" s="754"/>
      <c r="BN50" s="251"/>
      <c r="BO50" s="701"/>
      <c r="BP50" s="701"/>
      <c r="BQ50" s="701"/>
      <c r="BR50" s="701"/>
      <c r="BS50" s="701"/>
      <c r="BT50" s="701"/>
      <c r="BU50" s="701"/>
      <c r="BV50" s="701"/>
      <c r="BW50" s="251"/>
      <c r="BX50" s="674"/>
      <c r="BY50" s="675"/>
      <c r="BZ50" s="136"/>
      <c r="CA50" s="45"/>
      <c r="CB50" s="45"/>
      <c r="CC50" s="45"/>
      <c r="CD50" s="45"/>
      <c r="CE50" s="45"/>
      <c r="CF50" s="45"/>
      <c r="CG50" s="45"/>
      <c r="CH50" s="45"/>
      <c r="CI50" s="45"/>
      <c r="CJ50" s="45"/>
      <c r="CK50" s="45"/>
      <c r="CL50" s="45"/>
      <c r="CM50" s="45"/>
      <c r="CN50" s="45"/>
      <c r="CO50" s="45"/>
      <c r="CP50" s="45"/>
      <c r="CQ50" s="45"/>
      <c r="CR50" s="45"/>
      <c r="CS50" s="58"/>
    </row>
    <row r="51" spans="2:98" s="2" customFormat="1" ht="5.0999999999999996" customHeight="1" x14ac:dyDescent="0.15">
      <c r="B51" s="906"/>
      <c r="D51" s="910" t="s">
        <v>393</v>
      </c>
      <c r="E51" s="911"/>
      <c r="F51" s="911"/>
      <c r="G51" s="911"/>
      <c r="H51" s="911"/>
      <c r="I51" s="911"/>
      <c r="J51" s="911"/>
      <c r="K51" s="911"/>
      <c r="L51" s="912"/>
      <c r="M51" s="917"/>
      <c r="N51" s="125"/>
      <c r="O51" s="818"/>
      <c r="P51" s="39"/>
      <c r="Q51" s="720"/>
      <c r="R51" s="209"/>
      <c r="S51" s="720"/>
      <c r="T51" s="683"/>
      <c r="U51" s="720"/>
      <c r="V51" s="39"/>
      <c r="W51" s="720"/>
      <c r="X51" s="209"/>
      <c r="Y51" s="720"/>
      <c r="Z51" s="683"/>
      <c r="AA51" s="720"/>
      <c r="AB51" s="39"/>
      <c r="AC51" s="713"/>
      <c r="AD51" s="714"/>
      <c r="AE51" s="191"/>
      <c r="AF51" s="183"/>
      <c r="AG51" s="251"/>
      <c r="AH51" s="251"/>
      <c r="AI51" s="709" t="s">
        <v>80</v>
      </c>
      <c r="AJ51" s="701"/>
      <c r="AK51" s="701"/>
      <c r="AL51" s="701"/>
      <c r="AM51" s="701"/>
      <c r="AN51" s="701"/>
      <c r="AO51" s="251"/>
      <c r="AP51" s="739" t="s">
        <v>425</v>
      </c>
      <c r="AQ51" s="114"/>
      <c r="AR51" s="48"/>
      <c r="AS51" s="39"/>
      <c r="AT51" s="39"/>
      <c r="AU51" s="39"/>
      <c r="AV51" s="39"/>
      <c r="AW51" s="39"/>
      <c r="AX51" s="39"/>
      <c r="AY51" s="39"/>
      <c r="AZ51" s="39"/>
      <c r="BA51" s="39"/>
      <c r="BB51" s="39"/>
      <c r="BC51" s="39"/>
      <c r="BD51" s="39"/>
      <c r="BE51" s="39"/>
      <c r="BF51" s="39"/>
      <c r="BG51" s="39"/>
      <c r="BH51" s="179"/>
      <c r="BI51" s="752"/>
      <c r="BJ51" s="753"/>
      <c r="BK51" s="754"/>
      <c r="BL51" s="793"/>
      <c r="BM51" s="754"/>
      <c r="BN51" s="250"/>
      <c r="BO51" s="700" t="s">
        <v>57</v>
      </c>
      <c r="BP51" s="700"/>
      <c r="BQ51" s="700"/>
      <c r="BR51" s="700"/>
      <c r="BS51" s="700"/>
      <c r="BT51" s="700"/>
      <c r="BU51" s="700"/>
      <c r="BV51" s="700"/>
      <c r="BW51" s="250"/>
      <c r="BX51" s="672" t="s">
        <v>442</v>
      </c>
      <c r="BY51" s="673"/>
      <c r="BZ51" s="137"/>
      <c r="CA51" s="72"/>
      <c r="CB51" s="72"/>
      <c r="CC51" s="72"/>
      <c r="CD51" s="72"/>
      <c r="CE51" s="73"/>
      <c r="CF51" s="73"/>
      <c r="CG51" s="73"/>
      <c r="CH51" s="73"/>
      <c r="CI51" s="73"/>
      <c r="CJ51" s="73"/>
      <c r="CK51" s="73"/>
      <c r="CL51" s="73"/>
      <c r="CM51" s="73"/>
      <c r="CN51" s="73"/>
      <c r="CO51" s="73"/>
      <c r="CP51" s="73"/>
      <c r="CQ51" s="73"/>
      <c r="CR51" s="73"/>
      <c r="CS51" s="74"/>
    </row>
    <row r="52" spans="2:98" s="2" customFormat="1" ht="6" customHeight="1" x14ac:dyDescent="0.15">
      <c r="B52" s="906"/>
      <c r="D52" s="910"/>
      <c r="E52" s="911"/>
      <c r="F52" s="911"/>
      <c r="G52" s="911"/>
      <c r="H52" s="911"/>
      <c r="I52" s="911"/>
      <c r="J52" s="911"/>
      <c r="K52" s="911"/>
      <c r="L52" s="912"/>
      <c r="M52" s="917"/>
      <c r="N52" s="125"/>
      <c r="O52" s="819"/>
      <c r="P52" s="39"/>
      <c r="Q52" s="721"/>
      <c r="R52" s="209"/>
      <c r="S52" s="721"/>
      <c r="T52" s="683"/>
      <c r="U52" s="721"/>
      <c r="V52" s="39"/>
      <c r="W52" s="721"/>
      <c r="X52" s="209"/>
      <c r="Y52" s="721"/>
      <c r="Z52" s="683"/>
      <c r="AA52" s="721"/>
      <c r="AB52" s="39"/>
      <c r="AC52" s="715"/>
      <c r="AD52" s="716"/>
      <c r="AE52" s="191"/>
      <c r="AF52" s="183"/>
      <c r="AG52" s="251"/>
      <c r="AH52" s="251"/>
      <c r="AI52" s="701"/>
      <c r="AJ52" s="701"/>
      <c r="AK52" s="701"/>
      <c r="AL52" s="701"/>
      <c r="AM52" s="701"/>
      <c r="AN52" s="701"/>
      <c r="AO52" s="251"/>
      <c r="AP52" s="737"/>
      <c r="AQ52" s="127"/>
      <c r="AR52" s="770" t="str">
        <f>IF(OR(入力用①!Q25=0,LEN(入力用①!Q25)-7&lt;=0),"",LEFT(入力用①!Q25,LEN(入力用①!Q25)-7))</f>
        <v/>
      </c>
      <c r="AS52" s="43"/>
      <c r="AT52" s="677" t="str">
        <f>IF(OR(入力用①!Q25=0,LEN(入力用①!Q25)-6&lt;=0),"",MID(入力用①!Q25,LEN(入力用①!Q25)-6,1))</f>
        <v/>
      </c>
      <c r="AU52" s="676"/>
      <c r="AV52" s="677" t="str">
        <f>IF(OR(入力用①!Q25=0,LEN(入力用①!Q25)-5&lt;=0),"",MID(入力用①!Q25,LEN(入力用①!Q25)-5,1))</f>
        <v/>
      </c>
      <c r="AW52" s="43"/>
      <c r="AX52" s="677" t="str">
        <f>IF(OR(入力用①!Q25=0,LEN(入力用①!Q25)-4&lt;=0),"",MID(入力用①!Q25,LEN(入力用①!Q25)-4,1))</f>
        <v>1</v>
      </c>
      <c r="AY52" s="43"/>
      <c r="AZ52" s="677" t="str">
        <f>IF(OR(入力用①!Q25=0,LEN(入力用①!Q25)-3&lt;=0),"",MID(入力用①!Q25,LEN(入力用①!Q25)-3,1))</f>
        <v>8</v>
      </c>
      <c r="BA52" s="676"/>
      <c r="BB52" s="677" t="str">
        <f>IF(OR(入力用①!Q25=0,LEN(入力用①!Q25)-2&lt;=0),"",MID(入力用①!Q25,LEN(入力用①!Q25)-2,1))</f>
        <v>0</v>
      </c>
      <c r="BC52" s="44"/>
      <c r="BD52" s="677" t="str">
        <f>IF(OR(入力用①!Q25=0,LEN(入力用①!Q25)-1&lt;=0),"",MID(入力用①!Q25,LEN(入力用①!Q25)-1,1))</f>
        <v>0</v>
      </c>
      <c r="BE52" s="44"/>
      <c r="BF52" s="711" t="str">
        <f>IF(入力用①!Q25&lt;&gt;0,RIGHT(入力用①!Q25,1),"")</f>
        <v>0</v>
      </c>
      <c r="BG52" s="712"/>
      <c r="BH52" s="179"/>
      <c r="BI52" s="752"/>
      <c r="BJ52" s="753"/>
      <c r="BK52" s="754"/>
      <c r="BL52" s="793"/>
      <c r="BM52" s="754"/>
      <c r="BN52" s="251"/>
      <c r="BO52" s="701"/>
      <c r="BP52" s="701"/>
      <c r="BQ52" s="701"/>
      <c r="BR52" s="701"/>
      <c r="BS52" s="701"/>
      <c r="BT52" s="701"/>
      <c r="BU52" s="701"/>
      <c r="BV52" s="701"/>
      <c r="BW52" s="251"/>
      <c r="BX52" s="665"/>
      <c r="BY52" s="666"/>
      <c r="BZ52" s="133"/>
      <c r="CA52" s="691" t="str">
        <f>IF(OR(入力用①!Z25=0,LEN(入力用①!Z25)-7&lt;=0),"",LEFT(入力用①!Z25,LEN(入力用①!Z25)-7))</f>
        <v/>
      </c>
      <c r="CB52" s="692"/>
      <c r="CC52" s="692"/>
      <c r="CD52" s="693"/>
      <c r="CE52" s="43"/>
      <c r="CF52" s="677" t="str">
        <f>IF(OR(入力用①!Z25=0,LEN(入力用①!Z25)-6&lt;=0),"",MID(入力用①!Z25,LEN(入力用①!Z25)-6,1))</f>
        <v/>
      </c>
      <c r="CG52" s="676"/>
      <c r="CH52" s="677" t="str">
        <f>IF(OR(入力用①!Z25=0,LEN(入力用①!Z25)-5&lt;=0),"",MID(入力用①!Z25,LEN(入力用①!Z25)-5,1))</f>
        <v/>
      </c>
      <c r="CI52" s="43"/>
      <c r="CJ52" s="677" t="str">
        <f>IF(OR(入力用①!Z25=0,LEN(入力用①!Z25)-4&lt;=0),"",MID(入力用①!Z25,LEN(入力用①!Z25)-4,1))</f>
        <v>6</v>
      </c>
      <c r="CK52" s="43"/>
      <c r="CL52" s="677" t="str">
        <f>IF(OR(入力用①!Z25=0,LEN(入力用①!Z25)-3&lt;=0),"",MID(入力用①!Z25,LEN(入力用①!Z25)-3,1))</f>
        <v>6</v>
      </c>
      <c r="CM52" s="676"/>
      <c r="CN52" s="677" t="str">
        <f>IF(OR(入力用①!Z25=0,LEN(入力用①!Z25)-2&lt;=0),"",MID(入力用①!Z25,LEN(入力用①!Z25)-2,1))</f>
        <v>0</v>
      </c>
      <c r="CO52" s="44"/>
      <c r="CP52" s="677" t="str">
        <f>IF(OR(入力用①!Z25=0,LEN(入力用①!Z25)-1&lt;=0),"",MID(入力用①!Z25,LEN(入力用①!Z25)-1,1))</f>
        <v>0</v>
      </c>
      <c r="CQ52" s="44"/>
      <c r="CR52" s="677" t="str">
        <f>IF(入力用①!Z25&lt;&gt;0,RIGHT(入力用①!Z25,1),"")</f>
        <v>0</v>
      </c>
      <c r="CS52" s="58"/>
      <c r="CT52" s="742"/>
    </row>
    <row r="53" spans="2:98" s="2" customFormat="1" ht="5.0999999999999996" customHeight="1" x14ac:dyDescent="0.15">
      <c r="B53" s="906"/>
      <c r="D53" s="910"/>
      <c r="E53" s="911"/>
      <c r="F53" s="911"/>
      <c r="G53" s="911"/>
      <c r="H53" s="911"/>
      <c r="I53" s="911"/>
      <c r="J53" s="911"/>
      <c r="K53" s="911"/>
      <c r="L53" s="912"/>
      <c r="M53" s="917"/>
      <c r="N53" s="124"/>
      <c r="O53" s="39"/>
      <c r="P53" s="39"/>
      <c r="Q53" s="39"/>
      <c r="R53" s="39"/>
      <c r="S53" s="39"/>
      <c r="T53" s="39"/>
      <c r="U53" s="39"/>
      <c r="V53" s="39"/>
      <c r="W53" s="39"/>
      <c r="X53" s="39"/>
      <c r="Y53" s="39"/>
      <c r="Z53" s="39"/>
      <c r="AA53" s="39"/>
      <c r="AB53" s="39"/>
      <c r="AC53" s="45"/>
      <c r="AD53" s="45"/>
      <c r="AE53" s="191"/>
      <c r="AF53" s="183"/>
      <c r="AG53" s="251"/>
      <c r="AH53" s="251"/>
      <c r="AI53" s="701"/>
      <c r="AJ53" s="701"/>
      <c r="AK53" s="701"/>
      <c r="AL53" s="701"/>
      <c r="AM53" s="701"/>
      <c r="AN53" s="701"/>
      <c r="AO53" s="251"/>
      <c r="AP53" s="737"/>
      <c r="AQ53" s="128"/>
      <c r="AR53" s="771"/>
      <c r="AS53" s="45"/>
      <c r="AT53" s="678"/>
      <c r="AU53" s="676"/>
      <c r="AV53" s="678"/>
      <c r="AW53" s="45"/>
      <c r="AX53" s="678"/>
      <c r="AY53" s="45"/>
      <c r="AZ53" s="678"/>
      <c r="BA53" s="676"/>
      <c r="BB53" s="678"/>
      <c r="BC53" s="44"/>
      <c r="BD53" s="678"/>
      <c r="BE53" s="44"/>
      <c r="BF53" s="713"/>
      <c r="BG53" s="714"/>
      <c r="BH53" s="179"/>
      <c r="BI53" s="752"/>
      <c r="BJ53" s="753"/>
      <c r="BK53" s="754"/>
      <c r="BL53" s="793"/>
      <c r="BM53" s="754"/>
      <c r="BN53" s="251"/>
      <c r="BO53" s="701"/>
      <c r="BP53" s="701"/>
      <c r="BQ53" s="701"/>
      <c r="BR53" s="701"/>
      <c r="BS53" s="701"/>
      <c r="BT53" s="701"/>
      <c r="BU53" s="701"/>
      <c r="BV53" s="701"/>
      <c r="BW53" s="251"/>
      <c r="BX53" s="665"/>
      <c r="BY53" s="666"/>
      <c r="BZ53" s="136"/>
      <c r="CA53" s="694"/>
      <c r="CB53" s="695"/>
      <c r="CC53" s="695"/>
      <c r="CD53" s="696"/>
      <c r="CE53" s="45"/>
      <c r="CF53" s="678"/>
      <c r="CG53" s="676"/>
      <c r="CH53" s="678"/>
      <c r="CI53" s="45"/>
      <c r="CJ53" s="678"/>
      <c r="CK53" s="45"/>
      <c r="CL53" s="678"/>
      <c r="CM53" s="676"/>
      <c r="CN53" s="678"/>
      <c r="CO53" s="44"/>
      <c r="CP53" s="678"/>
      <c r="CQ53" s="44"/>
      <c r="CR53" s="678"/>
      <c r="CS53" s="58"/>
      <c r="CT53" s="742"/>
    </row>
    <row r="54" spans="2:98" s="2" customFormat="1" ht="9" customHeight="1" x14ac:dyDescent="0.15">
      <c r="B54" s="906"/>
      <c r="D54" s="910"/>
      <c r="E54" s="911"/>
      <c r="F54" s="911"/>
      <c r="G54" s="911"/>
      <c r="H54" s="911"/>
      <c r="I54" s="911"/>
      <c r="J54" s="911"/>
      <c r="K54" s="911"/>
      <c r="L54" s="912"/>
      <c r="M54" s="917"/>
      <c r="N54" s="822"/>
      <c r="O54" s="823"/>
      <c r="P54" s="823"/>
      <c r="Q54" s="823"/>
      <c r="R54" s="823"/>
      <c r="S54" s="823"/>
      <c r="T54" s="823"/>
      <c r="U54" s="823"/>
      <c r="V54" s="823"/>
      <c r="W54" s="823"/>
      <c r="X54" s="823"/>
      <c r="Y54" s="823"/>
      <c r="Z54" s="823"/>
      <c r="AA54" s="823"/>
      <c r="AB54" s="823"/>
      <c r="AC54" s="823"/>
      <c r="AD54" s="823"/>
      <c r="AE54" s="824"/>
      <c r="AF54" s="183"/>
      <c r="AG54" s="251"/>
      <c r="AH54" s="251"/>
      <c r="AI54" s="701"/>
      <c r="AJ54" s="701"/>
      <c r="AK54" s="701"/>
      <c r="AL54" s="701"/>
      <c r="AM54" s="701"/>
      <c r="AN54" s="701"/>
      <c r="AO54" s="251"/>
      <c r="AP54" s="737"/>
      <c r="AQ54" s="128"/>
      <c r="AR54" s="772"/>
      <c r="AS54" s="45"/>
      <c r="AT54" s="679"/>
      <c r="AU54" s="676"/>
      <c r="AV54" s="679"/>
      <c r="AW54" s="45"/>
      <c r="AX54" s="679"/>
      <c r="AY54" s="45"/>
      <c r="AZ54" s="679"/>
      <c r="BA54" s="676"/>
      <c r="BB54" s="679"/>
      <c r="BC54" s="44"/>
      <c r="BD54" s="679"/>
      <c r="BE54" s="44"/>
      <c r="BF54" s="715"/>
      <c r="BG54" s="716"/>
      <c r="BH54" s="179"/>
      <c r="BI54" s="752"/>
      <c r="BJ54" s="753"/>
      <c r="BK54" s="754"/>
      <c r="BL54" s="793"/>
      <c r="BM54" s="754"/>
      <c r="BN54" s="251"/>
      <c r="BO54" s="701"/>
      <c r="BP54" s="701"/>
      <c r="BQ54" s="701"/>
      <c r="BR54" s="701"/>
      <c r="BS54" s="701"/>
      <c r="BT54" s="701"/>
      <c r="BU54" s="701"/>
      <c r="BV54" s="701"/>
      <c r="BW54" s="251"/>
      <c r="BX54" s="665"/>
      <c r="BY54" s="666"/>
      <c r="BZ54" s="136"/>
      <c r="CA54" s="697"/>
      <c r="CB54" s="698"/>
      <c r="CC54" s="698"/>
      <c r="CD54" s="699"/>
      <c r="CE54" s="45"/>
      <c r="CF54" s="679"/>
      <c r="CG54" s="676"/>
      <c r="CH54" s="679"/>
      <c r="CI54" s="45"/>
      <c r="CJ54" s="679"/>
      <c r="CK54" s="45"/>
      <c r="CL54" s="679"/>
      <c r="CM54" s="676"/>
      <c r="CN54" s="679"/>
      <c r="CO54" s="44"/>
      <c r="CP54" s="679"/>
      <c r="CQ54" s="44"/>
      <c r="CR54" s="679"/>
      <c r="CS54" s="58"/>
      <c r="CT54" s="742"/>
    </row>
    <row r="55" spans="2:98" s="2" customFormat="1" ht="5.0999999999999996" customHeight="1" thickBot="1" x14ac:dyDescent="0.2">
      <c r="B55" s="906"/>
      <c r="D55" s="913"/>
      <c r="E55" s="914"/>
      <c r="F55" s="914"/>
      <c r="G55" s="914"/>
      <c r="H55" s="914"/>
      <c r="I55" s="914"/>
      <c r="J55" s="914"/>
      <c r="K55" s="914"/>
      <c r="L55" s="915"/>
      <c r="M55" s="918"/>
      <c r="N55" s="825"/>
      <c r="O55" s="826"/>
      <c r="P55" s="826"/>
      <c r="Q55" s="826"/>
      <c r="R55" s="826"/>
      <c r="S55" s="826"/>
      <c r="T55" s="826"/>
      <c r="U55" s="826"/>
      <c r="V55" s="826"/>
      <c r="W55" s="826"/>
      <c r="X55" s="826"/>
      <c r="Y55" s="826"/>
      <c r="Z55" s="826"/>
      <c r="AA55" s="826"/>
      <c r="AB55" s="826"/>
      <c r="AC55" s="826"/>
      <c r="AD55" s="826"/>
      <c r="AE55" s="827"/>
      <c r="AF55" s="183"/>
      <c r="AG55" s="251"/>
      <c r="AH55" s="251"/>
      <c r="AI55" s="701"/>
      <c r="AJ55" s="701"/>
      <c r="AK55" s="701"/>
      <c r="AL55" s="701"/>
      <c r="AM55" s="701"/>
      <c r="AN55" s="701"/>
      <c r="AO55" s="251"/>
      <c r="AP55" s="740"/>
      <c r="AQ55" s="128"/>
      <c r="AR55" s="45"/>
      <c r="AS55" s="45"/>
      <c r="AT55" s="45"/>
      <c r="AU55" s="45"/>
      <c r="AV55" s="45"/>
      <c r="AW55" s="45"/>
      <c r="AX55" s="45"/>
      <c r="AY55" s="45"/>
      <c r="AZ55" s="45"/>
      <c r="BA55" s="45"/>
      <c r="BB55" s="45"/>
      <c r="BC55" s="45"/>
      <c r="BD55" s="45"/>
      <c r="BE55" s="45"/>
      <c r="BF55" s="45"/>
      <c r="BG55" s="45"/>
      <c r="BH55" s="179"/>
      <c r="BI55" s="752"/>
      <c r="BJ55" s="753"/>
      <c r="BK55" s="754"/>
      <c r="BL55" s="793"/>
      <c r="BM55" s="754"/>
      <c r="BN55" s="252"/>
      <c r="BO55" s="702"/>
      <c r="BP55" s="702"/>
      <c r="BQ55" s="702"/>
      <c r="BR55" s="702"/>
      <c r="BS55" s="702"/>
      <c r="BT55" s="702"/>
      <c r="BU55" s="702"/>
      <c r="BV55" s="702"/>
      <c r="BW55" s="252"/>
      <c r="BX55" s="674"/>
      <c r="BY55" s="675"/>
      <c r="BZ55" s="138"/>
      <c r="CA55" s="76"/>
      <c r="CB55" s="76"/>
      <c r="CC55" s="76"/>
      <c r="CD55" s="76"/>
      <c r="CE55" s="76"/>
      <c r="CF55" s="76"/>
      <c r="CG55" s="213"/>
      <c r="CH55" s="76"/>
      <c r="CI55" s="76"/>
      <c r="CJ55" s="76"/>
      <c r="CK55" s="76"/>
      <c r="CL55" s="76"/>
      <c r="CM55" s="76"/>
      <c r="CN55" s="76"/>
      <c r="CO55" s="76"/>
      <c r="CP55" s="76"/>
      <c r="CQ55" s="76"/>
      <c r="CR55" s="76"/>
      <c r="CS55" s="81"/>
    </row>
    <row r="56" spans="2:98" s="2" customFormat="1" ht="5.0999999999999996" customHeight="1" thickTop="1" x14ac:dyDescent="0.15">
      <c r="B56" s="906"/>
      <c r="D56" s="202"/>
      <c r="E56" s="253"/>
      <c r="F56" s="701" t="s">
        <v>68</v>
      </c>
      <c r="G56" s="701"/>
      <c r="H56" s="701"/>
      <c r="I56" s="701"/>
      <c r="J56" s="701"/>
      <c r="K56" s="701"/>
      <c r="L56" s="246"/>
      <c r="M56" s="739" t="s">
        <v>0</v>
      </c>
      <c r="N56" s="124"/>
      <c r="O56" s="39"/>
      <c r="P56" s="39"/>
      <c r="Q56" s="39"/>
      <c r="R56" s="39"/>
      <c r="S56" s="39"/>
      <c r="T56" s="39"/>
      <c r="U56" s="39"/>
      <c r="V56" s="39"/>
      <c r="W56" s="39"/>
      <c r="X56" s="39"/>
      <c r="Y56" s="39"/>
      <c r="Z56" s="39"/>
      <c r="AA56" s="39"/>
      <c r="AB56" s="39"/>
      <c r="AC56" s="43"/>
      <c r="AD56" s="43"/>
      <c r="AE56" s="686"/>
      <c r="AF56" s="183"/>
      <c r="AG56" s="821"/>
      <c r="AH56" s="680" t="str">
        <f>入力用①!L27</f>
        <v>共販諸掛</v>
      </c>
      <c r="AI56" s="680"/>
      <c r="AJ56" s="680"/>
      <c r="AK56" s="680"/>
      <c r="AL56" s="680"/>
      <c r="AM56" s="680"/>
      <c r="AN56" s="680"/>
      <c r="AO56" s="724"/>
      <c r="AP56" s="736" t="s">
        <v>426</v>
      </c>
      <c r="AQ56" s="170"/>
      <c r="AR56" s="71"/>
      <c r="AS56" s="69"/>
      <c r="AT56" s="69"/>
      <c r="AU56" s="69"/>
      <c r="AV56" s="69"/>
      <c r="AW56" s="69"/>
      <c r="AX56" s="69"/>
      <c r="AY56" s="69"/>
      <c r="AZ56" s="69"/>
      <c r="BA56" s="69"/>
      <c r="BB56" s="69"/>
      <c r="BC56" s="69"/>
      <c r="BD56" s="69"/>
      <c r="BE56" s="69"/>
      <c r="BF56" s="69"/>
      <c r="BG56" s="69"/>
      <c r="BH56" s="180"/>
      <c r="BI56" s="752"/>
      <c r="BJ56" s="753"/>
      <c r="BK56" s="754"/>
      <c r="BL56" s="793"/>
      <c r="BM56" s="754"/>
      <c r="BN56" s="684"/>
      <c r="BO56" s="701">
        <f>入力用①!X27</f>
        <v>0</v>
      </c>
      <c r="BP56" s="701"/>
      <c r="BQ56" s="701"/>
      <c r="BR56" s="701"/>
      <c r="BS56" s="701"/>
      <c r="BT56" s="701"/>
      <c r="BU56" s="701"/>
      <c r="BV56" s="701"/>
      <c r="BW56" s="684"/>
      <c r="BX56" s="672" t="s">
        <v>443</v>
      </c>
      <c r="BY56" s="673"/>
      <c r="BZ56" s="133"/>
      <c r="CA56" s="45"/>
      <c r="CB56" s="45"/>
      <c r="CC56" s="45"/>
      <c r="CD56" s="45"/>
      <c r="CE56" s="43"/>
      <c r="CF56" s="43"/>
      <c r="CG56" s="43"/>
      <c r="CH56" s="43"/>
      <c r="CI56" s="43"/>
      <c r="CJ56" s="43"/>
      <c r="CK56" s="43"/>
      <c r="CL56" s="43"/>
      <c r="CM56" s="43"/>
      <c r="CN56" s="43"/>
      <c r="CO56" s="43"/>
      <c r="CP56" s="43"/>
      <c r="CQ56" s="43"/>
      <c r="CR56" s="43"/>
      <c r="CS56" s="58"/>
    </row>
    <row r="57" spans="2:98" s="2" customFormat="1" ht="18" customHeight="1" x14ac:dyDescent="0.15">
      <c r="B57" s="906"/>
      <c r="D57" s="202"/>
      <c r="E57" s="152"/>
      <c r="F57" s="701"/>
      <c r="G57" s="701"/>
      <c r="H57" s="701"/>
      <c r="I57" s="701"/>
      <c r="J57" s="701"/>
      <c r="K57" s="701"/>
      <c r="L57" s="251"/>
      <c r="M57" s="737"/>
      <c r="N57" s="124"/>
      <c r="O57" s="204" t="str">
        <f>IF(OR(入力用①!H27=0,LEN(入力用①!H27)-7&lt;=0),"",LEFT(入力用①!H27,LEN(入力用①!H27)-7))</f>
        <v/>
      </c>
      <c r="P57" s="39"/>
      <c r="Q57" s="205" t="str">
        <f>IF(OR(入力用①!H27=0,LEN(入力用①!H27)-6&lt;=0),"",MID(入力用①!H27,LEN(入力用①!H27)-6,1))</f>
        <v/>
      </c>
      <c r="R57" s="211"/>
      <c r="S57" s="205" t="str">
        <f>IF(OR(入力用①!H27=0,LEN(入力用①!H27)-5&lt;=0),"",MID(入力用①!H27,LEN(入力用①!H27)-5,1))</f>
        <v/>
      </c>
      <c r="T57" s="39"/>
      <c r="U57" s="205" t="str">
        <f>IF(OR(入力用①!H27=0,LEN(入力用①!H27)-4&lt;=0),"",MID(入力用①!H27,LEN(入力用①!H27)-4,1))</f>
        <v>7</v>
      </c>
      <c r="V57" s="39"/>
      <c r="W57" s="205" t="str">
        <f>IF(OR(入力用①!H27=0,LEN(入力用①!H27)-3&lt;=0),"",MID(入力用①!H27,LEN(入力用①!H27)-3,1))</f>
        <v>2</v>
      </c>
      <c r="X57" s="211"/>
      <c r="Y57" s="205" t="str">
        <f>IF(OR(入力用①!H27=0,LEN(入力用①!H27)-2&lt;=0),"",MID(入力用①!H27,LEN(入力用①!H27)-2,1))</f>
        <v>1</v>
      </c>
      <c r="Z57" s="39"/>
      <c r="AA57" s="205" t="str">
        <f>IF(OR(入力用①!H27=0,LEN(入力用①!H27)-1&lt;=0),"",MID(入力用①!H27,LEN(入力用①!H27)-1,1))</f>
        <v>5</v>
      </c>
      <c r="AB57" s="39"/>
      <c r="AC57" s="717" t="str">
        <f>IF(入力用①!H27&lt;&gt;0,RIGHT(入力用①!H27,1),"")</f>
        <v>0</v>
      </c>
      <c r="AD57" s="718"/>
      <c r="AE57" s="686"/>
      <c r="AF57" s="183"/>
      <c r="AG57" s="765"/>
      <c r="AH57" s="681"/>
      <c r="AI57" s="681"/>
      <c r="AJ57" s="681"/>
      <c r="AK57" s="681"/>
      <c r="AL57" s="681"/>
      <c r="AM57" s="681"/>
      <c r="AN57" s="681"/>
      <c r="AO57" s="684"/>
      <c r="AP57" s="737"/>
      <c r="AQ57" s="127"/>
      <c r="AR57" s="206" t="str">
        <f>IF(OR(入力用①!Q27=0,LEN(入力用①!Q27)-7&lt;=0),"",LEFT(入力用①!Q27,LEN(入力用①!Q27)-7))</f>
        <v/>
      </c>
      <c r="AS57" s="43"/>
      <c r="AT57" s="207" t="str">
        <f>IF(OR(入力用①!Q27=0,LEN(入力用①!Q27)-6&lt;=0),"",MID(入力用①!Q27,LEN(入力用①!Q27)-6,1))</f>
        <v/>
      </c>
      <c r="AU57" s="47"/>
      <c r="AV57" s="207" t="str">
        <f>IF(OR(入力用①!Q27=0,LEN(入力用①!Q27)-5&lt;=0),"",MID(入力用①!Q27,LEN(入力用①!Q27)-5,1))</f>
        <v>3</v>
      </c>
      <c r="AW57" s="43"/>
      <c r="AX57" s="207" t="str">
        <f>IF(OR(入力用①!Q27=0,LEN(入力用①!Q27)-4&lt;=0),"",MID(入力用①!Q27,LEN(入力用①!Q27)-4,1))</f>
        <v>8</v>
      </c>
      <c r="AY57" s="43"/>
      <c r="AZ57" s="207" t="str">
        <f>IF(OR(入力用①!Q27=0,LEN(入力用①!Q27)-3&lt;=0),"",MID(入力用①!Q27,LEN(入力用①!Q27)-3,1))</f>
        <v>9</v>
      </c>
      <c r="BA57" s="47"/>
      <c r="BB57" s="207" t="str">
        <f>IF(OR(入力用①!Q27=0,LEN(入力用①!Q27)-2&lt;=0),"",MID(入力用①!Q27,LEN(入力用①!Q27)-2,1))</f>
        <v>0</v>
      </c>
      <c r="BC57" s="43"/>
      <c r="BD57" s="207" t="str">
        <f>IF(OR(入力用①!Q27=0,LEN(入力用①!Q27)-1&lt;=0),"",MID(入力用①!Q27,LEN(入力用①!Q27)-1,1))</f>
        <v>2</v>
      </c>
      <c r="BE57" s="43"/>
      <c r="BF57" s="717" t="str">
        <f>IF(入力用①!Q27&lt;&gt;0,RIGHT(入力用①!Q27,1),"")</f>
        <v>7</v>
      </c>
      <c r="BG57" s="718"/>
      <c r="BH57" s="181"/>
      <c r="BI57" s="752"/>
      <c r="BJ57" s="753"/>
      <c r="BK57" s="754"/>
      <c r="BL57" s="793"/>
      <c r="BM57" s="754"/>
      <c r="BN57" s="684"/>
      <c r="BO57" s="701"/>
      <c r="BP57" s="701"/>
      <c r="BQ57" s="701"/>
      <c r="BR57" s="701"/>
      <c r="BS57" s="701"/>
      <c r="BT57" s="701"/>
      <c r="BU57" s="701"/>
      <c r="BV57" s="701"/>
      <c r="BW57" s="684"/>
      <c r="BX57" s="665"/>
      <c r="BY57" s="666"/>
      <c r="BZ57" s="133"/>
      <c r="CA57" s="688" t="str">
        <f>IF(OR(入力用①!Z27=0,LEN(入力用①!Z27)-7&lt;=0),"",LEFT(入力用①!Z27,LEN(入力用①!Z27)-7))</f>
        <v/>
      </c>
      <c r="CB57" s="689"/>
      <c r="CC57" s="689"/>
      <c r="CD57" s="690"/>
      <c r="CE57" s="43"/>
      <c r="CF57" s="207" t="str">
        <f>IF(OR(入力用①!Z27=0,LEN(入力用①!Z27)-6&lt;=0),"",MID(入力用①!Z27,LEN(入力用①!Z27)-6,1))</f>
        <v/>
      </c>
      <c r="CG57" s="47"/>
      <c r="CH57" s="207" t="str">
        <f>IF(OR(入力用①!Z27=0,LEN(入力用①!Z27)-5&lt;=0),"",MID(入力用①!Z27,LEN(入力用①!Z27)-5,1))</f>
        <v/>
      </c>
      <c r="CI57" s="43"/>
      <c r="CJ57" s="207" t="str">
        <f>IF(OR(入力用①!Z27=0,LEN(入力用①!Z27)-4&lt;=0),"",MID(入力用①!Z27,LEN(入力用①!Z27)-4,1))</f>
        <v/>
      </c>
      <c r="CK57" s="43"/>
      <c r="CL57" s="207" t="str">
        <f>IF(OR(入力用①!Z27=0,LEN(入力用①!Z27)-3&lt;=0),"",MID(入力用①!Z27,LEN(入力用①!Z27)-3,1))</f>
        <v/>
      </c>
      <c r="CM57" s="47"/>
      <c r="CN57" s="207" t="str">
        <f>IF(OR(入力用①!Z27=0,LEN(入力用①!Z27)-2&lt;=0),"",MID(入力用①!Z27,LEN(入力用①!Z27)-2,1))</f>
        <v/>
      </c>
      <c r="CO57" s="43"/>
      <c r="CP57" s="207" t="str">
        <f>IF(OR(入力用①!Z27=0,LEN(入力用①!Z27)-1&lt;=0),"",MID(入力用①!Z27,LEN(入力用①!Z27)-1,1))</f>
        <v/>
      </c>
      <c r="CQ57" s="43"/>
      <c r="CR57" s="207" t="str">
        <f>IF(入力用①!Z27&lt;&gt;0,RIGHT(入力用①!Z27,1),"")</f>
        <v/>
      </c>
      <c r="CS57" s="58"/>
    </row>
    <row r="58" spans="2:98" s="2" customFormat="1" ht="4.5" customHeight="1" x14ac:dyDescent="0.15">
      <c r="D58" s="202"/>
      <c r="E58" s="153"/>
      <c r="F58" s="702"/>
      <c r="G58" s="702"/>
      <c r="H58" s="702"/>
      <c r="I58" s="702"/>
      <c r="J58" s="702"/>
      <c r="K58" s="702"/>
      <c r="L58" s="252"/>
      <c r="M58" s="738"/>
      <c r="N58" s="144"/>
      <c r="O58" s="145"/>
      <c r="P58" s="146"/>
      <c r="Q58" s="146"/>
      <c r="R58" s="146"/>
      <c r="S58" s="146"/>
      <c r="T58" s="146"/>
      <c r="U58" s="146"/>
      <c r="V58" s="146"/>
      <c r="W58" s="146"/>
      <c r="X58" s="146"/>
      <c r="Y58" s="146"/>
      <c r="Z58" s="146"/>
      <c r="AA58" s="146"/>
      <c r="AB58" s="146"/>
      <c r="AC58" s="76"/>
      <c r="AD58" s="76"/>
      <c r="AE58" s="147"/>
      <c r="AF58" s="183"/>
      <c r="AG58" s="156"/>
      <c r="AH58" s="682"/>
      <c r="AI58" s="682"/>
      <c r="AJ58" s="682"/>
      <c r="AK58" s="682"/>
      <c r="AL58" s="682"/>
      <c r="AM58" s="682"/>
      <c r="AN58" s="682"/>
      <c r="AO58" s="75"/>
      <c r="AP58" s="738"/>
      <c r="AQ58" s="171"/>
      <c r="AR58" s="76"/>
      <c r="AS58" s="77"/>
      <c r="AT58" s="77"/>
      <c r="AU58" s="77"/>
      <c r="AV58" s="77"/>
      <c r="AW58" s="77"/>
      <c r="AX58" s="77"/>
      <c r="AY58" s="77"/>
      <c r="AZ58" s="77"/>
      <c r="BA58" s="77"/>
      <c r="BB58" s="77"/>
      <c r="BC58" s="77"/>
      <c r="BD58" s="77"/>
      <c r="BE58" s="77"/>
      <c r="BF58" s="77"/>
      <c r="BG58" s="77"/>
      <c r="BH58" s="182"/>
      <c r="BI58" s="752"/>
      <c r="BJ58" s="753"/>
      <c r="BK58" s="754"/>
      <c r="BL58" s="793"/>
      <c r="BM58" s="754"/>
      <c r="BN58" s="246"/>
      <c r="BO58" s="701"/>
      <c r="BP58" s="701"/>
      <c r="BQ58" s="701"/>
      <c r="BR58" s="701"/>
      <c r="BS58" s="701"/>
      <c r="BT58" s="701"/>
      <c r="BU58" s="701"/>
      <c r="BV58" s="701"/>
      <c r="BW58" s="246"/>
      <c r="BX58" s="665"/>
      <c r="BY58" s="666"/>
      <c r="BZ58" s="133"/>
      <c r="CA58" s="45"/>
      <c r="CB58" s="45"/>
      <c r="CC58" s="45"/>
      <c r="CD58" s="45"/>
      <c r="CE58" s="43"/>
      <c r="CF58" s="43"/>
      <c r="CG58" s="43"/>
      <c r="CH58" s="43"/>
      <c r="CI58" s="43"/>
      <c r="CJ58" s="43"/>
      <c r="CK58" s="43"/>
      <c r="CL58" s="43"/>
      <c r="CM58" s="43"/>
      <c r="CN58" s="43"/>
      <c r="CO58" s="43"/>
      <c r="CP58" s="43"/>
      <c r="CQ58" s="43"/>
      <c r="CR58" s="43"/>
      <c r="CS58" s="58"/>
    </row>
    <row r="59" spans="2:98" s="2" customFormat="1" ht="5.25" customHeight="1" x14ac:dyDescent="0.15">
      <c r="D59" s="202"/>
      <c r="E59" s="246"/>
      <c r="F59" s="701" t="s">
        <v>69</v>
      </c>
      <c r="G59" s="701"/>
      <c r="H59" s="701"/>
      <c r="I59" s="701"/>
      <c r="J59" s="701"/>
      <c r="K59" s="701"/>
      <c r="L59" s="246"/>
      <c r="M59" s="739" t="s">
        <v>11</v>
      </c>
      <c r="N59" s="124"/>
      <c r="O59" s="48"/>
      <c r="P59" s="39"/>
      <c r="Q59" s="39"/>
      <c r="R59" s="39"/>
      <c r="S59" s="39"/>
      <c r="T59" s="39"/>
      <c r="U59" s="39"/>
      <c r="V59" s="39"/>
      <c r="W59" s="39"/>
      <c r="X59" s="39"/>
      <c r="Y59" s="39"/>
      <c r="Z59" s="39"/>
      <c r="AA59" s="39"/>
      <c r="AB59" s="39"/>
      <c r="AC59" s="43"/>
      <c r="AD59" s="43"/>
      <c r="AE59" s="686"/>
      <c r="AF59" s="183"/>
      <c r="AG59" s="684"/>
      <c r="AH59" s="1"/>
      <c r="AI59" s="681">
        <f>入力用①!L28</f>
        <v>0</v>
      </c>
      <c r="AJ59" s="681"/>
      <c r="AK59" s="681"/>
      <c r="AL59" s="681"/>
      <c r="AM59" s="681"/>
      <c r="AN59" s="681"/>
      <c r="AO59" s="684"/>
      <c r="AP59" s="739" t="s">
        <v>427</v>
      </c>
      <c r="AQ59" s="127"/>
      <c r="AR59" s="45"/>
      <c r="AS59" s="43"/>
      <c r="AT59" s="43"/>
      <c r="AU59" s="43"/>
      <c r="AV59" s="43"/>
      <c r="AW59" s="43"/>
      <c r="AX59" s="43"/>
      <c r="AY59" s="43"/>
      <c r="AZ59" s="43"/>
      <c r="BA59" s="43"/>
      <c r="BB59" s="43"/>
      <c r="BC59" s="43"/>
      <c r="BD59" s="43"/>
      <c r="BE59" s="43"/>
      <c r="BF59" s="43"/>
      <c r="BG59" s="43"/>
      <c r="BH59" s="181"/>
      <c r="BI59" s="752"/>
      <c r="BJ59" s="753"/>
      <c r="BK59" s="754"/>
      <c r="BL59" s="793"/>
      <c r="BM59" s="754"/>
      <c r="BN59" s="724"/>
      <c r="BO59" s="700">
        <f>入力用①!X28</f>
        <v>0</v>
      </c>
      <c r="BP59" s="700"/>
      <c r="BQ59" s="700"/>
      <c r="BR59" s="700"/>
      <c r="BS59" s="700"/>
      <c r="BT59" s="700"/>
      <c r="BU59" s="700"/>
      <c r="BV59" s="700"/>
      <c r="BW59" s="724"/>
      <c r="BX59" s="672" t="s">
        <v>444</v>
      </c>
      <c r="BY59" s="673"/>
      <c r="BZ59" s="132"/>
      <c r="CA59" s="71"/>
      <c r="CB59" s="71"/>
      <c r="CC59" s="71"/>
      <c r="CD59" s="71"/>
      <c r="CE59" s="69"/>
      <c r="CF59" s="69"/>
      <c r="CG59" s="69"/>
      <c r="CH59" s="69"/>
      <c r="CI59" s="69"/>
      <c r="CJ59" s="69"/>
      <c r="CK59" s="69"/>
      <c r="CL59" s="69"/>
      <c r="CM59" s="69"/>
      <c r="CN59" s="69"/>
      <c r="CO59" s="69"/>
      <c r="CP59" s="69"/>
      <c r="CQ59" s="69"/>
      <c r="CR59" s="69"/>
      <c r="CS59" s="70"/>
    </row>
    <row r="60" spans="2:98" s="2" customFormat="1" ht="18" customHeight="1" x14ac:dyDescent="0.15">
      <c r="D60" s="202"/>
      <c r="E60" s="251"/>
      <c r="F60" s="701"/>
      <c r="G60" s="701"/>
      <c r="H60" s="701"/>
      <c r="I60" s="701"/>
      <c r="J60" s="701"/>
      <c r="K60" s="701"/>
      <c r="L60" s="251"/>
      <c r="M60" s="737"/>
      <c r="N60" s="124"/>
      <c r="O60" s="204" t="str">
        <f>IF(OR(入力用①!H28=0,LEN(入力用①!H28)-7&lt;=0),"",LEFT(入力用①!H28,LEN(入力用①!H28)-7))</f>
        <v/>
      </c>
      <c r="P60" s="39"/>
      <c r="Q60" s="205" t="str">
        <f>IF(OR(入力用①!H28=0,LEN(入力用①!H28)-6&lt;=0),"",MID(入力用①!H28,LEN(入力用①!H28)-6,1))</f>
        <v/>
      </c>
      <c r="R60" s="211"/>
      <c r="S60" s="205" t="str">
        <f>IF(OR(入力用①!H28=0,LEN(入力用①!H28)-5&lt;=0),"",MID(入力用①!H28,LEN(入力用①!H28)-5,1))</f>
        <v/>
      </c>
      <c r="T60" s="39"/>
      <c r="U60" s="205" t="str">
        <f>IF(OR(入力用①!H28=0,LEN(入力用①!H28)-4&lt;=0),"",MID(入力用①!H28,LEN(入力用①!H28)-4,1))</f>
        <v>8</v>
      </c>
      <c r="V60" s="39"/>
      <c r="W60" s="205" t="str">
        <f>IF(OR(入力用①!H28=0,LEN(入力用①!H28)-3&lt;=0),"",MID(入力用①!H28,LEN(入力用①!H28)-3,1))</f>
        <v>4</v>
      </c>
      <c r="X60" s="211"/>
      <c r="Y60" s="205" t="str">
        <f>IF(OR(入力用①!H28=0,LEN(入力用①!H28)-2&lt;=0),"",MID(入力用①!H28,LEN(入力用①!H28)-2,1))</f>
        <v>0</v>
      </c>
      <c r="Z60" s="39"/>
      <c r="AA60" s="205" t="str">
        <f>IF(OR(入力用①!H28=0,LEN(入力用①!H28)-1&lt;=0),"",MID(入力用①!H28,LEN(入力用①!H28)-1,1))</f>
        <v>0</v>
      </c>
      <c r="AB60" s="39"/>
      <c r="AC60" s="717" t="str">
        <f>IF(入力用①!H28&lt;&gt;0,RIGHT(入力用①!H28,1),"")</f>
        <v>0</v>
      </c>
      <c r="AD60" s="718"/>
      <c r="AE60" s="686"/>
      <c r="AF60" s="183"/>
      <c r="AG60" s="684"/>
      <c r="AH60" s="1"/>
      <c r="AI60" s="681"/>
      <c r="AJ60" s="681"/>
      <c r="AK60" s="681"/>
      <c r="AL60" s="681"/>
      <c r="AM60" s="681"/>
      <c r="AN60" s="681"/>
      <c r="AO60" s="684"/>
      <c r="AP60" s="737"/>
      <c r="AQ60" s="127"/>
      <c r="AR60" s="206" t="str">
        <f>IF(OR(入力用①!Q28=0,LEN(入力用①!Q28)-7&lt;=0),"",LEFT(入力用①!Q28,LEN(入力用①!Q28)-7))</f>
        <v/>
      </c>
      <c r="AS60" s="43"/>
      <c r="AT60" s="207" t="str">
        <f>IF(OR(入力用①!Q28=0,LEN(入力用①!Q28)-6&lt;=0),"",MID(入力用①!Q28,LEN(入力用①!Q28)-6,1))</f>
        <v/>
      </c>
      <c r="AU60" s="47"/>
      <c r="AV60" s="207" t="str">
        <f>IF(OR(入力用①!Q28=0,LEN(入力用①!Q28)-5&lt;=0),"",MID(入力用①!Q28,LEN(入力用①!Q28)-5,1))</f>
        <v/>
      </c>
      <c r="AW60" s="43"/>
      <c r="AX60" s="207" t="str">
        <f>IF(OR(入力用①!Q28=0,LEN(入力用①!Q28)-4&lt;=0),"",MID(入力用①!Q28,LEN(入力用①!Q28)-4,1))</f>
        <v/>
      </c>
      <c r="AY60" s="43"/>
      <c r="AZ60" s="207" t="str">
        <f>IF(OR(入力用①!Q28=0,LEN(入力用①!Q28)-3&lt;=0),"",MID(入力用①!Q28,LEN(入力用①!Q28)-3,1))</f>
        <v/>
      </c>
      <c r="BA60" s="47"/>
      <c r="BB60" s="207" t="str">
        <f>IF(OR(入力用①!Q28=0,LEN(入力用①!Q28)-2&lt;=0),"",MID(入力用①!Q28,LEN(入力用①!Q28)-2,1))</f>
        <v/>
      </c>
      <c r="BC60" s="43"/>
      <c r="BD60" s="207" t="str">
        <f>IF(OR(入力用①!Q28=0,LEN(入力用①!Q28)-1&lt;=0),"",MID(入力用①!Q28,LEN(入力用①!Q28)-1,1))</f>
        <v/>
      </c>
      <c r="BE60" s="43"/>
      <c r="BF60" s="717" t="str">
        <f>IF(入力用①!Q28&lt;&gt;0,RIGHT(入力用①!Q28,1),"")</f>
        <v/>
      </c>
      <c r="BG60" s="718"/>
      <c r="BH60" s="181"/>
      <c r="BI60" s="752"/>
      <c r="BJ60" s="753"/>
      <c r="BK60" s="754"/>
      <c r="BL60" s="793"/>
      <c r="BM60" s="754"/>
      <c r="BN60" s="684"/>
      <c r="BO60" s="701"/>
      <c r="BP60" s="701"/>
      <c r="BQ60" s="701"/>
      <c r="BR60" s="701"/>
      <c r="BS60" s="701"/>
      <c r="BT60" s="701"/>
      <c r="BU60" s="701"/>
      <c r="BV60" s="701"/>
      <c r="BW60" s="684"/>
      <c r="BX60" s="665"/>
      <c r="BY60" s="666"/>
      <c r="BZ60" s="133"/>
      <c r="CA60" s="688" t="str">
        <f>IF(OR(入力用①!Z28=0,LEN(入力用①!Z28)-7&lt;=0),"",LEFT(入力用①!Z28,LEN(入力用①!Z28)-7))</f>
        <v/>
      </c>
      <c r="CB60" s="689"/>
      <c r="CC60" s="689"/>
      <c r="CD60" s="690"/>
      <c r="CE60" s="43"/>
      <c r="CF60" s="207" t="str">
        <f>IF(OR(入力用①!Z28=0,LEN(入力用①!Z28)-6&lt;=0),"",MID(入力用①!Z28,LEN(入力用①!Z28)-6,1))</f>
        <v/>
      </c>
      <c r="CG60" s="47"/>
      <c r="CH60" s="207" t="str">
        <f>IF(OR(入力用①!Z28=0,LEN(入力用①!Z28)-5&lt;=0),"",MID(入力用①!Z28,LEN(入力用①!Z28)-5,1))</f>
        <v/>
      </c>
      <c r="CI60" s="43"/>
      <c r="CJ60" s="207" t="str">
        <f>IF(OR(入力用①!Z28=0,LEN(入力用①!Z28)-4&lt;=0),"",MID(入力用①!Z28,LEN(入力用①!Z28)-4,1))</f>
        <v/>
      </c>
      <c r="CK60" s="43"/>
      <c r="CL60" s="207" t="str">
        <f>IF(OR(入力用①!Z28=0,LEN(入力用①!Z28)-3&lt;=0),"",MID(入力用①!Z28,LEN(入力用①!Z28)-3,1))</f>
        <v/>
      </c>
      <c r="CM60" s="47"/>
      <c r="CN60" s="207" t="str">
        <f>IF(OR(入力用①!Z28=0,LEN(入力用①!Z28)-2&lt;=0),"",MID(入力用①!Z28,LEN(入力用①!Z28)-2,1))</f>
        <v/>
      </c>
      <c r="CO60" s="43"/>
      <c r="CP60" s="207" t="str">
        <f>IF(OR(入力用①!Z28=0,LEN(入力用①!Z28)-1&lt;=0),"",MID(入力用①!Z28,LEN(入力用①!Z28)-1,1))</f>
        <v/>
      </c>
      <c r="CQ60" s="43"/>
      <c r="CR60" s="207" t="str">
        <f>IF(入力用①!Z28&lt;&gt;0,RIGHT(入力用①!Z28,1),"")</f>
        <v/>
      </c>
      <c r="CS60" s="55"/>
    </row>
    <row r="61" spans="2:98" s="2" customFormat="1" ht="4.5" customHeight="1" x14ac:dyDescent="0.15">
      <c r="D61" s="183"/>
      <c r="E61" s="251"/>
      <c r="F61" s="701"/>
      <c r="G61" s="701"/>
      <c r="H61" s="701"/>
      <c r="I61" s="701"/>
      <c r="J61" s="701"/>
      <c r="K61" s="701"/>
      <c r="L61" s="251"/>
      <c r="M61" s="740"/>
      <c r="N61" s="124"/>
      <c r="O61" s="48"/>
      <c r="P61" s="39"/>
      <c r="Q61" s="39"/>
      <c r="R61" s="39"/>
      <c r="S61" s="39"/>
      <c r="T61" s="39"/>
      <c r="U61" s="39"/>
      <c r="V61" s="39"/>
      <c r="W61" s="39"/>
      <c r="X61" s="39"/>
      <c r="Y61" s="39"/>
      <c r="Z61" s="39"/>
      <c r="AA61" s="39"/>
      <c r="AB61" s="39"/>
      <c r="AC61" s="45"/>
      <c r="AD61" s="45"/>
      <c r="AE61" s="249"/>
      <c r="AF61" s="183"/>
      <c r="AG61" s="246"/>
      <c r="AH61" s="1"/>
      <c r="AI61" s="681"/>
      <c r="AJ61" s="681"/>
      <c r="AK61" s="681"/>
      <c r="AL61" s="681"/>
      <c r="AM61" s="681"/>
      <c r="AN61" s="681"/>
      <c r="AO61" s="246"/>
      <c r="AP61" s="740"/>
      <c r="AQ61" s="127"/>
      <c r="AR61" s="45"/>
      <c r="AS61" s="43"/>
      <c r="AT61" s="43"/>
      <c r="AU61" s="43"/>
      <c r="AV61" s="43"/>
      <c r="AW61" s="43"/>
      <c r="AX61" s="43"/>
      <c r="AY61" s="43"/>
      <c r="AZ61" s="43"/>
      <c r="BA61" s="43"/>
      <c r="BB61" s="43"/>
      <c r="BC61" s="43"/>
      <c r="BD61" s="43"/>
      <c r="BE61" s="43"/>
      <c r="BF61" s="43"/>
      <c r="BG61" s="43"/>
      <c r="BH61" s="181"/>
      <c r="BI61" s="193"/>
      <c r="BJ61" s="65"/>
      <c r="BK61" s="67"/>
      <c r="BL61" s="793"/>
      <c r="BM61" s="754"/>
      <c r="BN61" s="246"/>
      <c r="BO61" s="701"/>
      <c r="BP61" s="701"/>
      <c r="BQ61" s="701"/>
      <c r="BR61" s="701"/>
      <c r="BS61" s="701"/>
      <c r="BT61" s="701"/>
      <c r="BU61" s="701"/>
      <c r="BV61" s="701"/>
      <c r="BW61" s="246"/>
      <c r="BX61" s="674"/>
      <c r="BY61" s="675"/>
      <c r="BZ61" s="133"/>
      <c r="CA61" s="45"/>
      <c r="CB61" s="45"/>
      <c r="CC61" s="45"/>
      <c r="CD61" s="45"/>
      <c r="CE61" s="43"/>
      <c r="CF61" s="43"/>
      <c r="CG61" s="43"/>
      <c r="CH61" s="43"/>
      <c r="CI61" s="43"/>
      <c r="CJ61" s="43"/>
      <c r="CK61" s="43"/>
      <c r="CL61" s="43"/>
      <c r="CM61" s="43"/>
      <c r="CN61" s="43"/>
      <c r="CO61" s="43"/>
      <c r="CP61" s="43"/>
      <c r="CQ61" s="43"/>
      <c r="CR61" s="43"/>
      <c r="CS61" s="55"/>
    </row>
    <row r="62" spans="2:98" s="2" customFormat="1" ht="4.5" customHeight="1" x14ac:dyDescent="0.15">
      <c r="D62" s="183"/>
      <c r="E62" s="256"/>
      <c r="F62" s="700" t="s">
        <v>70</v>
      </c>
      <c r="G62" s="700"/>
      <c r="H62" s="700"/>
      <c r="I62" s="700"/>
      <c r="J62" s="700"/>
      <c r="K62" s="700"/>
      <c r="L62" s="247"/>
      <c r="M62" s="736" t="s">
        <v>12</v>
      </c>
      <c r="N62" s="143"/>
      <c r="O62" s="72"/>
      <c r="P62" s="73"/>
      <c r="Q62" s="73"/>
      <c r="R62" s="73"/>
      <c r="S62" s="73"/>
      <c r="T62" s="73"/>
      <c r="U62" s="73"/>
      <c r="V62" s="73"/>
      <c r="W62" s="73"/>
      <c r="X62" s="73"/>
      <c r="Y62" s="73"/>
      <c r="Z62" s="73"/>
      <c r="AA62" s="73"/>
      <c r="AB62" s="73"/>
      <c r="AC62" s="69"/>
      <c r="AD62" s="69"/>
      <c r="AE62" s="741"/>
      <c r="AF62" s="183"/>
      <c r="AG62" s="256"/>
      <c r="AH62" s="254"/>
      <c r="AI62" s="680">
        <f>入力用①!L29</f>
        <v>0</v>
      </c>
      <c r="AJ62" s="680"/>
      <c r="AK62" s="680"/>
      <c r="AL62" s="680"/>
      <c r="AM62" s="680"/>
      <c r="AN62" s="680"/>
      <c r="AO62" s="247"/>
      <c r="AP62" s="736" t="s">
        <v>428</v>
      </c>
      <c r="AQ62" s="170"/>
      <c r="AR62" s="71"/>
      <c r="AS62" s="69"/>
      <c r="AT62" s="69"/>
      <c r="AU62" s="69"/>
      <c r="AV62" s="69"/>
      <c r="AW62" s="69"/>
      <c r="AX62" s="69"/>
      <c r="AY62" s="69"/>
      <c r="AZ62" s="69"/>
      <c r="BA62" s="69"/>
      <c r="BB62" s="69"/>
      <c r="BC62" s="69"/>
      <c r="BD62" s="69"/>
      <c r="BE62" s="69"/>
      <c r="BF62" s="69"/>
      <c r="BG62" s="69"/>
      <c r="BH62" s="180"/>
      <c r="BI62" s="193"/>
      <c r="BJ62" s="65"/>
      <c r="BK62" s="67"/>
      <c r="BL62" s="793"/>
      <c r="BM62" s="754"/>
      <c r="BN62" s="247"/>
      <c r="BO62" s="700" t="s">
        <v>149</v>
      </c>
      <c r="BP62" s="700"/>
      <c r="BQ62" s="700"/>
      <c r="BR62" s="700"/>
      <c r="BS62" s="700"/>
      <c r="BT62" s="700"/>
      <c r="BU62" s="700"/>
      <c r="BV62" s="700"/>
      <c r="BW62" s="247"/>
      <c r="BX62" s="672" t="s">
        <v>445</v>
      </c>
      <c r="BY62" s="673"/>
      <c r="BZ62" s="132"/>
      <c r="CA62" s="71"/>
      <c r="CB62" s="71"/>
      <c r="CC62" s="71"/>
      <c r="CD62" s="71"/>
      <c r="CE62" s="69"/>
      <c r="CF62" s="69"/>
      <c r="CG62" s="69"/>
      <c r="CH62" s="69"/>
      <c r="CI62" s="69"/>
      <c r="CJ62" s="69"/>
      <c r="CK62" s="69"/>
      <c r="CL62" s="69"/>
      <c r="CM62" s="69"/>
      <c r="CN62" s="69"/>
      <c r="CO62" s="69"/>
      <c r="CP62" s="69"/>
      <c r="CQ62" s="69"/>
      <c r="CR62" s="69"/>
      <c r="CS62" s="70"/>
    </row>
    <row r="63" spans="2:98" s="2" customFormat="1" ht="18" customHeight="1" x14ac:dyDescent="0.15">
      <c r="D63" s="260" t="s">
        <v>388</v>
      </c>
      <c r="E63" s="152"/>
      <c r="F63" s="701"/>
      <c r="G63" s="701"/>
      <c r="H63" s="701"/>
      <c r="I63" s="701"/>
      <c r="J63" s="701"/>
      <c r="K63" s="701"/>
      <c r="L63" s="251"/>
      <c r="M63" s="737"/>
      <c r="N63" s="124"/>
      <c r="O63" s="204" t="str">
        <f>IF(OR(入力用①!H29=0,LEN(入力用①!H29)-7&lt;=0),"",LEFT(入力用①!H29,LEN(入力用①!H29)-7))</f>
        <v/>
      </c>
      <c r="P63" s="39"/>
      <c r="Q63" s="205" t="str">
        <f>IF(OR(入力用①!H29=0,LEN(入力用①!H29)-6&lt;=0),"",MID(入力用①!H29,LEN(入力用①!H29)-6,1))</f>
        <v/>
      </c>
      <c r="R63" s="211"/>
      <c r="S63" s="205" t="str">
        <f>IF(OR(入力用①!H29=0,LEN(入力用①!H29)-5&lt;=0),"",MID(入力用①!H29,LEN(入力用①!H29)-5,1))</f>
        <v>4</v>
      </c>
      <c r="T63" s="39"/>
      <c r="U63" s="205" t="str">
        <f>IF(OR(入力用①!H29=0,LEN(入力用①!H29)-4&lt;=0),"",MID(入力用①!H29,LEN(入力用①!H29)-4,1))</f>
        <v>2</v>
      </c>
      <c r="V63" s="39"/>
      <c r="W63" s="205" t="str">
        <f>IF(OR(入力用①!H29=0,LEN(入力用①!H29)-3&lt;=0),"",MID(入力用①!H29,LEN(入力用①!H29)-3,1))</f>
        <v>9</v>
      </c>
      <c r="X63" s="211"/>
      <c r="Y63" s="205" t="str">
        <f>IF(OR(入力用①!H29=0,LEN(入力用①!H29)-2&lt;=0),"",MID(入力用①!H29,LEN(入力用①!H29)-2,1))</f>
        <v>0</v>
      </c>
      <c r="Z63" s="39"/>
      <c r="AA63" s="205" t="str">
        <f>IF(OR(入力用①!H29=0,LEN(入力用①!H29)-1&lt;=0),"",MID(入力用①!H29,LEN(入力用①!H29)-1,1))</f>
        <v>0</v>
      </c>
      <c r="AB63" s="39"/>
      <c r="AC63" s="717" t="str">
        <f>IF(入力用①!H29&lt;&gt;0,RIGHT(入力用①!H29,1),"")</f>
        <v>0</v>
      </c>
      <c r="AD63" s="718"/>
      <c r="AE63" s="686"/>
      <c r="AF63" s="183"/>
      <c r="AG63" s="152"/>
      <c r="AH63" s="1"/>
      <c r="AI63" s="681"/>
      <c r="AJ63" s="681"/>
      <c r="AK63" s="681"/>
      <c r="AL63" s="681"/>
      <c r="AM63" s="681"/>
      <c r="AN63" s="681"/>
      <c r="AO63" s="251"/>
      <c r="AP63" s="737"/>
      <c r="AQ63" s="127"/>
      <c r="AR63" s="206" t="str">
        <f>IF(OR(入力用①!Q29=0,LEN(入力用①!Q29)-7&lt;=0),"",LEFT(入力用①!Q29,LEN(入力用①!Q29)-7))</f>
        <v/>
      </c>
      <c r="AS63" s="43"/>
      <c r="AT63" s="207" t="str">
        <f>IF(OR(入力用①!Q29=0,LEN(入力用①!Q29)-6&lt;=0),"",MID(入力用①!Q29,LEN(入力用①!Q29)-6,1))</f>
        <v/>
      </c>
      <c r="AU63" s="47"/>
      <c r="AV63" s="207" t="str">
        <f>IF(OR(入力用①!Q29=0,LEN(入力用①!Q29)-5&lt;=0),"",MID(入力用①!Q29,LEN(入力用①!Q29)-5,1))</f>
        <v/>
      </c>
      <c r="AW63" s="43"/>
      <c r="AX63" s="207" t="str">
        <f>IF(OR(入力用①!Q29=0,LEN(入力用①!Q29)-4&lt;=0),"",MID(入力用①!Q29,LEN(入力用①!Q29)-4,1))</f>
        <v/>
      </c>
      <c r="AY63" s="43"/>
      <c r="AZ63" s="207" t="str">
        <f>IF(OR(入力用①!Q29=0,LEN(入力用①!Q29)-3&lt;=0),"",MID(入力用①!Q29,LEN(入力用①!Q29)-3,1))</f>
        <v/>
      </c>
      <c r="BA63" s="47"/>
      <c r="BB63" s="207" t="str">
        <f>IF(OR(入力用①!Q29=0,LEN(入力用①!Q29)-2&lt;=0),"",MID(入力用①!Q29,LEN(入力用①!Q29)-2,1))</f>
        <v/>
      </c>
      <c r="BC63" s="43"/>
      <c r="BD63" s="207" t="str">
        <f>IF(OR(入力用①!Q29=0,LEN(入力用①!Q29)-1&lt;=0),"",MID(入力用①!Q29,LEN(入力用①!Q29)-1,1))</f>
        <v/>
      </c>
      <c r="BE63" s="43"/>
      <c r="BF63" s="717" t="str">
        <f>IF(入力用①!Q29&lt;&gt;0,RIGHT(入力用①!Q29,1),"")</f>
        <v/>
      </c>
      <c r="BG63" s="718"/>
      <c r="BH63" s="181"/>
      <c r="BI63" s="192"/>
      <c r="BJ63" s="64"/>
      <c r="BK63" s="66"/>
      <c r="BL63" s="68"/>
      <c r="BM63" s="66"/>
      <c r="BN63" s="246"/>
      <c r="BO63" s="701"/>
      <c r="BP63" s="701"/>
      <c r="BQ63" s="701"/>
      <c r="BR63" s="701"/>
      <c r="BS63" s="701"/>
      <c r="BT63" s="701"/>
      <c r="BU63" s="701"/>
      <c r="BV63" s="701"/>
      <c r="BW63" s="246"/>
      <c r="BX63" s="665"/>
      <c r="BY63" s="666"/>
      <c r="BZ63" s="133"/>
      <c r="CA63" s="688" t="str">
        <f>IF(OR(入力用①!Z29=0,LEN(入力用①!Z29)-7&lt;=0),"",LEFT(入力用①!Z29,LEN(入力用①!Z29)-7))</f>
        <v/>
      </c>
      <c r="CB63" s="689"/>
      <c r="CC63" s="689"/>
      <c r="CD63" s="690"/>
      <c r="CE63" s="43"/>
      <c r="CF63" s="207" t="str">
        <f>IF(OR(入力用①!Z29=0,LEN(入力用①!Z29)-6&lt;=0),"",MID(入力用①!Z29,LEN(入力用①!Z29)-6,1))</f>
        <v>2</v>
      </c>
      <c r="CG63" s="47"/>
      <c r="CH63" s="207" t="str">
        <f>IF(OR(入力用①!Z29=0,LEN(入力用①!Z29)-5&lt;=0),"",MID(入力用①!Z29,LEN(入力用①!Z29)-5,1))</f>
        <v>2</v>
      </c>
      <c r="CI63" s="43"/>
      <c r="CJ63" s="207" t="str">
        <f>IF(OR(入力用①!Z29=0,LEN(入力用①!Z29)-4&lt;=0),"",MID(入力用①!Z29,LEN(入力用①!Z29)-4,1))</f>
        <v>3</v>
      </c>
      <c r="CK63" s="43"/>
      <c r="CL63" s="207" t="str">
        <f>IF(OR(入力用①!Z29=0,LEN(入力用①!Z29)-3&lt;=0),"",MID(入力用①!Z29,LEN(入力用①!Z29)-3,1))</f>
        <v>6</v>
      </c>
      <c r="CM63" s="47"/>
      <c r="CN63" s="207" t="str">
        <f>IF(OR(入力用①!Z29=0,LEN(入力用①!Z29)-2&lt;=0),"",MID(入力用①!Z29,LEN(入力用①!Z29)-2,1))</f>
        <v>0</v>
      </c>
      <c r="CO63" s="43"/>
      <c r="CP63" s="207" t="str">
        <f>IF(OR(入力用①!Z29=0,LEN(入力用①!Z29)-1&lt;=0),"",MID(入力用①!Z29,LEN(入力用①!Z29)-1,1))</f>
        <v>0</v>
      </c>
      <c r="CQ63" s="43"/>
      <c r="CR63" s="207" t="str">
        <f>IF(入力用①!Z29&lt;&gt;0,RIGHT(入力用①!Z29,1),"")</f>
        <v>0</v>
      </c>
      <c r="CS63" s="55"/>
    </row>
    <row r="64" spans="2:98" s="2" customFormat="1" ht="5.25" customHeight="1" thickBot="1" x14ac:dyDescent="0.2">
      <c r="D64" s="183"/>
      <c r="E64" s="153"/>
      <c r="F64" s="702"/>
      <c r="G64" s="702"/>
      <c r="H64" s="702"/>
      <c r="I64" s="702"/>
      <c r="J64" s="702"/>
      <c r="K64" s="702"/>
      <c r="L64" s="252"/>
      <c r="M64" s="738"/>
      <c r="N64" s="144"/>
      <c r="O64" s="145"/>
      <c r="P64" s="146"/>
      <c r="Q64" s="146"/>
      <c r="R64" s="146"/>
      <c r="S64" s="146"/>
      <c r="T64" s="146"/>
      <c r="U64" s="146"/>
      <c r="V64" s="146"/>
      <c r="W64" s="146"/>
      <c r="X64" s="146"/>
      <c r="Y64" s="146"/>
      <c r="Z64" s="146"/>
      <c r="AA64" s="146"/>
      <c r="AB64" s="146"/>
      <c r="AC64" s="76"/>
      <c r="AD64" s="76"/>
      <c r="AE64" s="147"/>
      <c r="AF64" s="183"/>
      <c r="AG64" s="153"/>
      <c r="AH64" s="255"/>
      <c r="AI64" s="682"/>
      <c r="AJ64" s="682"/>
      <c r="AK64" s="682"/>
      <c r="AL64" s="682"/>
      <c r="AM64" s="682"/>
      <c r="AN64" s="682"/>
      <c r="AO64" s="252"/>
      <c r="AP64" s="738"/>
      <c r="AQ64" s="171"/>
      <c r="AR64" s="76"/>
      <c r="AS64" s="77"/>
      <c r="AT64" s="77"/>
      <c r="AU64" s="77"/>
      <c r="AV64" s="77"/>
      <c r="AW64" s="77"/>
      <c r="AX64" s="77"/>
      <c r="AY64" s="77"/>
      <c r="AZ64" s="77"/>
      <c r="BA64" s="77"/>
      <c r="BB64" s="77"/>
      <c r="BC64" s="77"/>
      <c r="BD64" s="77"/>
      <c r="BE64" s="77"/>
      <c r="BF64" s="77"/>
      <c r="BG64" s="77"/>
      <c r="BH64" s="182"/>
      <c r="BI64" s="192"/>
      <c r="BJ64" s="64"/>
      <c r="BK64" s="66"/>
      <c r="BL64" s="68"/>
      <c r="BM64" s="66"/>
      <c r="BN64" s="246"/>
      <c r="BO64" s="701"/>
      <c r="BP64" s="701"/>
      <c r="BQ64" s="701"/>
      <c r="BR64" s="701"/>
      <c r="BS64" s="701"/>
      <c r="BT64" s="701"/>
      <c r="BU64" s="701"/>
      <c r="BV64" s="701"/>
      <c r="BW64" s="246"/>
      <c r="BX64" s="665"/>
      <c r="BY64" s="666"/>
      <c r="BZ64" s="133"/>
      <c r="CA64" s="45"/>
      <c r="CB64" s="45"/>
      <c r="CC64" s="45"/>
      <c r="CD64" s="45"/>
      <c r="CE64" s="43"/>
      <c r="CF64" s="43"/>
      <c r="CG64" s="43"/>
      <c r="CH64" s="43"/>
      <c r="CI64" s="43"/>
      <c r="CJ64" s="43"/>
      <c r="CK64" s="43"/>
      <c r="CL64" s="43"/>
      <c r="CM64" s="43"/>
      <c r="CN64" s="43"/>
      <c r="CO64" s="43"/>
      <c r="CP64" s="43"/>
      <c r="CQ64" s="43"/>
      <c r="CR64" s="43"/>
      <c r="CS64" s="55"/>
    </row>
    <row r="65" spans="4:98" s="2" customFormat="1" ht="5.0999999999999996" customHeight="1" thickTop="1" thickBot="1" x14ac:dyDescent="0.2">
      <c r="D65" s="183"/>
      <c r="E65" s="684"/>
      <c r="F65" s="701" t="s">
        <v>71</v>
      </c>
      <c r="G65" s="701"/>
      <c r="H65" s="701"/>
      <c r="I65" s="701"/>
      <c r="J65" s="701"/>
      <c r="K65" s="701"/>
      <c r="L65" s="684"/>
      <c r="M65" s="739" t="s">
        <v>13</v>
      </c>
      <c r="N65" s="124"/>
      <c r="O65" s="48"/>
      <c r="P65" s="39"/>
      <c r="Q65" s="39"/>
      <c r="R65" s="39"/>
      <c r="S65" s="39"/>
      <c r="T65" s="39"/>
      <c r="U65" s="39"/>
      <c r="V65" s="39"/>
      <c r="W65" s="39"/>
      <c r="X65" s="39"/>
      <c r="Y65" s="39"/>
      <c r="Z65" s="39"/>
      <c r="AA65" s="39"/>
      <c r="AB65" s="39"/>
      <c r="AC65" s="43"/>
      <c r="AD65" s="43"/>
      <c r="AE65" s="686"/>
      <c r="AF65" s="183"/>
      <c r="AG65" s="684"/>
      <c r="AH65" s="1"/>
      <c r="AI65" s="681">
        <f>入力用①!L30</f>
        <v>0</v>
      </c>
      <c r="AJ65" s="681"/>
      <c r="AK65" s="681"/>
      <c r="AL65" s="681"/>
      <c r="AM65" s="681"/>
      <c r="AN65" s="681"/>
      <c r="AO65" s="684"/>
      <c r="AP65" s="739" t="s">
        <v>429</v>
      </c>
      <c r="AQ65" s="127"/>
      <c r="AR65" s="45"/>
      <c r="AS65" s="43"/>
      <c r="AT65" s="43"/>
      <c r="AU65" s="43"/>
      <c r="AV65" s="43"/>
      <c r="AW65" s="43"/>
      <c r="AX65" s="43"/>
      <c r="AY65" s="43"/>
      <c r="AZ65" s="43"/>
      <c r="BA65" s="43"/>
      <c r="BB65" s="43"/>
      <c r="BC65" s="43"/>
      <c r="BD65" s="43"/>
      <c r="BE65" s="43"/>
      <c r="BF65" s="43"/>
      <c r="BG65" s="43"/>
      <c r="BH65" s="181"/>
      <c r="BI65" s="799" t="s">
        <v>514</v>
      </c>
      <c r="BJ65" s="800"/>
      <c r="BK65" s="800"/>
      <c r="BL65" s="800"/>
      <c r="BM65" s="800"/>
      <c r="BN65" s="800"/>
      <c r="BO65" s="800"/>
      <c r="BP65" s="800"/>
      <c r="BQ65" s="800"/>
      <c r="BR65" s="800"/>
      <c r="BS65" s="800"/>
      <c r="BT65" s="800"/>
      <c r="BU65" s="800"/>
      <c r="BV65" s="800"/>
      <c r="BW65" s="800"/>
      <c r="BX65" s="667" t="s">
        <v>446</v>
      </c>
      <c r="BY65" s="668"/>
      <c r="BZ65" s="238"/>
      <c r="CA65" s="188"/>
      <c r="CB65" s="188"/>
      <c r="CC65" s="188"/>
      <c r="CD65" s="188"/>
      <c r="CE65" s="189"/>
      <c r="CF65" s="189"/>
      <c r="CG65" s="189"/>
      <c r="CH65" s="189"/>
      <c r="CI65" s="189"/>
      <c r="CJ65" s="189"/>
      <c r="CK65" s="189"/>
      <c r="CL65" s="189"/>
      <c r="CM65" s="189"/>
      <c r="CN65" s="189"/>
      <c r="CO65" s="189"/>
      <c r="CP65" s="189"/>
      <c r="CQ65" s="189"/>
      <c r="CR65" s="189"/>
      <c r="CS65" s="239"/>
    </row>
    <row r="66" spans="4:98" s="2" customFormat="1" ht="18" customHeight="1" thickTop="1" thickBot="1" x14ac:dyDescent="0.2">
      <c r="D66" s="183"/>
      <c r="E66" s="684"/>
      <c r="F66" s="701"/>
      <c r="G66" s="701"/>
      <c r="H66" s="701"/>
      <c r="I66" s="701"/>
      <c r="J66" s="701"/>
      <c r="K66" s="701"/>
      <c r="L66" s="684"/>
      <c r="M66" s="737"/>
      <c r="N66" s="124"/>
      <c r="O66" s="204" t="str">
        <f>IF(OR(入力用①!H30=0,LEN(入力用①!H30)-7&lt;=0),"",LEFT(入力用①!H30,LEN(入力用①!H30)-7))</f>
        <v/>
      </c>
      <c r="P66" s="39"/>
      <c r="Q66" s="205" t="str">
        <f>IF(OR(入力用①!H30=0,LEN(入力用①!H30)-6&lt;=0),"",MID(入力用①!H30,LEN(入力用①!H30)-6,1))</f>
        <v/>
      </c>
      <c r="R66" s="211"/>
      <c r="S66" s="205" t="str">
        <f>IF(OR(入力用①!H30=0,LEN(入力用①!H30)-5&lt;=0),"",MID(入力用①!H30,LEN(入力用①!H30)-5,1))</f>
        <v>5</v>
      </c>
      <c r="T66" s="39"/>
      <c r="U66" s="205" t="str">
        <f>IF(OR(入力用①!H30=0,LEN(入力用①!H30)-4&lt;=0),"",MID(入力用①!H30,LEN(入力用①!H30)-4,1))</f>
        <v>3</v>
      </c>
      <c r="V66" s="39"/>
      <c r="W66" s="205" t="str">
        <f>IF(OR(入力用①!H30=0,LEN(入力用①!H30)-3&lt;=0),"",MID(入力用①!H30,LEN(入力用①!H30)-3,1))</f>
        <v>8</v>
      </c>
      <c r="X66" s="211"/>
      <c r="Y66" s="205" t="str">
        <f>IF(OR(入力用①!H30=0,LEN(入力用①!H30)-2&lt;=0),"",MID(入力用①!H30,LEN(入力用①!H30)-2,1))</f>
        <v>0</v>
      </c>
      <c r="Z66" s="39"/>
      <c r="AA66" s="205" t="str">
        <f>IF(OR(入力用①!H30=0,LEN(入力用①!H30)-1&lt;=0),"",MID(入力用①!H30,LEN(入力用①!H30)-1,1))</f>
        <v>0</v>
      </c>
      <c r="AB66" s="39"/>
      <c r="AC66" s="717" t="str">
        <f>IF(入力用①!H30&lt;&gt;0,RIGHT(入力用①!H30,1),"")</f>
        <v>0</v>
      </c>
      <c r="AD66" s="718"/>
      <c r="AE66" s="686"/>
      <c r="AF66" s="183"/>
      <c r="AG66" s="684"/>
      <c r="AH66" s="1"/>
      <c r="AI66" s="681"/>
      <c r="AJ66" s="681"/>
      <c r="AK66" s="681"/>
      <c r="AL66" s="681"/>
      <c r="AM66" s="681"/>
      <c r="AN66" s="681"/>
      <c r="AO66" s="684"/>
      <c r="AP66" s="737"/>
      <c r="AQ66" s="127"/>
      <c r="AR66" s="206" t="str">
        <f>IF(OR(入力用①!Q30=0,LEN(入力用①!Q30)-7&lt;=0),"",LEFT(入力用①!Q30,LEN(入力用①!Q30)-7))</f>
        <v/>
      </c>
      <c r="AS66" s="43"/>
      <c r="AT66" s="207" t="str">
        <f>IF(OR(入力用①!Q30=0,LEN(入力用①!Q30)-6&lt;=0),"",MID(入力用①!Q30,LEN(入力用①!Q30)-6,1))</f>
        <v/>
      </c>
      <c r="AU66" s="47"/>
      <c r="AV66" s="207" t="str">
        <f>IF(OR(入力用①!Q30=0,LEN(入力用①!Q30)-5&lt;=0),"",MID(入力用①!Q30,LEN(入力用①!Q30)-5,1))</f>
        <v/>
      </c>
      <c r="AW66" s="43"/>
      <c r="AX66" s="207" t="str">
        <f>IF(OR(入力用①!Q30=0,LEN(入力用①!Q30)-4&lt;=0),"",MID(入力用①!Q30,LEN(入力用①!Q30)-4,1))</f>
        <v/>
      </c>
      <c r="AY66" s="43"/>
      <c r="AZ66" s="207" t="str">
        <f>IF(OR(入力用①!Q30=0,LEN(入力用①!Q30)-3&lt;=0),"",MID(入力用①!Q30,LEN(入力用①!Q30)-3,1))</f>
        <v/>
      </c>
      <c r="BA66" s="47"/>
      <c r="BB66" s="207" t="str">
        <f>IF(OR(入力用①!Q30=0,LEN(入力用①!Q30)-2&lt;=0),"",MID(入力用①!Q30,LEN(入力用①!Q30)-2,1))</f>
        <v/>
      </c>
      <c r="BC66" s="43"/>
      <c r="BD66" s="207" t="str">
        <f>IF(OR(入力用①!Q30=0,LEN(入力用①!Q30)-1&lt;=0),"",MID(入力用①!Q30,LEN(入力用①!Q30)-1,1))</f>
        <v/>
      </c>
      <c r="BE66" s="43"/>
      <c r="BF66" s="717" t="str">
        <f>IF(入力用①!Q30&lt;&gt;0,RIGHT(入力用①!Q30,1),"")</f>
        <v/>
      </c>
      <c r="BG66" s="718"/>
      <c r="BH66" s="181"/>
      <c r="BI66" s="799"/>
      <c r="BJ66" s="800"/>
      <c r="BK66" s="800"/>
      <c r="BL66" s="800"/>
      <c r="BM66" s="800"/>
      <c r="BN66" s="800"/>
      <c r="BO66" s="800"/>
      <c r="BP66" s="800"/>
      <c r="BQ66" s="800"/>
      <c r="BR66" s="800"/>
      <c r="BS66" s="800"/>
      <c r="BT66" s="800"/>
      <c r="BU66" s="800"/>
      <c r="BV66" s="800"/>
      <c r="BW66" s="800"/>
      <c r="BX66" s="669"/>
      <c r="BY66" s="666"/>
      <c r="BZ66" s="133"/>
      <c r="CA66" s="688" t="str">
        <f>IF(OR(入力用①!Z30=0,LEN(入力用①!Z30)-7&lt;=0),"",LEFT(入力用①!Z30,LEN(入力用①!Z30)-7))</f>
        <v/>
      </c>
      <c r="CB66" s="689"/>
      <c r="CC66" s="689"/>
      <c r="CD66" s="690"/>
      <c r="CE66" s="43"/>
      <c r="CF66" s="207" t="str">
        <f>IF(OR(入力用①!Z30=0,LEN(入力用①!Z30)-6&lt;=0),"",MID(入力用①!Z30,LEN(入力用①!Z30)-6,1))</f>
        <v>3</v>
      </c>
      <c r="CG66" s="47"/>
      <c r="CH66" s="207" t="str">
        <f>IF(OR(入力用①!Z30=0,LEN(入力用①!Z30)-5&lt;=0),"",MID(入力用①!Z30,LEN(入力用①!Z30)-5,1))</f>
        <v>3</v>
      </c>
      <c r="CI66" s="43"/>
      <c r="CJ66" s="207" t="str">
        <f>IF(OR(入力用①!Z30=0,LEN(入力用①!Z30)-4&lt;=0),"",MID(入力用①!Z30,LEN(入力用①!Z30)-4,1))</f>
        <v>5</v>
      </c>
      <c r="CK66" s="43"/>
      <c r="CL66" s="207" t="str">
        <f>IF(OR(入力用①!Z30=0,LEN(入力用①!Z30)-3&lt;=0),"",MID(入力用①!Z30,LEN(入力用①!Z30)-3,1))</f>
        <v>6</v>
      </c>
      <c r="CM66" s="47"/>
      <c r="CN66" s="207" t="str">
        <f>IF(OR(入力用①!Z30=0,LEN(入力用①!Z30)-2&lt;=0),"",MID(入力用①!Z30,LEN(入力用①!Z30)-2,1))</f>
        <v>4</v>
      </c>
      <c r="CO66" s="43"/>
      <c r="CP66" s="207" t="str">
        <f>IF(OR(入力用①!Z30=0,LEN(入力用①!Z30)-1&lt;=0),"",MID(入力用①!Z30,LEN(入力用①!Z30)-1,1))</f>
        <v>4</v>
      </c>
      <c r="CQ66" s="43"/>
      <c r="CR66" s="207" t="str">
        <f>IF(入力用①!Z30&lt;&gt;0,RIGHT(入力用①!Z30,1),"")</f>
        <v>8</v>
      </c>
      <c r="CS66" s="58"/>
    </row>
    <row r="67" spans="4:98" s="2" customFormat="1" ht="5.0999999999999996" customHeight="1" thickTop="1" thickBot="1" x14ac:dyDescent="0.2">
      <c r="D67" s="183"/>
      <c r="E67" s="246"/>
      <c r="F67" s="701"/>
      <c r="G67" s="701"/>
      <c r="H67" s="701"/>
      <c r="I67" s="701"/>
      <c r="J67" s="701"/>
      <c r="K67" s="701"/>
      <c r="L67" s="246"/>
      <c r="M67" s="740"/>
      <c r="N67" s="124"/>
      <c r="O67" s="48"/>
      <c r="P67" s="39"/>
      <c r="Q67" s="39"/>
      <c r="R67" s="39"/>
      <c r="S67" s="39"/>
      <c r="T67" s="39"/>
      <c r="U67" s="39"/>
      <c r="V67" s="39"/>
      <c r="W67" s="39"/>
      <c r="X67" s="39"/>
      <c r="Y67" s="39"/>
      <c r="Z67" s="39"/>
      <c r="AA67" s="39"/>
      <c r="AB67" s="39"/>
      <c r="AC67" s="45"/>
      <c r="AD67" s="45"/>
      <c r="AE67" s="249"/>
      <c r="AF67" s="183"/>
      <c r="AG67" s="246"/>
      <c r="AH67" s="1"/>
      <c r="AI67" s="681"/>
      <c r="AJ67" s="681"/>
      <c r="AK67" s="681"/>
      <c r="AL67" s="681"/>
      <c r="AM67" s="681"/>
      <c r="AN67" s="681"/>
      <c r="AO67" s="246"/>
      <c r="AP67" s="740"/>
      <c r="AQ67" s="127"/>
      <c r="AR67" s="45"/>
      <c r="AS67" s="43"/>
      <c r="AT67" s="43"/>
      <c r="AU67" s="43"/>
      <c r="AV67" s="43"/>
      <c r="AW67" s="43"/>
      <c r="AX67" s="43"/>
      <c r="AY67" s="43"/>
      <c r="AZ67" s="43"/>
      <c r="BA67" s="43"/>
      <c r="BB67" s="43"/>
      <c r="BC67" s="43"/>
      <c r="BD67" s="43"/>
      <c r="BE67" s="43"/>
      <c r="BF67" s="43"/>
      <c r="BG67" s="43"/>
      <c r="BH67" s="181"/>
      <c r="BI67" s="801"/>
      <c r="BJ67" s="802"/>
      <c r="BK67" s="802"/>
      <c r="BL67" s="802"/>
      <c r="BM67" s="802"/>
      <c r="BN67" s="802"/>
      <c r="BO67" s="802"/>
      <c r="BP67" s="802"/>
      <c r="BQ67" s="802"/>
      <c r="BR67" s="802"/>
      <c r="BS67" s="802"/>
      <c r="BT67" s="802"/>
      <c r="BU67" s="802"/>
      <c r="BV67" s="802"/>
      <c r="BW67" s="802"/>
      <c r="BX67" s="670"/>
      <c r="BY67" s="671"/>
      <c r="BZ67" s="229"/>
      <c r="CA67" s="230"/>
      <c r="CB67" s="230"/>
      <c r="CC67" s="230"/>
      <c r="CD67" s="230"/>
      <c r="CE67" s="231"/>
      <c r="CF67" s="231"/>
      <c r="CG67" s="231"/>
      <c r="CH67" s="231"/>
      <c r="CI67" s="231"/>
      <c r="CJ67" s="231"/>
      <c r="CK67" s="231"/>
      <c r="CL67" s="231"/>
      <c r="CM67" s="231"/>
      <c r="CN67" s="231"/>
      <c r="CO67" s="231"/>
      <c r="CP67" s="231"/>
      <c r="CQ67" s="231"/>
      <c r="CR67" s="231"/>
      <c r="CS67" s="232"/>
    </row>
    <row r="68" spans="4:98" s="2" customFormat="1" ht="5.0999999999999996" customHeight="1" thickTop="1" x14ac:dyDescent="0.15">
      <c r="D68" s="183"/>
      <c r="E68" s="256"/>
      <c r="F68" s="700" t="s">
        <v>72</v>
      </c>
      <c r="G68" s="700"/>
      <c r="H68" s="700"/>
      <c r="I68" s="700"/>
      <c r="J68" s="700"/>
      <c r="K68" s="700"/>
      <c r="L68" s="247"/>
      <c r="M68" s="736" t="s">
        <v>1</v>
      </c>
      <c r="N68" s="143"/>
      <c r="O68" s="72"/>
      <c r="P68" s="73"/>
      <c r="Q68" s="73"/>
      <c r="R68" s="73"/>
      <c r="S68" s="73"/>
      <c r="T68" s="73"/>
      <c r="U68" s="73"/>
      <c r="V68" s="73"/>
      <c r="W68" s="73"/>
      <c r="X68" s="73"/>
      <c r="Y68" s="73"/>
      <c r="Z68" s="73"/>
      <c r="AA68" s="73"/>
      <c r="AB68" s="73"/>
      <c r="AC68" s="69"/>
      <c r="AD68" s="69"/>
      <c r="AE68" s="741"/>
      <c r="AF68" s="183"/>
      <c r="AG68" s="256"/>
      <c r="AH68" s="250"/>
      <c r="AI68" s="700" t="s">
        <v>52</v>
      </c>
      <c r="AJ68" s="700"/>
      <c r="AK68" s="700"/>
      <c r="AL68" s="700"/>
      <c r="AM68" s="700"/>
      <c r="AN68" s="700"/>
      <c r="AO68" s="247"/>
      <c r="AP68" s="736" t="s">
        <v>430</v>
      </c>
      <c r="AQ68" s="170"/>
      <c r="AR68" s="71"/>
      <c r="AS68" s="69"/>
      <c r="AT68" s="69"/>
      <c r="AU68" s="69"/>
      <c r="AV68" s="69"/>
      <c r="AW68" s="69"/>
      <c r="AX68" s="69"/>
      <c r="AY68" s="69"/>
      <c r="AZ68" s="69"/>
      <c r="BA68" s="69"/>
      <c r="BB68" s="69"/>
      <c r="BC68" s="69"/>
      <c r="BD68" s="69"/>
      <c r="BE68" s="69"/>
      <c r="BF68" s="69"/>
      <c r="BG68" s="69"/>
      <c r="BH68" s="180"/>
      <c r="BI68" s="240"/>
      <c r="BJ68" s="241"/>
      <c r="BK68" s="241"/>
      <c r="BL68" s="259"/>
      <c r="BM68" s="259"/>
      <c r="BN68" s="259"/>
      <c r="BO68" s="259"/>
      <c r="BP68" s="259"/>
      <c r="BQ68" s="259"/>
      <c r="BR68" s="259"/>
      <c r="BS68" s="259"/>
      <c r="BT68" s="259"/>
      <c r="BU68" s="259"/>
      <c r="BV68" s="259"/>
      <c r="BW68" s="259"/>
      <c r="BX68" s="665" t="s">
        <v>447</v>
      </c>
      <c r="BY68" s="666"/>
      <c r="BZ68" s="136"/>
      <c r="CA68" s="45"/>
      <c r="CB68" s="45"/>
      <c r="CC68" s="45"/>
      <c r="CD68" s="45"/>
      <c r="CE68" s="45"/>
      <c r="CF68" s="45"/>
      <c r="CG68" s="45"/>
      <c r="CH68" s="45"/>
      <c r="CI68" s="45"/>
      <c r="CJ68" s="45"/>
      <c r="CK68" s="45"/>
      <c r="CL68" s="45"/>
      <c r="CM68" s="45"/>
      <c r="CN68" s="45"/>
      <c r="CO68" s="45"/>
      <c r="CP68" s="45"/>
      <c r="CQ68" s="45"/>
      <c r="CR68" s="45"/>
      <c r="CS68" s="58"/>
    </row>
    <row r="69" spans="4:98" s="2" customFormat="1" ht="18" customHeight="1" x14ac:dyDescent="0.15">
      <c r="D69" s="183"/>
      <c r="E69" s="152"/>
      <c r="F69" s="701"/>
      <c r="G69" s="701"/>
      <c r="H69" s="701"/>
      <c r="I69" s="701"/>
      <c r="J69" s="701"/>
      <c r="K69" s="701"/>
      <c r="L69" s="251"/>
      <c r="M69" s="737"/>
      <c r="N69" s="124"/>
      <c r="O69" s="204" t="str">
        <f>IF(OR(入力用①!H31=0,LEN(入力用①!H31)-7&lt;=0),"",LEFT(入力用①!H31,LEN(入力用①!H31)-7))</f>
        <v/>
      </c>
      <c r="P69" s="39"/>
      <c r="Q69" s="205" t="str">
        <f>IF(OR(入力用①!H31=0,LEN(入力用①!H31)-6&lt;=0),"",MID(入力用①!H31,LEN(入力用①!H31)-6,1))</f>
        <v/>
      </c>
      <c r="R69" s="211"/>
      <c r="S69" s="205" t="str">
        <f>IF(OR(入力用①!H31=0,LEN(入力用①!H31)-5&lt;=0),"",MID(入力用①!H31,LEN(入力用①!H31)-5,1))</f>
        <v>3</v>
      </c>
      <c r="T69" s="39"/>
      <c r="U69" s="205" t="str">
        <f>IF(OR(入力用①!H31=0,LEN(入力用①!H31)-4&lt;=0),"",MID(入力用①!H31,LEN(入力用①!H31)-4,1))</f>
        <v>7</v>
      </c>
      <c r="V69" s="39"/>
      <c r="W69" s="205" t="str">
        <f>IF(OR(入力用①!H31=0,LEN(入力用①!H31)-3&lt;=0),"",MID(入力用①!H31,LEN(入力用①!H31)-3,1))</f>
        <v>5</v>
      </c>
      <c r="X69" s="211"/>
      <c r="Y69" s="205" t="str">
        <f>IF(OR(入力用①!H31=0,LEN(入力用①!H31)-2&lt;=0),"",MID(入力用①!H31,LEN(入力用①!H31)-2,1))</f>
        <v>0</v>
      </c>
      <c r="Z69" s="39"/>
      <c r="AA69" s="205" t="str">
        <f>IF(OR(入力用①!H31=0,LEN(入力用①!H31)-1&lt;=0),"",MID(入力用①!H31,LEN(入力用①!H31)-1,1))</f>
        <v>0</v>
      </c>
      <c r="AB69" s="39"/>
      <c r="AC69" s="717" t="str">
        <f>IF(入力用①!H31&lt;&gt;0,RIGHT(入力用①!H31,1),"")</f>
        <v>0</v>
      </c>
      <c r="AD69" s="718"/>
      <c r="AE69" s="686"/>
      <c r="AF69" s="909" t="s">
        <v>374</v>
      </c>
      <c r="AG69" s="152"/>
      <c r="AH69" s="251"/>
      <c r="AI69" s="701"/>
      <c r="AJ69" s="701"/>
      <c r="AK69" s="701"/>
      <c r="AL69" s="701"/>
      <c r="AM69" s="701"/>
      <c r="AN69" s="701"/>
      <c r="AO69" s="251"/>
      <c r="AP69" s="737"/>
      <c r="AQ69" s="127"/>
      <c r="AR69" s="206" t="str">
        <f>IF(OR(入力用①!Q31=0,LEN(入力用①!Q31)-7&lt;=0),"",LEFT(入力用①!Q31,LEN(入力用①!Q31)-7))</f>
        <v/>
      </c>
      <c r="AS69" s="43"/>
      <c r="AT69" s="207" t="str">
        <f>IF(OR(入力用①!Q31=0,LEN(入力用①!Q31)-6&lt;=0),"",MID(入力用①!Q31,LEN(入力用①!Q31)-6,1))</f>
        <v/>
      </c>
      <c r="AU69" s="47"/>
      <c r="AV69" s="207" t="str">
        <f>IF(OR(入力用①!Q31=0,LEN(入力用①!Q31)-5&lt;=0),"",MID(入力用①!Q31,LEN(入力用①!Q31)-5,1))</f>
        <v>1</v>
      </c>
      <c r="AW69" s="43"/>
      <c r="AX69" s="207" t="str">
        <f>IF(OR(入力用①!Q31=0,LEN(入力用①!Q31)-4&lt;=0),"",MID(入力用①!Q31,LEN(入力用①!Q31)-4,1))</f>
        <v>4</v>
      </c>
      <c r="AY69" s="43"/>
      <c r="AZ69" s="207" t="str">
        <f>IF(OR(入力用①!Q31=0,LEN(入力用①!Q31)-3&lt;=0),"",MID(入力用①!Q31,LEN(入力用①!Q31)-3,1))</f>
        <v>6</v>
      </c>
      <c r="BA69" s="47"/>
      <c r="BB69" s="207" t="str">
        <f>IF(OR(入力用①!Q31=0,LEN(入力用①!Q31)-2&lt;=0),"",MID(入力用①!Q31,LEN(入力用①!Q31)-2,1))</f>
        <v>2</v>
      </c>
      <c r="BC69" s="43"/>
      <c r="BD69" s="207" t="str">
        <f>IF(OR(入力用①!Q31=0,LEN(入力用①!Q31)-1&lt;=0),"",MID(入力用①!Q31,LEN(入力用①!Q31)-1,1))</f>
        <v>7</v>
      </c>
      <c r="BE69" s="43"/>
      <c r="BF69" s="717" t="str">
        <f>IF(入力用①!Q31&lt;&gt;0,RIGHT(入力用①!Q31,1),"")</f>
        <v>4</v>
      </c>
      <c r="BG69" s="718"/>
      <c r="BH69" s="181"/>
      <c r="BI69" s="62"/>
      <c r="BJ69" s="701" t="s">
        <v>25</v>
      </c>
      <c r="BK69" s="701"/>
      <c r="BL69" s="701"/>
      <c r="BM69" s="701"/>
      <c r="BN69" s="701"/>
      <c r="BO69" s="701"/>
      <c r="BP69" s="701"/>
      <c r="BQ69" s="701"/>
      <c r="BR69" s="701"/>
      <c r="BS69" s="701"/>
      <c r="BT69" s="701"/>
      <c r="BU69" s="701"/>
      <c r="BV69" s="701"/>
      <c r="BW69" s="63"/>
      <c r="BX69" s="665"/>
      <c r="BY69" s="666"/>
      <c r="BZ69" s="133"/>
      <c r="CA69" s="688" t="str">
        <f>IF(OR(入力用①!Z31=0,LEN(入力用①!Z31)-7&lt;=0),"",LEFT(入力用①!Z31,LEN(入力用①!Z31)-7))</f>
        <v/>
      </c>
      <c r="CB69" s="689"/>
      <c r="CC69" s="689"/>
      <c r="CD69" s="690"/>
      <c r="CE69" s="43"/>
      <c r="CF69" s="207" t="str">
        <f>IF(OR(入力用①!Z31=0,LEN(入力用①!Z31)-6&lt;=0),"",MID(入力用①!Z31,LEN(入力用①!Z31)-6,1))</f>
        <v/>
      </c>
      <c r="CG69" s="47"/>
      <c r="CH69" s="207" t="str">
        <f>IF(OR(入力用①!Z31=0,LEN(入力用①!Z31)-5&lt;=0),"",MID(入力用①!Z31,LEN(入力用①!Z31)-5,1))</f>
        <v>5</v>
      </c>
      <c r="CI69" s="43"/>
      <c r="CJ69" s="207" t="str">
        <f>IF(OR(入力用①!Z31=0,LEN(入力用①!Z31)-4&lt;=0),"",MID(入力用①!Z31,LEN(入力用①!Z31)-4,1))</f>
        <v>5</v>
      </c>
      <c r="CK69" s="43"/>
      <c r="CL69" s="207" t="str">
        <f>IF(OR(入力用①!Z31=0,LEN(入力用①!Z31)-3&lt;=0),"",MID(入力用①!Z31,LEN(入力用①!Z31)-3,1))</f>
        <v>0</v>
      </c>
      <c r="CM69" s="47"/>
      <c r="CN69" s="207" t="str">
        <f>IF(OR(入力用①!Z31=0,LEN(入力用①!Z31)-2&lt;=0),"",MID(入力用①!Z31,LEN(入力用①!Z31)-2,1))</f>
        <v>0</v>
      </c>
      <c r="CO69" s="43"/>
      <c r="CP69" s="207" t="str">
        <f>IF(OR(入力用①!Z31=0,LEN(入力用①!Z31)-1&lt;=0),"",MID(入力用①!Z31,LEN(入力用①!Z31)-1,1))</f>
        <v>0</v>
      </c>
      <c r="CQ69" s="43"/>
      <c r="CR69" s="207" t="str">
        <f>IF(入力用①!Z31&lt;&gt;0,RIGHT(入力用①!Z31,1),"")</f>
        <v>0</v>
      </c>
      <c r="CS69" s="58"/>
    </row>
    <row r="70" spans="4:98" s="2" customFormat="1" ht="5.0999999999999996" customHeight="1" thickBot="1" x14ac:dyDescent="0.2">
      <c r="D70" s="183"/>
      <c r="E70" s="153"/>
      <c r="F70" s="702"/>
      <c r="G70" s="702"/>
      <c r="H70" s="702"/>
      <c r="I70" s="702"/>
      <c r="J70" s="702"/>
      <c r="K70" s="702"/>
      <c r="L70" s="252"/>
      <c r="M70" s="738"/>
      <c r="N70" s="144"/>
      <c r="O70" s="145"/>
      <c r="P70" s="146"/>
      <c r="Q70" s="146"/>
      <c r="R70" s="146"/>
      <c r="S70" s="146"/>
      <c r="T70" s="146"/>
      <c r="U70" s="146"/>
      <c r="V70" s="146"/>
      <c r="W70" s="146"/>
      <c r="X70" s="146"/>
      <c r="Y70" s="146"/>
      <c r="Z70" s="146"/>
      <c r="AA70" s="146"/>
      <c r="AB70" s="146"/>
      <c r="AC70" s="76"/>
      <c r="AD70" s="76"/>
      <c r="AE70" s="147"/>
      <c r="AF70" s="909"/>
      <c r="AG70" s="153"/>
      <c r="AH70" s="252"/>
      <c r="AI70" s="702"/>
      <c r="AJ70" s="702"/>
      <c r="AK70" s="702"/>
      <c r="AL70" s="702"/>
      <c r="AM70" s="702"/>
      <c r="AN70" s="702"/>
      <c r="AO70" s="252"/>
      <c r="AP70" s="738"/>
      <c r="AQ70" s="171"/>
      <c r="AR70" s="76"/>
      <c r="AS70" s="77"/>
      <c r="AT70" s="77"/>
      <c r="AU70" s="77"/>
      <c r="AV70" s="77"/>
      <c r="AW70" s="77"/>
      <c r="AX70" s="77"/>
      <c r="AY70" s="77"/>
      <c r="AZ70" s="77"/>
      <c r="BA70" s="77"/>
      <c r="BB70" s="77"/>
      <c r="BC70" s="77"/>
      <c r="BD70" s="77"/>
      <c r="BE70" s="77"/>
      <c r="BF70" s="77"/>
      <c r="BG70" s="77"/>
      <c r="BH70" s="182"/>
      <c r="BI70" s="242"/>
      <c r="BJ70" s="243"/>
      <c r="BK70" s="243"/>
      <c r="BL70" s="243"/>
      <c r="BM70" s="243"/>
      <c r="BN70" s="243"/>
      <c r="BO70" s="243"/>
      <c r="BP70" s="243"/>
      <c r="BQ70" s="243"/>
      <c r="BR70" s="243"/>
      <c r="BS70" s="243"/>
      <c r="BT70" s="243"/>
      <c r="BU70" s="243"/>
      <c r="BV70" s="243"/>
      <c r="BW70" s="235"/>
      <c r="BX70" s="665"/>
      <c r="BY70" s="666"/>
      <c r="BZ70" s="133"/>
      <c r="CA70" s="43"/>
      <c r="CB70" s="43"/>
      <c r="CC70" s="43"/>
      <c r="CD70" s="43"/>
      <c r="CE70" s="43"/>
      <c r="CF70" s="43"/>
      <c r="CG70" s="43"/>
      <c r="CH70" s="43"/>
      <c r="CI70" s="43"/>
      <c r="CJ70" s="43"/>
      <c r="CK70" s="43"/>
      <c r="CL70" s="43"/>
      <c r="CM70" s="43"/>
      <c r="CN70" s="43"/>
      <c r="CO70" s="43"/>
      <c r="CP70" s="43"/>
      <c r="CQ70" s="43"/>
      <c r="CR70" s="43"/>
      <c r="CS70" s="58"/>
    </row>
    <row r="71" spans="4:98" s="2" customFormat="1" ht="5.0999999999999996" customHeight="1" thickTop="1" x14ac:dyDescent="0.15">
      <c r="D71" s="183"/>
      <c r="E71" s="251"/>
      <c r="F71" s="701" t="s">
        <v>73</v>
      </c>
      <c r="G71" s="701"/>
      <c r="H71" s="701"/>
      <c r="I71" s="701"/>
      <c r="J71" s="701"/>
      <c r="K71" s="701"/>
      <c r="L71" s="251"/>
      <c r="M71" s="739" t="s">
        <v>14</v>
      </c>
      <c r="N71" s="124"/>
      <c r="O71" s="48"/>
      <c r="P71" s="39"/>
      <c r="Q71" s="39"/>
      <c r="R71" s="39"/>
      <c r="S71" s="39"/>
      <c r="T71" s="39"/>
      <c r="U71" s="39"/>
      <c r="V71" s="39"/>
      <c r="W71" s="39"/>
      <c r="X71" s="39"/>
      <c r="Y71" s="39"/>
      <c r="Z71" s="39"/>
      <c r="AA71" s="39"/>
      <c r="AB71" s="39"/>
      <c r="AC71" s="43"/>
      <c r="AD71" s="43"/>
      <c r="AE71" s="686"/>
      <c r="AF71" s="909"/>
      <c r="AG71" s="251"/>
      <c r="AH71" s="251"/>
      <c r="AI71" s="701" t="s">
        <v>53</v>
      </c>
      <c r="AJ71" s="701"/>
      <c r="AK71" s="701"/>
      <c r="AL71" s="701"/>
      <c r="AM71" s="701"/>
      <c r="AN71" s="701"/>
      <c r="AO71" s="251"/>
      <c r="AP71" s="739" t="s">
        <v>431</v>
      </c>
      <c r="AQ71" s="127"/>
      <c r="AR71" s="45"/>
      <c r="AS71" s="43"/>
      <c r="AT71" s="43"/>
      <c r="AU71" s="43"/>
      <c r="AV71" s="43"/>
      <c r="AW71" s="43"/>
      <c r="AX71" s="43"/>
      <c r="AY71" s="43"/>
      <c r="AZ71" s="43"/>
      <c r="BA71" s="43"/>
      <c r="BB71" s="43"/>
      <c r="BC71" s="43"/>
      <c r="BD71" s="43"/>
      <c r="BE71" s="43"/>
      <c r="BF71" s="43"/>
      <c r="BG71" s="43"/>
      <c r="BH71" s="181"/>
      <c r="BI71" s="62"/>
      <c r="BJ71" s="63"/>
      <c r="BK71" s="63"/>
      <c r="BL71" s="63"/>
      <c r="BM71" s="63"/>
      <c r="BN71" s="63"/>
      <c r="BO71" s="63"/>
      <c r="BP71" s="63"/>
      <c r="BQ71" s="63"/>
      <c r="BR71" s="63"/>
      <c r="BS71" s="63"/>
      <c r="BT71" s="63"/>
      <c r="BU71" s="63"/>
      <c r="BV71" s="63"/>
      <c r="BW71" s="63"/>
      <c r="BX71" s="667" t="s">
        <v>448</v>
      </c>
      <c r="BY71" s="668"/>
      <c r="BZ71" s="794"/>
      <c r="CA71" s="795"/>
      <c r="CB71" s="795"/>
      <c r="CC71" s="795"/>
      <c r="CD71" s="795"/>
      <c r="CE71" s="795"/>
      <c r="CF71" s="795"/>
      <c r="CG71" s="795"/>
      <c r="CH71" s="795"/>
      <c r="CI71" s="795"/>
      <c r="CJ71" s="795"/>
      <c r="CK71" s="795"/>
      <c r="CL71" s="795"/>
      <c r="CM71" s="795"/>
      <c r="CN71" s="795"/>
      <c r="CO71" s="795"/>
      <c r="CP71" s="795"/>
      <c r="CQ71" s="795"/>
      <c r="CR71" s="795"/>
      <c r="CS71" s="796"/>
    </row>
    <row r="72" spans="4:98" s="2" customFormat="1" ht="6.75" customHeight="1" x14ac:dyDescent="0.15">
      <c r="D72" s="183"/>
      <c r="E72" s="251"/>
      <c r="F72" s="701"/>
      <c r="G72" s="701"/>
      <c r="H72" s="701"/>
      <c r="I72" s="701"/>
      <c r="J72" s="701"/>
      <c r="K72" s="701"/>
      <c r="L72" s="251"/>
      <c r="M72" s="737"/>
      <c r="N72" s="124"/>
      <c r="O72" s="817" t="str">
        <f>IF(OR(入力用①!H32=0,LEN(入力用①!H32)-7&lt;=0),"",LEFT(入力用①!H32,LEN(入力用①!H32)-7))</f>
        <v/>
      </c>
      <c r="P72" s="39"/>
      <c r="Q72" s="719" t="str">
        <f>IF(OR(入力用①!H32=0,LEN(入力用①!H32)-6&lt;=0),"",MID(入力用①!H32,LEN(入力用①!H32)-6,1))</f>
        <v/>
      </c>
      <c r="R72" s="685"/>
      <c r="S72" s="719" t="str">
        <f>IF(OR(入力用①!H32=0,LEN(入力用①!H32)-5&lt;=0),"",MID(入力用①!H32,LEN(入力用①!H32)-5,1))</f>
        <v>2</v>
      </c>
      <c r="T72" s="683"/>
      <c r="U72" s="719" t="str">
        <f>IF(OR(入力用①!H32=0,LEN(入力用①!H32)-4&lt;=0),"",MID(入力用①!H32,LEN(入力用①!H32)-4,1))</f>
        <v>8</v>
      </c>
      <c r="V72" s="39"/>
      <c r="W72" s="719" t="str">
        <f>IF(OR(入力用①!H32=0,LEN(入力用①!H32)-3&lt;=0),"",MID(入力用①!H32,LEN(入力用①!H32)-3,1))</f>
        <v>6</v>
      </c>
      <c r="X72" s="685"/>
      <c r="Y72" s="719" t="str">
        <f>IF(OR(入力用①!H32=0,LEN(入力用①!H32)-2&lt;=0),"",MID(入力用①!H32,LEN(入力用①!H32)-2,1))</f>
        <v>0</v>
      </c>
      <c r="Z72" s="683"/>
      <c r="AA72" s="719" t="str">
        <f>IF(OR(入力用①!H32=0,LEN(入力用①!H32)-1&lt;=0),"",MID(入力用①!H32,LEN(入力用①!H32)-1,1))</f>
        <v>0</v>
      </c>
      <c r="AB72" s="39"/>
      <c r="AC72" s="711" t="str">
        <f>IF(入力用①!H32&lt;&gt;0,RIGHT(入力用①!H32,1),"")</f>
        <v>0</v>
      </c>
      <c r="AD72" s="712"/>
      <c r="AE72" s="686"/>
      <c r="AF72" s="909"/>
      <c r="AG72" s="251"/>
      <c r="AH72" s="251"/>
      <c r="AI72" s="701"/>
      <c r="AJ72" s="701"/>
      <c r="AK72" s="701"/>
      <c r="AL72" s="701"/>
      <c r="AM72" s="701"/>
      <c r="AN72" s="701"/>
      <c r="AO72" s="251"/>
      <c r="AP72" s="737"/>
      <c r="AQ72" s="127"/>
      <c r="AR72" s="770" t="str">
        <f>IF(OR(入力用①!Q32=0,LEN(入力用①!Q32)-7&lt;=0),"",LEFT(入力用①!Q32,LEN(入力用①!Q32)-7))</f>
        <v/>
      </c>
      <c r="AS72" s="43"/>
      <c r="AT72" s="677" t="str">
        <f>IF(OR(入力用①!Q32=0,LEN(入力用①!Q32)-6&lt;=0),"",MID(入力用①!Q32,LEN(入力用①!Q32)-6,1))</f>
        <v>4</v>
      </c>
      <c r="AU72" s="685"/>
      <c r="AV72" s="677" t="str">
        <f>IF(OR(入力用①!Q32=0,LEN(入力用①!Q32)-5&lt;=0),"",MID(入力用①!Q32,LEN(入力用①!Q32)-5,1))</f>
        <v>8</v>
      </c>
      <c r="AW72" s="43"/>
      <c r="AX72" s="677" t="str">
        <f>IF(OR(入力用①!Q32=0,LEN(入力用①!Q32)-4&lt;=0),"",MID(入力用①!Q32,LEN(入力用①!Q32)-4,1))</f>
        <v>1</v>
      </c>
      <c r="AY72" s="43"/>
      <c r="AZ72" s="677" t="str">
        <f>IF(OR(入力用①!Q32=0,LEN(入力用①!Q32)-3&lt;=0),"",MID(入力用①!Q32,LEN(入力用①!Q32)-3,1))</f>
        <v>8</v>
      </c>
      <c r="BA72" s="685"/>
      <c r="BB72" s="677" t="str">
        <f>IF(OR(入力用①!Q32=0,LEN(入力用①!Q32)-2&lt;=0),"",MID(入力用①!Q32,LEN(入力用①!Q32)-2,1))</f>
        <v>9</v>
      </c>
      <c r="BC72" s="43"/>
      <c r="BD72" s="677" t="str">
        <f>IF(OR(入力用①!Q32=0,LEN(入力用①!Q32)-1&lt;=0),"",MID(入力用①!Q32,LEN(入力用①!Q32)-1,1))</f>
        <v>5</v>
      </c>
      <c r="BE72" s="43"/>
      <c r="BF72" s="711" t="str">
        <f>IF(入力用①!Q32&lt;&gt;0,RIGHT(入力用①!Q32,1),"")</f>
        <v>2</v>
      </c>
      <c r="BG72" s="712"/>
      <c r="BH72" s="181"/>
      <c r="BI72" s="62"/>
      <c r="BJ72" s="63"/>
      <c r="BK72" s="63"/>
      <c r="BL72" s="63"/>
      <c r="BM72" s="63"/>
      <c r="BN72" s="63"/>
      <c r="BO72" s="63"/>
      <c r="BP72" s="63"/>
      <c r="BQ72" s="63"/>
      <c r="BR72" s="63"/>
      <c r="BS72" s="63"/>
      <c r="BT72" s="63"/>
      <c r="BU72" s="63"/>
      <c r="BV72" s="63"/>
      <c r="BW72" s="63"/>
      <c r="BX72" s="669"/>
      <c r="BY72" s="666"/>
      <c r="BZ72" s="761"/>
      <c r="CA72" s="762"/>
      <c r="CB72" s="762"/>
      <c r="CC72" s="762"/>
      <c r="CD72" s="762"/>
      <c r="CE72" s="762"/>
      <c r="CF72" s="762"/>
      <c r="CG72" s="762"/>
      <c r="CH72" s="762"/>
      <c r="CI72" s="762"/>
      <c r="CJ72" s="762"/>
      <c r="CK72" s="762"/>
      <c r="CL72" s="762"/>
      <c r="CM72" s="762"/>
      <c r="CN72" s="762"/>
      <c r="CO72" s="762"/>
      <c r="CP72" s="762"/>
      <c r="CQ72" s="762"/>
      <c r="CR72" s="762"/>
      <c r="CS72" s="797"/>
    </row>
    <row r="73" spans="4:98" s="2" customFormat="1" ht="3.75" customHeight="1" x14ac:dyDescent="0.15">
      <c r="D73" s="183"/>
      <c r="E73" s="251"/>
      <c r="F73" s="701"/>
      <c r="G73" s="701"/>
      <c r="H73" s="701"/>
      <c r="I73" s="701"/>
      <c r="J73" s="701"/>
      <c r="K73" s="701"/>
      <c r="L73" s="251"/>
      <c r="M73" s="737"/>
      <c r="N73" s="124"/>
      <c r="O73" s="818"/>
      <c r="P73" s="39"/>
      <c r="Q73" s="720"/>
      <c r="R73" s="685"/>
      <c r="S73" s="720"/>
      <c r="T73" s="683"/>
      <c r="U73" s="720"/>
      <c r="V73" s="39"/>
      <c r="W73" s="720"/>
      <c r="X73" s="685"/>
      <c r="Y73" s="720"/>
      <c r="Z73" s="683"/>
      <c r="AA73" s="720"/>
      <c r="AB73" s="39"/>
      <c r="AC73" s="713"/>
      <c r="AD73" s="714"/>
      <c r="AE73" s="249"/>
      <c r="AF73" s="183"/>
      <c r="AG73" s="251"/>
      <c r="AH73" s="251"/>
      <c r="AI73" s="701"/>
      <c r="AJ73" s="701"/>
      <c r="AK73" s="701"/>
      <c r="AL73" s="701"/>
      <c r="AM73" s="701"/>
      <c r="AN73" s="701"/>
      <c r="AO73" s="251"/>
      <c r="AP73" s="737"/>
      <c r="AQ73" s="127"/>
      <c r="AR73" s="771"/>
      <c r="AS73" s="43"/>
      <c r="AT73" s="678"/>
      <c r="AU73" s="685"/>
      <c r="AV73" s="678"/>
      <c r="AW73" s="43"/>
      <c r="AX73" s="678"/>
      <c r="AY73" s="43"/>
      <c r="AZ73" s="678"/>
      <c r="BA73" s="685"/>
      <c r="BB73" s="678"/>
      <c r="BC73" s="43"/>
      <c r="BD73" s="678"/>
      <c r="BE73" s="43"/>
      <c r="BF73" s="713"/>
      <c r="BG73" s="714"/>
      <c r="BH73" s="181"/>
      <c r="BI73" s="62"/>
      <c r="BJ73" s="701" t="s">
        <v>24</v>
      </c>
      <c r="BK73" s="701"/>
      <c r="BL73" s="701"/>
      <c r="BM73" s="701"/>
      <c r="BN73" s="701"/>
      <c r="BO73" s="701"/>
      <c r="BP73" s="701"/>
      <c r="BQ73" s="701"/>
      <c r="BR73" s="701"/>
      <c r="BS73" s="701"/>
      <c r="BT73" s="701"/>
      <c r="BU73" s="701"/>
      <c r="BV73" s="701"/>
      <c r="BW73" s="63"/>
      <c r="BX73" s="669"/>
      <c r="BY73" s="666"/>
      <c r="BZ73" s="139"/>
      <c r="CA73" s="46"/>
      <c r="CB73" s="46"/>
      <c r="CC73" s="46"/>
      <c r="CD73" s="46"/>
      <c r="CE73" s="46"/>
      <c r="CF73" s="46"/>
      <c r="CG73" s="46"/>
      <c r="CH73" s="46"/>
      <c r="CI73" s="46"/>
      <c r="CJ73" s="46"/>
      <c r="CK73" s="46"/>
      <c r="CL73" s="46"/>
      <c r="CM73" s="46"/>
      <c r="CN73" s="46"/>
      <c r="CO73" s="46"/>
      <c r="CP73" s="46"/>
      <c r="CQ73" s="46"/>
      <c r="CR73" s="42"/>
      <c r="CS73" s="59"/>
    </row>
    <row r="74" spans="4:98" s="2" customFormat="1" ht="8.25" customHeight="1" x14ac:dyDescent="0.15">
      <c r="D74" s="183"/>
      <c r="E74" s="251"/>
      <c r="F74" s="701"/>
      <c r="G74" s="701"/>
      <c r="H74" s="701"/>
      <c r="I74" s="701"/>
      <c r="J74" s="701"/>
      <c r="K74" s="701"/>
      <c r="L74" s="251"/>
      <c r="M74" s="737"/>
      <c r="N74" s="124"/>
      <c r="O74" s="819"/>
      <c r="P74" s="39"/>
      <c r="Q74" s="721"/>
      <c r="R74" s="685"/>
      <c r="S74" s="721"/>
      <c r="T74" s="683"/>
      <c r="U74" s="721"/>
      <c r="V74" s="39"/>
      <c r="W74" s="721"/>
      <c r="X74" s="685"/>
      <c r="Y74" s="721"/>
      <c r="Z74" s="683"/>
      <c r="AA74" s="721"/>
      <c r="AB74" s="39"/>
      <c r="AC74" s="715"/>
      <c r="AD74" s="716"/>
      <c r="AE74" s="249"/>
      <c r="AF74" s="183"/>
      <c r="AG74" s="251"/>
      <c r="AH74" s="251"/>
      <c r="AI74" s="701"/>
      <c r="AJ74" s="701"/>
      <c r="AK74" s="701"/>
      <c r="AL74" s="701"/>
      <c r="AM74" s="701"/>
      <c r="AN74" s="701"/>
      <c r="AO74" s="251"/>
      <c r="AP74" s="737"/>
      <c r="AQ74" s="127"/>
      <c r="AR74" s="772"/>
      <c r="AS74" s="43"/>
      <c r="AT74" s="679"/>
      <c r="AU74" s="685"/>
      <c r="AV74" s="679"/>
      <c r="AW74" s="43"/>
      <c r="AX74" s="679"/>
      <c r="AY74" s="43"/>
      <c r="AZ74" s="679"/>
      <c r="BA74" s="685"/>
      <c r="BB74" s="679"/>
      <c r="BC74" s="43"/>
      <c r="BD74" s="679"/>
      <c r="BE74" s="43"/>
      <c r="BF74" s="715"/>
      <c r="BG74" s="716"/>
      <c r="BH74" s="181"/>
      <c r="BI74" s="62"/>
      <c r="BJ74" s="701"/>
      <c r="BK74" s="701"/>
      <c r="BL74" s="701"/>
      <c r="BM74" s="701"/>
      <c r="BN74" s="701"/>
      <c r="BO74" s="701"/>
      <c r="BP74" s="701"/>
      <c r="BQ74" s="701"/>
      <c r="BR74" s="701"/>
      <c r="BS74" s="701"/>
      <c r="BT74" s="701"/>
      <c r="BU74" s="701"/>
      <c r="BV74" s="701"/>
      <c r="BW74" s="63"/>
      <c r="BX74" s="669"/>
      <c r="BY74" s="666"/>
      <c r="BZ74" s="130"/>
      <c r="CA74" s="803" t="str">
        <f>IF(OR(入力用①!Z33=0,LEN(入力用①!Z33)-7&lt;=0),"",LEFT(入力用①!Z33,LEN(入力用①!Z33)-7))</f>
        <v/>
      </c>
      <c r="CB74" s="804"/>
      <c r="CC74" s="804"/>
      <c r="CD74" s="805"/>
      <c r="CE74" s="39"/>
      <c r="CF74" s="719" t="str">
        <f>IF(OR(入力用①!Z33=0,LEN(入力用①!Z33)-6&lt;=0),"",MID(入力用①!Z33,LEN(入力用①!Z33)-6,1))</f>
        <v>2</v>
      </c>
      <c r="CG74" s="212"/>
      <c r="CH74" s="719" t="str">
        <f>IF(OR(入力用①!Z33=0,LEN(入力用①!Z33)-5&lt;=0),"",MID(入力用①!Z33,LEN(入力用①!Z33)-5,1))</f>
        <v>8</v>
      </c>
      <c r="CI74" s="39"/>
      <c r="CJ74" s="719" t="str">
        <f>IF(OR(入力用①!Z33=0,LEN(入力用①!Z33)-4&lt;=0),"",MID(入力用①!Z33,LEN(入力用①!Z33)-4,1))</f>
        <v>0</v>
      </c>
      <c r="CK74" s="39"/>
      <c r="CL74" s="719" t="str">
        <f>IF(OR(入力用①!Z33=0,LEN(入力用①!Z33)-3&lt;=0),"",MID(入力用①!Z33,LEN(入力用①!Z33)-3,1))</f>
        <v>6</v>
      </c>
      <c r="CM74" s="212"/>
      <c r="CN74" s="719" t="str">
        <f>IF(OR(入力用①!Z33=0,LEN(入力用①!Z33)-2&lt;=0),"",MID(入力用①!Z33,LEN(入力用①!Z33)-2,1))</f>
        <v>4</v>
      </c>
      <c r="CO74" s="39"/>
      <c r="CP74" s="719" t="str">
        <f>IF(OR(入力用①!Z33=0,LEN(入力用①!Z33)-1&lt;=0),"",MID(入力用①!Z33,LEN(入力用①!Z33)-1,1))</f>
        <v>4</v>
      </c>
      <c r="CQ74" s="39"/>
      <c r="CR74" s="677" t="str">
        <f>IF(入力用①!Z33&lt;&gt;0,RIGHT(入力用①!Z33,1),"")</f>
        <v>8</v>
      </c>
      <c r="CS74" s="55"/>
      <c r="CT74" s="742"/>
    </row>
    <row r="75" spans="4:98" s="2" customFormat="1" ht="5.0999999999999996" customHeight="1" x14ac:dyDescent="0.15">
      <c r="D75" s="183"/>
      <c r="E75" s="251"/>
      <c r="F75" s="701"/>
      <c r="G75" s="701"/>
      <c r="H75" s="701"/>
      <c r="I75" s="701"/>
      <c r="J75" s="701"/>
      <c r="K75" s="701"/>
      <c r="L75" s="251"/>
      <c r="M75" s="740"/>
      <c r="N75" s="124"/>
      <c r="O75" s="48"/>
      <c r="P75" s="39"/>
      <c r="Q75" s="39"/>
      <c r="R75" s="39"/>
      <c r="S75" s="39"/>
      <c r="T75" s="39"/>
      <c r="U75" s="39"/>
      <c r="V75" s="39"/>
      <c r="W75" s="39"/>
      <c r="X75" s="39"/>
      <c r="Y75" s="39"/>
      <c r="Z75" s="39"/>
      <c r="AA75" s="39"/>
      <c r="AB75" s="39"/>
      <c r="AC75" s="45"/>
      <c r="AD75" s="45"/>
      <c r="AE75" s="249"/>
      <c r="AF75" s="183"/>
      <c r="AG75" s="251"/>
      <c r="AH75" s="251"/>
      <c r="AI75" s="701"/>
      <c r="AJ75" s="701"/>
      <c r="AK75" s="701"/>
      <c r="AL75" s="701"/>
      <c r="AM75" s="701"/>
      <c r="AN75" s="701"/>
      <c r="AO75" s="251"/>
      <c r="AP75" s="740"/>
      <c r="AQ75" s="127"/>
      <c r="AR75" s="45"/>
      <c r="AS75" s="43"/>
      <c r="AT75" s="43"/>
      <c r="AU75" s="43"/>
      <c r="AV75" s="43"/>
      <c r="AW75" s="43"/>
      <c r="AX75" s="43"/>
      <c r="AY75" s="43"/>
      <c r="AZ75" s="43"/>
      <c r="BA75" s="43"/>
      <c r="BB75" s="43"/>
      <c r="BC75" s="43"/>
      <c r="BD75" s="43"/>
      <c r="BE75" s="43"/>
      <c r="BF75" s="43"/>
      <c r="BG75" s="43"/>
      <c r="BH75" s="181"/>
      <c r="BI75" s="62"/>
      <c r="BJ75" s="701"/>
      <c r="BK75" s="701"/>
      <c r="BL75" s="701"/>
      <c r="BM75" s="701"/>
      <c r="BN75" s="701"/>
      <c r="BO75" s="701"/>
      <c r="BP75" s="701"/>
      <c r="BQ75" s="701"/>
      <c r="BR75" s="701"/>
      <c r="BS75" s="701"/>
      <c r="BT75" s="701"/>
      <c r="BU75" s="701"/>
      <c r="BV75" s="701"/>
      <c r="BW75" s="63"/>
      <c r="BX75" s="669"/>
      <c r="BY75" s="666"/>
      <c r="BZ75" s="130"/>
      <c r="CA75" s="806"/>
      <c r="CB75" s="807"/>
      <c r="CC75" s="807"/>
      <c r="CD75" s="808"/>
      <c r="CE75" s="39"/>
      <c r="CF75" s="720"/>
      <c r="CG75" s="212"/>
      <c r="CH75" s="720"/>
      <c r="CI75" s="39"/>
      <c r="CJ75" s="720"/>
      <c r="CK75" s="39"/>
      <c r="CL75" s="720"/>
      <c r="CM75" s="212"/>
      <c r="CN75" s="720"/>
      <c r="CO75" s="39"/>
      <c r="CP75" s="720"/>
      <c r="CQ75" s="39"/>
      <c r="CR75" s="678"/>
      <c r="CS75" s="55"/>
      <c r="CT75" s="742"/>
    </row>
    <row r="76" spans="4:98" s="2" customFormat="1" ht="5.0999999999999996" customHeight="1" x14ac:dyDescent="0.15">
      <c r="D76" s="183"/>
      <c r="E76" s="151"/>
      <c r="F76" s="779" t="s">
        <v>415</v>
      </c>
      <c r="G76" s="779"/>
      <c r="H76" s="779"/>
      <c r="I76" s="78"/>
      <c r="J76" s="78"/>
      <c r="K76" s="78"/>
      <c r="L76" s="250"/>
      <c r="M76" s="736" t="s">
        <v>15</v>
      </c>
      <c r="N76" s="143"/>
      <c r="O76" s="72"/>
      <c r="P76" s="73"/>
      <c r="Q76" s="73"/>
      <c r="R76" s="73"/>
      <c r="S76" s="73"/>
      <c r="T76" s="73"/>
      <c r="U76" s="73"/>
      <c r="V76" s="73"/>
      <c r="W76" s="73"/>
      <c r="X76" s="73"/>
      <c r="Y76" s="73"/>
      <c r="Z76" s="73"/>
      <c r="AA76" s="73"/>
      <c r="AB76" s="73"/>
      <c r="AC76" s="69"/>
      <c r="AD76" s="69"/>
      <c r="AE76" s="741"/>
      <c r="AF76" s="183"/>
      <c r="AG76" s="151"/>
      <c r="AH76" s="250"/>
      <c r="AI76" s="78"/>
      <c r="AJ76" s="78"/>
      <c r="AK76" s="78"/>
      <c r="AL76" s="78"/>
      <c r="AM76" s="173"/>
      <c r="AN76" s="154"/>
      <c r="AO76" s="250"/>
      <c r="AP76" s="736" t="s">
        <v>432</v>
      </c>
      <c r="AQ76" s="170"/>
      <c r="AR76" s="71"/>
      <c r="AS76" s="69"/>
      <c r="AT76" s="69"/>
      <c r="AU76" s="69"/>
      <c r="AV76" s="69"/>
      <c r="AW76" s="69"/>
      <c r="AX76" s="69"/>
      <c r="AY76" s="69"/>
      <c r="AZ76" s="69"/>
      <c r="BA76" s="69"/>
      <c r="BB76" s="69"/>
      <c r="BC76" s="69"/>
      <c r="BD76" s="69"/>
      <c r="BE76" s="69"/>
      <c r="BF76" s="69"/>
      <c r="BG76" s="69"/>
      <c r="BH76" s="180"/>
      <c r="BI76" s="62"/>
      <c r="BJ76" s="687" t="s">
        <v>450</v>
      </c>
      <c r="BK76" s="687"/>
      <c r="BL76" s="687"/>
      <c r="BM76" s="687"/>
      <c r="BN76" s="687"/>
      <c r="BO76" s="687"/>
      <c r="BP76" s="687"/>
      <c r="BQ76" s="687"/>
      <c r="BR76" s="687"/>
      <c r="BS76" s="687"/>
      <c r="BT76" s="687"/>
      <c r="BU76" s="687"/>
      <c r="BV76" s="687"/>
      <c r="BW76" s="63"/>
      <c r="BX76" s="669"/>
      <c r="BY76" s="666"/>
      <c r="BZ76" s="130"/>
      <c r="CA76" s="806"/>
      <c r="CB76" s="807"/>
      <c r="CC76" s="807"/>
      <c r="CD76" s="808"/>
      <c r="CE76" s="39"/>
      <c r="CF76" s="720"/>
      <c r="CG76" s="212"/>
      <c r="CH76" s="720"/>
      <c r="CI76" s="39"/>
      <c r="CJ76" s="720"/>
      <c r="CK76" s="39"/>
      <c r="CL76" s="720"/>
      <c r="CM76" s="212"/>
      <c r="CN76" s="720"/>
      <c r="CO76" s="39"/>
      <c r="CP76" s="720"/>
      <c r="CQ76" s="39"/>
      <c r="CR76" s="678"/>
      <c r="CS76" s="55"/>
      <c r="CT76" s="742"/>
    </row>
    <row r="77" spans="4:98" s="2" customFormat="1" ht="6" customHeight="1" x14ac:dyDescent="0.15">
      <c r="D77" s="183"/>
      <c r="E77" s="152"/>
      <c r="F77" s="780"/>
      <c r="G77" s="780"/>
      <c r="H77" s="780"/>
      <c r="I77" s="63"/>
      <c r="J77" s="820" t="s">
        <v>416</v>
      </c>
      <c r="K77" s="820"/>
      <c r="L77" s="251"/>
      <c r="M77" s="737"/>
      <c r="N77" s="124"/>
      <c r="O77" s="817" t="str">
        <f>IF(OR(入力用①!H34=0,LEN(入力用①!H34)-7&lt;=0),"",LEFT(入力用①!H34,LEN(入力用①!H34)-7))</f>
        <v/>
      </c>
      <c r="P77" s="39"/>
      <c r="Q77" s="719" t="str">
        <f>IF(OR(入力用①!H34=0,LEN(入力用①!H34)-6&lt;=0),"",MID(入力用①!H34,LEN(入力用①!H34)-6,1))</f>
        <v/>
      </c>
      <c r="R77" s="685"/>
      <c r="S77" s="719" t="str">
        <f>IF(OR(入力用①!H34=0,LEN(入力用①!H34)-5&lt;=0),"",MID(入力用①!H34,LEN(入力用①!H34)-5,1))</f>
        <v>3</v>
      </c>
      <c r="T77" s="683"/>
      <c r="U77" s="719" t="str">
        <f>IF(OR(入力用①!H34=0,LEN(入力用①!H34)-4&lt;=0),"",MID(入力用①!H34,LEN(入力用①!H34)-4,1))</f>
        <v>4</v>
      </c>
      <c r="V77" s="39"/>
      <c r="W77" s="719" t="str">
        <f>IF(OR(入力用①!H34=0,LEN(入力用①!H34)-3&lt;=0),"",MID(入力用①!H34,LEN(入力用①!H34)-3,1))</f>
        <v>7</v>
      </c>
      <c r="X77" s="685"/>
      <c r="Y77" s="719" t="str">
        <f>IF(OR(入力用①!H34=0,LEN(入力用①!H34)-2&lt;=0),"",MID(入力用①!H34,LEN(入力用①!H34)-2,1))</f>
        <v>5</v>
      </c>
      <c r="Z77" s="683"/>
      <c r="AA77" s="719" t="str">
        <f>IF(OR(入力用①!H34=0,LEN(入力用①!H34)-1&lt;=0),"",MID(入力用①!H34,LEN(入力用①!H34)-1,1))</f>
        <v>0</v>
      </c>
      <c r="AB77" s="39"/>
      <c r="AC77" s="711" t="str">
        <f>IF(入力用①!H34&lt;&gt;0,RIGHT(入力用①!H34,1),"")</f>
        <v>0</v>
      </c>
      <c r="AD77" s="712"/>
      <c r="AE77" s="686"/>
      <c r="AF77" s="183"/>
      <c r="AG77" s="773" t="s">
        <v>66</v>
      </c>
      <c r="AH77" s="774"/>
      <c r="AI77" s="774"/>
      <c r="AJ77" s="774"/>
      <c r="AK77" s="774"/>
      <c r="AL77" s="774"/>
      <c r="AM77" s="775"/>
      <c r="AN77" s="765" t="s">
        <v>59</v>
      </c>
      <c r="AO77" s="684"/>
      <c r="AP77" s="737"/>
      <c r="AQ77" s="127"/>
      <c r="AR77" s="770" t="str">
        <f>IF(OR(入力用①!Q34=0,LEN(入力用①!Q34)-7&lt;=0),"",LEFT(入力用①!Q34,LEN(入力用①!Q34)-7))</f>
        <v/>
      </c>
      <c r="AS77" s="43"/>
      <c r="AT77" s="677" t="str">
        <f>IF(OR(入力用①!Q34=0,LEN(入力用①!Q34)-6&lt;=0),"",MID(入力用①!Q34,LEN(入力用①!Q34)-6,1))</f>
        <v/>
      </c>
      <c r="AU77" s="685"/>
      <c r="AV77" s="677" t="str">
        <f>IF(OR(入力用①!Q34=0,LEN(入力用①!Q34)-5&lt;=0),"",MID(入力用①!Q34,LEN(入力用①!Q34)-5,1))</f>
        <v>3</v>
      </c>
      <c r="AW77" s="43"/>
      <c r="AX77" s="677" t="str">
        <f>IF(OR(入力用①!Q34=0,LEN(入力用①!Q34)-4&lt;=0),"",MID(入力用①!Q34,LEN(入力用①!Q34)-4,1))</f>
        <v>4</v>
      </c>
      <c r="AY77" s="43"/>
      <c r="AZ77" s="677" t="str">
        <f>IF(OR(入力用①!Q34=0,LEN(入力用①!Q34)-3&lt;=0),"",MID(入力用①!Q34,LEN(入力用①!Q34)-3,1))</f>
        <v>2</v>
      </c>
      <c r="BA77" s="685"/>
      <c r="BB77" s="677" t="str">
        <f>IF(OR(入力用①!Q34=0,LEN(入力用①!Q34)-2&lt;=0),"",MID(入力用①!Q34,LEN(入力用①!Q34)-2,1))</f>
        <v>9</v>
      </c>
      <c r="BC77" s="43"/>
      <c r="BD77" s="677" t="str">
        <f>IF(OR(入力用①!Q34=0,LEN(入力用①!Q34)-1&lt;=0),"",MID(入力用①!Q34,LEN(入力用①!Q34)-1,1))</f>
        <v>0</v>
      </c>
      <c r="BE77" s="43"/>
      <c r="BF77" s="711" t="str">
        <f>IF(入力用①!Q34&lt;&gt;0,RIGHT(入力用①!Q34,1),"")</f>
        <v>0</v>
      </c>
      <c r="BG77" s="712"/>
      <c r="BH77" s="181"/>
      <c r="BI77" s="62"/>
      <c r="BJ77" s="687"/>
      <c r="BK77" s="687"/>
      <c r="BL77" s="687"/>
      <c r="BM77" s="687"/>
      <c r="BN77" s="687"/>
      <c r="BO77" s="687"/>
      <c r="BP77" s="687"/>
      <c r="BQ77" s="687"/>
      <c r="BR77" s="687"/>
      <c r="BS77" s="687"/>
      <c r="BT77" s="687"/>
      <c r="BU77" s="687"/>
      <c r="BV77" s="687"/>
      <c r="BW77" s="63"/>
      <c r="BX77" s="669"/>
      <c r="BY77" s="666"/>
      <c r="BZ77" s="130"/>
      <c r="CA77" s="809"/>
      <c r="CB77" s="810"/>
      <c r="CC77" s="810"/>
      <c r="CD77" s="811"/>
      <c r="CE77" s="39"/>
      <c r="CF77" s="721"/>
      <c r="CG77" s="211"/>
      <c r="CH77" s="721"/>
      <c r="CI77" s="39"/>
      <c r="CJ77" s="721"/>
      <c r="CK77" s="39"/>
      <c r="CL77" s="721"/>
      <c r="CM77" s="211"/>
      <c r="CN77" s="721"/>
      <c r="CO77" s="39"/>
      <c r="CP77" s="721"/>
      <c r="CQ77" s="39"/>
      <c r="CR77" s="679"/>
      <c r="CS77" s="55"/>
      <c r="CT77" s="742"/>
    </row>
    <row r="78" spans="4:98" s="2" customFormat="1" ht="6" customHeight="1" x14ac:dyDescent="0.15">
      <c r="D78" s="183"/>
      <c r="E78" s="152"/>
      <c r="F78" s="780"/>
      <c r="G78" s="780"/>
      <c r="H78" s="780"/>
      <c r="I78" s="63"/>
      <c r="J78" s="820"/>
      <c r="K78" s="820"/>
      <c r="L78" s="251"/>
      <c r="M78" s="737"/>
      <c r="N78" s="124"/>
      <c r="O78" s="818"/>
      <c r="P78" s="39"/>
      <c r="Q78" s="720"/>
      <c r="R78" s="685"/>
      <c r="S78" s="720"/>
      <c r="T78" s="683"/>
      <c r="U78" s="720"/>
      <c r="V78" s="39"/>
      <c r="W78" s="720"/>
      <c r="X78" s="685"/>
      <c r="Y78" s="720"/>
      <c r="Z78" s="683"/>
      <c r="AA78" s="720"/>
      <c r="AB78" s="39"/>
      <c r="AC78" s="713"/>
      <c r="AD78" s="714"/>
      <c r="AE78" s="249"/>
      <c r="AF78" s="183"/>
      <c r="AG78" s="773"/>
      <c r="AH78" s="774"/>
      <c r="AI78" s="774"/>
      <c r="AJ78" s="774"/>
      <c r="AK78" s="774"/>
      <c r="AL78" s="774"/>
      <c r="AM78" s="775"/>
      <c r="AN78" s="765"/>
      <c r="AO78" s="684"/>
      <c r="AP78" s="737"/>
      <c r="AQ78" s="127"/>
      <c r="AR78" s="771"/>
      <c r="AS78" s="43"/>
      <c r="AT78" s="678"/>
      <c r="AU78" s="685"/>
      <c r="AV78" s="678"/>
      <c r="AW78" s="43"/>
      <c r="AX78" s="678"/>
      <c r="AY78" s="43"/>
      <c r="AZ78" s="678"/>
      <c r="BA78" s="685"/>
      <c r="BB78" s="678"/>
      <c r="BC78" s="43"/>
      <c r="BD78" s="678"/>
      <c r="BE78" s="43"/>
      <c r="BF78" s="713"/>
      <c r="BG78" s="714"/>
      <c r="BH78" s="181"/>
      <c r="BI78" s="62"/>
      <c r="BJ78" s="687"/>
      <c r="BK78" s="687"/>
      <c r="BL78" s="687"/>
      <c r="BM78" s="687"/>
      <c r="BN78" s="687"/>
      <c r="BO78" s="687"/>
      <c r="BP78" s="687"/>
      <c r="BQ78" s="687"/>
      <c r="BR78" s="687"/>
      <c r="BS78" s="687"/>
      <c r="BT78" s="687"/>
      <c r="BU78" s="687"/>
      <c r="BV78" s="687"/>
      <c r="BW78" s="63"/>
      <c r="BX78" s="669"/>
      <c r="BY78" s="666"/>
      <c r="BZ78" s="131"/>
      <c r="CA78" s="40"/>
      <c r="CB78" s="40"/>
      <c r="CC78" s="40"/>
      <c r="CD78" s="40"/>
      <c r="CE78" s="40"/>
      <c r="CF78" s="40"/>
      <c r="CG78" s="40"/>
      <c r="CH78" s="40"/>
      <c r="CI78" s="40"/>
      <c r="CJ78" s="40"/>
      <c r="CK78" s="40"/>
      <c r="CL78" s="40"/>
      <c r="CM78" s="40"/>
      <c r="CN78" s="40"/>
      <c r="CO78" s="40"/>
      <c r="CP78" s="40"/>
      <c r="CQ78" s="40"/>
      <c r="CR78" s="41"/>
      <c r="CS78" s="56"/>
    </row>
    <row r="79" spans="4:98" s="2" customFormat="1" ht="6" customHeight="1" x14ac:dyDescent="0.15">
      <c r="D79" s="183"/>
      <c r="E79" s="152"/>
      <c r="F79" s="780"/>
      <c r="G79" s="780"/>
      <c r="H79" s="780"/>
      <c r="I79" s="63"/>
      <c r="J79" s="820"/>
      <c r="K79" s="820"/>
      <c r="L79" s="251"/>
      <c r="M79" s="737"/>
      <c r="N79" s="124"/>
      <c r="O79" s="819"/>
      <c r="P79" s="39"/>
      <c r="Q79" s="721"/>
      <c r="R79" s="685"/>
      <c r="S79" s="721"/>
      <c r="T79" s="683"/>
      <c r="U79" s="721"/>
      <c r="V79" s="39"/>
      <c r="W79" s="721"/>
      <c r="X79" s="685"/>
      <c r="Y79" s="721"/>
      <c r="Z79" s="683"/>
      <c r="AA79" s="721"/>
      <c r="AB79" s="39"/>
      <c r="AC79" s="715"/>
      <c r="AD79" s="716"/>
      <c r="AE79" s="249"/>
      <c r="AF79" s="177"/>
      <c r="AG79" s="773"/>
      <c r="AH79" s="774"/>
      <c r="AI79" s="774"/>
      <c r="AJ79" s="774"/>
      <c r="AK79" s="774"/>
      <c r="AL79" s="774"/>
      <c r="AM79" s="775"/>
      <c r="AN79" s="765"/>
      <c r="AO79" s="684"/>
      <c r="AP79" s="737"/>
      <c r="AQ79" s="127"/>
      <c r="AR79" s="772"/>
      <c r="AS79" s="43"/>
      <c r="AT79" s="679"/>
      <c r="AU79" s="685"/>
      <c r="AV79" s="679"/>
      <c r="AW79" s="43"/>
      <c r="AX79" s="679"/>
      <c r="AY79" s="43"/>
      <c r="AZ79" s="679"/>
      <c r="BA79" s="685"/>
      <c r="BB79" s="679"/>
      <c r="BC79" s="43"/>
      <c r="BD79" s="679"/>
      <c r="BE79" s="43"/>
      <c r="BF79" s="715"/>
      <c r="BG79" s="716"/>
      <c r="BH79" s="181"/>
      <c r="BI79" s="62"/>
      <c r="BJ79" s="63"/>
      <c r="BK79" s="63"/>
      <c r="BL79" s="63"/>
      <c r="BM79" s="63"/>
      <c r="BN79" s="63"/>
      <c r="BO79" s="63"/>
      <c r="BP79" s="63"/>
      <c r="BQ79" s="63"/>
      <c r="BR79" s="63"/>
      <c r="BS79" s="63"/>
      <c r="BT79" s="63"/>
      <c r="BU79" s="63"/>
      <c r="BV79" s="63"/>
      <c r="BW79" s="63"/>
      <c r="BX79" s="669"/>
      <c r="BY79" s="666"/>
      <c r="BZ79" s="761"/>
      <c r="CA79" s="762"/>
      <c r="CB79" s="762"/>
      <c r="CC79" s="762"/>
      <c r="CD79" s="762"/>
      <c r="CE79" s="762"/>
      <c r="CF79" s="762"/>
      <c r="CG79" s="762"/>
      <c r="CH79" s="762"/>
      <c r="CI79" s="762"/>
      <c r="CJ79" s="762"/>
      <c r="CK79" s="762"/>
      <c r="CL79" s="762"/>
      <c r="CM79" s="762"/>
      <c r="CN79" s="762"/>
      <c r="CO79" s="762"/>
      <c r="CP79" s="762"/>
      <c r="CQ79" s="762"/>
      <c r="CR79" s="762"/>
      <c r="CS79" s="57"/>
    </row>
    <row r="80" spans="4:98" s="2" customFormat="1" ht="5.0999999999999996" customHeight="1" thickBot="1" x14ac:dyDescent="0.2">
      <c r="D80" s="183"/>
      <c r="E80" s="153"/>
      <c r="F80" s="781"/>
      <c r="G80" s="781"/>
      <c r="H80" s="781"/>
      <c r="I80" s="79"/>
      <c r="J80" s="79"/>
      <c r="K80" s="79"/>
      <c r="L80" s="252"/>
      <c r="M80" s="738"/>
      <c r="N80" s="144"/>
      <c r="O80" s="145"/>
      <c r="P80" s="146"/>
      <c r="Q80" s="146"/>
      <c r="R80" s="146"/>
      <c r="S80" s="146"/>
      <c r="T80" s="146"/>
      <c r="U80" s="146"/>
      <c r="V80" s="146"/>
      <c r="W80" s="146"/>
      <c r="X80" s="146"/>
      <c r="Y80" s="146"/>
      <c r="Z80" s="146"/>
      <c r="AA80" s="146"/>
      <c r="AB80" s="146"/>
      <c r="AC80" s="76"/>
      <c r="AD80" s="76"/>
      <c r="AE80" s="147"/>
      <c r="AF80" s="177"/>
      <c r="AG80" s="773"/>
      <c r="AH80" s="774"/>
      <c r="AI80" s="774"/>
      <c r="AJ80" s="774"/>
      <c r="AK80" s="774"/>
      <c r="AL80" s="774"/>
      <c r="AM80" s="775"/>
      <c r="AN80" s="156"/>
      <c r="AO80" s="75"/>
      <c r="AP80" s="738"/>
      <c r="AQ80" s="171"/>
      <c r="AR80" s="76"/>
      <c r="AS80" s="77"/>
      <c r="AT80" s="77"/>
      <c r="AU80" s="77"/>
      <c r="AV80" s="77"/>
      <c r="AW80" s="77"/>
      <c r="AX80" s="77"/>
      <c r="AY80" s="77"/>
      <c r="AZ80" s="77"/>
      <c r="BA80" s="77"/>
      <c r="BB80" s="77"/>
      <c r="BC80" s="77"/>
      <c r="BD80" s="77"/>
      <c r="BE80" s="77"/>
      <c r="BF80" s="77"/>
      <c r="BG80" s="77"/>
      <c r="BH80" s="182"/>
      <c r="BI80" s="82"/>
      <c r="BJ80" s="79"/>
      <c r="BK80" s="79"/>
      <c r="BL80" s="79"/>
      <c r="BM80" s="79"/>
      <c r="BN80" s="79"/>
      <c r="BO80" s="79"/>
      <c r="BP80" s="79"/>
      <c r="BQ80" s="79"/>
      <c r="BR80" s="79"/>
      <c r="BS80" s="79"/>
      <c r="BT80" s="79"/>
      <c r="BU80" s="79"/>
      <c r="BV80" s="79"/>
      <c r="BW80" s="79"/>
      <c r="BX80" s="670"/>
      <c r="BY80" s="671"/>
      <c r="BZ80" s="763"/>
      <c r="CA80" s="764"/>
      <c r="CB80" s="764"/>
      <c r="CC80" s="764"/>
      <c r="CD80" s="764"/>
      <c r="CE80" s="764"/>
      <c r="CF80" s="764"/>
      <c r="CG80" s="764"/>
      <c r="CH80" s="764"/>
      <c r="CI80" s="764"/>
      <c r="CJ80" s="764"/>
      <c r="CK80" s="764"/>
      <c r="CL80" s="764"/>
      <c r="CM80" s="764"/>
      <c r="CN80" s="764"/>
      <c r="CO80" s="764"/>
      <c r="CP80" s="764"/>
      <c r="CQ80" s="764"/>
      <c r="CR80" s="764"/>
      <c r="CS80" s="194"/>
    </row>
    <row r="81" spans="1:102" s="2" customFormat="1" ht="5.0999999999999996" customHeight="1" x14ac:dyDescent="0.15">
      <c r="D81" s="202"/>
      <c r="E81" s="246"/>
      <c r="F81" s="701" t="s">
        <v>74</v>
      </c>
      <c r="G81" s="701"/>
      <c r="H81" s="701"/>
      <c r="I81" s="701"/>
      <c r="J81" s="701"/>
      <c r="K81" s="701"/>
      <c r="L81" s="246"/>
      <c r="M81" s="739" t="s">
        <v>16</v>
      </c>
      <c r="N81" s="124"/>
      <c r="O81" s="48"/>
      <c r="P81" s="39"/>
      <c r="Q81" s="39"/>
      <c r="R81" s="39"/>
      <c r="S81" s="39"/>
      <c r="T81" s="39"/>
      <c r="U81" s="39"/>
      <c r="V81" s="39"/>
      <c r="W81" s="39"/>
      <c r="X81" s="39"/>
      <c r="Y81" s="39"/>
      <c r="Z81" s="39"/>
      <c r="AA81" s="39"/>
      <c r="AB81" s="39"/>
      <c r="AC81" s="43"/>
      <c r="AD81" s="43"/>
      <c r="AE81" s="686"/>
      <c r="AF81" s="183"/>
      <c r="AG81" s="703" t="s">
        <v>58</v>
      </c>
      <c r="AH81" s="704"/>
      <c r="AI81" s="704"/>
      <c r="AJ81" s="704"/>
      <c r="AK81" s="704"/>
      <c r="AL81" s="704"/>
      <c r="AM81" s="705"/>
      <c r="AN81" s="256"/>
      <c r="AO81" s="247"/>
      <c r="AP81" s="736" t="s">
        <v>433</v>
      </c>
      <c r="AQ81" s="170"/>
      <c r="AR81" s="71"/>
      <c r="AS81" s="69"/>
      <c r="AT81" s="69"/>
      <c r="AU81" s="69"/>
      <c r="AV81" s="69"/>
      <c r="AW81" s="69"/>
      <c r="AX81" s="69"/>
      <c r="AY81" s="69"/>
      <c r="AZ81" s="69"/>
      <c r="BA81" s="69"/>
      <c r="BB81" s="69"/>
      <c r="BC81" s="69"/>
      <c r="BD81" s="69"/>
      <c r="BE81" s="69"/>
      <c r="BF81" s="69"/>
      <c r="BG81" s="69"/>
      <c r="BH81" s="180"/>
      <c r="BI81" s="755" t="s">
        <v>466</v>
      </c>
      <c r="BJ81" s="756"/>
      <c r="BK81" s="756"/>
      <c r="BL81" s="756"/>
      <c r="BM81" s="756"/>
      <c r="BN81" s="756"/>
      <c r="BO81" s="756"/>
      <c r="BP81" s="756"/>
      <c r="BQ81" s="756"/>
      <c r="BR81" s="756"/>
      <c r="BS81" s="756"/>
      <c r="BT81" s="756"/>
      <c r="BU81" s="756"/>
      <c r="BV81" s="756"/>
      <c r="BW81" s="756"/>
      <c r="BX81" s="756"/>
      <c r="BY81" s="757"/>
      <c r="BZ81" s="36"/>
      <c r="CA81" s="43"/>
      <c r="CB81" s="43"/>
      <c r="CC81" s="43"/>
      <c r="CD81" s="43"/>
      <c r="CE81" s="43"/>
      <c r="CF81" s="43"/>
      <c r="CG81" s="43"/>
      <c r="CH81" s="43"/>
      <c r="CI81" s="43"/>
      <c r="CJ81" s="43"/>
      <c r="CK81" s="43"/>
      <c r="CL81" s="43"/>
      <c r="CM81" s="43"/>
      <c r="CN81" s="43"/>
      <c r="CO81" s="43"/>
      <c r="CP81" s="43"/>
      <c r="CQ81" s="43"/>
      <c r="CR81" s="43"/>
      <c r="CS81" s="55"/>
    </row>
    <row r="82" spans="1:102" s="2" customFormat="1" ht="18" customHeight="1" x14ac:dyDescent="0.15">
      <c r="C82" s="14"/>
      <c r="D82" s="731" t="s">
        <v>193</v>
      </c>
      <c r="E82" s="251"/>
      <c r="F82" s="701"/>
      <c r="G82" s="701"/>
      <c r="H82" s="701"/>
      <c r="I82" s="701"/>
      <c r="J82" s="701"/>
      <c r="K82" s="701"/>
      <c r="L82" s="251"/>
      <c r="M82" s="737"/>
      <c r="N82" s="124"/>
      <c r="O82" s="204" t="str">
        <f>IF(OR(入力用①!H36=0,LEN(入力用①!H36)-7&lt;=0),"",LEFT(入力用①!H36,LEN(入力用①!H36)-7))</f>
        <v/>
      </c>
      <c r="P82" s="39"/>
      <c r="Q82" s="205" t="str">
        <f>IF(OR(入力用①!H36=0,LEN(入力用①!H36)-6&lt;=0),"",MID(入力用①!H36,LEN(入力用①!H36)-6,1))</f>
        <v/>
      </c>
      <c r="R82" s="211"/>
      <c r="S82" s="205" t="str">
        <f>IF(OR(入力用①!H36=0,LEN(入力用①!H36)-5&lt;=0),"",MID(入力用①!H36,LEN(入力用①!H36)-5,1))</f>
        <v>3</v>
      </c>
      <c r="T82" s="39"/>
      <c r="U82" s="205" t="str">
        <f>IF(OR(入力用①!H36=0,LEN(入力用①!H36)-4&lt;=0),"",MID(入力用①!H36,LEN(入力用①!H36)-4,1))</f>
        <v>8</v>
      </c>
      <c r="V82" s="39"/>
      <c r="W82" s="205" t="str">
        <f>IF(OR(入力用①!H36=0,LEN(入力用①!H36)-3&lt;=0),"",MID(入力用①!H36,LEN(入力用①!H36)-3,1))</f>
        <v>7</v>
      </c>
      <c r="X82" s="211"/>
      <c r="Y82" s="205" t="str">
        <f>IF(OR(入力用①!H36=0,LEN(入力用①!H36)-2&lt;=0),"",MID(入力用①!H36,LEN(入力用①!H36)-2,1))</f>
        <v>0</v>
      </c>
      <c r="Z82" s="39"/>
      <c r="AA82" s="205" t="str">
        <f>IF(OR(入力用①!H36=0,LEN(入力用①!H36)-1&lt;=0),"",MID(入力用①!H36,LEN(入力用①!H36)-1,1))</f>
        <v>0</v>
      </c>
      <c r="AB82" s="39"/>
      <c r="AC82" s="717" t="str">
        <f>IF(入力用①!H36&lt;&gt;0,RIGHT(入力用①!H36,1),"")</f>
        <v>0</v>
      </c>
      <c r="AD82" s="718"/>
      <c r="AE82" s="686"/>
      <c r="AF82" s="183"/>
      <c r="AG82" s="703"/>
      <c r="AH82" s="704"/>
      <c r="AI82" s="704"/>
      <c r="AJ82" s="704"/>
      <c r="AK82" s="704"/>
      <c r="AL82" s="704"/>
      <c r="AM82" s="705"/>
      <c r="AN82" s="765" t="s">
        <v>60</v>
      </c>
      <c r="AO82" s="684"/>
      <c r="AP82" s="737"/>
      <c r="AQ82" s="127"/>
      <c r="AR82" s="206" t="str">
        <f>IF(OR(入力用①!Q36=0,LEN(入力用①!Q36)-7&lt;=0),"",LEFT(入力用①!Q36,LEN(入力用①!Q36)-7))</f>
        <v/>
      </c>
      <c r="AS82" s="43"/>
      <c r="AT82" s="207" t="str">
        <f>IF(OR(入力用①!Q36=0,LEN(入力用①!Q36)-6&lt;=0),"",MID(入力用①!Q36,LEN(入力用①!Q36)-6,1))</f>
        <v/>
      </c>
      <c r="AU82" s="47"/>
      <c r="AV82" s="207" t="str">
        <f>IF(OR(入力用①!Q36=0,LEN(入力用①!Q36)-5&lt;=0),"",MID(入力用①!Q36,LEN(入力用①!Q36)-5,1))</f>
        <v>3</v>
      </c>
      <c r="AW82" s="43"/>
      <c r="AX82" s="207" t="str">
        <f>IF(OR(入力用①!Q36=0,LEN(入力用①!Q36)-4&lt;=0),"",MID(入力用①!Q36,LEN(入力用①!Q36)-4,1))</f>
        <v>0</v>
      </c>
      <c r="AY82" s="43"/>
      <c r="AZ82" s="207" t="str">
        <f>IF(OR(入力用①!Q36=0,LEN(入力用①!Q36)-3&lt;=0),"",MID(入力用①!Q36,LEN(入力用①!Q36)-3,1))</f>
        <v>6</v>
      </c>
      <c r="BA82" s="47"/>
      <c r="BB82" s="207" t="str">
        <f>IF(OR(入力用①!Q36=0,LEN(入力用①!Q36)-2&lt;=0),"",MID(入力用①!Q36,LEN(入力用①!Q36)-2,1))</f>
        <v>0</v>
      </c>
      <c r="BC82" s="43"/>
      <c r="BD82" s="207" t="str">
        <f>IF(OR(入力用①!Q36=0,LEN(入力用①!Q36)-1&lt;=0),"",MID(入力用①!Q36,LEN(入力用①!Q36)-1,1))</f>
        <v>0</v>
      </c>
      <c r="BE82" s="43"/>
      <c r="BF82" s="717" t="str">
        <f>IF(入力用①!Q36&lt;&gt;0,RIGHT(入力用①!Q36,1),"")</f>
        <v>0</v>
      </c>
      <c r="BG82" s="718"/>
      <c r="BH82" s="181"/>
      <c r="BI82" s="755"/>
      <c r="BJ82" s="756"/>
      <c r="BK82" s="756"/>
      <c r="BL82" s="756"/>
      <c r="BM82" s="756"/>
      <c r="BN82" s="756"/>
      <c r="BO82" s="756"/>
      <c r="BP82" s="756"/>
      <c r="BQ82" s="756"/>
      <c r="BR82" s="756"/>
      <c r="BS82" s="756"/>
      <c r="BT82" s="756"/>
      <c r="BU82" s="756"/>
      <c r="BV82" s="756"/>
      <c r="BW82" s="756"/>
      <c r="BX82" s="756"/>
      <c r="BY82" s="757"/>
      <c r="BZ82" s="36"/>
      <c r="CA82" s="688" t="str">
        <f>IF(OR(入力用①!Z36=0,LEN(入力用①!Z36)-7&lt;=0),"",LEFT(入力用①!Z36,LEN(入力用①!Z36)-7))</f>
        <v/>
      </c>
      <c r="CB82" s="689"/>
      <c r="CC82" s="689"/>
      <c r="CD82" s="690"/>
      <c r="CE82" s="43"/>
      <c r="CF82" s="207" t="str">
        <f>IF(OR(入力用①!Z36=0,LEN(入力用①!Z36)-6&lt;=0),"",MID(入力用①!Z36,LEN(入力用①!Z36)-6,1))</f>
        <v/>
      </c>
      <c r="CG82" s="47"/>
      <c r="CH82" s="207" t="str">
        <f>IF(OR(入力用①!Z36=0,LEN(入力用①!Z36)-5&lt;=0),"",MID(入力用①!Z36,LEN(入力用①!Z36)-5,1))</f>
        <v/>
      </c>
      <c r="CI82" s="43"/>
      <c r="CJ82" s="207" t="str">
        <f>IF(OR(入力用①!Z36=0,LEN(入力用①!Z36)-4&lt;=0),"",MID(入力用①!Z36,LEN(入力用①!Z36)-4,1))</f>
        <v/>
      </c>
      <c r="CK82" s="43"/>
      <c r="CL82" s="207" t="str">
        <f>IF(OR(入力用①!Z36=0,LEN(入力用①!Z36)-3&lt;=0),"",MID(入力用①!Z36,LEN(入力用①!Z36)-3,1))</f>
        <v/>
      </c>
      <c r="CM82" s="47"/>
      <c r="CN82" s="207" t="str">
        <f>IF(OR(入力用①!Z36=0,LEN(入力用①!Z36)-2&lt;=0),"",MID(入力用①!Z36,LEN(入力用①!Z36)-2,1))</f>
        <v/>
      </c>
      <c r="CO82" s="43"/>
      <c r="CP82" s="207" t="str">
        <f>IF(OR(入力用①!Z36=0,LEN(入力用①!Z36)-1&lt;=0),"",MID(入力用①!Z36,LEN(入力用①!Z36)-1,1))</f>
        <v/>
      </c>
      <c r="CQ82" s="43"/>
      <c r="CR82" s="207" t="str">
        <f>IF(入力用①!Z36&lt;&gt;0,RIGHT(入力用①!Z36,1),"")</f>
        <v/>
      </c>
      <c r="CS82" s="55"/>
    </row>
    <row r="83" spans="1:102" s="2" customFormat="1" ht="5.0999999999999996" customHeight="1" thickBot="1" x14ac:dyDescent="0.2">
      <c r="C83" s="14"/>
      <c r="D83" s="731"/>
      <c r="E83" s="251"/>
      <c r="F83" s="701"/>
      <c r="G83" s="701"/>
      <c r="H83" s="701"/>
      <c r="I83" s="701"/>
      <c r="J83" s="701"/>
      <c r="K83" s="701"/>
      <c r="L83" s="251"/>
      <c r="M83" s="740"/>
      <c r="N83" s="124"/>
      <c r="O83" s="48"/>
      <c r="P83" s="39"/>
      <c r="Q83" s="39"/>
      <c r="R83" s="39"/>
      <c r="S83" s="39"/>
      <c r="T83" s="39"/>
      <c r="U83" s="39"/>
      <c r="V83" s="39"/>
      <c r="W83" s="39"/>
      <c r="X83" s="39"/>
      <c r="Y83" s="39"/>
      <c r="Z83" s="39"/>
      <c r="AA83" s="39"/>
      <c r="AB83" s="39"/>
      <c r="AC83" s="45"/>
      <c r="AD83" s="45"/>
      <c r="AE83" s="249"/>
      <c r="AF83" s="183"/>
      <c r="AG83" s="156"/>
      <c r="AH83" s="252"/>
      <c r="AI83" s="79"/>
      <c r="AJ83" s="79"/>
      <c r="AK83" s="79"/>
      <c r="AL83" s="79"/>
      <c r="AM83" s="174"/>
      <c r="AN83" s="172"/>
      <c r="AO83" s="75"/>
      <c r="AP83" s="738"/>
      <c r="AQ83" s="171"/>
      <c r="AR83" s="76"/>
      <c r="AS83" s="77"/>
      <c r="AT83" s="77"/>
      <c r="AU83" s="77"/>
      <c r="AV83" s="77"/>
      <c r="AW83" s="77"/>
      <c r="AX83" s="77"/>
      <c r="AY83" s="77"/>
      <c r="AZ83" s="77"/>
      <c r="BA83" s="77"/>
      <c r="BB83" s="77"/>
      <c r="BC83" s="77"/>
      <c r="BD83" s="77"/>
      <c r="BE83" s="77"/>
      <c r="BF83" s="77"/>
      <c r="BG83" s="77"/>
      <c r="BH83" s="182"/>
      <c r="BI83" s="758"/>
      <c r="BJ83" s="759"/>
      <c r="BK83" s="759"/>
      <c r="BL83" s="759"/>
      <c r="BM83" s="759"/>
      <c r="BN83" s="759"/>
      <c r="BO83" s="759"/>
      <c r="BP83" s="759"/>
      <c r="BQ83" s="759"/>
      <c r="BR83" s="759"/>
      <c r="BS83" s="759"/>
      <c r="BT83" s="759"/>
      <c r="BU83" s="759"/>
      <c r="BV83" s="759"/>
      <c r="BW83" s="759"/>
      <c r="BX83" s="759"/>
      <c r="BY83" s="760"/>
      <c r="BZ83" s="244"/>
      <c r="CA83" s="60"/>
      <c r="CB83" s="60"/>
      <c r="CC83" s="60"/>
      <c r="CD83" s="60"/>
      <c r="CE83" s="60"/>
      <c r="CF83" s="60"/>
      <c r="CG83" s="60"/>
      <c r="CH83" s="60"/>
      <c r="CI83" s="60"/>
      <c r="CJ83" s="60"/>
      <c r="CK83" s="60"/>
      <c r="CL83" s="60"/>
      <c r="CM83" s="60"/>
      <c r="CN83" s="60"/>
      <c r="CO83" s="60"/>
      <c r="CP83" s="60"/>
      <c r="CQ83" s="60"/>
      <c r="CR83" s="60"/>
      <c r="CS83" s="61"/>
    </row>
    <row r="84" spans="1:102" s="2" customFormat="1" ht="5.0999999999999996" customHeight="1" x14ac:dyDescent="0.15">
      <c r="C84" s="14"/>
      <c r="D84" s="202"/>
      <c r="E84" s="256"/>
      <c r="F84" s="700" t="s">
        <v>75</v>
      </c>
      <c r="G84" s="700"/>
      <c r="H84" s="700"/>
      <c r="I84" s="700"/>
      <c r="J84" s="700"/>
      <c r="K84" s="700"/>
      <c r="L84" s="247"/>
      <c r="M84" s="736" t="s">
        <v>17</v>
      </c>
      <c r="N84" s="143"/>
      <c r="O84" s="72"/>
      <c r="P84" s="73"/>
      <c r="Q84" s="73"/>
      <c r="R84" s="73"/>
      <c r="S84" s="73"/>
      <c r="T84" s="73"/>
      <c r="U84" s="73"/>
      <c r="V84" s="73"/>
      <c r="W84" s="73"/>
      <c r="X84" s="73"/>
      <c r="Y84" s="73"/>
      <c r="Z84" s="73"/>
      <c r="AA84" s="73"/>
      <c r="AB84" s="73"/>
      <c r="AC84" s="69"/>
      <c r="AD84" s="69"/>
      <c r="AE84" s="741"/>
      <c r="AF84" s="777" t="s">
        <v>61</v>
      </c>
      <c r="AG84" s="778"/>
      <c r="AH84" s="778"/>
      <c r="AI84" s="778"/>
      <c r="AJ84" s="778"/>
      <c r="AK84" s="778"/>
      <c r="AL84" s="778"/>
      <c r="AM84" s="778"/>
      <c r="AN84" s="756"/>
      <c r="AO84" s="756"/>
      <c r="AP84" s="739" t="s">
        <v>434</v>
      </c>
      <c r="AQ84" s="127"/>
      <c r="AR84" s="45"/>
      <c r="AS84" s="43"/>
      <c r="AT84" s="43"/>
      <c r="AU84" s="43"/>
      <c r="AV84" s="43"/>
      <c r="AW84" s="43"/>
      <c r="AX84" s="43"/>
      <c r="AY84" s="43"/>
      <c r="AZ84" s="43"/>
      <c r="BA84" s="43"/>
      <c r="BB84" s="43"/>
      <c r="BC84" s="43"/>
      <c r="BD84" s="43"/>
      <c r="BE84" s="43"/>
      <c r="BF84" s="43"/>
      <c r="BG84" s="43"/>
      <c r="BH84" s="181"/>
      <c r="BI84" s="18"/>
      <c r="BJ84" s="18"/>
      <c r="BK84" s="18"/>
      <c r="BL84" s="18"/>
      <c r="BM84" s="18"/>
      <c r="BN84" s="18"/>
      <c r="BO84" s="18"/>
      <c r="BP84" s="18"/>
      <c r="BQ84" s="18"/>
      <c r="BR84" s="18"/>
      <c r="BS84" s="18"/>
      <c r="BT84" s="18"/>
      <c r="BU84" s="18"/>
      <c r="BV84" s="18"/>
      <c r="BW84" s="18"/>
      <c r="BX84" s="18"/>
      <c r="BY84" s="18"/>
      <c r="BZ84" s="18"/>
      <c r="CA84" s="18"/>
      <c r="CB84" s="18"/>
      <c r="CC84" s="18"/>
      <c r="CD84" s="18"/>
      <c r="CE84" s="18"/>
      <c r="CF84" s="18"/>
      <c r="CG84" s="18"/>
      <c r="CH84" s="18"/>
      <c r="CI84" s="18"/>
      <c r="CJ84" s="18"/>
      <c r="CK84" s="18"/>
      <c r="CL84" s="18"/>
      <c r="CM84" s="18"/>
      <c r="CN84" s="18"/>
      <c r="CO84" s="18"/>
      <c r="CP84" s="18"/>
      <c r="CQ84" s="18"/>
      <c r="CR84" s="18"/>
      <c r="CS84" s="19"/>
    </row>
    <row r="85" spans="1:102" s="2" customFormat="1" ht="18" customHeight="1" x14ac:dyDescent="0.15">
      <c r="C85" s="14"/>
      <c r="D85" s="202"/>
      <c r="E85" s="152"/>
      <c r="F85" s="701"/>
      <c r="G85" s="701"/>
      <c r="H85" s="701"/>
      <c r="I85" s="701"/>
      <c r="J85" s="701"/>
      <c r="K85" s="701"/>
      <c r="L85" s="251"/>
      <c r="M85" s="737"/>
      <c r="N85" s="124"/>
      <c r="O85" s="204" t="str">
        <f>IF(OR(入力用①!H37=0,LEN(入力用①!H37)-7&lt;=0),"",LEFT(入力用①!H37,LEN(入力用①!H37)-7))</f>
        <v/>
      </c>
      <c r="P85" s="39"/>
      <c r="Q85" s="205" t="str">
        <f>IF(OR(入力用①!H37=0,LEN(入力用①!H37)-6&lt;=0),"",MID(入力用①!H37,LEN(入力用①!H37)-6,1))</f>
        <v/>
      </c>
      <c r="R85" s="211"/>
      <c r="S85" s="205" t="str">
        <f>IF(OR(入力用①!H37=0,LEN(入力用①!H37)-5&lt;=0),"",MID(入力用①!H37,LEN(入力用①!H37)-5,1))</f>
        <v>1</v>
      </c>
      <c r="T85" s="39"/>
      <c r="U85" s="205" t="str">
        <f>IF(OR(入力用①!H37=0,LEN(入力用①!H37)-4&lt;=0),"",MID(入力用①!H37,LEN(入力用①!H37)-4,1))</f>
        <v>2</v>
      </c>
      <c r="V85" s="39"/>
      <c r="W85" s="205" t="str">
        <f>IF(OR(入力用①!H37=0,LEN(入力用①!H37)-3&lt;=0),"",MID(入力用①!H37,LEN(入力用①!H37)-3,1))</f>
        <v>5</v>
      </c>
      <c r="X85" s="211"/>
      <c r="Y85" s="205" t="str">
        <f>IF(OR(入力用①!H37=0,LEN(入力用①!H37)-2&lt;=0),"",MID(入力用①!H37,LEN(入力用①!H37)-2,1))</f>
        <v>0</v>
      </c>
      <c r="Z85" s="39"/>
      <c r="AA85" s="205" t="str">
        <f>IF(OR(入力用①!H37=0,LEN(入力用①!H37)-1&lt;=0),"",MID(入力用①!H37,LEN(入力用①!H37)-1,1))</f>
        <v>0</v>
      </c>
      <c r="AB85" s="39"/>
      <c r="AC85" s="717" t="str">
        <f>IF(入力用①!H37&lt;&gt;0,RIGHT(入力用①!H37,1),"")</f>
        <v>0</v>
      </c>
      <c r="AD85" s="718"/>
      <c r="AE85" s="686"/>
      <c r="AF85" s="755"/>
      <c r="AG85" s="756"/>
      <c r="AH85" s="756"/>
      <c r="AI85" s="756"/>
      <c r="AJ85" s="756"/>
      <c r="AK85" s="756"/>
      <c r="AL85" s="756"/>
      <c r="AM85" s="756"/>
      <c r="AN85" s="756"/>
      <c r="AO85" s="756"/>
      <c r="AP85" s="737"/>
      <c r="AQ85" s="127"/>
      <c r="AR85" s="206" t="str">
        <f>IF(OR(入力用①!Q37=0,LEN(入力用①!Q37)-7&lt;=0),"",LEFT(入力用①!Q37,LEN(入力用①!Q37)-7))</f>
        <v/>
      </c>
      <c r="AS85" s="43"/>
      <c r="AT85" s="207" t="str">
        <f>IF(OR(入力用①!Q37=0,LEN(入力用①!Q37)-6&lt;=0),"",MID(入力用①!Q37,LEN(入力用①!Q37)-6,1))</f>
        <v/>
      </c>
      <c r="AU85" s="47"/>
      <c r="AV85" s="207" t="str">
        <f>IF(OR(入力用①!Q37=0,LEN(入力用①!Q37)-5&lt;=0),"",MID(入力用①!Q37,LEN(入力用①!Q37)-5,1))</f>
        <v>1</v>
      </c>
      <c r="AW85" s="43"/>
      <c r="AX85" s="207" t="str">
        <f>IF(OR(入力用①!Q37=0,LEN(入力用①!Q37)-4&lt;=0),"",MID(入力用①!Q37,LEN(入力用①!Q37)-4,1))</f>
        <v>0</v>
      </c>
      <c r="AY85" s="43"/>
      <c r="AZ85" s="207" t="str">
        <f>IF(OR(入力用①!Q37=0,LEN(入力用①!Q37)-3&lt;=0),"",MID(入力用①!Q37,LEN(入力用①!Q37)-3,1))</f>
        <v>0</v>
      </c>
      <c r="BA85" s="47"/>
      <c r="BB85" s="207" t="str">
        <f>IF(OR(入力用①!Q37=0,LEN(入力用①!Q37)-2&lt;=0),"",MID(入力用①!Q37,LEN(入力用①!Q37)-2,1))</f>
        <v>0</v>
      </c>
      <c r="BC85" s="43"/>
      <c r="BD85" s="207" t="str">
        <f>IF(OR(入力用①!Q37=0,LEN(入力用①!Q37)-1&lt;=0),"",MID(入力用①!Q37,LEN(入力用①!Q37)-1,1))</f>
        <v>0</v>
      </c>
      <c r="BE85" s="43"/>
      <c r="BF85" s="717" t="str">
        <f>IF(入力用①!Q37&lt;&gt;0,RIGHT(入力用①!Q37,1),"")</f>
        <v>0</v>
      </c>
      <c r="BG85" s="718"/>
      <c r="BH85" s="181"/>
      <c r="BI85" s="18"/>
      <c r="BJ85" s="749" t="s">
        <v>465</v>
      </c>
      <c r="BK85" s="749"/>
      <c r="BL85" s="749"/>
      <c r="BM85" s="749"/>
      <c r="BN85" s="749"/>
      <c r="BO85" s="749"/>
      <c r="BP85" s="749"/>
      <c r="BQ85" s="749"/>
      <c r="BR85" s="749"/>
      <c r="BS85" s="749"/>
      <c r="BT85" s="749"/>
      <c r="BU85" s="749"/>
      <c r="BV85" s="749"/>
      <c r="BW85" s="749"/>
      <c r="BX85" s="749"/>
      <c r="BY85" s="749"/>
      <c r="BZ85" s="749"/>
      <c r="CA85" s="749"/>
      <c r="CB85" s="749"/>
      <c r="CC85" s="749"/>
      <c r="CD85" s="749"/>
      <c r="CE85" s="749"/>
      <c r="CF85" s="749"/>
      <c r="CG85" s="749"/>
      <c r="CH85" s="749"/>
      <c r="CI85" s="749"/>
      <c r="CJ85" s="749"/>
      <c r="CK85" s="749"/>
      <c r="CL85" s="749"/>
      <c r="CM85" s="749"/>
      <c r="CN85" s="749"/>
      <c r="CO85" s="749"/>
      <c r="CP85" s="749"/>
      <c r="CQ85" s="749"/>
      <c r="CR85" s="749"/>
      <c r="CS85" s="749"/>
      <c r="CT85" s="18"/>
      <c r="CU85" s="18"/>
    </row>
    <row r="86" spans="1:102" s="2" customFormat="1" ht="3.75" customHeight="1" thickBot="1" x14ac:dyDescent="0.2">
      <c r="C86" s="14"/>
      <c r="D86" s="183"/>
      <c r="E86" s="153"/>
      <c r="F86" s="702"/>
      <c r="G86" s="702"/>
      <c r="H86" s="702"/>
      <c r="I86" s="702"/>
      <c r="J86" s="702"/>
      <c r="K86" s="702"/>
      <c r="L86" s="252"/>
      <c r="M86" s="738"/>
      <c r="N86" s="144"/>
      <c r="O86" s="145"/>
      <c r="P86" s="146"/>
      <c r="Q86" s="146"/>
      <c r="R86" s="146"/>
      <c r="S86" s="248"/>
      <c r="T86" s="146"/>
      <c r="U86" s="146"/>
      <c r="V86" s="146"/>
      <c r="W86" s="146"/>
      <c r="X86" s="146"/>
      <c r="Y86" s="146"/>
      <c r="Z86" s="146"/>
      <c r="AA86" s="146"/>
      <c r="AB86" s="146"/>
      <c r="AC86" s="76"/>
      <c r="AD86" s="76"/>
      <c r="AE86" s="147"/>
      <c r="AF86" s="755"/>
      <c r="AG86" s="756"/>
      <c r="AH86" s="756"/>
      <c r="AI86" s="756"/>
      <c r="AJ86" s="756"/>
      <c r="AK86" s="756"/>
      <c r="AL86" s="756"/>
      <c r="AM86" s="756"/>
      <c r="AN86" s="756"/>
      <c r="AO86" s="756"/>
      <c r="AP86" s="740"/>
      <c r="AQ86" s="127"/>
      <c r="AR86" s="45"/>
      <c r="AS86" s="43"/>
      <c r="AT86" s="43"/>
      <c r="AU86" s="43"/>
      <c r="AV86" s="43"/>
      <c r="AW86" s="43"/>
      <c r="AX86" s="43"/>
      <c r="AY86" s="43"/>
      <c r="AZ86" s="43"/>
      <c r="BA86" s="43"/>
      <c r="BB86" s="43"/>
      <c r="BC86" s="43"/>
      <c r="BD86" s="43"/>
      <c r="BE86" s="43"/>
      <c r="BF86" s="43"/>
      <c r="BG86" s="43"/>
      <c r="BH86" s="181"/>
      <c r="BI86" s="18"/>
      <c r="BJ86" s="749"/>
      <c r="BK86" s="749"/>
      <c r="BL86" s="749"/>
      <c r="BM86" s="749"/>
      <c r="BN86" s="749"/>
      <c r="BO86" s="749"/>
      <c r="BP86" s="749"/>
      <c r="BQ86" s="749"/>
      <c r="BR86" s="749"/>
      <c r="BS86" s="749"/>
      <c r="BT86" s="749"/>
      <c r="BU86" s="749"/>
      <c r="BV86" s="749"/>
      <c r="BW86" s="749"/>
      <c r="BX86" s="749"/>
      <c r="BY86" s="749"/>
      <c r="BZ86" s="749"/>
      <c r="CA86" s="749"/>
      <c r="CB86" s="749"/>
      <c r="CC86" s="749"/>
      <c r="CD86" s="749"/>
      <c r="CE86" s="749"/>
      <c r="CF86" s="749"/>
      <c r="CG86" s="749"/>
      <c r="CH86" s="749"/>
      <c r="CI86" s="749"/>
      <c r="CJ86" s="749"/>
      <c r="CK86" s="749"/>
      <c r="CL86" s="749"/>
      <c r="CM86" s="749"/>
      <c r="CN86" s="749"/>
      <c r="CO86" s="749"/>
      <c r="CP86" s="749"/>
      <c r="CQ86" s="749"/>
      <c r="CR86" s="749"/>
      <c r="CS86" s="749"/>
      <c r="CT86" s="18"/>
      <c r="CU86" s="18"/>
    </row>
    <row r="87" spans="1:102" s="2" customFormat="1" ht="5.0999999999999996" customHeight="1" thickTop="1" x14ac:dyDescent="0.15">
      <c r="C87" s="14"/>
      <c r="D87" s="202"/>
      <c r="E87" s="246"/>
      <c r="F87" s="701" t="s">
        <v>67</v>
      </c>
      <c r="G87" s="701"/>
      <c r="H87" s="701"/>
      <c r="I87" s="701"/>
      <c r="J87" s="701"/>
      <c r="K87" s="701"/>
      <c r="L87" s="246"/>
      <c r="M87" s="739" t="s">
        <v>6</v>
      </c>
      <c r="N87" s="124"/>
      <c r="O87" s="48"/>
      <c r="P87" s="39"/>
      <c r="Q87" s="39"/>
      <c r="R87" s="39"/>
      <c r="S87" s="39"/>
      <c r="T87" s="39"/>
      <c r="U87" s="39"/>
      <c r="V87" s="39"/>
      <c r="W87" s="39"/>
      <c r="X87" s="39"/>
      <c r="Y87" s="39"/>
      <c r="Z87" s="39"/>
      <c r="AA87" s="39"/>
      <c r="AB87" s="39"/>
      <c r="AC87" s="43"/>
      <c r="AD87" s="43"/>
      <c r="AE87" s="686"/>
      <c r="AF87" s="907" t="s">
        <v>515</v>
      </c>
      <c r="AG87" s="782"/>
      <c r="AH87" s="782"/>
      <c r="AI87" s="782"/>
      <c r="AJ87" s="782"/>
      <c r="AK87" s="782"/>
      <c r="AL87" s="782"/>
      <c r="AM87" s="782"/>
      <c r="AN87" s="782"/>
      <c r="AO87" s="766"/>
      <c r="AP87" s="768" t="s">
        <v>435</v>
      </c>
      <c r="AQ87" s="187"/>
      <c r="AR87" s="188"/>
      <c r="AS87" s="189"/>
      <c r="AT87" s="189"/>
      <c r="AU87" s="189"/>
      <c r="AV87" s="189"/>
      <c r="AW87" s="189"/>
      <c r="AX87" s="189"/>
      <c r="AY87" s="189"/>
      <c r="AZ87" s="189"/>
      <c r="BA87" s="189"/>
      <c r="BB87" s="189"/>
      <c r="BC87" s="189"/>
      <c r="BD87" s="189"/>
      <c r="BE87" s="189"/>
      <c r="BF87" s="189"/>
      <c r="BG87" s="189"/>
      <c r="BH87" s="190"/>
      <c r="BI87" s="18"/>
      <c r="BJ87" s="749"/>
      <c r="BK87" s="749"/>
      <c r="BL87" s="749"/>
      <c r="BM87" s="749"/>
      <c r="BN87" s="749"/>
      <c r="BO87" s="749"/>
      <c r="BP87" s="749"/>
      <c r="BQ87" s="749"/>
      <c r="BR87" s="749"/>
      <c r="BS87" s="749"/>
      <c r="BT87" s="749"/>
      <c r="BU87" s="749"/>
      <c r="BV87" s="749"/>
      <c r="BW87" s="749"/>
      <c r="BX87" s="749"/>
      <c r="BY87" s="749"/>
      <c r="BZ87" s="749"/>
      <c r="CA87" s="749"/>
      <c r="CB87" s="749"/>
      <c r="CC87" s="749"/>
      <c r="CD87" s="749"/>
      <c r="CE87" s="749"/>
      <c r="CF87" s="749"/>
      <c r="CG87" s="749"/>
      <c r="CH87" s="749"/>
      <c r="CI87" s="749"/>
      <c r="CJ87" s="749"/>
      <c r="CK87" s="749"/>
      <c r="CL87" s="749"/>
      <c r="CM87" s="749"/>
      <c r="CN87" s="749"/>
      <c r="CO87" s="749"/>
      <c r="CP87" s="749"/>
      <c r="CQ87" s="749"/>
      <c r="CR87" s="749"/>
      <c r="CS87" s="749"/>
      <c r="CT87" s="18"/>
      <c r="CU87" s="18"/>
    </row>
    <row r="88" spans="1:102" s="2" customFormat="1" ht="18" customHeight="1" x14ac:dyDescent="0.15">
      <c r="C88" s="14"/>
      <c r="D88" s="202"/>
      <c r="E88" s="251"/>
      <c r="F88" s="701"/>
      <c r="G88" s="701"/>
      <c r="H88" s="701"/>
      <c r="I88" s="701"/>
      <c r="J88" s="701"/>
      <c r="K88" s="701"/>
      <c r="L88" s="251"/>
      <c r="M88" s="737"/>
      <c r="N88" s="124"/>
      <c r="O88" s="204" t="str">
        <f>IF(OR(入力用①!H38=0,LEN(入力用①!H38)-7&lt;=0),"",LEFT(入力用①!H38,LEN(入力用①!H38)-7))</f>
        <v/>
      </c>
      <c r="P88" s="39"/>
      <c r="Q88" s="205" t="str">
        <f>IF(OR(入力用①!H38=0,LEN(入力用①!H38)-6&lt;=0),"",MID(入力用①!H38,LEN(入力用①!H38)-6,1))</f>
        <v/>
      </c>
      <c r="R88" s="211"/>
      <c r="S88" s="205" t="str">
        <f>IF(OR(入力用①!H38=0,LEN(入力用①!H38)-5&lt;=0),"",MID(入力用①!H38,LEN(入力用①!H38)-5,1))</f>
        <v>2</v>
      </c>
      <c r="T88" s="39"/>
      <c r="U88" s="205" t="str">
        <f>IF(OR(入力用①!H38=0,LEN(入力用①!H38)-4&lt;=0),"",MID(入力用①!H38,LEN(入力用①!H38)-4,1))</f>
        <v>7</v>
      </c>
      <c r="V88" s="39"/>
      <c r="W88" s="205" t="str">
        <f>IF(OR(入力用①!H38=0,LEN(入力用①!H38)-3&lt;=0),"",MID(入力用①!H38,LEN(入力用①!H38)-3,1))</f>
        <v>0</v>
      </c>
      <c r="X88" s="211"/>
      <c r="Y88" s="205" t="str">
        <f>IF(OR(入力用①!H38=0,LEN(入力用①!H38)-2&lt;=0),"",MID(入力用①!H38,LEN(入力用①!H38)-2,1))</f>
        <v>5</v>
      </c>
      <c r="Z88" s="39"/>
      <c r="AA88" s="205" t="str">
        <f>IF(OR(入力用①!H38=0,LEN(入力用①!H38)-1&lt;=0),"",MID(入力用①!H38,LEN(入力用①!H38)-1,1))</f>
        <v>1</v>
      </c>
      <c r="AB88" s="39"/>
      <c r="AC88" s="717" t="str">
        <f>IF(入力用①!H38&lt;&gt;0,RIGHT(入力用①!H38,1),"")</f>
        <v>5</v>
      </c>
      <c r="AD88" s="718"/>
      <c r="AE88" s="686"/>
      <c r="AF88" s="885"/>
      <c r="AG88" s="684"/>
      <c r="AH88" s="684"/>
      <c r="AI88" s="684"/>
      <c r="AJ88" s="684"/>
      <c r="AK88" s="684"/>
      <c r="AL88" s="684"/>
      <c r="AM88" s="684"/>
      <c r="AN88" s="684"/>
      <c r="AO88" s="767"/>
      <c r="AP88" s="737"/>
      <c r="AQ88" s="127"/>
      <c r="AR88" s="206" t="str">
        <f>IF(OR(入力用①!Q38=0,LEN(入力用①!Q38)-7&lt;=0),"",LEFT(入力用①!Q38,LEN(入力用①!Q38)-7))</f>
        <v/>
      </c>
      <c r="AS88" s="43"/>
      <c r="AT88" s="207" t="str">
        <f>IF(OR(入力用①!Q38=0,LEN(入力用①!Q38)-6&lt;=0),"",MID(入力用①!Q38,LEN(入力用①!Q38)-6,1))</f>
        <v>4</v>
      </c>
      <c r="AU88" s="47"/>
      <c r="AV88" s="207" t="str">
        <f>IF(OR(入力用①!Q38=0,LEN(入力用①!Q38)-5&lt;=0),"",MID(入力用①!Q38,LEN(入力用①!Q38)-5,1))</f>
        <v>7</v>
      </c>
      <c r="AW88" s="43"/>
      <c r="AX88" s="207" t="str">
        <f>IF(OR(入力用①!Q38=0,LEN(入力用①!Q38)-4&lt;=0),"",MID(入力用①!Q38,LEN(入力用①!Q38)-4,1))</f>
        <v>5</v>
      </c>
      <c r="AY88" s="43"/>
      <c r="AZ88" s="207" t="str">
        <f>IF(OR(入力用①!Q38=0,LEN(入力用①!Q38)-3&lt;=0),"",MID(入力用①!Q38,LEN(入力用①!Q38)-3,1))</f>
        <v>5</v>
      </c>
      <c r="BA88" s="47"/>
      <c r="BB88" s="207" t="str">
        <f>IF(OR(入力用①!Q38=0,LEN(入力用①!Q38)-2&lt;=0),"",MID(入力用①!Q38,LEN(入力用①!Q38)-2,1))</f>
        <v>8</v>
      </c>
      <c r="BC88" s="43"/>
      <c r="BD88" s="207" t="str">
        <f>IF(OR(入力用①!Q38=0,LEN(入力用①!Q38)-1&lt;=0),"",MID(入力用①!Q38,LEN(入力用①!Q38)-1,1))</f>
        <v>5</v>
      </c>
      <c r="BE88" s="43"/>
      <c r="BF88" s="717" t="str">
        <f>IF(入力用①!Q38&lt;&gt;0,RIGHT(入力用①!Q38,1),"")</f>
        <v>2</v>
      </c>
      <c r="BG88" s="718"/>
      <c r="BH88" s="181"/>
      <c r="BI88" s="18"/>
      <c r="BJ88" s="165"/>
      <c r="BK88" s="165"/>
      <c r="BL88" s="165"/>
      <c r="BM88" s="165"/>
      <c r="BN88" s="165"/>
      <c r="BO88" s="165"/>
      <c r="BP88" s="165"/>
      <c r="BQ88" s="750" t="s">
        <v>396</v>
      </c>
      <c r="BR88" s="750"/>
      <c r="BS88" s="750"/>
      <c r="BT88" s="750"/>
      <c r="BU88" s="750"/>
      <c r="BV88" s="750"/>
      <c r="BW88" s="750"/>
      <c r="BX88" s="750"/>
      <c r="BY88" s="750"/>
      <c r="BZ88" s="750"/>
      <c r="CA88" s="750"/>
      <c r="CB88" s="750"/>
      <c r="CC88" s="750"/>
      <c r="CD88" s="750"/>
      <c r="CE88" s="750"/>
      <c r="CF88" s="750"/>
      <c r="CG88" s="750"/>
      <c r="CH88" s="750"/>
      <c r="CI88" s="750"/>
      <c r="CJ88" s="750"/>
      <c r="CK88" s="165"/>
      <c r="CL88" s="165"/>
      <c r="CM88" s="165"/>
      <c r="CN88" s="165"/>
      <c r="CO88" s="165"/>
      <c r="CP88" s="165"/>
      <c r="CQ88" s="165"/>
      <c r="CR88" s="165"/>
      <c r="CS88" s="165"/>
      <c r="CT88" s="18"/>
      <c r="CU88" s="18"/>
    </row>
    <row r="89" spans="1:102" s="2" customFormat="1" ht="3.75" customHeight="1" thickBot="1" x14ac:dyDescent="0.2">
      <c r="C89" s="14"/>
      <c r="D89" s="203"/>
      <c r="E89" s="257"/>
      <c r="F89" s="816"/>
      <c r="G89" s="816"/>
      <c r="H89" s="816"/>
      <c r="I89" s="816"/>
      <c r="J89" s="816"/>
      <c r="K89" s="816"/>
      <c r="L89" s="257"/>
      <c r="M89" s="769"/>
      <c r="N89" s="126"/>
      <c r="O89" s="116"/>
      <c r="P89" s="116"/>
      <c r="Q89" s="116"/>
      <c r="R89" s="116"/>
      <c r="S89" s="116"/>
      <c r="T89" s="116"/>
      <c r="U89" s="116"/>
      <c r="V89" s="116"/>
      <c r="W89" s="116"/>
      <c r="X89" s="116"/>
      <c r="Y89" s="116"/>
      <c r="Z89" s="116"/>
      <c r="AA89" s="116"/>
      <c r="AB89" s="116"/>
      <c r="AC89" s="117"/>
      <c r="AD89" s="117"/>
      <c r="AE89" s="118"/>
      <c r="AF89" s="887"/>
      <c r="AG89" s="888"/>
      <c r="AH89" s="888"/>
      <c r="AI89" s="888"/>
      <c r="AJ89" s="888"/>
      <c r="AK89" s="888"/>
      <c r="AL89" s="888"/>
      <c r="AM89" s="888"/>
      <c r="AN89" s="888"/>
      <c r="AO89" s="245"/>
      <c r="AP89" s="769"/>
      <c r="AQ89" s="129"/>
      <c r="AR89" s="60"/>
      <c r="AS89" s="60"/>
      <c r="AT89" s="60"/>
      <c r="AU89" s="60"/>
      <c r="AV89" s="60"/>
      <c r="AW89" s="60"/>
      <c r="AX89" s="60"/>
      <c r="AY89" s="60"/>
      <c r="AZ89" s="60"/>
      <c r="BA89" s="60"/>
      <c r="BB89" s="60"/>
      <c r="BC89" s="60"/>
      <c r="BD89" s="60"/>
      <c r="BE89" s="60"/>
      <c r="BF89" s="60"/>
      <c r="BG89" s="60"/>
      <c r="BH89" s="186"/>
      <c r="BI89" s="18"/>
      <c r="BJ89" s="165"/>
      <c r="BK89" s="165"/>
      <c r="BL89" s="165"/>
      <c r="BM89" s="165"/>
      <c r="BN89" s="165"/>
      <c r="BO89" s="165"/>
      <c r="BP89" s="165"/>
      <c r="BQ89" s="751"/>
      <c r="BR89" s="751"/>
      <c r="BS89" s="751"/>
      <c r="BT89" s="751"/>
      <c r="BU89" s="751"/>
      <c r="BV89" s="751"/>
      <c r="BW89" s="751"/>
      <c r="BX89" s="751"/>
      <c r="BY89" s="751"/>
      <c r="BZ89" s="751"/>
      <c r="CA89" s="751"/>
      <c r="CB89" s="751"/>
      <c r="CC89" s="751"/>
      <c r="CD89" s="751"/>
      <c r="CE89" s="751"/>
      <c r="CF89" s="751"/>
      <c r="CG89" s="751"/>
      <c r="CH89" s="751"/>
      <c r="CI89" s="751"/>
      <c r="CJ89" s="751"/>
      <c r="CK89" s="165"/>
      <c r="CL89" s="165"/>
      <c r="CM89" s="165"/>
      <c r="CN89" s="165"/>
      <c r="CO89" s="165"/>
      <c r="CP89" s="165"/>
      <c r="CQ89" s="165"/>
      <c r="CR89" s="165"/>
      <c r="CS89" s="165"/>
      <c r="CT89" s="18"/>
      <c r="CU89" s="18"/>
    </row>
    <row r="90" spans="1:102" s="2" customFormat="1" ht="6" customHeight="1" x14ac:dyDescent="0.15">
      <c r="C90" s="14"/>
      <c r="D90" s="14"/>
      <c r="E90" s="14"/>
      <c r="BI90" s="18"/>
      <c r="BJ90" s="18"/>
      <c r="BK90" s="18"/>
      <c r="BL90" s="18"/>
      <c r="BM90" s="18"/>
      <c r="BN90" s="18"/>
      <c r="BO90" s="18"/>
      <c r="BP90" s="18"/>
      <c r="BQ90" s="20"/>
      <c r="BR90" s="21"/>
      <c r="BS90" s="21"/>
      <c r="BT90" s="21"/>
      <c r="BU90" s="21"/>
      <c r="BV90" s="21"/>
      <c r="BW90" s="21"/>
      <c r="BX90" s="21"/>
      <c r="BY90" s="21"/>
      <c r="BZ90" s="21"/>
      <c r="CA90" s="21"/>
      <c r="CB90" s="21"/>
      <c r="CC90" s="21"/>
      <c r="CD90" s="21"/>
      <c r="CE90" s="21"/>
      <c r="CF90" s="21"/>
      <c r="CG90" s="22"/>
      <c r="CH90" s="743" t="s">
        <v>19</v>
      </c>
      <c r="CI90" s="21"/>
      <c r="CJ90" s="21"/>
      <c r="CK90" s="21"/>
      <c r="CL90" s="746" t="s">
        <v>62</v>
      </c>
      <c r="CM90" s="21"/>
      <c r="CN90" s="21"/>
      <c r="CO90" s="21"/>
      <c r="CP90" s="21"/>
      <c r="CQ90" s="21"/>
      <c r="CR90" s="21"/>
      <c r="CS90" s="22"/>
      <c r="CT90" s="18"/>
      <c r="CU90" s="18"/>
    </row>
    <row r="91" spans="1:102" s="2" customFormat="1" ht="21.75" customHeight="1" x14ac:dyDescent="0.15">
      <c r="BE91" s="14"/>
      <c r="BF91" s="14"/>
      <c r="BG91" s="14"/>
      <c r="BH91" s="14"/>
      <c r="BI91" s="14"/>
      <c r="BJ91" s="14"/>
      <c r="BK91" s="14"/>
      <c r="BL91" s="14"/>
      <c r="BM91" s="14"/>
      <c r="BN91" s="14"/>
      <c r="BO91" s="14"/>
      <c r="BP91" s="14"/>
      <c r="BQ91" s="23"/>
      <c r="BR91" s="14"/>
      <c r="BS91" s="14"/>
      <c r="BT91" s="14"/>
      <c r="BU91" s="14"/>
      <c r="BV91" s="14"/>
      <c r="BW91" s="14"/>
      <c r="BX91" s="14"/>
      <c r="BY91" s="14"/>
      <c r="BZ91" s="14"/>
      <c r="CA91" s="14"/>
      <c r="CB91" s="14"/>
      <c r="CC91" s="14"/>
      <c r="CD91" s="14"/>
      <c r="CE91" s="14"/>
      <c r="CF91" s="14"/>
      <c r="CG91" s="24"/>
      <c r="CH91" s="744"/>
      <c r="CI91" s="32"/>
      <c r="CJ91" s="208"/>
      <c r="CK91" s="32"/>
      <c r="CL91" s="747"/>
      <c r="CM91" s="32"/>
      <c r="CN91" s="208"/>
      <c r="CO91" s="32"/>
      <c r="CP91" s="208"/>
      <c r="CQ91" s="32"/>
      <c r="CR91" s="208"/>
      <c r="CS91" s="24"/>
      <c r="CT91" s="14"/>
    </row>
    <row r="92" spans="1:102" s="2" customFormat="1" ht="4.5" customHeight="1" x14ac:dyDescent="0.15">
      <c r="BE92" s="14"/>
      <c r="BF92" s="14"/>
      <c r="BG92" s="14"/>
      <c r="BH92" s="14"/>
      <c r="BI92" s="14"/>
      <c r="BJ92" s="14"/>
      <c r="BK92" s="14"/>
      <c r="BL92" s="14"/>
      <c r="BM92" s="14"/>
      <c r="BN92" s="14"/>
      <c r="BO92" s="14"/>
      <c r="BP92" s="14"/>
      <c r="BQ92" s="25"/>
      <c r="BR92" s="26"/>
      <c r="BS92" s="26"/>
      <c r="BT92" s="26"/>
      <c r="BU92" s="26"/>
      <c r="BV92" s="26"/>
      <c r="BW92" s="26"/>
      <c r="BX92" s="26"/>
      <c r="BY92" s="26"/>
      <c r="BZ92" s="26"/>
      <c r="CA92" s="26"/>
      <c r="CB92" s="26"/>
      <c r="CC92" s="26"/>
      <c r="CD92" s="26"/>
      <c r="CE92" s="26"/>
      <c r="CF92" s="26"/>
      <c r="CG92" s="27"/>
      <c r="CH92" s="745"/>
      <c r="CI92" s="26"/>
      <c r="CJ92" s="26"/>
      <c r="CK92" s="26"/>
      <c r="CL92" s="748"/>
      <c r="CM92" s="26"/>
      <c r="CN92" s="26"/>
      <c r="CO92" s="26"/>
      <c r="CP92" s="26"/>
      <c r="CQ92" s="26"/>
      <c r="CR92" s="26"/>
      <c r="CS92" s="27"/>
      <c r="CT92" s="14"/>
    </row>
    <row r="93" spans="1:102" s="2" customFormat="1" ht="20.25" customHeight="1" x14ac:dyDescent="0.15">
      <c r="AP93" s="919" t="s">
        <v>526</v>
      </c>
      <c r="AQ93" s="684"/>
      <c r="AR93" s="684"/>
      <c r="BE93" s="14"/>
      <c r="BF93" s="14"/>
      <c r="BG93" s="14"/>
      <c r="BH93" s="14"/>
    </row>
    <row r="94" spans="1:102" s="2" customFormat="1" ht="3.75" customHeight="1" x14ac:dyDescent="0.15">
      <c r="AP94" s="684"/>
      <c r="AQ94" s="684"/>
      <c r="AR94" s="684"/>
    </row>
    <row r="95" spans="1:102" s="2" customFormat="1" x14ac:dyDescent="0.15">
      <c r="CU95" s="32"/>
      <c r="CV95" s="32"/>
      <c r="CW95" s="32"/>
      <c r="CX95" s="32"/>
    </row>
    <row r="96" spans="1:102" x14ac:dyDescent="0.1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32"/>
      <c r="CV96" s="32"/>
      <c r="CW96" s="197"/>
      <c r="CX96" s="197"/>
    </row>
    <row r="97" spans="99:102" x14ac:dyDescent="0.15">
      <c r="CU97" s="197"/>
      <c r="CV97" s="197"/>
      <c r="CW97" s="197"/>
      <c r="CX97" s="197"/>
    </row>
    <row r="98" spans="99:102" x14ac:dyDescent="0.15">
      <c r="CU98" s="197"/>
      <c r="CV98" s="197"/>
      <c r="CW98" s="498"/>
      <c r="CX98" s="197"/>
    </row>
    <row r="99" spans="99:102" x14ac:dyDescent="0.15">
      <c r="CU99" s="197"/>
      <c r="CV99" s="197"/>
      <c r="CW99" s="498" t="s">
        <v>26</v>
      </c>
      <c r="CX99" s="197"/>
    </row>
    <row r="100" spans="99:102" x14ac:dyDescent="0.15">
      <c r="CU100" s="197"/>
      <c r="CV100" s="197"/>
      <c r="CW100" s="498" t="s">
        <v>491</v>
      </c>
      <c r="CX100" s="197"/>
    </row>
    <row r="101" spans="99:102" x14ac:dyDescent="0.15">
      <c r="CU101" s="197"/>
      <c r="CV101" s="197"/>
      <c r="CW101" s="197"/>
      <c r="CX101" s="197"/>
    </row>
    <row r="102" spans="99:102" x14ac:dyDescent="0.15">
      <c r="CU102" s="197"/>
      <c r="CV102" s="197"/>
      <c r="CW102" s="197"/>
      <c r="CX102" s="197"/>
    </row>
    <row r="103" spans="99:102" x14ac:dyDescent="0.15">
      <c r="CU103" s="197"/>
      <c r="CV103" s="197"/>
      <c r="CW103" s="197"/>
      <c r="CX103" s="197"/>
    </row>
  </sheetData>
  <sheetProtection algorithmName="SHA-512" hashValue="upIJ4EtnvwQZFj5d1Op9RmqQOyhNHgL5nDTCmaoJTzBVHm0x1FLX/x0Ad5d8+zor/MZb7UWpKAQ6ErJK0hWYXA==" saltValue="tADzckv/0QwzQJwMMg+AwQ==" spinCount="100000" sheet="1" objects="1" scenarios="1"/>
  <mergeCells count="418">
    <mergeCell ref="Z25:Z27"/>
    <mergeCell ref="BJ26:BV28"/>
    <mergeCell ref="AP93:AR94"/>
    <mergeCell ref="AD12:AG13"/>
    <mergeCell ref="AP40:AP42"/>
    <mergeCell ref="BL23:BW23"/>
    <mergeCell ref="AZ30:AZ32"/>
    <mergeCell ref="BA25:BA27"/>
    <mergeCell ref="AP24:AP28"/>
    <mergeCell ref="AX30:AX32"/>
    <mergeCell ref="AP37:AP39"/>
    <mergeCell ref="BT18:BT20"/>
    <mergeCell ref="AV18:AV20"/>
    <mergeCell ref="AT18:AT20"/>
    <mergeCell ref="AA25:AA27"/>
    <mergeCell ref="AC49:AD52"/>
    <mergeCell ref="AH30:AN32"/>
    <mergeCell ref="AC38:AD38"/>
    <mergeCell ref="AE37:AE38"/>
    <mergeCell ref="AI37:AN39"/>
    <mergeCell ref="AG34:AG35"/>
    <mergeCell ref="AE34:AE35"/>
    <mergeCell ref="AO37:AO38"/>
    <mergeCell ref="AG37:AG38"/>
    <mergeCell ref="B32:B57"/>
    <mergeCell ref="AF87:AN89"/>
    <mergeCell ref="AF36:AF38"/>
    <mergeCell ref="AF69:AF72"/>
    <mergeCell ref="H38:K38"/>
    <mergeCell ref="F29:I33"/>
    <mergeCell ref="M34:M36"/>
    <mergeCell ref="T30:T32"/>
    <mergeCell ref="W30:W32"/>
    <mergeCell ref="U30:U32"/>
    <mergeCell ref="AC30:AD32"/>
    <mergeCell ref="Y30:Y32"/>
    <mergeCell ref="M29:M33"/>
    <mergeCell ref="D51:L55"/>
    <mergeCell ref="M62:M64"/>
    <mergeCell ref="E37:E38"/>
    <mergeCell ref="AC69:AD69"/>
    <mergeCell ref="E65:E66"/>
    <mergeCell ref="L65:L66"/>
    <mergeCell ref="F62:K64"/>
    <mergeCell ref="F59:K61"/>
    <mergeCell ref="M46:M55"/>
    <mergeCell ref="M56:M58"/>
    <mergeCell ref="M71:M75"/>
    <mergeCell ref="BZ10:CD11"/>
    <mergeCell ref="BF12:BW13"/>
    <mergeCell ref="BZ13:CD13"/>
    <mergeCell ref="AT23:BB23"/>
    <mergeCell ref="BA30:BA32"/>
    <mergeCell ref="BZ24:CS25"/>
    <mergeCell ref="BY15:CA19"/>
    <mergeCell ref="BX8:BY13"/>
    <mergeCell ref="AZ8:BD9"/>
    <mergeCell ref="AZ13:BD13"/>
    <mergeCell ref="BF10:BW11"/>
    <mergeCell ref="AT25:AT27"/>
    <mergeCell ref="CF12:CR13"/>
    <mergeCell ref="CP16:CP18"/>
    <mergeCell ref="CF8:CR9"/>
    <mergeCell ref="AU30:AU32"/>
    <mergeCell ref="BB18:BB20"/>
    <mergeCell ref="BR18:BR20"/>
    <mergeCell ref="BI18:BJ20"/>
    <mergeCell ref="AU25:AU27"/>
    <mergeCell ref="BD30:BD32"/>
    <mergeCell ref="AZ10:BD11"/>
    <mergeCell ref="AI11:AV11"/>
    <mergeCell ref="AZ12:BD12"/>
    <mergeCell ref="AD8:AG10"/>
    <mergeCell ref="AD11:AG11"/>
    <mergeCell ref="AI8:AY10"/>
    <mergeCell ref="AI12:AV13"/>
    <mergeCell ref="AR25:AR27"/>
    <mergeCell ref="Q23:AA23"/>
    <mergeCell ref="BZ8:CD9"/>
    <mergeCell ref="AH24:AN28"/>
    <mergeCell ref="C19:L20"/>
    <mergeCell ref="M24:M28"/>
    <mergeCell ref="D24:D45"/>
    <mergeCell ref="J41:L41"/>
    <mergeCell ref="J44:L44"/>
    <mergeCell ref="F38:G38"/>
    <mergeCell ref="F34:K36"/>
    <mergeCell ref="M40:M42"/>
    <mergeCell ref="L34:L35"/>
    <mergeCell ref="M43:M45"/>
    <mergeCell ref="L37:L38"/>
    <mergeCell ref="M37:M39"/>
    <mergeCell ref="E43:I44"/>
    <mergeCell ref="E41:I42"/>
    <mergeCell ref="J29:L33"/>
    <mergeCell ref="F24:K28"/>
    <mergeCell ref="U25:U27"/>
    <mergeCell ref="S25:S27"/>
    <mergeCell ref="N46:AE47"/>
    <mergeCell ref="T25:T27"/>
    <mergeCell ref="AA30:AA32"/>
    <mergeCell ref="S30:S32"/>
    <mergeCell ref="AC35:AD35"/>
    <mergeCell ref="T49:T52"/>
    <mergeCell ref="Z30:Z32"/>
    <mergeCell ref="Q25:Q27"/>
    <mergeCell ref="R30:R32"/>
    <mergeCell ref="R25:R27"/>
    <mergeCell ref="Q30:Q32"/>
    <mergeCell ref="O30:O32"/>
    <mergeCell ref="O25:O27"/>
    <mergeCell ref="W25:W27"/>
    <mergeCell ref="AC25:AD27"/>
    <mergeCell ref="Y25:Y27"/>
    <mergeCell ref="Q49:Q52"/>
    <mergeCell ref="Y49:Y52"/>
    <mergeCell ref="Z49:Z52"/>
    <mergeCell ref="O49:O52"/>
    <mergeCell ref="W49:W52"/>
    <mergeCell ref="AA49:AA52"/>
    <mergeCell ref="AC41:AD41"/>
    <mergeCell ref="AE40:AE41"/>
    <mergeCell ref="AI46:AN50"/>
    <mergeCell ref="AG56:AG57"/>
    <mergeCell ref="AI43:AN45"/>
    <mergeCell ref="AG43:AG44"/>
    <mergeCell ref="AC44:AD44"/>
    <mergeCell ref="AI40:AN42"/>
    <mergeCell ref="AE43:AE44"/>
    <mergeCell ref="AC57:AD57"/>
    <mergeCell ref="N54:AE55"/>
    <mergeCell ref="Y77:Y79"/>
    <mergeCell ref="W77:W79"/>
    <mergeCell ref="AG65:AG66"/>
    <mergeCell ref="AR72:AR74"/>
    <mergeCell ref="AA72:AA74"/>
    <mergeCell ref="AO65:AO66"/>
    <mergeCell ref="AP68:AP70"/>
    <mergeCell ref="BB72:BB74"/>
    <mergeCell ref="AP71:AP75"/>
    <mergeCell ref="BB77:BB79"/>
    <mergeCell ref="AV72:AV74"/>
    <mergeCell ref="AT72:AT74"/>
    <mergeCell ref="AV77:AV79"/>
    <mergeCell ref="AZ77:AZ79"/>
    <mergeCell ref="X77:X79"/>
    <mergeCell ref="Z77:Z79"/>
    <mergeCell ref="AT77:AT79"/>
    <mergeCell ref="AZ47:AZ49"/>
    <mergeCell ref="AP59:AP61"/>
    <mergeCell ref="AT52:AT54"/>
    <mergeCell ref="AP46:AP50"/>
    <mergeCell ref="AO56:AO57"/>
    <mergeCell ref="AE59:AE60"/>
    <mergeCell ref="S49:S52"/>
    <mergeCell ref="M59:M61"/>
    <mergeCell ref="AC60:AD60"/>
    <mergeCell ref="U49:U52"/>
    <mergeCell ref="AP56:AP58"/>
    <mergeCell ref="AP51:AP55"/>
    <mergeCell ref="AV52:AV54"/>
    <mergeCell ref="AR52:AR54"/>
    <mergeCell ref="F87:K89"/>
    <mergeCell ref="S72:S74"/>
    <mergeCell ref="Q72:Q74"/>
    <mergeCell ref="O77:O79"/>
    <mergeCell ref="U77:U79"/>
    <mergeCell ref="S77:S79"/>
    <mergeCell ref="Q77:Q79"/>
    <mergeCell ref="T72:T74"/>
    <mergeCell ref="F81:K83"/>
    <mergeCell ref="R77:R79"/>
    <mergeCell ref="J77:K79"/>
    <mergeCell ref="M81:M83"/>
    <mergeCell ref="M87:M89"/>
    <mergeCell ref="T77:T79"/>
    <mergeCell ref="M76:M80"/>
    <mergeCell ref="O72:O74"/>
    <mergeCell ref="CH52:CH54"/>
    <mergeCell ref="CA41:CD41"/>
    <mergeCell ref="CF16:CF18"/>
    <mergeCell ref="CA27:CD30"/>
    <mergeCell ref="CC16:CD18"/>
    <mergeCell ref="CJ27:CJ30"/>
    <mergeCell ref="BZ12:CD12"/>
    <mergeCell ref="CL16:CL18"/>
    <mergeCell ref="CR16:CR18"/>
    <mergeCell ref="CF27:CF30"/>
    <mergeCell ref="CF23:CN23"/>
    <mergeCell ref="CA38:CD38"/>
    <mergeCell ref="CM47:CM49"/>
    <mergeCell ref="CM52:CM54"/>
    <mergeCell ref="CG52:CG54"/>
    <mergeCell ref="CF52:CF54"/>
    <mergeCell ref="CL74:CL77"/>
    <mergeCell ref="BJ73:BV75"/>
    <mergeCell ref="CH74:CH77"/>
    <mergeCell ref="BZ71:CS72"/>
    <mergeCell ref="CN16:CN18"/>
    <mergeCell ref="CA44:CD44"/>
    <mergeCell ref="CN52:CN54"/>
    <mergeCell ref="CJ52:CJ54"/>
    <mergeCell ref="CH16:CH18"/>
    <mergeCell ref="CJ16:CJ18"/>
    <mergeCell ref="CL27:CL30"/>
    <mergeCell ref="CG16:CG18"/>
    <mergeCell ref="CL52:CL54"/>
    <mergeCell ref="CM16:CM18"/>
    <mergeCell ref="CJ74:CJ77"/>
    <mergeCell ref="CN74:CN77"/>
    <mergeCell ref="BN37:BN38"/>
    <mergeCell ref="BW37:BW38"/>
    <mergeCell ref="CF74:CF77"/>
    <mergeCell ref="BI65:BW67"/>
    <mergeCell ref="CA74:CD77"/>
    <mergeCell ref="BO56:BV58"/>
    <mergeCell ref="BW59:BW60"/>
    <mergeCell ref="BX24:BY33"/>
    <mergeCell ref="B23:B29"/>
    <mergeCell ref="E23:K23"/>
    <mergeCell ref="BJ69:BV69"/>
    <mergeCell ref="BF35:BG35"/>
    <mergeCell ref="BF38:BG38"/>
    <mergeCell ref="BO34:BV36"/>
    <mergeCell ref="BF52:BG54"/>
    <mergeCell ref="F56:K58"/>
    <mergeCell ref="BL36:BM43"/>
    <mergeCell ref="AX52:AX54"/>
    <mergeCell ref="BF66:BG66"/>
    <mergeCell ref="BF69:BG69"/>
    <mergeCell ref="BF63:BG63"/>
    <mergeCell ref="BL50:BM62"/>
    <mergeCell ref="BO62:BV64"/>
    <mergeCell ref="BO59:BV61"/>
    <mergeCell ref="BN56:BN57"/>
    <mergeCell ref="BF60:BG60"/>
    <mergeCell ref="BF47:BG49"/>
    <mergeCell ref="BB47:BB49"/>
    <mergeCell ref="BD47:BD49"/>
    <mergeCell ref="AP43:AP45"/>
    <mergeCell ref="AO43:AO44"/>
    <mergeCell ref="BF57:BG57"/>
    <mergeCell ref="BW34:BW35"/>
    <mergeCell ref="CF10:CR11"/>
    <mergeCell ref="BO46:BV50"/>
    <mergeCell ref="BO40:BV42"/>
    <mergeCell ref="CP47:CP49"/>
    <mergeCell ref="CL47:CL49"/>
    <mergeCell ref="CR27:CR30"/>
    <mergeCell ref="CP27:CP30"/>
    <mergeCell ref="BX34:BY36"/>
    <mergeCell ref="BO43:BV45"/>
    <mergeCell ref="BW43:BW44"/>
    <mergeCell ref="CH27:CH30"/>
    <mergeCell ref="BX46:BY50"/>
    <mergeCell ref="BO37:BV39"/>
    <mergeCell ref="CN27:CN30"/>
    <mergeCell ref="BZ32:CR33"/>
    <mergeCell ref="BX43:BY45"/>
    <mergeCell ref="CH47:CH49"/>
    <mergeCell ref="CG47:CG49"/>
    <mergeCell ref="CJ47:CJ49"/>
    <mergeCell ref="CN47:CN49"/>
    <mergeCell ref="CR47:CR49"/>
    <mergeCell ref="CF47:CF49"/>
    <mergeCell ref="CA35:CD35"/>
    <mergeCell ref="BN34:BN35"/>
    <mergeCell ref="AP34:AP36"/>
    <mergeCell ref="AP29:AP33"/>
    <mergeCell ref="AO34:AO35"/>
    <mergeCell ref="AH34:AN36"/>
    <mergeCell ref="AG23:AN23"/>
    <mergeCell ref="F84:K86"/>
    <mergeCell ref="M84:M86"/>
    <mergeCell ref="AE84:AE85"/>
    <mergeCell ref="AC85:AD85"/>
    <mergeCell ref="AF84:AO86"/>
    <mergeCell ref="BD52:BD54"/>
    <mergeCell ref="AX47:AX49"/>
    <mergeCell ref="AR47:AR49"/>
    <mergeCell ref="AR30:AR32"/>
    <mergeCell ref="AV30:AV32"/>
    <mergeCell ref="AT30:AT32"/>
    <mergeCell ref="AV47:AV49"/>
    <mergeCell ref="BB52:BB54"/>
    <mergeCell ref="AZ52:AZ54"/>
    <mergeCell ref="AT47:AT49"/>
    <mergeCell ref="AU47:AU49"/>
    <mergeCell ref="BB30:BB32"/>
    <mergeCell ref="F76:H80"/>
    <mergeCell ref="AE62:AE63"/>
    <mergeCell ref="AA77:AA79"/>
    <mergeCell ref="AC77:AD79"/>
    <mergeCell ref="AR77:AR79"/>
    <mergeCell ref="AP76:AP80"/>
    <mergeCell ref="AG77:AM80"/>
    <mergeCell ref="AI65:AN67"/>
    <mergeCell ref="AP65:AP67"/>
    <mergeCell ref="AC63:AD63"/>
    <mergeCell ref="AC66:AD66"/>
    <mergeCell ref="BF72:BG74"/>
    <mergeCell ref="AI71:AN75"/>
    <mergeCell ref="BF82:BG82"/>
    <mergeCell ref="AN82:AO82"/>
    <mergeCell ref="AP81:AP83"/>
    <mergeCell ref="AE81:AE82"/>
    <mergeCell ref="BF85:BG85"/>
    <mergeCell ref="BF88:BG88"/>
    <mergeCell ref="AC82:AD82"/>
    <mergeCell ref="AP84:AP86"/>
    <mergeCell ref="AC72:AD74"/>
    <mergeCell ref="AN77:AO79"/>
    <mergeCell ref="BF77:BG79"/>
    <mergeCell ref="BD77:BD79"/>
    <mergeCell ref="AX77:AX79"/>
    <mergeCell ref="AE76:AE77"/>
    <mergeCell ref="AE71:AE72"/>
    <mergeCell ref="AE87:AE88"/>
    <mergeCell ref="AO87:AO88"/>
    <mergeCell ref="AP87:AP89"/>
    <mergeCell ref="AC88:AD88"/>
    <mergeCell ref="BD72:BD74"/>
    <mergeCell ref="CT74:CT77"/>
    <mergeCell ref="CT47:CT49"/>
    <mergeCell ref="CT52:CT54"/>
    <mergeCell ref="CH90:CH92"/>
    <mergeCell ref="CL90:CL92"/>
    <mergeCell ref="BJ85:CS87"/>
    <mergeCell ref="BQ88:CJ89"/>
    <mergeCell ref="BW56:BW57"/>
    <mergeCell ref="BI38:BK60"/>
    <mergeCell ref="BN59:BN60"/>
    <mergeCell ref="CP74:CP77"/>
    <mergeCell ref="CR74:CR77"/>
    <mergeCell ref="CA82:CD82"/>
    <mergeCell ref="BI81:BY83"/>
    <mergeCell ref="BX40:BY42"/>
    <mergeCell ref="BX37:BY39"/>
    <mergeCell ref="CR52:CR54"/>
    <mergeCell ref="CA57:CD57"/>
    <mergeCell ref="CP52:CP54"/>
    <mergeCell ref="CA52:CD54"/>
    <mergeCell ref="BZ79:CR80"/>
    <mergeCell ref="BJ76:BV78"/>
    <mergeCell ref="BX71:BY80"/>
    <mergeCell ref="CA66:CD66"/>
    <mergeCell ref="D82:D83"/>
    <mergeCell ref="AX17:AX21"/>
    <mergeCell ref="AR17:AR21"/>
    <mergeCell ref="BV17:BW21"/>
    <mergeCell ref="BO17:BP21"/>
    <mergeCell ref="BD17:BG21"/>
    <mergeCell ref="V17:AN21"/>
    <mergeCell ref="D46:L50"/>
    <mergeCell ref="BA72:BA74"/>
    <mergeCell ref="AU77:AU79"/>
    <mergeCell ref="F68:K70"/>
    <mergeCell ref="F65:K67"/>
    <mergeCell ref="AE65:AE66"/>
    <mergeCell ref="M68:M70"/>
    <mergeCell ref="M65:M67"/>
    <mergeCell ref="F71:K75"/>
    <mergeCell ref="AP62:AP64"/>
    <mergeCell ref="AE68:AE69"/>
    <mergeCell ref="AI68:AN70"/>
    <mergeCell ref="BA77:BA79"/>
    <mergeCell ref="R72:R74"/>
    <mergeCell ref="U72:U74"/>
    <mergeCell ref="Y72:Y74"/>
    <mergeCell ref="W72:W74"/>
    <mergeCell ref="CA60:CD60"/>
    <mergeCell ref="CA69:CD69"/>
    <mergeCell ref="CA47:CD49"/>
    <mergeCell ref="CA63:CD63"/>
    <mergeCell ref="BO51:BV55"/>
    <mergeCell ref="BX56:BY58"/>
    <mergeCell ref="BX51:BY55"/>
    <mergeCell ref="AG81:AM82"/>
    <mergeCell ref="AM4:BR6"/>
    <mergeCell ref="BT5:CF5"/>
    <mergeCell ref="AI59:AN61"/>
    <mergeCell ref="AO59:AO60"/>
    <mergeCell ref="AI51:AN55"/>
    <mergeCell ref="AA4:AG6"/>
    <mergeCell ref="BF25:BG27"/>
    <mergeCell ref="BF30:BG32"/>
    <mergeCell ref="BF44:BG44"/>
    <mergeCell ref="BF41:BG41"/>
    <mergeCell ref="AZ25:AZ27"/>
    <mergeCell ref="AZ18:AZ20"/>
    <mergeCell ref="AX25:AX27"/>
    <mergeCell ref="BF8:BW9"/>
    <mergeCell ref="BN43:BN44"/>
    <mergeCell ref="BL18:BM20"/>
    <mergeCell ref="F11:P12"/>
    <mergeCell ref="F9:T10"/>
    <mergeCell ref="BX68:BY70"/>
    <mergeCell ref="BX65:BY67"/>
    <mergeCell ref="BX62:BY64"/>
    <mergeCell ref="BX59:BY61"/>
    <mergeCell ref="X30:X32"/>
    <mergeCell ref="AV25:AV27"/>
    <mergeCell ref="AX72:AX74"/>
    <mergeCell ref="AZ72:AZ74"/>
    <mergeCell ref="AI62:AN64"/>
    <mergeCell ref="X25:X27"/>
    <mergeCell ref="Z72:Z74"/>
    <mergeCell ref="AG59:AG60"/>
    <mergeCell ref="AU72:AU74"/>
    <mergeCell ref="AH56:AN58"/>
    <mergeCell ref="AE56:AE57"/>
    <mergeCell ref="X72:X74"/>
    <mergeCell ref="BA52:BA54"/>
    <mergeCell ref="BA47:BA49"/>
    <mergeCell ref="AU52:AU54"/>
    <mergeCell ref="BJ29:BV31"/>
    <mergeCell ref="BB25:BB27"/>
    <mergeCell ref="BD25:BD27"/>
  </mergeCells>
  <phoneticPr fontId="1"/>
  <dataValidations count="1">
    <dataValidation type="list" allowBlank="1" showInputMessage="1" showErrorMessage="1" sqref="B23:B29" xr:uid="{00000000-0002-0000-0100-000000000000}">
      <formula1>$CW$99:$CW$100</formula1>
    </dataValidation>
  </dataValidations>
  <printOptions horizontalCentered="1" verticalCentered="1"/>
  <pageMargins left="0" right="0" top="0" bottom="0" header="0" footer="0"/>
  <pageSetup paperSize="9" scale="70" orientation="landscape"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C1:BV71"/>
  <sheetViews>
    <sheetView showZeros="0" zoomScale="80" zoomScaleNormal="80" workbookViewId="0">
      <selection activeCell="BM104" sqref="BM104"/>
    </sheetView>
  </sheetViews>
  <sheetFormatPr defaultRowHeight="13.5" x14ac:dyDescent="0.15"/>
  <cols>
    <col min="1" max="1" width="2.5" style="28" customWidth="1"/>
    <col min="2" max="2" width="0.5" style="28" customWidth="1"/>
    <col min="3" max="3" width="3.625" style="28" customWidth="1"/>
    <col min="4" max="4" width="4.625" style="28" customWidth="1"/>
    <col min="5" max="5" width="3.125" style="28" customWidth="1"/>
    <col min="6" max="6" width="3" style="28" customWidth="1"/>
    <col min="7" max="7" width="0.625" style="28" customWidth="1"/>
    <col min="8" max="8" width="3" style="28" customWidth="1"/>
    <col min="9" max="9" width="0.625" style="28" customWidth="1"/>
    <col min="10" max="10" width="3.125" style="28" customWidth="1"/>
    <col min="11" max="11" width="0.625" style="28" customWidth="1"/>
    <col min="12" max="12" width="4.125" style="28" customWidth="1"/>
    <col min="13" max="13" width="4.875" style="28" customWidth="1"/>
    <col min="14" max="14" width="9.375" style="28" customWidth="1"/>
    <col min="15" max="15" width="9.625" style="28" customWidth="1"/>
    <col min="16" max="16" width="10.875" style="28" customWidth="1"/>
    <col min="17" max="17" width="0.75" style="28" customWidth="1"/>
    <col min="18" max="18" width="2.125" style="28" customWidth="1"/>
    <col min="19" max="19" width="3.25" style="28" customWidth="1"/>
    <col min="20" max="20" width="0.75" style="28" customWidth="1"/>
    <col min="21" max="21" width="2.875" style="28" customWidth="1"/>
    <col min="22" max="22" width="0.75" style="28" customWidth="1"/>
    <col min="23" max="23" width="2.875" style="28" customWidth="1"/>
    <col min="24" max="24" width="0.75" style="28" customWidth="1"/>
    <col min="25" max="26" width="1.25" style="28" customWidth="1"/>
    <col min="27" max="27" width="0.75" style="28" customWidth="1"/>
    <col min="28" max="28" width="2.875" style="28" customWidth="1"/>
    <col min="29" max="29" width="0.75" style="28" customWidth="1"/>
    <col min="30" max="30" width="2.875" style="28" customWidth="1"/>
    <col min="31" max="31" width="0.75" style="28" customWidth="1"/>
    <col min="32" max="32" width="2.125" style="28" customWidth="1"/>
    <col min="33" max="33" width="5.375" style="28" customWidth="1"/>
    <col min="34" max="34" width="9.375" style="28" customWidth="1"/>
    <col min="35" max="35" width="2" style="28" customWidth="1"/>
    <col min="36" max="37" width="4.125" style="28" customWidth="1"/>
    <col min="38" max="38" width="2.125" style="28" customWidth="1"/>
    <col min="39" max="39" width="1.5" style="28" customWidth="1"/>
    <col min="40" max="40" width="2.25" style="28" customWidth="1"/>
    <col min="41" max="41" width="1.625" style="28" customWidth="1"/>
    <col min="42" max="42" width="2.75" style="28" customWidth="1"/>
    <col min="43" max="43" width="8" style="28" customWidth="1"/>
    <col min="44" max="44" width="4.125" style="28" customWidth="1"/>
    <col min="45" max="45" width="7.125" style="28" customWidth="1"/>
    <col min="46" max="46" width="2.375" style="28" customWidth="1"/>
    <col min="47" max="47" width="2.25" style="28" customWidth="1"/>
    <col min="48" max="48" width="5" style="28" customWidth="1"/>
    <col min="49" max="49" width="0.75" style="28" customWidth="1"/>
    <col min="50" max="50" width="2.875" style="28" customWidth="1"/>
    <col min="51" max="51" width="0.75" style="28" customWidth="1"/>
    <col min="52" max="52" width="2.75" style="28" customWidth="1"/>
    <col min="53" max="53" width="0.75" style="28" customWidth="1"/>
    <col min="54" max="54" width="2.75" style="28" customWidth="1"/>
    <col min="55" max="55" width="0.75" style="28" customWidth="1"/>
    <col min="56" max="56" width="2.875" style="28" customWidth="1"/>
    <col min="57" max="57" width="0.75" style="28" customWidth="1"/>
    <col min="58" max="58" width="2.875" style="28" customWidth="1"/>
    <col min="59" max="59" width="0.75" style="28" customWidth="1"/>
    <col min="60" max="60" width="2.875" style="28" customWidth="1"/>
    <col min="61" max="61" width="0.75" style="28" customWidth="1"/>
    <col min="62" max="62" width="2.875" style="28" customWidth="1"/>
    <col min="63" max="63" width="0.75" style="28" customWidth="1"/>
    <col min="64" max="64" width="2.875" style="28" customWidth="1"/>
    <col min="65" max="65" width="0.75" style="28" customWidth="1"/>
    <col min="66" max="66" width="2.375" style="28" customWidth="1"/>
    <col min="67" max="67" width="1.125" style="28" customWidth="1"/>
    <col min="68" max="68" width="3.5" style="28" customWidth="1"/>
    <col min="69" max="69" width="0.375" style="28" customWidth="1"/>
    <col min="70" max="16384" width="9" style="28"/>
  </cols>
  <sheetData>
    <row r="1" spans="3:67" x14ac:dyDescent="0.15">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c r="AL1" s="225"/>
      <c r="AM1" s="225"/>
      <c r="AN1" s="225"/>
      <c r="AO1" s="225"/>
      <c r="AP1" s="225"/>
      <c r="AQ1" s="225"/>
      <c r="AR1" s="225"/>
      <c r="AS1" s="225"/>
      <c r="AT1" s="225"/>
      <c r="AU1" s="225"/>
      <c r="AV1" s="225"/>
      <c r="AW1" s="225"/>
      <c r="AX1" s="225"/>
      <c r="AY1" s="225"/>
      <c r="AZ1" s="225"/>
      <c r="BA1" s="225"/>
      <c r="BB1" s="225"/>
      <c r="BC1" s="225"/>
      <c r="BD1" s="225"/>
      <c r="BE1" s="225"/>
      <c r="BF1" s="225"/>
      <c r="BG1" s="225"/>
      <c r="BH1" s="225"/>
      <c r="BI1" s="225"/>
      <c r="BJ1" s="225"/>
      <c r="BK1" s="225"/>
      <c r="BL1" s="225"/>
      <c r="BM1" s="225"/>
      <c r="BN1" s="225"/>
      <c r="BO1" s="225"/>
    </row>
    <row r="2" spans="3:67" ht="3.95" customHeight="1" x14ac:dyDescent="0.15">
      <c r="C2" s="225"/>
      <c r="D2" s="1432" t="s">
        <v>489</v>
      </c>
      <c r="E2" s="1432"/>
      <c r="F2" s="1433"/>
      <c r="G2" s="319"/>
      <c r="H2" s="320"/>
      <c r="I2" s="320"/>
      <c r="J2" s="320"/>
      <c r="K2" s="321"/>
      <c r="L2" s="1367" t="s">
        <v>325</v>
      </c>
      <c r="M2" s="1367"/>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225"/>
      <c r="BH2" s="225"/>
      <c r="BI2" s="225"/>
      <c r="BJ2" s="225"/>
      <c r="BK2" s="225"/>
      <c r="BL2" s="225"/>
      <c r="BM2" s="225"/>
      <c r="BN2" s="225"/>
      <c r="BO2" s="225"/>
    </row>
    <row r="3" spans="3:67" ht="21.75" customHeight="1" thickBot="1" x14ac:dyDescent="0.2">
      <c r="C3" s="225"/>
      <c r="D3" s="1432"/>
      <c r="E3" s="1432"/>
      <c r="F3" s="1433"/>
      <c r="G3" s="322"/>
      <c r="H3" s="323" t="str">
        <f>OCR①!AI5</f>
        <v>0</v>
      </c>
      <c r="I3" s="318"/>
      <c r="J3" s="323" t="str">
        <f>RIGHT(入力用①!L2,1)</f>
        <v>6</v>
      </c>
      <c r="K3" s="324"/>
      <c r="L3" s="1367"/>
      <c r="M3" s="1367"/>
      <c r="N3" s="225"/>
      <c r="O3" s="225"/>
      <c r="P3" s="225"/>
      <c r="Q3" s="225"/>
      <c r="R3" s="225"/>
      <c r="S3" s="225"/>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5"/>
      <c r="AR3" s="225"/>
      <c r="AS3" s="225"/>
      <c r="AT3" s="225"/>
      <c r="AU3" s="225"/>
      <c r="AV3" s="225"/>
      <c r="AW3" s="225"/>
      <c r="AX3" s="225"/>
      <c r="AY3" s="225"/>
      <c r="AZ3" s="225"/>
      <c r="BA3" s="225"/>
      <c r="BB3" s="225"/>
      <c r="BC3" s="225"/>
      <c r="BD3" s="225"/>
      <c r="BE3" s="225"/>
      <c r="BF3" s="225"/>
      <c r="BG3" s="225"/>
      <c r="BH3" s="225"/>
      <c r="BI3" s="225"/>
      <c r="BJ3" s="225"/>
      <c r="BK3" s="225"/>
      <c r="BL3" s="225"/>
      <c r="BM3" s="225"/>
      <c r="BN3" s="225"/>
      <c r="BO3" s="225"/>
    </row>
    <row r="4" spans="3:67" ht="3.75" customHeight="1" x14ac:dyDescent="0.15">
      <c r="C4" s="225"/>
      <c r="D4" s="1432"/>
      <c r="E4" s="1432"/>
      <c r="F4" s="1433"/>
      <c r="G4" s="325"/>
      <c r="H4" s="326"/>
      <c r="I4" s="326"/>
      <c r="J4" s="326"/>
      <c r="K4" s="327"/>
      <c r="L4" s="1367"/>
      <c r="M4" s="1367"/>
      <c r="N4" s="225"/>
      <c r="O4" s="225"/>
      <c r="P4" s="225"/>
      <c r="Q4" s="225"/>
      <c r="R4" s="225"/>
      <c r="S4" s="225"/>
      <c r="T4" s="225"/>
      <c r="U4" s="225"/>
      <c r="V4" s="225"/>
      <c r="W4" s="225"/>
      <c r="X4" s="225"/>
      <c r="Y4" s="225"/>
      <c r="Z4" s="225"/>
      <c r="AA4" s="225"/>
      <c r="AB4" s="225"/>
      <c r="AC4" s="225"/>
      <c r="AD4" s="225"/>
      <c r="AE4" s="225"/>
      <c r="AF4" s="225"/>
      <c r="AG4" s="225"/>
      <c r="AH4" s="225"/>
      <c r="AI4" s="225"/>
      <c r="AJ4" s="225"/>
      <c r="AK4" s="225"/>
      <c r="AL4" s="225"/>
      <c r="AM4" s="225"/>
      <c r="AN4" s="225"/>
      <c r="AO4" s="225"/>
      <c r="AP4" s="225"/>
      <c r="AQ4" s="225"/>
      <c r="AR4" s="225"/>
      <c r="AS4" s="225"/>
      <c r="AT4" s="225"/>
      <c r="AU4" s="225"/>
      <c r="AV4" s="1355" t="s">
        <v>499</v>
      </c>
      <c r="AW4" s="328"/>
      <c r="AX4" s="329"/>
      <c r="AY4" s="329"/>
      <c r="AZ4" s="329"/>
      <c r="BA4" s="329"/>
      <c r="BB4" s="329"/>
      <c r="BC4" s="329"/>
      <c r="BD4" s="329"/>
      <c r="BE4" s="329"/>
      <c r="BF4" s="329"/>
      <c r="BG4" s="329"/>
      <c r="BH4" s="329"/>
      <c r="BI4" s="329"/>
      <c r="BJ4" s="329"/>
      <c r="BK4" s="329"/>
      <c r="BL4" s="329"/>
      <c r="BM4" s="330"/>
      <c r="BN4" s="225"/>
      <c r="BO4" s="225"/>
    </row>
    <row r="5" spans="3:67" ht="11.25" customHeight="1" x14ac:dyDescent="0.15">
      <c r="C5" s="225"/>
      <c r="D5" s="225"/>
      <c r="E5" s="331"/>
      <c r="F5" s="331"/>
      <c r="G5" s="331"/>
      <c r="H5" s="331"/>
      <c r="I5" s="331"/>
      <c r="J5" s="937"/>
      <c r="K5" s="332"/>
      <c r="L5" s="939"/>
      <c r="M5" s="939"/>
      <c r="N5" s="333" t="s">
        <v>81</v>
      </c>
      <c r="O5" s="940" t="str">
        <f>入力用①!L7</f>
        <v>コクゼイ　タロウ</v>
      </c>
      <c r="P5" s="941"/>
      <c r="Q5" s="941"/>
      <c r="R5" s="941"/>
      <c r="S5" s="941"/>
      <c r="T5" s="222"/>
      <c r="U5" s="222"/>
      <c r="V5" s="222"/>
      <c r="W5" s="222"/>
      <c r="X5" s="222"/>
      <c r="Y5" s="222"/>
      <c r="Z5" s="222"/>
      <c r="AA5" s="222"/>
      <c r="AB5" s="222"/>
      <c r="AC5" s="222"/>
      <c r="AD5" s="222"/>
      <c r="AE5" s="334"/>
      <c r="AF5" s="334"/>
      <c r="AG5" s="334"/>
      <c r="AH5" s="334"/>
      <c r="AI5" s="334"/>
      <c r="AJ5" s="334"/>
      <c r="AK5" s="334"/>
      <c r="AL5" s="334"/>
      <c r="AM5" s="334"/>
      <c r="AN5" s="334"/>
      <c r="AO5" s="334"/>
      <c r="AP5" s="334"/>
      <c r="AQ5" s="334"/>
      <c r="AR5" s="334"/>
      <c r="AS5" s="334"/>
      <c r="AT5" s="335"/>
      <c r="AU5" s="335"/>
      <c r="AV5" s="1356"/>
      <c r="AW5" s="336"/>
      <c r="AX5" s="1351" t="str">
        <f>OCR①!CC16</f>
        <v>0</v>
      </c>
      <c r="AY5" s="490"/>
      <c r="AZ5" s="1351" t="str">
        <f>OCR①!CF16</f>
        <v>7</v>
      </c>
      <c r="BA5" s="490"/>
      <c r="BB5" s="1351" t="str">
        <f>OCR①!CH16</f>
        <v>6</v>
      </c>
      <c r="BC5" s="491"/>
      <c r="BD5" s="1351" t="str">
        <f>OCR①!CJ16</f>
        <v>5</v>
      </c>
      <c r="BE5" s="490"/>
      <c r="BF5" s="1351" t="str">
        <f>OCR①!CL16</f>
        <v>4</v>
      </c>
      <c r="BG5" s="490"/>
      <c r="BH5" s="1351" t="str">
        <f>OCR①!CN16</f>
        <v>3</v>
      </c>
      <c r="BI5" s="490"/>
      <c r="BJ5" s="1351" t="str">
        <f>OCR①!CP16</f>
        <v>2</v>
      </c>
      <c r="BK5" s="491"/>
      <c r="BL5" s="1351" t="str">
        <f>OCR①!CR16</f>
        <v>1</v>
      </c>
      <c r="BM5" s="337"/>
      <c r="BN5" s="225"/>
      <c r="BO5" s="225"/>
    </row>
    <row r="6" spans="3:67" ht="11.25" customHeight="1" x14ac:dyDescent="0.15">
      <c r="C6" s="225"/>
      <c r="D6" s="225"/>
      <c r="E6" s="331"/>
      <c r="F6" s="331"/>
      <c r="G6" s="331"/>
      <c r="H6" s="331"/>
      <c r="I6" s="331"/>
      <c r="J6" s="937"/>
      <c r="K6" s="332"/>
      <c r="L6" s="939"/>
      <c r="M6" s="939"/>
      <c r="N6" s="950" t="s">
        <v>82</v>
      </c>
      <c r="O6" s="944" t="str">
        <f>入力用①!L8</f>
        <v>国税　太郎</v>
      </c>
      <c r="P6" s="944"/>
      <c r="Q6" s="944"/>
      <c r="R6" s="944"/>
      <c r="S6" s="944"/>
      <c r="T6" s="222"/>
      <c r="U6" s="222"/>
      <c r="V6" s="222"/>
      <c r="W6" s="222"/>
      <c r="X6" s="222"/>
      <c r="Y6" s="222"/>
      <c r="Z6" s="222"/>
      <c r="AA6" s="222"/>
      <c r="AB6" s="222"/>
      <c r="AC6" s="222"/>
      <c r="AD6" s="222"/>
      <c r="AE6" s="334"/>
      <c r="AF6" s="334"/>
      <c r="AG6" s="334"/>
      <c r="AH6" s="334"/>
      <c r="AI6" s="334"/>
      <c r="AJ6" s="334"/>
      <c r="AK6" s="334"/>
      <c r="AL6" s="334"/>
      <c r="AM6" s="334"/>
      <c r="AN6" s="334"/>
      <c r="AO6" s="334"/>
      <c r="AP6" s="334"/>
      <c r="AQ6" s="334"/>
      <c r="AR6" s="334"/>
      <c r="AS6" s="334"/>
      <c r="AT6" s="335"/>
      <c r="AU6" s="335"/>
      <c r="AV6" s="1356"/>
      <c r="AW6" s="336"/>
      <c r="AX6" s="1352"/>
      <c r="AY6" s="490"/>
      <c r="AZ6" s="1352"/>
      <c r="BA6" s="490"/>
      <c r="BB6" s="1352"/>
      <c r="BC6" s="491"/>
      <c r="BD6" s="1352"/>
      <c r="BE6" s="490"/>
      <c r="BF6" s="1352"/>
      <c r="BG6" s="490"/>
      <c r="BH6" s="1352"/>
      <c r="BI6" s="490"/>
      <c r="BJ6" s="1352"/>
      <c r="BK6" s="491"/>
      <c r="BL6" s="1352"/>
      <c r="BM6" s="337"/>
      <c r="BN6" s="225"/>
      <c r="BO6" s="225"/>
    </row>
    <row r="7" spans="3:67" ht="3.75" customHeight="1" thickBot="1" x14ac:dyDescent="0.2">
      <c r="C7" s="225"/>
      <c r="D7" s="225"/>
      <c r="E7" s="331"/>
      <c r="F7" s="331"/>
      <c r="G7" s="331"/>
      <c r="H7" s="331"/>
      <c r="I7" s="331"/>
      <c r="J7" s="938"/>
      <c r="K7" s="338"/>
      <c r="L7" s="939"/>
      <c r="M7" s="939"/>
      <c r="N7" s="951"/>
      <c r="O7" s="945"/>
      <c r="P7" s="945"/>
      <c r="Q7" s="945"/>
      <c r="R7" s="945"/>
      <c r="S7" s="945"/>
      <c r="T7" s="222"/>
      <c r="U7" s="222"/>
      <c r="V7" s="222"/>
      <c r="W7" s="222"/>
      <c r="X7" s="222"/>
      <c r="Y7" s="222"/>
      <c r="Z7" s="222"/>
      <c r="AA7" s="222"/>
      <c r="AB7" s="222"/>
      <c r="AC7" s="222"/>
      <c r="AD7" s="222"/>
      <c r="AE7" s="225"/>
      <c r="AF7" s="225"/>
      <c r="AG7" s="225"/>
      <c r="AH7" s="942"/>
      <c r="AI7" s="943"/>
      <c r="AJ7" s="943"/>
      <c r="AK7" s="943"/>
      <c r="AL7" s="943"/>
      <c r="AM7" s="943"/>
      <c r="AN7" s="943"/>
      <c r="AO7" s="943"/>
      <c r="AP7" s="943"/>
      <c r="AQ7" s="943"/>
      <c r="AR7" s="225"/>
      <c r="AS7" s="225"/>
      <c r="AT7" s="225"/>
      <c r="AU7" s="225"/>
      <c r="AV7" s="1357"/>
      <c r="AW7" s="339"/>
      <c r="AX7" s="340"/>
      <c r="AY7" s="224"/>
      <c r="AZ7" s="224"/>
      <c r="BA7" s="224"/>
      <c r="BB7" s="224"/>
      <c r="BC7" s="224"/>
      <c r="BD7" s="224"/>
      <c r="BE7" s="224"/>
      <c r="BF7" s="224"/>
      <c r="BG7" s="224"/>
      <c r="BH7" s="224"/>
      <c r="BI7" s="224"/>
      <c r="BJ7" s="224"/>
      <c r="BK7" s="224"/>
      <c r="BL7" s="224"/>
      <c r="BM7" s="218"/>
      <c r="BN7" s="225"/>
      <c r="BO7" s="225"/>
    </row>
    <row r="8" spans="3:67" ht="20.25" customHeight="1" thickBot="1" x14ac:dyDescent="0.2">
      <c r="C8" s="225"/>
      <c r="D8" s="225"/>
      <c r="E8" s="1004" t="s">
        <v>362</v>
      </c>
      <c r="F8" s="1004"/>
      <c r="G8" s="1004"/>
      <c r="H8" s="1004"/>
      <c r="I8" s="1004"/>
      <c r="J8" s="1004"/>
      <c r="K8" s="1004"/>
      <c r="L8" s="1004"/>
      <c r="M8" s="1004"/>
      <c r="N8" s="1004"/>
      <c r="O8" s="1004"/>
      <c r="P8" s="1004"/>
      <c r="Q8" s="1004"/>
      <c r="R8" s="1004"/>
      <c r="S8" s="1004"/>
      <c r="T8" s="1004"/>
      <c r="U8" s="1004"/>
      <c r="V8" s="1004"/>
      <c r="W8" s="1004"/>
      <c r="X8" s="1004"/>
      <c r="Y8" s="1004"/>
      <c r="Z8" s="1004"/>
      <c r="AA8" s="1004"/>
      <c r="AB8" s="1004"/>
      <c r="AC8" s="1004"/>
      <c r="AD8" s="1004"/>
      <c r="AE8" s="1004"/>
      <c r="AF8" s="1004"/>
      <c r="AG8" s="1004"/>
      <c r="AH8" s="1004"/>
      <c r="AI8" s="1004"/>
      <c r="AJ8" s="1004"/>
      <c r="AK8" s="1004"/>
      <c r="AL8" s="1004"/>
      <c r="AM8" s="1004"/>
      <c r="AN8" s="1004"/>
      <c r="AO8" s="1004"/>
      <c r="AP8" s="1004"/>
      <c r="AQ8" s="1004"/>
      <c r="AR8" s="1004"/>
      <c r="AS8" s="1004"/>
      <c r="AT8" s="1004"/>
      <c r="AU8" s="1004"/>
      <c r="AV8" s="1004"/>
      <c r="AW8" s="1004"/>
      <c r="AX8" s="1004"/>
      <c r="AY8" s="1004"/>
      <c r="AZ8" s="1004"/>
      <c r="BA8" s="1004"/>
      <c r="BB8" s="1004"/>
      <c r="BC8" s="1004"/>
      <c r="BD8" s="1004"/>
      <c r="BE8" s="1004"/>
      <c r="BF8" s="1004"/>
      <c r="BG8" s="1004"/>
      <c r="BH8" s="1004"/>
      <c r="BI8" s="1004"/>
      <c r="BJ8" s="1004"/>
      <c r="BK8" s="1004"/>
      <c r="BL8" s="1004"/>
      <c r="BM8" s="1004"/>
      <c r="BN8" s="225"/>
      <c r="BO8" s="225"/>
    </row>
    <row r="9" spans="3:67" ht="14.25" customHeight="1" x14ac:dyDescent="0.15">
      <c r="C9" s="225"/>
      <c r="D9" s="1388" t="s">
        <v>26</v>
      </c>
      <c r="E9" s="946" t="s">
        <v>372</v>
      </c>
      <c r="F9" s="947"/>
      <c r="G9" s="947"/>
      <c r="H9" s="947"/>
      <c r="I9" s="947"/>
      <c r="J9" s="947"/>
      <c r="K9" s="947"/>
      <c r="L9" s="1335" t="s">
        <v>494</v>
      </c>
      <c r="M9" s="1336"/>
      <c r="N9" s="1341" t="s">
        <v>477</v>
      </c>
      <c r="O9" s="952" t="s">
        <v>478</v>
      </c>
      <c r="P9" s="953"/>
      <c r="Q9" s="954"/>
      <c r="R9" s="1358" t="s">
        <v>83</v>
      </c>
      <c r="S9" s="1359"/>
      <c r="T9" s="1359"/>
      <c r="U9" s="1359"/>
      <c r="V9" s="1359"/>
      <c r="W9" s="1359"/>
      <c r="X9" s="1359"/>
      <c r="Y9" s="1360"/>
      <c r="Z9" s="1368" t="s">
        <v>326</v>
      </c>
      <c r="AA9" s="1300"/>
      <c r="AB9" s="1300"/>
      <c r="AC9" s="1300"/>
      <c r="AD9" s="1300"/>
      <c r="AE9" s="1300"/>
      <c r="AF9" s="1300"/>
      <c r="AG9" s="1369"/>
      <c r="AH9" s="952" t="s">
        <v>84</v>
      </c>
      <c r="AI9" s="953"/>
      <c r="AJ9" s="953"/>
      <c r="AK9" s="953"/>
      <c r="AL9" s="953"/>
      <c r="AM9" s="954"/>
      <c r="AN9" s="960"/>
      <c r="AO9" s="1003"/>
      <c r="AP9" s="994" t="s">
        <v>371</v>
      </c>
      <c r="AQ9" s="997" t="s">
        <v>85</v>
      </c>
      <c r="AR9" s="998"/>
      <c r="AS9" s="998"/>
      <c r="AT9" s="998"/>
      <c r="AU9" s="998"/>
      <c r="AV9" s="998"/>
      <c r="AW9" s="998"/>
      <c r="AX9" s="998"/>
      <c r="AY9" s="998"/>
      <c r="AZ9" s="998"/>
      <c r="BA9" s="998"/>
      <c r="BB9" s="999"/>
      <c r="BC9" s="1384" t="s">
        <v>86</v>
      </c>
      <c r="BD9" s="1385"/>
      <c r="BE9" s="1385"/>
      <c r="BF9" s="1385"/>
      <c r="BG9" s="1385"/>
      <c r="BH9" s="1385"/>
      <c r="BI9" s="1385"/>
      <c r="BJ9" s="1385"/>
      <c r="BK9" s="1385"/>
      <c r="BL9" s="1385"/>
      <c r="BM9" s="1386"/>
      <c r="BN9" s="225"/>
      <c r="BO9" s="225"/>
    </row>
    <row r="10" spans="3:67" x14ac:dyDescent="0.15">
      <c r="C10" s="225"/>
      <c r="D10" s="1388"/>
      <c r="E10" s="948"/>
      <c r="F10" s="949"/>
      <c r="G10" s="949"/>
      <c r="H10" s="949"/>
      <c r="I10" s="949"/>
      <c r="J10" s="949"/>
      <c r="K10" s="949"/>
      <c r="L10" s="1337"/>
      <c r="M10" s="1338"/>
      <c r="N10" s="1342"/>
      <c r="O10" s="955"/>
      <c r="P10" s="956"/>
      <c r="Q10" s="957"/>
      <c r="R10" s="1361"/>
      <c r="S10" s="1362"/>
      <c r="T10" s="1362"/>
      <c r="U10" s="1362"/>
      <c r="V10" s="1362"/>
      <c r="W10" s="1362"/>
      <c r="X10" s="1362"/>
      <c r="Y10" s="1363"/>
      <c r="Z10" s="1370"/>
      <c r="AA10" s="1371"/>
      <c r="AB10" s="1371"/>
      <c r="AC10" s="1371"/>
      <c r="AD10" s="1371"/>
      <c r="AE10" s="1371"/>
      <c r="AF10" s="1371"/>
      <c r="AG10" s="1372"/>
      <c r="AH10" s="961"/>
      <c r="AI10" s="956"/>
      <c r="AJ10" s="962"/>
      <c r="AK10" s="962"/>
      <c r="AL10" s="962"/>
      <c r="AM10" s="963"/>
      <c r="AN10" s="964"/>
      <c r="AO10" s="1003"/>
      <c r="AP10" s="995"/>
      <c r="AQ10" s="1023"/>
      <c r="AR10" s="1024"/>
      <c r="AS10" s="1024"/>
      <c r="AT10" s="1024"/>
      <c r="AU10" s="1024"/>
      <c r="AV10" s="1024"/>
      <c r="AW10" s="1024"/>
      <c r="AX10" s="1024"/>
      <c r="AY10" s="1024"/>
      <c r="AZ10" s="1024"/>
      <c r="BA10" s="1024"/>
      <c r="BB10" s="1025"/>
      <c r="BC10" s="341"/>
      <c r="BD10" s="341"/>
      <c r="BE10" s="341"/>
      <c r="BF10" s="341"/>
      <c r="BG10" s="341"/>
      <c r="BH10" s="341"/>
      <c r="BI10" s="341"/>
      <c r="BJ10" s="341"/>
      <c r="BK10" s="341"/>
      <c r="BL10" s="1251" t="s">
        <v>93</v>
      </c>
      <c r="BM10" s="1383"/>
      <c r="BN10" s="225"/>
      <c r="BO10" s="225"/>
    </row>
    <row r="11" spans="3:67" ht="14.25" thickBot="1" x14ac:dyDescent="0.2">
      <c r="C11" s="225"/>
      <c r="D11" s="1388"/>
      <c r="E11" s="948"/>
      <c r="F11" s="949"/>
      <c r="G11" s="949"/>
      <c r="H11" s="949"/>
      <c r="I11" s="949"/>
      <c r="J11" s="949"/>
      <c r="K11" s="949"/>
      <c r="L11" s="1339"/>
      <c r="M11" s="1340"/>
      <c r="N11" s="342" t="s">
        <v>87</v>
      </c>
      <c r="O11" s="343" t="s">
        <v>88</v>
      </c>
      <c r="P11" s="958" t="s">
        <v>89</v>
      </c>
      <c r="Q11" s="959"/>
      <c r="R11" s="1364"/>
      <c r="S11" s="1365"/>
      <c r="T11" s="1365"/>
      <c r="U11" s="1365"/>
      <c r="V11" s="1365"/>
      <c r="W11" s="1365"/>
      <c r="X11" s="1365"/>
      <c r="Y11" s="1366"/>
      <c r="Z11" s="1373"/>
      <c r="AA11" s="1374"/>
      <c r="AB11" s="1374"/>
      <c r="AC11" s="1374"/>
      <c r="AD11" s="1374"/>
      <c r="AE11" s="1374"/>
      <c r="AF11" s="1374"/>
      <c r="AG11" s="1375"/>
      <c r="AH11" s="982" t="s">
        <v>88</v>
      </c>
      <c r="AI11" s="983"/>
      <c r="AJ11" s="984" t="s">
        <v>89</v>
      </c>
      <c r="AK11" s="985"/>
      <c r="AL11" s="985"/>
      <c r="AM11" s="986"/>
      <c r="AN11" s="987"/>
      <c r="AO11" s="1003"/>
      <c r="AP11" s="995"/>
      <c r="AQ11" s="1000" t="s">
        <v>90</v>
      </c>
      <c r="AR11" s="1001"/>
      <c r="AS11" s="1001"/>
      <c r="AT11" s="1001"/>
      <c r="AU11" s="1001"/>
      <c r="AV11" s="1001"/>
      <c r="AW11" s="1001"/>
      <c r="AX11" s="1001"/>
      <c r="AY11" s="1001"/>
      <c r="AZ11" s="1001"/>
      <c r="BA11" s="1001"/>
      <c r="BB11" s="1002"/>
      <c r="BC11" s="988">
        <v>3000</v>
      </c>
      <c r="BD11" s="988"/>
      <c r="BE11" s="988"/>
      <c r="BF11" s="988"/>
      <c r="BG11" s="988"/>
      <c r="BH11" s="988"/>
      <c r="BI11" s="988"/>
      <c r="BJ11" s="988"/>
      <c r="BK11" s="988"/>
      <c r="BL11" s="988"/>
      <c r="BM11" s="989"/>
      <c r="BN11" s="225"/>
      <c r="BO11" s="225"/>
    </row>
    <row r="12" spans="3:67" ht="13.5" customHeight="1" x14ac:dyDescent="0.15">
      <c r="C12" s="225"/>
      <c r="D12" s="1388"/>
      <c r="E12" s="923"/>
      <c r="F12" s="1315"/>
      <c r="G12" s="1315"/>
      <c r="H12" s="1315"/>
      <c r="I12" s="1315"/>
      <c r="J12" s="1315"/>
      <c r="K12" s="1315"/>
      <c r="L12" s="344"/>
      <c r="M12" s="477" t="s">
        <v>91</v>
      </c>
      <c r="N12" s="478" t="s">
        <v>92</v>
      </c>
      <c r="O12" s="478" t="s">
        <v>92</v>
      </c>
      <c r="P12" s="925" t="s">
        <v>93</v>
      </c>
      <c r="Q12" s="1349"/>
      <c r="R12" s="925" t="s">
        <v>93</v>
      </c>
      <c r="S12" s="1350"/>
      <c r="T12" s="1350"/>
      <c r="U12" s="1350"/>
      <c r="V12" s="1350"/>
      <c r="W12" s="1350"/>
      <c r="X12" s="1350"/>
      <c r="Y12" s="1349"/>
      <c r="Z12" s="925" t="s">
        <v>93</v>
      </c>
      <c r="AA12" s="1350"/>
      <c r="AB12" s="1350"/>
      <c r="AC12" s="1350"/>
      <c r="AD12" s="1350"/>
      <c r="AE12" s="1350"/>
      <c r="AF12" s="1350"/>
      <c r="AG12" s="1349"/>
      <c r="AH12" s="925" t="s">
        <v>94</v>
      </c>
      <c r="AI12" s="926"/>
      <c r="AJ12" s="1018"/>
      <c r="AK12" s="1018"/>
      <c r="AL12" s="1018"/>
      <c r="AM12" s="1350" t="s">
        <v>93</v>
      </c>
      <c r="AN12" s="1394"/>
      <c r="AO12" s="1003"/>
      <c r="AP12" s="995"/>
      <c r="AQ12" s="1015" t="s">
        <v>96</v>
      </c>
      <c r="AR12" s="1016"/>
      <c r="AS12" s="1016"/>
      <c r="AT12" s="1016"/>
      <c r="AU12" s="1016"/>
      <c r="AV12" s="1016"/>
      <c r="AW12" s="1016"/>
      <c r="AX12" s="1016"/>
      <c r="AY12" s="1016"/>
      <c r="AZ12" s="1016"/>
      <c r="BA12" s="1016"/>
      <c r="BB12" s="1017"/>
      <c r="BC12" s="992">
        <v>24000</v>
      </c>
      <c r="BD12" s="992"/>
      <c r="BE12" s="992"/>
      <c r="BF12" s="992"/>
      <c r="BG12" s="992"/>
      <c r="BH12" s="992"/>
      <c r="BI12" s="992"/>
      <c r="BJ12" s="992"/>
      <c r="BK12" s="992"/>
      <c r="BL12" s="992"/>
      <c r="BM12" s="993"/>
      <c r="BN12" s="225"/>
      <c r="BO12" s="225"/>
    </row>
    <row r="13" spans="3:67" ht="15.75" customHeight="1" x14ac:dyDescent="0.15">
      <c r="C13" s="225"/>
      <c r="D13" s="225"/>
      <c r="E13" s="924"/>
      <c r="F13" s="1316" t="s">
        <v>95</v>
      </c>
      <c r="G13" s="1316"/>
      <c r="H13" s="1316"/>
      <c r="I13" s="1316"/>
      <c r="J13" s="1316"/>
      <c r="K13" s="1316"/>
      <c r="L13" s="927">
        <v>200</v>
      </c>
      <c r="M13" s="928"/>
      <c r="N13" s="345">
        <v>10840</v>
      </c>
      <c r="O13" s="346">
        <v>600</v>
      </c>
      <c r="P13" s="929">
        <v>145000</v>
      </c>
      <c r="Q13" s="930"/>
      <c r="R13" s="1076">
        <v>2395000</v>
      </c>
      <c r="S13" s="1030"/>
      <c r="T13" s="1030"/>
      <c r="U13" s="1030"/>
      <c r="V13" s="1030"/>
      <c r="W13" s="1030"/>
      <c r="X13" s="1030"/>
      <c r="Y13" s="1077"/>
      <c r="Z13" s="1076">
        <v>195000</v>
      </c>
      <c r="AA13" s="1030"/>
      <c r="AB13" s="1030"/>
      <c r="AC13" s="1030"/>
      <c r="AD13" s="1030"/>
      <c r="AE13" s="1030"/>
      <c r="AF13" s="1030"/>
      <c r="AG13" s="1077"/>
      <c r="AH13" s="1006">
        <v>680</v>
      </c>
      <c r="AI13" s="930"/>
      <c r="AJ13" s="1007">
        <v>164300</v>
      </c>
      <c r="AK13" s="1007"/>
      <c r="AL13" s="1007"/>
      <c r="AM13" s="1007"/>
      <c r="AN13" s="1008"/>
      <c r="AO13" s="1003"/>
      <c r="AP13" s="995"/>
      <c r="AQ13" s="1015"/>
      <c r="AR13" s="1016"/>
      <c r="AS13" s="1016"/>
      <c r="AT13" s="1016"/>
      <c r="AU13" s="1016"/>
      <c r="AV13" s="1016"/>
      <c r="AW13" s="1016"/>
      <c r="AX13" s="1016"/>
      <c r="AY13" s="1016"/>
      <c r="AZ13" s="1016"/>
      <c r="BA13" s="1016"/>
      <c r="BB13" s="1017"/>
      <c r="BC13" s="992"/>
      <c r="BD13" s="992"/>
      <c r="BE13" s="992"/>
      <c r="BF13" s="992"/>
      <c r="BG13" s="992"/>
      <c r="BH13" s="992"/>
      <c r="BI13" s="992"/>
      <c r="BJ13" s="992"/>
      <c r="BK13" s="992"/>
      <c r="BL13" s="992"/>
      <c r="BM13" s="993"/>
      <c r="BN13" s="225"/>
      <c r="BO13" s="225"/>
    </row>
    <row r="14" spans="3:67" ht="13.5" customHeight="1" x14ac:dyDescent="0.15">
      <c r="C14" s="225"/>
      <c r="D14" s="1389" t="s">
        <v>502</v>
      </c>
      <c r="E14" s="924"/>
      <c r="F14" s="931"/>
      <c r="G14" s="931"/>
      <c r="H14" s="931"/>
      <c r="I14" s="931"/>
      <c r="J14" s="931"/>
      <c r="K14" s="931"/>
      <c r="L14" s="933"/>
      <c r="M14" s="934"/>
      <c r="N14" s="965"/>
      <c r="O14" s="1390"/>
      <c r="P14" s="971"/>
      <c r="Q14" s="972"/>
      <c r="R14" s="1055"/>
      <c r="S14" s="990"/>
      <c r="T14" s="990"/>
      <c r="U14" s="990"/>
      <c r="V14" s="990"/>
      <c r="W14" s="990"/>
      <c r="X14" s="990"/>
      <c r="Y14" s="1056"/>
      <c r="Z14" s="1055"/>
      <c r="AA14" s="990"/>
      <c r="AB14" s="990"/>
      <c r="AC14" s="990"/>
      <c r="AD14" s="990"/>
      <c r="AE14" s="990"/>
      <c r="AF14" s="990"/>
      <c r="AG14" s="1056"/>
      <c r="AH14" s="971"/>
      <c r="AI14" s="972"/>
      <c r="AJ14" s="967"/>
      <c r="AK14" s="967"/>
      <c r="AL14" s="967"/>
      <c r="AM14" s="967"/>
      <c r="AN14" s="968"/>
      <c r="AO14" s="1003"/>
      <c r="AP14" s="995"/>
      <c r="AQ14" s="1009"/>
      <c r="AR14" s="1010"/>
      <c r="AS14" s="1010"/>
      <c r="AT14" s="1010"/>
      <c r="AU14" s="1010"/>
      <c r="AV14" s="1010"/>
      <c r="AW14" s="1010"/>
      <c r="AX14" s="1010"/>
      <c r="AY14" s="1010"/>
      <c r="AZ14" s="1010"/>
      <c r="BA14" s="1010"/>
      <c r="BB14" s="1011"/>
      <c r="BC14" s="990"/>
      <c r="BD14" s="990"/>
      <c r="BE14" s="990"/>
      <c r="BF14" s="990"/>
      <c r="BG14" s="990"/>
      <c r="BH14" s="990"/>
      <c r="BI14" s="990"/>
      <c r="BJ14" s="990"/>
      <c r="BK14" s="990"/>
      <c r="BL14" s="990"/>
      <c r="BM14" s="991"/>
      <c r="BN14" s="225"/>
      <c r="BO14" s="225"/>
    </row>
    <row r="15" spans="3:67" ht="14.25" thickBot="1" x14ac:dyDescent="0.2">
      <c r="C15" s="225"/>
      <c r="D15" s="1389"/>
      <c r="E15" s="924"/>
      <c r="F15" s="932"/>
      <c r="G15" s="932"/>
      <c r="H15" s="932"/>
      <c r="I15" s="932"/>
      <c r="J15" s="932"/>
      <c r="K15" s="932"/>
      <c r="L15" s="935"/>
      <c r="M15" s="936"/>
      <c r="N15" s="966"/>
      <c r="O15" s="1391"/>
      <c r="P15" s="973"/>
      <c r="Q15" s="974"/>
      <c r="R15" s="1057"/>
      <c r="S15" s="1058"/>
      <c r="T15" s="1058"/>
      <c r="U15" s="1058"/>
      <c r="V15" s="1058"/>
      <c r="W15" s="1058"/>
      <c r="X15" s="1058"/>
      <c r="Y15" s="1059"/>
      <c r="Z15" s="1057"/>
      <c r="AA15" s="1058"/>
      <c r="AB15" s="1058"/>
      <c r="AC15" s="1058"/>
      <c r="AD15" s="1058"/>
      <c r="AE15" s="1058"/>
      <c r="AF15" s="1058"/>
      <c r="AG15" s="1059"/>
      <c r="AH15" s="973"/>
      <c r="AI15" s="974"/>
      <c r="AJ15" s="969"/>
      <c r="AK15" s="969"/>
      <c r="AL15" s="969"/>
      <c r="AM15" s="969"/>
      <c r="AN15" s="970"/>
      <c r="AO15" s="1003"/>
      <c r="AP15" s="995"/>
      <c r="AQ15" s="1012"/>
      <c r="AR15" s="1013"/>
      <c r="AS15" s="1013"/>
      <c r="AT15" s="1013"/>
      <c r="AU15" s="1013"/>
      <c r="AV15" s="1013"/>
      <c r="AW15" s="1013"/>
      <c r="AX15" s="1013"/>
      <c r="AY15" s="1013"/>
      <c r="AZ15" s="1013"/>
      <c r="BA15" s="1013"/>
      <c r="BB15" s="1014"/>
      <c r="BC15" s="992"/>
      <c r="BD15" s="992"/>
      <c r="BE15" s="992"/>
      <c r="BF15" s="992"/>
      <c r="BG15" s="992"/>
      <c r="BH15" s="992"/>
      <c r="BI15" s="992"/>
      <c r="BJ15" s="992"/>
      <c r="BK15" s="992"/>
      <c r="BL15" s="992"/>
      <c r="BM15" s="993"/>
      <c r="BN15" s="225"/>
      <c r="BO15" s="225"/>
    </row>
    <row r="16" spans="3:67" ht="14.25" customHeight="1" x14ac:dyDescent="0.15">
      <c r="C16" s="225"/>
      <c r="D16" s="1389"/>
      <c r="E16" s="1325" t="s">
        <v>97</v>
      </c>
      <c r="F16" s="1316" t="s">
        <v>99</v>
      </c>
      <c r="G16" s="1316"/>
      <c r="H16" s="1316"/>
      <c r="I16" s="1316"/>
      <c r="J16" s="1316"/>
      <c r="K16" s="1316"/>
      <c r="L16" s="1347">
        <v>5</v>
      </c>
      <c r="M16" s="1348"/>
      <c r="N16" s="1322"/>
      <c r="O16" s="1323"/>
      <c r="P16" s="1320"/>
      <c r="Q16" s="1321"/>
      <c r="R16" s="1060"/>
      <c r="S16" s="992"/>
      <c r="T16" s="992"/>
      <c r="U16" s="992"/>
      <c r="V16" s="992"/>
      <c r="W16" s="992"/>
      <c r="X16" s="992"/>
      <c r="Y16" s="1061"/>
      <c r="Z16" s="992">
        <v>60000</v>
      </c>
      <c r="AA16" s="992"/>
      <c r="AB16" s="992"/>
      <c r="AC16" s="992"/>
      <c r="AD16" s="992"/>
      <c r="AE16" s="992"/>
      <c r="AF16" s="992"/>
      <c r="AG16" s="992"/>
      <c r="AH16" s="1327"/>
      <c r="AI16" s="1328"/>
      <c r="AJ16" s="975"/>
      <c r="AK16" s="975"/>
      <c r="AL16" s="975"/>
      <c r="AM16" s="975"/>
      <c r="AN16" s="976"/>
      <c r="AO16" s="1003"/>
      <c r="AP16" s="995"/>
      <c r="AQ16" s="1019" t="s">
        <v>98</v>
      </c>
      <c r="AR16" s="1020"/>
      <c r="AS16" s="1020"/>
      <c r="AT16" s="1020"/>
      <c r="AU16" s="1020"/>
      <c r="AV16" s="1020"/>
      <c r="AW16" s="1020"/>
      <c r="AX16" s="1020"/>
      <c r="AY16" s="1020"/>
      <c r="AZ16" s="1020"/>
      <c r="BA16" s="1020"/>
      <c r="BB16" s="1020"/>
      <c r="BC16" s="1377">
        <f>SUM(BC11:BM15)</f>
        <v>27000</v>
      </c>
      <c r="BD16" s="1378"/>
      <c r="BE16" s="1378"/>
      <c r="BF16" s="1378"/>
      <c r="BG16" s="1378"/>
      <c r="BH16" s="1378"/>
      <c r="BI16" s="1378"/>
      <c r="BJ16" s="1378"/>
      <c r="BK16" s="1378"/>
      <c r="BL16" s="1378"/>
      <c r="BM16" s="1379"/>
      <c r="BN16" s="225"/>
      <c r="BO16" s="225"/>
    </row>
    <row r="17" spans="3:67" ht="14.25" thickBot="1" x14ac:dyDescent="0.2">
      <c r="C17" s="225"/>
      <c r="D17" s="1389"/>
      <c r="E17" s="1326"/>
      <c r="F17" s="1316"/>
      <c r="G17" s="1316"/>
      <c r="H17" s="1316"/>
      <c r="I17" s="1316"/>
      <c r="J17" s="1316"/>
      <c r="K17" s="1316"/>
      <c r="L17" s="1347"/>
      <c r="M17" s="1348"/>
      <c r="N17" s="1322"/>
      <c r="O17" s="1323"/>
      <c r="P17" s="1320"/>
      <c r="Q17" s="1321"/>
      <c r="R17" s="1060"/>
      <c r="S17" s="992"/>
      <c r="T17" s="992"/>
      <c r="U17" s="992"/>
      <c r="V17" s="992"/>
      <c r="W17" s="992"/>
      <c r="X17" s="992"/>
      <c r="Y17" s="1061"/>
      <c r="Z17" s="992"/>
      <c r="AA17" s="992"/>
      <c r="AB17" s="992"/>
      <c r="AC17" s="992"/>
      <c r="AD17" s="992"/>
      <c r="AE17" s="992"/>
      <c r="AF17" s="992"/>
      <c r="AG17" s="992"/>
      <c r="AH17" s="1327"/>
      <c r="AI17" s="1328"/>
      <c r="AJ17" s="975"/>
      <c r="AK17" s="975"/>
      <c r="AL17" s="975"/>
      <c r="AM17" s="975"/>
      <c r="AN17" s="976"/>
      <c r="AO17" s="1003"/>
      <c r="AP17" s="996"/>
      <c r="AQ17" s="1021"/>
      <c r="AR17" s="1022"/>
      <c r="AS17" s="1022"/>
      <c r="AT17" s="1022"/>
      <c r="AU17" s="1022"/>
      <c r="AV17" s="1022"/>
      <c r="AW17" s="1022"/>
      <c r="AX17" s="1022"/>
      <c r="AY17" s="1022"/>
      <c r="AZ17" s="1022"/>
      <c r="BA17" s="1022"/>
      <c r="BB17" s="1022"/>
      <c r="BC17" s="1380"/>
      <c r="BD17" s="1381"/>
      <c r="BE17" s="1381"/>
      <c r="BF17" s="1381"/>
      <c r="BG17" s="1381"/>
      <c r="BH17" s="1381"/>
      <c r="BI17" s="1381"/>
      <c r="BJ17" s="1381"/>
      <c r="BK17" s="1381"/>
      <c r="BL17" s="1381"/>
      <c r="BM17" s="1382"/>
      <c r="BN17" s="225"/>
      <c r="BO17" s="225"/>
    </row>
    <row r="18" spans="3:67" x14ac:dyDescent="0.15">
      <c r="C18" s="225"/>
      <c r="D18" s="1389"/>
      <c r="E18" s="1326"/>
      <c r="F18" s="931" t="s">
        <v>101</v>
      </c>
      <c r="G18" s="931"/>
      <c r="H18" s="931"/>
      <c r="I18" s="931"/>
      <c r="J18" s="931"/>
      <c r="K18" s="931"/>
      <c r="L18" s="933">
        <v>40</v>
      </c>
      <c r="M18" s="1072"/>
      <c r="N18" s="1343"/>
      <c r="O18" s="965"/>
      <c r="P18" s="971"/>
      <c r="Q18" s="972"/>
      <c r="R18" s="1055">
        <v>1624000</v>
      </c>
      <c r="S18" s="990"/>
      <c r="T18" s="990"/>
      <c r="U18" s="990"/>
      <c r="V18" s="990"/>
      <c r="W18" s="990"/>
      <c r="X18" s="990"/>
      <c r="Y18" s="1056"/>
      <c r="Z18" s="990">
        <v>3000</v>
      </c>
      <c r="AA18" s="990"/>
      <c r="AB18" s="990"/>
      <c r="AC18" s="990"/>
      <c r="AD18" s="990"/>
      <c r="AE18" s="990"/>
      <c r="AF18" s="990"/>
      <c r="AG18" s="990"/>
      <c r="AH18" s="1331"/>
      <c r="AI18" s="1332"/>
      <c r="AJ18" s="967"/>
      <c r="AK18" s="967"/>
      <c r="AL18" s="967"/>
      <c r="AM18" s="967"/>
      <c r="AN18" s="968"/>
      <c r="AO18" s="1003"/>
      <c r="AP18" s="1004" t="s">
        <v>363</v>
      </c>
      <c r="AQ18" s="1005"/>
      <c r="AR18" s="1005"/>
      <c r="AS18" s="1005"/>
      <c r="AT18" s="1005"/>
      <c r="AU18" s="1005"/>
      <c r="AV18" s="1005"/>
      <c r="AW18" s="347"/>
      <c r="AX18" s="347"/>
      <c r="AY18" s="1026" t="s">
        <v>100</v>
      </c>
      <c r="AZ18" s="1026"/>
      <c r="BA18" s="1026"/>
      <c r="BB18" s="1027"/>
      <c r="BC18" s="1027"/>
      <c r="BD18" s="1027"/>
      <c r="BE18" s="1027"/>
      <c r="BF18" s="1027"/>
      <c r="BG18" s="1027"/>
      <c r="BH18" s="1027"/>
      <c r="BI18" s="1027"/>
      <c r="BJ18" s="1027"/>
      <c r="BK18" s="1027"/>
      <c r="BL18" s="1027"/>
      <c r="BM18" s="1027"/>
      <c r="BN18" s="225"/>
      <c r="BO18" s="225"/>
    </row>
    <row r="19" spans="3:67" ht="14.25" thickBot="1" x14ac:dyDescent="0.2">
      <c r="C19" s="225"/>
      <c r="D19" s="1389"/>
      <c r="E19" s="1326"/>
      <c r="F19" s="932"/>
      <c r="G19" s="932"/>
      <c r="H19" s="932"/>
      <c r="I19" s="932"/>
      <c r="J19" s="932"/>
      <c r="K19" s="932"/>
      <c r="L19" s="935"/>
      <c r="M19" s="1073"/>
      <c r="N19" s="1344"/>
      <c r="O19" s="966"/>
      <c r="P19" s="973"/>
      <c r="Q19" s="974"/>
      <c r="R19" s="1057"/>
      <c r="S19" s="1058"/>
      <c r="T19" s="1058"/>
      <c r="U19" s="1058"/>
      <c r="V19" s="1058"/>
      <c r="W19" s="1058"/>
      <c r="X19" s="1058"/>
      <c r="Y19" s="1059"/>
      <c r="Z19" s="1058"/>
      <c r="AA19" s="1058"/>
      <c r="AB19" s="1058"/>
      <c r="AC19" s="1058"/>
      <c r="AD19" s="1058"/>
      <c r="AE19" s="1058"/>
      <c r="AF19" s="1058"/>
      <c r="AG19" s="1058"/>
      <c r="AH19" s="1333"/>
      <c r="AI19" s="1334"/>
      <c r="AJ19" s="969"/>
      <c r="AK19" s="969"/>
      <c r="AL19" s="969"/>
      <c r="AM19" s="969"/>
      <c r="AN19" s="970"/>
      <c r="AO19" s="1003"/>
      <c r="AP19" s="1005"/>
      <c r="AQ19" s="1005"/>
      <c r="AR19" s="1005"/>
      <c r="AS19" s="1005"/>
      <c r="AT19" s="1005"/>
      <c r="AU19" s="1005"/>
      <c r="AV19" s="1005"/>
      <c r="AW19" s="347"/>
      <c r="AX19" s="347"/>
      <c r="AY19" s="1027"/>
      <c r="AZ19" s="1027"/>
      <c r="BA19" s="1027"/>
      <c r="BB19" s="1027"/>
      <c r="BC19" s="1027"/>
      <c r="BD19" s="1027"/>
      <c r="BE19" s="1027"/>
      <c r="BF19" s="1027"/>
      <c r="BG19" s="1027"/>
      <c r="BH19" s="1027"/>
      <c r="BI19" s="1027"/>
      <c r="BJ19" s="1027"/>
      <c r="BK19" s="1027"/>
      <c r="BL19" s="1027"/>
      <c r="BM19" s="1027"/>
      <c r="BN19" s="225"/>
      <c r="BO19" s="225"/>
    </row>
    <row r="20" spans="3:67" x14ac:dyDescent="0.15">
      <c r="C20" s="225"/>
      <c r="D20" s="1389"/>
      <c r="E20" s="1326"/>
      <c r="F20" s="1316" t="s">
        <v>105</v>
      </c>
      <c r="G20" s="1316"/>
      <c r="H20" s="1316"/>
      <c r="I20" s="1316"/>
      <c r="J20" s="1316"/>
      <c r="K20" s="1316"/>
      <c r="L20" s="1347">
        <v>10</v>
      </c>
      <c r="M20" s="1348"/>
      <c r="N20" s="1322"/>
      <c r="O20" s="1323"/>
      <c r="P20" s="1320"/>
      <c r="Q20" s="1321"/>
      <c r="R20" s="1060">
        <v>663000</v>
      </c>
      <c r="S20" s="992"/>
      <c r="T20" s="992"/>
      <c r="U20" s="992"/>
      <c r="V20" s="992"/>
      <c r="W20" s="992"/>
      <c r="X20" s="992"/>
      <c r="Y20" s="1061"/>
      <c r="Z20" s="992">
        <v>2000</v>
      </c>
      <c r="AA20" s="992"/>
      <c r="AB20" s="992"/>
      <c r="AC20" s="992"/>
      <c r="AD20" s="992"/>
      <c r="AE20" s="992"/>
      <c r="AF20" s="992"/>
      <c r="AG20" s="992"/>
      <c r="AH20" s="1329"/>
      <c r="AI20" s="1330"/>
      <c r="AJ20" s="975"/>
      <c r="AK20" s="975"/>
      <c r="AL20" s="975"/>
      <c r="AM20" s="975"/>
      <c r="AN20" s="976"/>
      <c r="AO20" s="1003"/>
      <c r="AP20" s="1040" t="s">
        <v>102</v>
      </c>
      <c r="AQ20" s="1041"/>
      <c r="AR20" s="1042"/>
      <c r="AS20" s="1045" t="s">
        <v>103</v>
      </c>
      <c r="AT20" s="1046"/>
      <c r="AU20" s="1046"/>
      <c r="AV20" s="1046"/>
      <c r="AW20" s="1046"/>
      <c r="AX20" s="1046"/>
      <c r="AY20" s="1046"/>
      <c r="AZ20" s="1384" t="s">
        <v>104</v>
      </c>
      <c r="BA20" s="1385"/>
      <c r="BB20" s="1385"/>
      <c r="BC20" s="1385"/>
      <c r="BD20" s="1385"/>
      <c r="BE20" s="1385"/>
      <c r="BF20" s="1385"/>
      <c r="BG20" s="1385"/>
      <c r="BH20" s="1385"/>
      <c r="BI20" s="1385"/>
      <c r="BJ20" s="1385"/>
      <c r="BK20" s="1385"/>
      <c r="BL20" s="1385"/>
      <c r="BM20" s="1386"/>
      <c r="BN20" s="225"/>
      <c r="BO20" s="225"/>
    </row>
    <row r="21" spans="3:67" x14ac:dyDescent="0.15">
      <c r="C21" s="225"/>
      <c r="D21" s="1389"/>
      <c r="E21" s="1326"/>
      <c r="F21" s="1316"/>
      <c r="G21" s="1316"/>
      <c r="H21" s="1316"/>
      <c r="I21" s="1316"/>
      <c r="J21" s="1316"/>
      <c r="K21" s="1316"/>
      <c r="L21" s="1347"/>
      <c r="M21" s="1348"/>
      <c r="N21" s="1322"/>
      <c r="O21" s="1323"/>
      <c r="P21" s="1320"/>
      <c r="Q21" s="1321"/>
      <c r="R21" s="1060"/>
      <c r="S21" s="992"/>
      <c r="T21" s="992"/>
      <c r="U21" s="992"/>
      <c r="V21" s="992"/>
      <c r="W21" s="992"/>
      <c r="X21" s="992"/>
      <c r="Y21" s="1061"/>
      <c r="Z21" s="992"/>
      <c r="AA21" s="992"/>
      <c r="AB21" s="992"/>
      <c r="AC21" s="992"/>
      <c r="AD21" s="992"/>
      <c r="AE21" s="992"/>
      <c r="AF21" s="992"/>
      <c r="AG21" s="992"/>
      <c r="AH21" s="1329"/>
      <c r="AI21" s="1330"/>
      <c r="AJ21" s="975"/>
      <c r="AK21" s="975"/>
      <c r="AL21" s="975"/>
      <c r="AM21" s="975"/>
      <c r="AN21" s="976"/>
      <c r="AO21" s="1003"/>
      <c r="AP21" s="1043"/>
      <c r="AQ21" s="1044"/>
      <c r="AR21" s="1044"/>
      <c r="AS21" s="1028" t="s">
        <v>106</v>
      </c>
      <c r="AT21" s="1029"/>
      <c r="AU21" s="1028" t="s">
        <v>86</v>
      </c>
      <c r="AV21" s="1353"/>
      <c r="AW21" s="1353"/>
      <c r="AX21" s="1353"/>
      <c r="AY21" s="1376"/>
      <c r="AZ21" s="1028" t="s">
        <v>106</v>
      </c>
      <c r="BA21" s="1353"/>
      <c r="BB21" s="1353"/>
      <c r="BC21" s="1353"/>
      <c r="BD21" s="1353"/>
      <c r="BE21" s="1376"/>
      <c r="BF21" s="1353" t="s">
        <v>86</v>
      </c>
      <c r="BG21" s="1353"/>
      <c r="BH21" s="1353"/>
      <c r="BI21" s="1353"/>
      <c r="BJ21" s="1353"/>
      <c r="BK21" s="1353"/>
      <c r="BL21" s="1353"/>
      <c r="BM21" s="1354"/>
      <c r="BN21" s="225"/>
      <c r="BO21" s="225"/>
    </row>
    <row r="22" spans="3:67" x14ac:dyDescent="0.15">
      <c r="C22" s="225"/>
      <c r="D22" s="1389"/>
      <c r="E22" s="1326"/>
      <c r="F22" s="931"/>
      <c r="G22" s="931"/>
      <c r="H22" s="931"/>
      <c r="I22" s="931"/>
      <c r="J22" s="931"/>
      <c r="K22" s="931"/>
      <c r="L22" s="933"/>
      <c r="M22" s="1072"/>
      <c r="N22" s="1343"/>
      <c r="O22" s="965"/>
      <c r="P22" s="971"/>
      <c r="Q22" s="972"/>
      <c r="R22" s="1055"/>
      <c r="S22" s="990"/>
      <c r="T22" s="990"/>
      <c r="U22" s="990"/>
      <c r="V22" s="990"/>
      <c r="W22" s="990"/>
      <c r="X22" s="990"/>
      <c r="Y22" s="1056"/>
      <c r="Z22" s="990"/>
      <c r="AA22" s="990"/>
      <c r="AB22" s="990"/>
      <c r="AC22" s="990"/>
      <c r="AD22" s="990"/>
      <c r="AE22" s="990"/>
      <c r="AF22" s="990"/>
      <c r="AG22" s="990"/>
      <c r="AH22" s="1331"/>
      <c r="AI22" s="1332"/>
      <c r="AJ22" s="967"/>
      <c r="AK22" s="967"/>
      <c r="AL22" s="967"/>
      <c r="AM22" s="967"/>
      <c r="AN22" s="968"/>
      <c r="AO22" s="1003"/>
      <c r="AP22" s="1092" t="s">
        <v>107</v>
      </c>
      <c r="AQ22" s="1066"/>
      <c r="AR22" s="1067"/>
      <c r="AS22" s="1062"/>
      <c r="AT22" s="1063"/>
      <c r="AU22" s="341"/>
      <c r="AV22" s="341"/>
      <c r="AW22" s="341"/>
      <c r="AX22" s="1038" t="s">
        <v>93</v>
      </c>
      <c r="AY22" s="1039"/>
      <c r="AZ22" s="1035"/>
      <c r="BA22" s="1036"/>
      <c r="BB22" s="1036"/>
      <c r="BC22" s="1036"/>
      <c r="BD22" s="1036"/>
      <c r="BE22" s="1037"/>
      <c r="BF22" s="341"/>
      <c r="BG22" s="341"/>
      <c r="BH22" s="341"/>
      <c r="BI22" s="341"/>
      <c r="BJ22" s="341"/>
      <c r="BK22" s="341"/>
      <c r="BL22" s="348" t="s">
        <v>328</v>
      </c>
      <c r="BM22" s="349"/>
      <c r="BN22" s="225"/>
      <c r="BO22" s="225"/>
    </row>
    <row r="23" spans="3:67" x14ac:dyDescent="0.15">
      <c r="C23" s="225"/>
      <c r="D23" s="1389"/>
      <c r="E23" s="1326"/>
      <c r="F23" s="1316"/>
      <c r="G23" s="932"/>
      <c r="H23" s="932"/>
      <c r="I23" s="932"/>
      <c r="J23" s="932"/>
      <c r="K23" s="932"/>
      <c r="L23" s="935"/>
      <c r="M23" s="1073"/>
      <c r="N23" s="1344"/>
      <c r="O23" s="966"/>
      <c r="P23" s="973"/>
      <c r="Q23" s="974"/>
      <c r="R23" s="1057"/>
      <c r="S23" s="1058"/>
      <c r="T23" s="1058"/>
      <c r="U23" s="1058"/>
      <c r="V23" s="1058"/>
      <c r="W23" s="1058"/>
      <c r="X23" s="1058"/>
      <c r="Y23" s="1059"/>
      <c r="Z23" s="1058"/>
      <c r="AA23" s="1058"/>
      <c r="AB23" s="1058"/>
      <c r="AC23" s="1058"/>
      <c r="AD23" s="1058"/>
      <c r="AE23" s="1058"/>
      <c r="AF23" s="1058"/>
      <c r="AG23" s="1058"/>
      <c r="AH23" s="1333"/>
      <c r="AI23" s="1334"/>
      <c r="AJ23" s="969"/>
      <c r="AK23" s="969"/>
      <c r="AL23" s="969"/>
      <c r="AM23" s="969"/>
      <c r="AN23" s="970"/>
      <c r="AO23" s="1003"/>
      <c r="AP23" s="1069"/>
      <c r="AQ23" s="980"/>
      <c r="AR23" s="981"/>
      <c r="AS23" s="1047"/>
      <c r="AT23" s="1048"/>
      <c r="AU23" s="1078"/>
      <c r="AV23" s="1079"/>
      <c r="AW23" s="1079"/>
      <c r="AX23" s="1079"/>
      <c r="AY23" s="1080"/>
      <c r="AZ23" s="1032"/>
      <c r="BA23" s="1033"/>
      <c r="BB23" s="1033"/>
      <c r="BC23" s="1033"/>
      <c r="BD23" s="1033"/>
      <c r="BE23" s="1034"/>
      <c r="BF23" s="1030"/>
      <c r="BG23" s="1030"/>
      <c r="BH23" s="1030"/>
      <c r="BI23" s="1030"/>
      <c r="BJ23" s="1030"/>
      <c r="BK23" s="1030"/>
      <c r="BL23" s="1030"/>
      <c r="BM23" s="1031"/>
      <c r="BN23" s="225"/>
      <c r="BO23" s="225"/>
    </row>
    <row r="24" spans="3:67" x14ac:dyDescent="0.15">
      <c r="C24" s="225"/>
      <c r="D24" s="1389"/>
      <c r="E24" s="1326"/>
      <c r="F24" s="1317" t="s">
        <v>324</v>
      </c>
      <c r="G24" s="1324" t="s">
        <v>361</v>
      </c>
      <c r="H24" s="1324"/>
      <c r="I24" s="1324"/>
      <c r="J24" s="1324"/>
      <c r="K24" s="1324"/>
      <c r="L24" s="1347">
        <v>40</v>
      </c>
      <c r="M24" s="1348"/>
      <c r="N24" s="1322">
        <v>15000</v>
      </c>
      <c r="O24" s="1323"/>
      <c r="P24" s="1320"/>
      <c r="Q24" s="1321"/>
      <c r="R24" s="1060">
        <v>1420000</v>
      </c>
      <c r="S24" s="992"/>
      <c r="T24" s="992"/>
      <c r="U24" s="992"/>
      <c r="V24" s="992"/>
      <c r="W24" s="992"/>
      <c r="X24" s="992"/>
      <c r="Y24" s="1061"/>
      <c r="Z24" s="992">
        <v>5000</v>
      </c>
      <c r="AA24" s="992"/>
      <c r="AB24" s="992"/>
      <c r="AC24" s="992"/>
      <c r="AD24" s="992"/>
      <c r="AE24" s="992"/>
      <c r="AF24" s="992"/>
      <c r="AG24" s="992"/>
      <c r="AH24" s="1327"/>
      <c r="AI24" s="1328"/>
      <c r="AJ24" s="975"/>
      <c r="AK24" s="975"/>
      <c r="AL24" s="975"/>
      <c r="AM24" s="975"/>
      <c r="AN24" s="976"/>
      <c r="AO24" s="1003"/>
      <c r="AP24" s="1069"/>
      <c r="AQ24" s="980"/>
      <c r="AR24" s="981"/>
      <c r="AS24" s="1047"/>
      <c r="AT24" s="1048"/>
      <c r="AU24" s="1078"/>
      <c r="AV24" s="1079"/>
      <c r="AW24" s="1079"/>
      <c r="AX24" s="1079"/>
      <c r="AY24" s="1080"/>
      <c r="AZ24" s="1032"/>
      <c r="BA24" s="1033"/>
      <c r="BB24" s="1033"/>
      <c r="BC24" s="1033"/>
      <c r="BD24" s="1033"/>
      <c r="BE24" s="1034"/>
      <c r="BF24" s="1030"/>
      <c r="BG24" s="1030"/>
      <c r="BH24" s="1030"/>
      <c r="BI24" s="1030"/>
      <c r="BJ24" s="1030"/>
      <c r="BK24" s="1030"/>
      <c r="BL24" s="1030"/>
      <c r="BM24" s="1031"/>
      <c r="BN24" s="225"/>
      <c r="BO24" s="225"/>
    </row>
    <row r="25" spans="3:67" x14ac:dyDescent="0.15">
      <c r="C25" s="225"/>
      <c r="D25" s="1389"/>
      <c r="E25" s="1326"/>
      <c r="F25" s="1318"/>
      <c r="G25" s="1324"/>
      <c r="H25" s="1324"/>
      <c r="I25" s="1324"/>
      <c r="J25" s="1324"/>
      <c r="K25" s="1324"/>
      <c r="L25" s="1347"/>
      <c r="M25" s="1348"/>
      <c r="N25" s="1322"/>
      <c r="O25" s="1323"/>
      <c r="P25" s="1320"/>
      <c r="Q25" s="1321"/>
      <c r="R25" s="1060"/>
      <c r="S25" s="992"/>
      <c r="T25" s="992"/>
      <c r="U25" s="992"/>
      <c r="V25" s="992"/>
      <c r="W25" s="992"/>
      <c r="X25" s="992"/>
      <c r="Y25" s="1061"/>
      <c r="Z25" s="992"/>
      <c r="AA25" s="992"/>
      <c r="AB25" s="992"/>
      <c r="AC25" s="992"/>
      <c r="AD25" s="992"/>
      <c r="AE25" s="992"/>
      <c r="AF25" s="992"/>
      <c r="AG25" s="992"/>
      <c r="AH25" s="1327"/>
      <c r="AI25" s="1328"/>
      <c r="AJ25" s="975"/>
      <c r="AK25" s="975"/>
      <c r="AL25" s="975"/>
      <c r="AM25" s="975"/>
      <c r="AN25" s="976"/>
      <c r="AO25" s="1003"/>
      <c r="AP25" s="1069"/>
      <c r="AQ25" s="980"/>
      <c r="AR25" s="981"/>
      <c r="AS25" s="1047"/>
      <c r="AT25" s="1048"/>
      <c r="AU25" s="1078"/>
      <c r="AV25" s="1079"/>
      <c r="AW25" s="1079"/>
      <c r="AX25" s="1079"/>
      <c r="AY25" s="1080"/>
      <c r="AZ25" s="1032"/>
      <c r="BA25" s="1033"/>
      <c r="BB25" s="1033"/>
      <c r="BC25" s="1033"/>
      <c r="BD25" s="1033"/>
      <c r="BE25" s="1034"/>
      <c r="BF25" s="1030"/>
      <c r="BG25" s="1030"/>
      <c r="BH25" s="1030"/>
      <c r="BI25" s="1030"/>
      <c r="BJ25" s="1030"/>
      <c r="BK25" s="1030"/>
      <c r="BL25" s="1030"/>
      <c r="BM25" s="1031"/>
      <c r="BN25" s="225"/>
      <c r="BO25" s="225"/>
    </row>
    <row r="26" spans="3:67" x14ac:dyDescent="0.15">
      <c r="C26" s="225"/>
      <c r="D26" s="1389"/>
      <c r="E26" s="1314"/>
      <c r="F26" s="1318"/>
      <c r="G26" s="1406"/>
      <c r="H26" s="1406"/>
      <c r="I26" s="1406"/>
      <c r="J26" s="1406"/>
      <c r="K26" s="1406"/>
      <c r="L26" s="933"/>
      <c r="M26" s="1072"/>
      <c r="N26" s="1343"/>
      <c r="O26" s="965"/>
      <c r="P26" s="971"/>
      <c r="Q26" s="972"/>
      <c r="R26" s="1055"/>
      <c r="S26" s="990"/>
      <c r="T26" s="990"/>
      <c r="U26" s="990"/>
      <c r="V26" s="990"/>
      <c r="W26" s="990"/>
      <c r="X26" s="990"/>
      <c r="Y26" s="1056"/>
      <c r="Z26" s="990"/>
      <c r="AA26" s="990"/>
      <c r="AB26" s="990"/>
      <c r="AC26" s="990"/>
      <c r="AD26" s="990"/>
      <c r="AE26" s="990"/>
      <c r="AF26" s="990"/>
      <c r="AG26" s="990"/>
      <c r="AH26" s="1395"/>
      <c r="AI26" s="1396"/>
      <c r="AJ26" s="967"/>
      <c r="AK26" s="967"/>
      <c r="AL26" s="967"/>
      <c r="AM26" s="967"/>
      <c r="AN26" s="968"/>
      <c r="AO26" s="1003"/>
      <c r="AP26" s="1093"/>
      <c r="AQ26" s="1070"/>
      <c r="AR26" s="1071"/>
      <c r="AS26" s="1064"/>
      <c r="AT26" s="1065"/>
      <c r="AU26" s="1115"/>
      <c r="AV26" s="1116"/>
      <c r="AW26" s="1116"/>
      <c r="AX26" s="1116"/>
      <c r="AY26" s="1117"/>
      <c r="AZ26" s="1098"/>
      <c r="BA26" s="1099"/>
      <c r="BB26" s="1099"/>
      <c r="BC26" s="1099"/>
      <c r="BD26" s="1099"/>
      <c r="BE26" s="1100"/>
      <c r="BF26" s="1118"/>
      <c r="BG26" s="1118"/>
      <c r="BH26" s="1118"/>
      <c r="BI26" s="1118"/>
      <c r="BJ26" s="1118"/>
      <c r="BK26" s="1118"/>
      <c r="BL26" s="1118"/>
      <c r="BM26" s="1119"/>
      <c r="BN26" s="225"/>
      <c r="BO26" s="225"/>
    </row>
    <row r="27" spans="3:67" x14ac:dyDescent="0.15">
      <c r="C27" s="225"/>
      <c r="D27" s="1389"/>
      <c r="E27" s="924"/>
      <c r="F27" s="1318"/>
      <c r="G27" s="1407"/>
      <c r="H27" s="1407"/>
      <c r="I27" s="1407"/>
      <c r="J27" s="1407"/>
      <c r="K27" s="1407"/>
      <c r="L27" s="935"/>
      <c r="M27" s="1073"/>
      <c r="N27" s="1344"/>
      <c r="O27" s="966"/>
      <c r="P27" s="973"/>
      <c r="Q27" s="974"/>
      <c r="R27" s="1057"/>
      <c r="S27" s="1058"/>
      <c r="T27" s="1058"/>
      <c r="U27" s="1058"/>
      <c r="V27" s="1058"/>
      <c r="W27" s="1058"/>
      <c r="X27" s="1058"/>
      <c r="Y27" s="1059"/>
      <c r="Z27" s="1058"/>
      <c r="AA27" s="1058"/>
      <c r="AB27" s="1058"/>
      <c r="AC27" s="1058"/>
      <c r="AD27" s="1058"/>
      <c r="AE27" s="1058"/>
      <c r="AF27" s="1058"/>
      <c r="AG27" s="1058"/>
      <c r="AH27" s="1397"/>
      <c r="AI27" s="1398"/>
      <c r="AJ27" s="969"/>
      <c r="AK27" s="969"/>
      <c r="AL27" s="969"/>
      <c r="AM27" s="969"/>
      <c r="AN27" s="970"/>
      <c r="AO27" s="1003"/>
      <c r="AP27" s="1068" t="s">
        <v>108</v>
      </c>
      <c r="AQ27" s="980" t="s">
        <v>109</v>
      </c>
      <c r="AR27" s="981"/>
      <c r="AS27" s="1047" t="s">
        <v>110</v>
      </c>
      <c r="AT27" s="1048"/>
      <c r="AU27" s="1113">
        <v>224000</v>
      </c>
      <c r="AV27" s="1096"/>
      <c r="AW27" s="1096"/>
      <c r="AX27" s="1096"/>
      <c r="AY27" s="1114"/>
      <c r="AZ27" s="1047" t="s">
        <v>111</v>
      </c>
      <c r="BA27" s="1084"/>
      <c r="BB27" s="1084"/>
      <c r="BC27" s="1084"/>
      <c r="BD27" s="1084"/>
      <c r="BE27" s="1048"/>
      <c r="BF27" s="350"/>
      <c r="BG27" s="1030">
        <v>161000</v>
      </c>
      <c r="BH27" s="1030"/>
      <c r="BI27" s="1030"/>
      <c r="BJ27" s="1030"/>
      <c r="BK27" s="1030"/>
      <c r="BL27" s="1030"/>
      <c r="BM27" s="1031"/>
      <c r="BN27" s="225"/>
      <c r="BO27" s="225"/>
    </row>
    <row r="28" spans="3:67" x14ac:dyDescent="0.15">
      <c r="C28" s="225"/>
      <c r="D28" s="1389"/>
      <c r="E28" s="924"/>
      <c r="F28" s="1318"/>
      <c r="G28" s="1426"/>
      <c r="H28" s="1426"/>
      <c r="I28" s="1426"/>
      <c r="J28" s="1426"/>
      <c r="K28" s="1426"/>
      <c r="L28" s="1347"/>
      <c r="M28" s="1348"/>
      <c r="N28" s="1322"/>
      <c r="O28" s="1323"/>
      <c r="P28" s="1320"/>
      <c r="Q28" s="1321"/>
      <c r="R28" s="1060"/>
      <c r="S28" s="992"/>
      <c r="T28" s="992"/>
      <c r="U28" s="992"/>
      <c r="V28" s="992"/>
      <c r="W28" s="992"/>
      <c r="X28" s="992"/>
      <c r="Y28" s="1061"/>
      <c r="Z28" s="992"/>
      <c r="AA28" s="992"/>
      <c r="AB28" s="992"/>
      <c r="AC28" s="992"/>
      <c r="AD28" s="992"/>
      <c r="AE28" s="992"/>
      <c r="AF28" s="992"/>
      <c r="AG28" s="992"/>
      <c r="AH28" s="1327"/>
      <c r="AI28" s="1328"/>
      <c r="AJ28" s="975"/>
      <c r="AK28" s="975"/>
      <c r="AL28" s="975"/>
      <c r="AM28" s="975"/>
      <c r="AN28" s="976"/>
      <c r="AO28" s="1003"/>
      <c r="AP28" s="1069"/>
      <c r="AQ28" s="980"/>
      <c r="AR28" s="981"/>
      <c r="AS28" s="1047"/>
      <c r="AT28" s="1048"/>
      <c r="AU28" s="1078"/>
      <c r="AV28" s="1079"/>
      <c r="AW28" s="1079"/>
      <c r="AX28" s="1079"/>
      <c r="AY28" s="1080"/>
      <c r="AZ28" s="1032"/>
      <c r="BA28" s="1033"/>
      <c r="BB28" s="1033"/>
      <c r="BC28" s="1033"/>
      <c r="BD28" s="1033"/>
      <c r="BE28" s="1034"/>
      <c r="BF28" s="1030"/>
      <c r="BG28" s="1030"/>
      <c r="BH28" s="1030"/>
      <c r="BI28" s="1030"/>
      <c r="BJ28" s="1030"/>
      <c r="BK28" s="1030"/>
      <c r="BL28" s="1030"/>
      <c r="BM28" s="1031"/>
      <c r="BN28" s="225"/>
      <c r="BO28" s="225"/>
    </row>
    <row r="29" spans="3:67" x14ac:dyDescent="0.15">
      <c r="C29" s="225"/>
      <c r="D29" s="225"/>
      <c r="E29" s="924"/>
      <c r="F29" s="1319"/>
      <c r="G29" s="1426"/>
      <c r="H29" s="1426"/>
      <c r="I29" s="1426"/>
      <c r="J29" s="1426"/>
      <c r="K29" s="1426"/>
      <c r="L29" s="1347"/>
      <c r="M29" s="1348"/>
      <c r="N29" s="1322"/>
      <c r="O29" s="1323"/>
      <c r="P29" s="1320"/>
      <c r="Q29" s="1321"/>
      <c r="R29" s="1060"/>
      <c r="S29" s="992"/>
      <c r="T29" s="992"/>
      <c r="U29" s="992"/>
      <c r="V29" s="992"/>
      <c r="W29" s="992"/>
      <c r="X29" s="992"/>
      <c r="Y29" s="1061"/>
      <c r="Z29" s="992"/>
      <c r="AA29" s="992"/>
      <c r="AB29" s="992"/>
      <c r="AC29" s="992"/>
      <c r="AD29" s="992"/>
      <c r="AE29" s="992"/>
      <c r="AF29" s="992"/>
      <c r="AG29" s="992"/>
      <c r="AH29" s="1327"/>
      <c r="AI29" s="1328"/>
      <c r="AJ29" s="975"/>
      <c r="AK29" s="975"/>
      <c r="AL29" s="975"/>
      <c r="AM29" s="975"/>
      <c r="AN29" s="976"/>
      <c r="AO29" s="1003"/>
      <c r="AP29" s="1069"/>
      <c r="AQ29" s="980"/>
      <c r="AR29" s="981"/>
      <c r="AS29" s="1047"/>
      <c r="AT29" s="1048"/>
      <c r="AU29" s="1078"/>
      <c r="AV29" s="1079"/>
      <c r="AW29" s="1079"/>
      <c r="AX29" s="1079"/>
      <c r="AY29" s="1080"/>
      <c r="AZ29" s="1032"/>
      <c r="BA29" s="1033"/>
      <c r="BB29" s="1033"/>
      <c r="BC29" s="1033"/>
      <c r="BD29" s="1033"/>
      <c r="BE29" s="1034"/>
      <c r="BF29" s="1030"/>
      <c r="BG29" s="1030"/>
      <c r="BH29" s="1030"/>
      <c r="BI29" s="1030"/>
      <c r="BJ29" s="1030"/>
      <c r="BK29" s="1030"/>
      <c r="BL29" s="1030"/>
      <c r="BM29" s="1031"/>
      <c r="BN29" s="225"/>
      <c r="BO29" s="225"/>
    </row>
    <row r="30" spans="3:67" x14ac:dyDescent="0.15">
      <c r="C30" s="225"/>
      <c r="D30" s="225"/>
      <c r="E30" s="1403" t="s">
        <v>112</v>
      </c>
      <c r="F30" s="1084" t="s">
        <v>113</v>
      </c>
      <c r="G30" s="1168"/>
      <c r="H30" s="1168"/>
      <c r="I30" s="1168"/>
      <c r="J30" s="1168"/>
      <c r="K30" s="1168"/>
      <c r="L30" s="933">
        <v>600</v>
      </c>
      <c r="M30" s="1072"/>
      <c r="N30" s="1414"/>
      <c r="O30" s="1416"/>
      <c r="P30" s="1074"/>
      <c r="Q30" s="1075"/>
      <c r="R30" s="1055">
        <v>1337000</v>
      </c>
      <c r="S30" s="990"/>
      <c r="T30" s="990"/>
      <c r="U30" s="990"/>
      <c r="V30" s="990"/>
      <c r="W30" s="990"/>
      <c r="X30" s="990"/>
      <c r="Y30" s="1056"/>
      <c r="Z30" s="990">
        <v>6000</v>
      </c>
      <c r="AA30" s="990"/>
      <c r="AB30" s="990"/>
      <c r="AC30" s="990"/>
      <c r="AD30" s="990"/>
      <c r="AE30" s="990"/>
      <c r="AF30" s="990"/>
      <c r="AG30" s="990"/>
      <c r="AH30" s="1172"/>
      <c r="AI30" s="1173"/>
      <c r="AJ30" s="1088"/>
      <c r="AK30" s="1088"/>
      <c r="AL30" s="1088"/>
      <c r="AM30" s="1088"/>
      <c r="AN30" s="1089"/>
      <c r="AO30" s="1003"/>
      <c r="AP30" s="1069"/>
      <c r="AQ30" s="980"/>
      <c r="AR30" s="981"/>
      <c r="AS30" s="1047"/>
      <c r="AT30" s="1048"/>
      <c r="AU30" s="1078"/>
      <c r="AV30" s="1079"/>
      <c r="AW30" s="1079"/>
      <c r="AX30" s="1079"/>
      <c r="AY30" s="1080"/>
      <c r="AZ30" s="1032"/>
      <c r="BA30" s="1033"/>
      <c r="BB30" s="1033"/>
      <c r="BC30" s="1033"/>
      <c r="BD30" s="1033"/>
      <c r="BE30" s="1034"/>
      <c r="BF30" s="1030"/>
      <c r="BG30" s="1030"/>
      <c r="BH30" s="1030"/>
      <c r="BI30" s="1030"/>
      <c r="BJ30" s="1030"/>
      <c r="BK30" s="1030"/>
      <c r="BL30" s="1030"/>
      <c r="BM30" s="1031"/>
      <c r="BN30" s="225"/>
      <c r="BO30" s="225"/>
    </row>
    <row r="31" spans="3:67" x14ac:dyDescent="0.15">
      <c r="C31" s="225"/>
      <c r="D31" s="225"/>
      <c r="E31" s="1404"/>
      <c r="F31" s="1169"/>
      <c r="G31" s="1169"/>
      <c r="H31" s="1169"/>
      <c r="I31" s="1169"/>
      <c r="J31" s="1169"/>
      <c r="K31" s="1169"/>
      <c r="L31" s="935"/>
      <c r="M31" s="1073"/>
      <c r="N31" s="1415"/>
      <c r="O31" s="1417"/>
      <c r="P31" s="1345"/>
      <c r="Q31" s="1346"/>
      <c r="R31" s="1057"/>
      <c r="S31" s="1058"/>
      <c r="T31" s="1058"/>
      <c r="U31" s="1058"/>
      <c r="V31" s="1058"/>
      <c r="W31" s="1058"/>
      <c r="X31" s="1058"/>
      <c r="Y31" s="1059"/>
      <c r="Z31" s="1058"/>
      <c r="AA31" s="1058"/>
      <c r="AB31" s="1058"/>
      <c r="AC31" s="1058"/>
      <c r="AD31" s="1058"/>
      <c r="AE31" s="1058"/>
      <c r="AF31" s="1058"/>
      <c r="AG31" s="1058"/>
      <c r="AH31" s="1174"/>
      <c r="AI31" s="1175"/>
      <c r="AJ31" s="1094"/>
      <c r="AK31" s="1094"/>
      <c r="AL31" s="1094"/>
      <c r="AM31" s="1094"/>
      <c r="AN31" s="1095"/>
      <c r="AO31" s="1003"/>
      <c r="AP31" s="1069"/>
      <c r="AQ31" s="980"/>
      <c r="AR31" s="981"/>
      <c r="AS31" s="1047"/>
      <c r="AT31" s="1048"/>
      <c r="AU31" s="1115"/>
      <c r="AV31" s="1116"/>
      <c r="AW31" s="1116"/>
      <c r="AX31" s="1116"/>
      <c r="AY31" s="1117"/>
      <c r="AZ31" s="1032"/>
      <c r="BA31" s="1033"/>
      <c r="BB31" s="1033"/>
      <c r="BC31" s="1033"/>
      <c r="BD31" s="1033"/>
      <c r="BE31" s="1034"/>
      <c r="BF31" s="1030"/>
      <c r="BG31" s="1030"/>
      <c r="BH31" s="1030"/>
      <c r="BI31" s="1030"/>
      <c r="BJ31" s="1030"/>
      <c r="BK31" s="1030"/>
      <c r="BL31" s="1030"/>
      <c r="BM31" s="1031"/>
      <c r="BN31" s="225"/>
      <c r="BO31" s="225"/>
    </row>
    <row r="32" spans="3:67" ht="13.5" customHeight="1" x14ac:dyDescent="0.15">
      <c r="C32" s="225"/>
      <c r="D32" s="225"/>
      <c r="E32" s="1404"/>
      <c r="F32" s="1084" t="s">
        <v>114</v>
      </c>
      <c r="G32" s="1084"/>
      <c r="H32" s="1084"/>
      <c r="I32" s="1084"/>
      <c r="J32" s="1084"/>
      <c r="K32" s="1084"/>
      <c r="L32" s="1347">
        <v>600</v>
      </c>
      <c r="M32" s="1348"/>
      <c r="N32" s="1418"/>
      <c r="O32" s="1419"/>
      <c r="P32" s="1053"/>
      <c r="Q32" s="1054"/>
      <c r="R32" s="1060">
        <v>1408000</v>
      </c>
      <c r="S32" s="992"/>
      <c r="T32" s="992"/>
      <c r="U32" s="992"/>
      <c r="V32" s="992"/>
      <c r="W32" s="992"/>
      <c r="X32" s="992"/>
      <c r="Y32" s="1061"/>
      <c r="Z32" s="992">
        <v>4000</v>
      </c>
      <c r="AA32" s="992"/>
      <c r="AB32" s="992"/>
      <c r="AC32" s="992"/>
      <c r="AD32" s="992"/>
      <c r="AE32" s="992"/>
      <c r="AF32" s="992"/>
      <c r="AG32" s="992"/>
      <c r="AH32" s="1424"/>
      <c r="AI32" s="1425"/>
      <c r="AJ32" s="1090"/>
      <c r="AK32" s="1090"/>
      <c r="AL32" s="1090"/>
      <c r="AM32" s="1090"/>
      <c r="AN32" s="1091"/>
      <c r="AO32" s="1003"/>
      <c r="AP32" s="977" t="s">
        <v>467</v>
      </c>
      <c r="AQ32" s="1066" t="s">
        <v>115</v>
      </c>
      <c r="AR32" s="1067"/>
      <c r="AS32" s="1062" t="s">
        <v>116</v>
      </c>
      <c r="AT32" s="1063"/>
      <c r="AU32" s="1113">
        <v>20000</v>
      </c>
      <c r="AV32" s="1096"/>
      <c r="AW32" s="1096"/>
      <c r="AX32" s="1096"/>
      <c r="AY32" s="1114"/>
      <c r="AZ32" s="1062" t="s">
        <v>117</v>
      </c>
      <c r="BA32" s="1168"/>
      <c r="BB32" s="1168"/>
      <c r="BC32" s="1168"/>
      <c r="BD32" s="1168"/>
      <c r="BE32" s="1063"/>
      <c r="BF32" s="1096">
        <v>66000</v>
      </c>
      <c r="BG32" s="1096"/>
      <c r="BH32" s="1096"/>
      <c r="BI32" s="1096"/>
      <c r="BJ32" s="1096"/>
      <c r="BK32" s="1096"/>
      <c r="BL32" s="1096"/>
      <c r="BM32" s="1097"/>
      <c r="BN32" s="225"/>
      <c r="BO32" s="225"/>
    </row>
    <row r="33" spans="3:67" x14ac:dyDescent="0.15">
      <c r="C33" s="225"/>
      <c r="D33" s="225"/>
      <c r="E33" s="1404"/>
      <c r="F33" s="1084"/>
      <c r="G33" s="1084"/>
      <c r="H33" s="1084"/>
      <c r="I33" s="1084"/>
      <c r="J33" s="1084"/>
      <c r="K33" s="1084"/>
      <c r="L33" s="1347"/>
      <c r="M33" s="1348"/>
      <c r="N33" s="1418"/>
      <c r="O33" s="1419"/>
      <c r="P33" s="1053"/>
      <c r="Q33" s="1054"/>
      <c r="R33" s="1060"/>
      <c r="S33" s="992"/>
      <c r="T33" s="992"/>
      <c r="U33" s="992"/>
      <c r="V33" s="992"/>
      <c r="W33" s="992"/>
      <c r="X33" s="992"/>
      <c r="Y33" s="1061"/>
      <c r="Z33" s="992"/>
      <c r="AA33" s="992"/>
      <c r="AB33" s="992"/>
      <c r="AC33" s="992"/>
      <c r="AD33" s="992"/>
      <c r="AE33" s="992"/>
      <c r="AF33" s="992"/>
      <c r="AG33" s="992"/>
      <c r="AH33" s="1424"/>
      <c r="AI33" s="1425"/>
      <c r="AJ33" s="1090"/>
      <c r="AK33" s="1090"/>
      <c r="AL33" s="1090"/>
      <c r="AM33" s="1090"/>
      <c r="AN33" s="1091"/>
      <c r="AO33" s="1003"/>
      <c r="AP33" s="978"/>
      <c r="AQ33" s="980" t="s">
        <v>118</v>
      </c>
      <c r="AR33" s="981"/>
      <c r="AS33" s="1047" t="s">
        <v>119</v>
      </c>
      <c r="AT33" s="1048"/>
      <c r="AU33" s="1076">
        <v>66000</v>
      </c>
      <c r="AV33" s="1030"/>
      <c r="AW33" s="1030"/>
      <c r="AX33" s="1030"/>
      <c r="AY33" s="1077"/>
      <c r="AZ33" s="1047" t="s">
        <v>120</v>
      </c>
      <c r="BA33" s="1084"/>
      <c r="BB33" s="1084"/>
      <c r="BC33" s="1084"/>
      <c r="BD33" s="1084"/>
      <c r="BE33" s="1048"/>
      <c r="BF33" s="1030">
        <v>33000</v>
      </c>
      <c r="BG33" s="1030"/>
      <c r="BH33" s="1030"/>
      <c r="BI33" s="1030"/>
      <c r="BJ33" s="1030"/>
      <c r="BK33" s="1030"/>
      <c r="BL33" s="1030"/>
      <c r="BM33" s="1031"/>
      <c r="BN33" s="225"/>
      <c r="BO33" s="225"/>
    </row>
    <row r="34" spans="3:67" x14ac:dyDescent="0.15">
      <c r="C34" s="225"/>
      <c r="D34" s="225"/>
      <c r="E34" s="1404"/>
      <c r="F34" s="1168"/>
      <c r="G34" s="1168"/>
      <c r="H34" s="1168"/>
      <c r="I34" s="1168"/>
      <c r="J34" s="1168"/>
      <c r="K34" s="1168"/>
      <c r="L34" s="933"/>
      <c r="M34" s="1072"/>
      <c r="N34" s="1414"/>
      <c r="O34" s="1416"/>
      <c r="P34" s="1074"/>
      <c r="Q34" s="1075"/>
      <c r="R34" s="1055"/>
      <c r="S34" s="990"/>
      <c r="T34" s="990"/>
      <c r="U34" s="990"/>
      <c r="V34" s="990"/>
      <c r="W34" s="990"/>
      <c r="X34" s="990"/>
      <c r="Y34" s="1056"/>
      <c r="Z34" s="990"/>
      <c r="AA34" s="990"/>
      <c r="AB34" s="990"/>
      <c r="AC34" s="990"/>
      <c r="AD34" s="990"/>
      <c r="AE34" s="990"/>
      <c r="AF34" s="990"/>
      <c r="AG34" s="990"/>
      <c r="AH34" s="1172"/>
      <c r="AI34" s="1173"/>
      <c r="AJ34" s="1088"/>
      <c r="AK34" s="1088"/>
      <c r="AL34" s="1088"/>
      <c r="AM34" s="1088"/>
      <c r="AN34" s="1089"/>
      <c r="AO34" s="1003"/>
      <c r="AP34" s="978"/>
      <c r="AQ34" s="980" t="s">
        <v>121</v>
      </c>
      <c r="AR34" s="981"/>
      <c r="AS34" s="1047" t="s">
        <v>122</v>
      </c>
      <c r="AT34" s="1048"/>
      <c r="AU34" s="1076">
        <v>10000</v>
      </c>
      <c r="AV34" s="1030"/>
      <c r="AW34" s="1030"/>
      <c r="AX34" s="1030"/>
      <c r="AY34" s="1077"/>
      <c r="AZ34" s="1047" t="s">
        <v>123</v>
      </c>
      <c r="BA34" s="1084"/>
      <c r="BB34" s="1084"/>
      <c r="BC34" s="1084"/>
      <c r="BD34" s="1084"/>
      <c r="BE34" s="1048"/>
      <c r="BF34" s="1030">
        <v>18000</v>
      </c>
      <c r="BG34" s="1030"/>
      <c r="BH34" s="1030"/>
      <c r="BI34" s="1030"/>
      <c r="BJ34" s="1030"/>
      <c r="BK34" s="1030"/>
      <c r="BL34" s="1030"/>
      <c r="BM34" s="1031"/>
      <c r="BN34" s="225"/>
      <c r="BO34" s="225"/>
    </row>
    <row r="35" spans="3:67" ht="14.25" thickBot="1" x14ac:dyDescent="0.2">
      <c r="C35" s="225"/>
      <c r="D35" s="225"/>
      <c r="E35" s="1405"/>
      <c r="F35" s="1169"/>
      <c r="G35" s="1169"/>
      <c r="H35" s="1169"/>
      <c r="I35" s="1169"/>
      <c r="J35" s="1169"/>
      <c r="K35" s="1169"/>
      <c r="L35" s="935"/>
      <c r="M35" s="1073"/>
      <c r="N35" s="1415"/>
      <c r="O35" s="1417"/>
      <c r="P35" s="1053"/>
      <c r="Q35" s="1054"/>
      <c r="R35" s="1057"/>
      <c r="S35" s="1058"/>
      <c r="T35" s="1058"/>
      <c r="U35" s="1058"/>
      <c r="V35" s="1058"/>
      <c r="W35" s="1058"/>
      <c r="X35" s="1058"/>
      <c r="Y35" s="1059"/>
      <c r="Z35" s="1058"/>
      <c r="AA35" s="1058"/>
      <c r="AB35" s="1058"/>
      <c r="AC35" s="1058"/>
      <c r="AD35" s="1058"/>
      <c r="AE35" s="1058"/>
      <c r="AF35" s="1058"/>
      <c r="AG35" s="1058"/>
      <c r="AH35" s="1174"/>
      <c r="AI35" s="1175"/>
      <c r="AJ35" s="1090"/>
      <c r="AK35" s="1090"/>
      <c r="AL35" s="1090"/>
      <c r="AM35" s="1090"/>
      <c r="AN35" s="1091"/>
      <c r="AO35" s="1003"/>
      <c r="AP35" s="978"/>
      <c r="AQ35" s="980" t="s">
        <v>124</v>
      </c>
      <c r="AR35" s="981"/>
      <c r="AS35" s="1047" t="s">
        <v>125</v>
      </c>
      <c r="AT35" s="1048"/>
      <c r="AU35" s="1076">
        <v>11000</v>
      </c>
      <c r="AV35" s="1030"/>
      <c r="AW35" s="1030"/>
      <c r="AX35" s="1030"/>
      <c r="AY35" s="1077"/>
      <c r="AZ35" s="1047" t="s">
        <v>126</v>
      </c>
      <c r="BA35" s="1084"/>
      <c r="BB35" s="1084"/>
      <c r="BC35" s="1084"/>
      <c r="BD35" s="1084"/>
      <c r="BE35" s="1048"/>
      <c r="BF35" s="1030">
        <v>10000</v>
      </c>
      <c r="BG35" s="1030"/>
      <c r="BH35" s="1030"/>
      <c r="BI35" s="1030"/>
      <c r="BJ35" s="1030"/>
      <c r="BK35" s="1030"/>
      <c r="BL35" s="1030"/>
      <c r="BM35" s="1031"/>
      <c r="BN35" s="225"/>
      <c r="BO35" s="225"/>
    </row>
    <row r="36" spans="3:67" x14ac:dyDescent="0.15">
      <c r="C36" s="225"/>
      <c r="D36" s="225"/>
      <c r="E36" s="1399" t="s">
        <v>369</v>
      </c>
      <c r="F36" s="1400"/>
      <c r="G36" s="1400"/>
      <c r="H36" s="1400"/>
      <c r="I36" s="1400"/>
      <c r="J36" s="1400"/>
      <c r="K36" s="1400"/>
      <c r="L36" s="1420" t="s">
        <v>451</v>
      </c>
      <c r="M36" s="1421"/>
      <c r="N36" s="1176"/>
      <c r="O36" s="1170"/>
      <c r="P36" s="1422"/>
      <c r="Q36" s="1423"/>
      <c r="R36" s="990">
        <f>SUM(R13:Y35)</f>
        <v>8847000</v>
      </c>
      <c r="S36" s="990"/>
      <c r="T36" s="990"/>
      <c r="U36" s="990"/>
      <c r="V36" s="990"/>
      <c r="W36" s="990"/>
      <c r="X36" s="990"/>
      <c r="Y36" s="1056"/>
      <c r="Z36" s="990">
        <f>SUM(Z13:AG35)</f>
        <v>275000</v>
      </c>
      <c r="AA36" s="990"/>
      <c r="AB36" s="990"/>
      <c r="AC36" s="990"/>
      <c r="AD36" s="990"/>
      <c r="AE36" s="990"/>
      <c r="AF36" s="990"/>
      <c r="AG36" s="990"/>
      <c r="AH36" s="1049"/>
      <c r="AI36" s="1050"/>
      <c r="AJ36" s="1085"/>
      <c r="AK36" s="1086"/>
      <c r="AL36" s="1086"/>
      <c r="AM36" s="1086"/>
      <c r="AN36" s="1087"/>
      <c r="AO36" s="1003"/>
      <c r="AP36" s="978"/>
      <c r="AQ36" s="980" t="s">
        <v>518</v>
      </c>
      <c r="AR36" s="981"/>
      <c r="AS36" s="1047" t="s">
        <v>127</v>
      </c>
      <c r="AT36" s="1048"/>
      <c r="AU36" s="1076">
        <v>11900</v>
      </c>
      <c r="AV36" s="1030"/>
      <c r="AW36" s="1030"/>
      <c r="AX36" s="1030"/>
      <c r="AY36" s="1077"/>
      <c r="AZ36" s="1047" t="s">
        <v>128</v>
      </c>
      <c r="BA36" s="1084"/>
      <c r="BB36" s="1084"/>
      <c r="BC36" s="1084"/>
      <c r="BD36" s="1084"/>
      <c r="BE36" s="1048"/>
      <c r="BF36" s="1030">
        <v>18000</v>
      </c>
      <c r="BG36" s="1030"/>
      <c r="BH36" s="1030"/>
      <c r="BI36" s="1030"/>
      <c r="BJ36" s="1030"/>
      <c r="BK36" s="1030"/>
      <c r="BL36" s="1030"/>
      <c r="BM36" s="1031"/>
      <c r="BN36" s="225"/>
      <c r="BO36" s="225"/>
    </row>
    <row r="37" spans="3:67" ht="14.25" thickBot="1" x14ac:dyDescent="0.2">
      <c r="C37" s="225"/>
      <c r="D37" s="225"/>
      <c r="E37" s="1401"/>
      <c r="F37" s="1402"/>
      <c r="G37" s="1402"/>
      <c r="H37" s="1402"/>
      <c r="I37" s="1402"/>
      <c r="J37" s="1402"/>
      <c r="K37" s="1402"/>
      <c r="L37" s="1188">
        <f>SUM(L13:M35)</f>
        <v>1495</v>
      </c>
      <c r="M37" s="1189"/>
      <c r="N37" s="1177"/>
      <c r="O37" s="1171"/>
      <c r="P37" s="1081">
        <f>SUM(P13:Q35)</f>
        <v>145000</v>
      </c>
      <c r="Q37" s="1083"/>
      <c r="R37" s="1058"/>
      <c r="S37" s="1058"/>
      <c r="T37" s="1058"/>
      <c r="U37" s="1058"/>
      <c r="V37" s="1058"/>
      <c r="W37" s="1058"/>
      <c r="X37" s="1058"/>
      <c r="Y37" s="1059"/>
      <c r="Z37" s="1058"/>
      <c r="AA37" s="1058"/>
      <c r="AB37" s="1058"/>
      <c r="AC37" s="1058"/>
      <c r="AD37" s="1058"/>
      <c r="AE37" s="1058"/>
      <c r="AF37" s="1058"/>
      <c r="AG37" s="1058"/>
      <c r="AH37" s="1051"/>
      <c r="AI37" s="1052"/>
      <c r="AJ37" s="1081">
        <f>SUM(AJ13:AN35)</f>
        <v>164300</v>
      </c>
      <c r="AK37" s="1082"/>
      <c r="AL37" s="1082"/>
      <c r="AM37" s="1082"/>
      <c r="AN37" s="1083"/>
      <c r="AO37" s="1003"/>
      <c r="AP37" s="978"/>
      <c r="AQ37" s="980"/>
      <c r="AR37" s="981"/>
      <c r="AS37" s="1047"/>
      <c r="AT37" s="1048"/>
      <c r="AU37" s="1078"/>
      <c r="AV37" s="1079"/>
      <c r="AW37" s="1079"/>
      <c r="AX37" s="1079"/>
      <c r="AY37" s="1080"/>
      <c r="AZ37" s="1032"/>
      <c r="BA37" s="1033"/>
      <c r="BB37" s="1033"/>
      <c r="BC37" s="1033"/>
      <c r="BD37" s="1033"/>
      <c r="BE37" s="1034"/>
      <c r="BF37" s="1030"/>
      <c r="BG37" s="1030"/>
      <c r="BH37" s="1030"/>
      <c r="BI37" s="1030"/>
      <c r="BJ37" s="1030"/>
      <c r="BK37" s="1030"/>
      <c r="BL37" s="1030"/>
      <c r="BM37" s="1031"/>
      <c r="BN37" s="225"/>
      <c r="BO37" s="225"/>
    </row>
    <row r="38" spans="3:67" ht="14.25" thickTop="1" x14ac:dyDescent="0.15">
      <c r="C38" s="225"/>
      <c r="D38" s="225"/>
      <c r="E38" s="1164" t="s">
        <v>370</v>
      </c>
      <c r="F38" s="943"/>
      <c r="G38" s="943"/>
      <c r="H38" s="943"/>
      <c r="I38" s="943"/>
      <c r="J38" s="943"/>
      <c r="K38" s="943"/>
      <c r="L38" s="1181" t="s">
        <v>129</v>
      </c>
      <c r="M38" s="1182"/>
      <c r="N38" s="351" t="s">
        <v>129</v>
      </c>
      <c r="O38" s="1183"/>
      <c r="P38" s="1052"/>
      <c r="Q38" s="1184"/>
      <c r="R38" s="1030">
        <v>1125000</v>
      </c>
      <c r="S38" s="1030"/>
      <c r="T38" s="1030"/>
      <c r="U38" s="1030"/>
      <c r="V38" s="1030"/>
      <c r="W38" s="1030"/>
      <c r="X38" s="1030"/>
      <c r="Y38" s="1077"/>
      <c r="Z38" s="1076"/>
      <c r="AA38" s="1030"/>
      <c r="AB38" s="1030"/>
      <c r="AC38" s="1030"/>
      <c r="AD38" s="1030"/>
      <c r="AE38" s="1030"/>
      <c r="AF38" s="1030"/>
      <c r="AG38" s="1077"/>
      <c r="AH38" s="1049"/>
      <c r="AI38" s="1050"/>
      <c r="AJ38" s="1052"/>
      <c r="AK38" s="1052"/>
      <c r="AL38" s="1052"/>
      <c r="AM38" s="1052"/>
      <c r="AN38" s="1229"/>
      <c r="AO38" s="1003"/>
      <c r="AP38" s="978"/>
      <c r="AQ38" s="980"/>
      <c r="AR38" s="981"/>
      <c r="AS38" s="1047"/>
      <c r="AT38" s="1048"/>
      <c r="AU38" s="1078"/>
      <c r="AV38" s="1079"/>
      <c r="AW38" s="1079"/>
      <c r="AX38" s="1079"/>
      <c r="AY38" s="1080"/>
      <c r="AZ38" s="1032"/>
      <c r="BA38" s="1033"/>
      <c r="BB38" s="1033"/>
      <c r="BC38" s="1033"/>
      <c r="BD38" s="1033"/>
      <c r="BE38" s="1034"/>
      <c r="BF38" s="1030"/>
      <c r="BG38" s="1030"/>
      <c r="BH38" s="1030"/>
      <c r="BI38" s="1030"/>
      <c r="BJ38" s="1030"/>
      <c r="BK38" s="1030"/>
      <c r="BL38" s="1030"/>
      <c r="BM38" s="1031"/>
      <c r="BN38" s="225"/>
      <c r="BO38" s="225"/>
    </row>
    <row r="39" spans="3:67" x14ac:dyDescent="0.15">
      <c r="C39" s="225"/>
      <c r="D39" s="225"/>
      <c r="E39" s="1165"/>
      <c r="F39" s="1084" t="s">
        <v>130</v>
      </c>
      <c r="G39" s="1084"/>
      <c r="H39" s="1084"/>
      <c r="I39" s="1084"/>
      <c r="J39" s="1084"/>
      <c r="K39" s="1084"/>
      <c r="L39" s="1047">
        <v>25</v>
      </c>
      <c r="M39" s="1048"/>
      <c r="N39" s="352"/>
      <c r="O39" s="1051"/>
      <c r="P39" s="1052"/>
      <c r="Q39" s="1184"/>
      <c r="R39" s="1030"/>
      <c r="S39" s="1030"/>
      <c r="T39" s="1030"/>
      <c r="U39" s="1030"/>
      <c r="V39" s="1030"/>
      <c r="W39" s="1030"/>
      <c r="X39" s="1030"/>
      <c r="Y39" s="1077"/>
      <c r="Z39" s="1076"/>
      <c r="AA39" s="1030"/>
      <c r="AB39" s="1030"/>
      <c r="AC39" s="1030"/>
      <c r="AD39" s="1030"/>
      <c r="AE39" s="1030"/>
      <c r="AF39" s="1030"/>
      <c r="AG39" s="1077"/>
      <c r="AH39" s="1051"/>
      <c r="AI39" s="1052"/>
      <c r="AJ39" s="1052"/>
      <c r="AK39" s="1052"/>
      <c r="AL39" s="1052"/>
      <c r="AM39" s="1052"/>
      <c r="AN39" s="1229"/>
      <c r="AO39" s="1003"/>
      <c r="AP39" s="979"/>
      <c r="AQ39" s="1070"/>
      <c r="AR39" s="1071"/>
      <c r="AS39" s="1064"/>
      <c r="AT39" s="1065"/>
      <c r="AU39" s="1115"/>
      <c r="AV39" s="1116"/>
      <c r="AW39" s="1116"/>
      <c r="AX39" s="1116"/>
      <c r="AY39" s="1117"/>
      <c r="AZ39" s="1098"/>
      <c r="BA39" s="1099"/>
      <c r="BB39" s="1099"/>
      <c r="BC39" s="1099"/>
      <c r="BD39" s="1099"/>
      <c r="BE39" s="1100"/>
      <c r="BF39" s="1118"/>
      <c r="BG39" s="1118"/>
      <c r="BH39" s="1118"/>
      <c r="BI39" s="1118"/>
      <c r="BJ39" s="1118"/>
      <c r="BK39" s="1118"/>
      <c r="BL39" s="1118"/>
      <c r="BM39" s="1119"/>
      <c r="BN39" s="225"/>
      <c r="BO39" s="225"/>
    </row>
    <row r="40" spans="3:67" x14ac:dyDescent="0.15">
      <c r="C40" s="225"/>
      <c r="D40" s="225"/>
      <c r="E40" s="1165"/>
      <c r="F40" s="1168"/>
      <c r="G40" s="1168"/>
      <c r="H40" s="1168"/>
      <c r="I40" s="1168"/>
      <c r="J40" s="1168"/>
      <c r="K40" s="1168"/>
      <c r="L40" s="1062"/>
      <c r="M40" s="1063"/>
      <c r="N40" s="1132"/>
      <c r="O40" s="1051"/>
      <c r="P40" s="1052"/>
      <c r="Q40" s="1184"/>
      <c r="R40" s="990"/>
      <c r="S40" s="990"/>
      <c r="T40" s="990"/>
      <c r="U40" s="990"/>
      <c r="V40" s="990"/>
      <c r="W40" s="990"/>
      <c r="X40" s="990"/>
      <c r="Y40" s="1056"/>
      <c r="Z40" s="1113"/>
      <c r="AA40" s="1096"/>
      <c r="AB40" s="1096"/>
      <c r="AC40" s="1096"/>
      <c r="AD40" s="1096"/>
      <c r="AE40" s="1096"/>
      <c r="AF40" s="1096"/>
      <c r="AG40" s="1114"/>
      <c r="AH40" s="1051"/>
      <c r="AI40" s="1052"/>
      <c r="AJ40" s="1052"/>
      <c r="AK40" s="1052"/>
      <c r="AL40" s="1052"/>
      <c r="AM40" s="1052"/>
      <c r="AN40" s="1229"/>
      <c r="AO40" s="1003"/>
      <c r="AP40" s="1178" t="s">
        <v>131</v>
      </c>
      <c r="AQ40" s="1066"/>
      <c r="AR40" s="1067"/>
      <c r="AS40" s="1062"/>
      <c r="AT40" s="1063"/>
      <c r="AU40" s="1120"/>
      <c r="AV40" s="1121"/>
      <c r="AW40" s="1121"/>
      <c r="AX40" s="1121"/>
      <c r="AY40" s="1122"/>
      <c r="AZ40" s="1427"/>
      <c r="BA40" s="1428"/>
      <c r="BB40" s="1428"/>
      <c r="BC40" s="1428"/>
      <c r="BD40" s="1428"/>
      <c r="BE40" s="1429"/>
      <c r="BF40" s="1096"/>
      <c r="BG40" s="1096"/>
      <c r="BH40" s="1096"/>
      <c r="BI40" s="1096"/>
      <c r="BJ40" s="1096"/>
      <c r="BK40" s="1096"/>
      <c r="BL40" s="1096"/>
      <c r="BM40" s="1097"/>
      <c r="BN40" s="225"/>
      <c r="BO40" s="225"/>
    </row>
    <row r="41" spans="3:67" x14ac:dyDescent="0.15">
      <c r="C41" s="225"/>
      <c r="D41" s="225"/>
      <c r="E41" s="1165"/>
      <c r="F41" s="1169"/>
      <c r="G41" s="1169"/>
      <c r="H41" s="1169"/>
      <c r="I41" s="1169"/>
      <c r="J41" s="1169"/>
      <c r="K41" s="1169"/>
      <c r="L41" s="1064"/>
      <c r="M41" s="1065"/>
      <c r="N41" s="1133"/>
      <c r="O41" s="1051"/>
      <c r="P41" s="1052"/>
      <c r="Q41" s="1184"/>
      <c r="R41" s="1058"/>
      <c r="S41" s="1058"/>
      <c r="T41" s="1058"/>
      <c r="U41" s="1058"/>
      <c r="V41" s="1058"/>
      <c r="W41" s="1058"/>
      <c r="X41" s="1058"/>
      <c r="Y41" s="1059"/>
      <c r="Z41" s="1227"/>
      <c r="AA41" s="1118"/>
      <c r="AB41" s="1118"/>
      <c r="AC41" s="1118"/>
      <c r="AD41" s="1118"/>
      <c r="AE41" s="1118"/>
      <c r="AF41" s="1118"/>
      <c r="AG41" s="1228"/>
      <c r="AH41" s="1051"/>
      <c r="AI41" s="1052"/>
      <c r="AJ41" s="1052"/>
      <c r="AK41" s="1052"/>
      <c r="AL41" s="1052"/>
      <c r="AM41" s="1052"/>
      <c r="AN41" s="1229"/>
      <c r="AO41" s="1003"/>
      <c r="AP41" s="1179"/>
      <c r="AQ41" s="980"/>
      <c r="AR41" s="981"/>
      <c r="AS41" s="1047"/>
      <c r="AT41" s="1048"/>
      <c r="AU41" s="1078"/>
      <c r="AV41" s="1079"/>
      <c r="AW41" s="1079"/>
      <c r="AX41" s="1079"/>
      <c r="AY41" s="1080"/>
      <c r="AZ41" s="1032"/>
      <c r="BA41" s="1033"/>
      <c r="BB41" s="1033"/>
      <c r="BC41" s="1033"/>
      <c r="BD41" s="1033"/>
      <c r="BE41" s="1034"/>
      <c r="BF41" s="1030"/>
      <c r="BG41" s="1030"/>
      <c r="BH41" s="1030"/>
      <c r="BI41" s="1030"/>
      <c r="BJ41" s="1030"/>
      <c r="BK41" s="1030"/>
      <c r="BL41" s="1030"/>
      <c r="BM41" s="1031"/>
      <c r="BN41" s="225"/>
      <c r="BO41" s="225"/>
    </row>
    <row r="42" spans="3:67" x14ac:dyDescent="0.15">
      <c r="C42" s="225"/>
      <c r="D42" s="225"/>
      <c r="E42" s="1165"/>
      <c r="F42" s="1168"/>
      <c r="G42" s="1168"/>
      <c r="H42" s="1168"/>
      <c r="I42" s="1168"/>
      <c r="J42" s="1168"/>
      <c r="K42" s="1168"/>
      <c r="L42" s="1062"/>
      <c r="M42" s="1063"/>
      <c r="N42" s="1132"/>
      <c r="O42" s="1051"/>
      <c r="P42" s="1052"/>
      <c r="Q42" s="1184"/>
      <c r="R42" s="990"/>
      <c r="S42" s="990"/>
      <c r="T42" s="990"/>
      <c r="U42" s="990"/>
      <c r="V42" s="990"/>
      <c r="W42" s="990"/>
      <c r="X42" s="990"/>
      <c r="Y42" s="1056"/>
      <c r="Z42" s="1113"/>
      <c r="AA42" s="1096"/>
      <c r="AB42" s="1096"/>
      <c r="AC42" s="1096"/>
      <c r="AD42" s="1096"/>
      <c r="AE42" s="1096"/>
      <c r="AF42" s="1096"/>
      <c r="AG42" s="1114"/>
      <c r="AH42" s="1051"/>
      <c r="AI42" s="1052"/>
      <c r="AJ42" s="1052"/>
      <c r="AK42" s="1052"/>
      <c r="AL42" s="1052"/>
      <c r="AM42" s="1052"/>
      <c r="AN42" s="1229"/>
      <c r="AO42" s="1003"/>
      <c r="AP42" s="1179"/>
      <c r="AQ42" s="980"/>
      <c r="AR42" s="981"/>
      <c r="AS42" s="1047"/>
      <c r="AT42" s="1048"/>
      <c r="AU42" s="1078"/>
      <c r="AV42" s="1079"/>
      <c r="AW42" s="1079"/>
      <c r="AX42" s="1079"/>
      <c r="AY42" s="1080"/>
      <c r="AZ42" s="1032"/>
      <c r="BA42" s="1033"/>
      <c r="BB42" s="1033"/>
      <c r="BC42" s="1033"/>
      <c r="BD42" s="1033"/>
      <c r="BE42" s="1034"/>
      <c r="BF42" s="1104"/>
      <c r="BG42" s="1104"/>
      <c r="BH42" s="1104"/>
      <c r="BI42" s="1104"/>
      <c r="BJ42" s="1104"/>
      <c r="BK42" s="1104"/>
      <c r="BL42" s="1104"/>
      <c r="BM42" s="1105"/>
      <c r="BN42" s="225"/>
      <c r="BO42" s="225"/>
    </row>
    <row r="43" spans="3:67" ht="14.25" thickBot="1" x14ac:dyDescent="0.2">
      <c r="C43" s="225"/>
      <c r="D43" s="225"/>
      <c r="E43" s="1166"/>
      <c r="F43" s="1084"/>
      <c r="G43" s="1084"/>
      <c r="H43" s="1084"/>
      <c r="I43" s="1084"/>
      <c r="J43" s="1084"/>
      <c r="K43" s="1084"/>
      <c r="L43" s="1064"/>
      <c r="M43" s="1065"/>
      <c r="N43" s="1133"/>
      <c r="O43" s="1051"/>
      <c r="P43" s="1052"/>
      <c r="Q43" s="1184"/>
      <c r="R43" s="992"/>
      <c r="S43" s="992"/>
      <c r="T43" s="992"/>
      <c r="U43" s="992"/>
      <c r="V43" s="992"/>
      <c r="W43" s="992"/>
      <c r="X43" s="992"/>
      <c r="Y43" s="1061"/>
      <c r="Z43" s="1076"/>
      <c r="AA43" s="1030"/>
      <c r="AB43" s="1030"/>
      <c r="AC43" s="1030"/>
      <c r="AD43" s="1030"/>
      <c r="AE43" s="1030"/>
      <c r="AF43" s="1030"/>
      <c r="AG43" s="1077"/>
      <c r="AH43" s="1051"/>
      <c r="AI43" s="1052"/>
      <c r="AJ43" s="1052"/>
      <c r="AK43" s="1052"/>
      <c r="AL43" s="1052"/>
      <c r="AM43" s="1052"/>
      <c r="AN43" s="1229"/>
      <c r="AO43" s="1003"/>
      <c r="AP43" s="1180"/>
      <c r="AQ43" s="1070"/>
      <c r="AR43" s="1071"/>
      <c r="AS43" s="1064"/>
      <c r="AT43" s="1065"/>
      <c r="AU43" s="1078"/>
      <c r="AV43" s="1079"/>
      <c r="AW43" s="1079"/>
      <c r="AX43" s="1079"/>
      <c r="AY43" s="1080"/>
      <c r="AZ43" s="1098"/>
      <c r="BA43" s="1099"/>
      <c r="BB43" s="1099"/>
      <c r="BC43" s="1099"/>
      <c r="BD43" s="1099"/>
      <c r="BE43" s="1100"/>
      <c r="BF43" s="1104"/>
      <c r="BG43" s="1104"/>
      <c r="BH43" s="1104"/>
      <c r="BI43" s="1104"/>
      <c r="BJ43" s="1104"/>
      <c r="BK43" s="1104"/>
      <c r="BL43" s="1104"/>
      <c r="BM43" s="1105"/>
      <c r="BN43" s="225"/>
      <c r="BO43" s="225"/>
    </row>
    <row r="44" spans="3:67" ht="14.25" customHeight="1" x14ac:dyDescent="0.15">
      <c r="C44" s="225"/>
      <c r="D44" s="225"/>
      <c r="E44" s="1284" t="s">
        <v>132</v>
      </c>
      <c r="F44" s="1285"/>
      <c r="G44" s="1285"/>
      <c r="H44" s="1285"/>
      <c r="I44" s="1285"/>
      <c r="J44" s="1285"/>
      <c r="K44" s="1286"/>
      <c r="L44" s="1049"/>
      <c r="M44" s="1294"/>
      <c r="N44" s="1176"/>
      <c r="O44" s="1051"/>
      <c r="P44" s="1052"/>
      <c r="Q44" s="1052"/>
      <c r="R44" s="1108"/>
      <c r="S44" s="1109"/>
      <c r="T44" s="1109"/>
      <c r="U44" s="1109"/>
      <c r="V44" s="1109"/>
      <c r="W44" s="1109"/>
      <c r="X44" s="1109"/>
      <c r="Y44" s="1110"/>
      <c r="Z44" s="1108"/>
      <c r="AA44" s="1109"/>
      <c r="AB44" s="1109"/>
      <c r="AC44" s="1109"/>
      <c r="AD44" s="1109"/>
      <c r="AE44" s="1109"/>
      <c r="AF44" s="1109"/>
      <c r="AG44" s="1110"/>
      <c r="AH44" s="1052"/>
      <c r="AI44" s="1052"/>
      <c r="AJ44" s="1052"/>
      <c r="AK44" s="1052"/>
      <c r="AL44" s="1052"/>
      <c r="AM44" s="1052"/>
      <c r="AN44" s="1229"/>
      <c r="AO44" s="1003"/>
      <c r="AP44" s="1278" t="s">
        <v>133</v>
      </c>
      <c r="AQ44" s="1279"/>
      <c r="AR44" s="1280"/>
      <c r="AS44" s="1296"/>
      <c r="AT44" s="1050"/>
      <c r="AU44" s="328"/>
      <c r="AV44" s="1276"/>
      <c r="AW44" s="1276"/>
      <c r="AX44" s="1276"/>
      <c r="AY44" s="1305"/>
      <c r="AZ44" s="1106"/>
      <c r="BA44" s="1106"/>
      <c r="BB44" s="1106"/>
      <c r="BC44" s="1106"/>
      <c r="BD44" s="1106"/>
      <c r="BE44" s="1106"/>
      <c r="BF44" s="1275"/>
      <c r="BG44" s="1276"/>
      <c r="BH44" s="1276"/>
      <c r="BI44" s="1276"/>
      <c r="BJ44" s="1276"/>
      <c r="BK44" s="1276"/>
      <c r="BL44" s="1276"/>
      <c r="BM44" s="1277"/>
      <c r="BN44" s="225"/>
      <c r="BO44" s="225"/>
    </row>
    <row r="45" spans="3:67" ht="14.25" thickBot="1" x14ac:dyDescent="0.2">
      <c r="C45" s="225"/>
      <c r="D45" s="225"/>
      <c r="E45" s="1287"/>
      <c r="F45" s="1288"/>
      <c r="G45" s="1288"/>
      <c r="H45" s="1288"/>
      <c r="I45" s="1288"/>
      <c r="J45" s="1288"/>
      <c r="K45" s="1289"/>
      <c r="L45" s="1185"/>
      <c r="M45" s="1295"/>
      <c r="N45" s="1187"/>
      <c r="O45" s="1185"/>
      <c r="P45" s="1186"/>
      <c r="Q45" s="1186"/>
      <c r="R45" s="1236">
        <f>R36+SUM(R38:Y43)</f>
        <v>9972000</v>
      </c>
      <c r="S45" s="1237"/>
      <c r="T45" s="1237"/>
      <c r="U45" s="1237"/>
      <c r="V45" s="1237"/>
      <c r="W45" s="1237"/>
      <c r="X45" s="1237"/>
      <c r="Y45" s="1238"/>
      <c r="Z45" s="1236">
        <f>Z36+SUM(Z38:AG43)</f>
        <v>275000</v>
      </c>
      <c r="AA45" s="1237"/>
      <c r="AB45" s="1237"/>
      <c r="AC45" s="1237"/>
      <c r="AD45" s="1237"/>
      <c r="AE45" s="1237"/>
      <c r="AF45" s="1237"/>
      <c r="AG45" s="1238"/>
      <c r="AH45" s="1186"/>
      <c r="AI45" s="1186"/>
      <c r="AJ45" s="1186"/>
      <c r="AK45" s="1186"/>
      <c r="AL45" s="1186"/>
      <c r="AM45" s="1186"/>
      <c r="AN45" s="1230"/>
      <c r="AO45" s="1003"/>
      <c r="AP45" s="1281"/>
      <c r="AQ45" s="1282"/>
      <c r="AR45" s="1283"/>
      <c r="AS45" s="1185"/>
      <c r="AT45" s="1186"/>
      <c r="AU45" s="1236">
        <f>SUM(AU23:AY43)</f>
        <v>342900</v>
      </c>
      <c r="AV45" s="1237"/>
      <c r="AW45" s="1237"/>
      <c r="AX45" s="1237"/>
      <c r="AY45" s="1238"/>
      <c r="AZ45" s="1107"/>
      <c r="BA45" s="1107"/>
      <c r="BB45" s="1107"/>
      <c r="BC45" s="1107"/>
      <c r="BD45" s="1107"/>
      <c r="BE45" s="1107"/>
      <c r="BF45" s="1236">
        <f>SUM(BF23:BM43)</f>
        <v>306000</v>
      </c>
      <c r="BG45" s="1237"/>
      <c r="BH45" s="1237"/>
      <c r="BI45" s="1237"/>
      <c r="BJ45" s="1237"/>
      <c r="BK45" s="1237"/>
      <c r="BL45" s="1237"/>
      <c r="BM45" s="1238"/>
      <c r="BN45" s="225"/>
      <c r="BO45" s="225"/>
    </row>
    <row r="46" spans="3:67" ht="20.25" customHeight="1" thickBot="1" x14ac:dyDescent="0.2">
      <c r="C46" s="225"/>
      <c r="D46" s="225"/>
      <c r="E46" s="1005" t="s">
        <v>364</v>
      </c>
      <c r="F46" s="1005"/>
      <c r="G46" s="1005"/>
      <c r="H46" s="1005"/>
      <c r="I46" s="1005"/>
      <c r="J46" s="1005"/>
      <c r="K46" s="1005"/>
      <c r="L46" s="1005"/>
      <c r="M46" s="1005"/>
      <c r="N46" s="1005"/>
      <c r="O46" s="1005"/>
      <c r="P46" s="1005"/>
      <c r="Q46" s="1005"/>
      <c r="R46" s="1005"/>
      <c r="S46" s="1005"/>
      <c r="T46" s="1005"/>
      <c r="U46" s="1005"/>
      <c r="V46" s="1005"/>
      <c r="W46" s="1005"/>
      <c r="X46" s="1005"/>
      <c r="Y46" s="1005"/>
      <c r="Z46" s="1005"/>
      <c r="AA46" s="1005"/>
      <c r="AB46" s="1005"/>
      <c r="AC46" s="1005"/>
      <c r="AD46" s="1005"/>
      <c r="AE46" s="1005"/>
      <c r="AF46" s="347"/>
      <c r="AG46" s="1005" t="s">
        <v>365</v>
      </c>
      <c r="AH46" s="1005"/>
      <c r="AI46" s="1005"/>
      <c r="AJ46" s="1005"/>
      <c r="AK46" s="1005"/>
      <c r="AL46" s="1005"/>
      <c r="AM46" s="1005"/>
      <c r="AN46" s="1005"/>
      <c r="AO46" s="1003"/>
      <c r="AP46" s="1003"/>
      <c r="AQ46" s="1003"/>
      <c r="AR46" s="1003"/>
      <c r="AS46" s="1003"/>
      <c r="AT46" s="1003"/>
      <c r="AU46" s="1003"/>
      <c r="AV46" s="1003"/>
      <c r="AW46" s="1003"/>
      <c r="AX46" s="1003"/>
      <c r="AY46" s="1003"/>
      <c r="AZ46" s="1003"/>
      <c r="BA46" s="1003"/>
      <c r="BB46" s="1003"/>
      <c r="BC46" s="1003"/>
      <c r="BD46" s="1003"/>
      <c r="BE46" s="1003"/>
      <c r="BF46" s="1003"/>
      <c r="BG46" s="1003"/>
      <c r="BH46" s="1003"/>
      <c r="BI46" s="1003"/>
      <c r="BJ46" s="1003"/>
      <c r="BK46" s="1003"/>
      <c r="BL46" s="1003"/>
      <c r="BM46" s="1003"/>
      <c r="BN46" s="225"/>
      <c r="BO46" s="225"/>
    </row>
    <row r="47" spans="3:67" ht="13.5" customHeight="1" x14ac:dyDescent="0.15">
      <c r="C47" s="225"/>
      <c r="D47" s="225"/>
      <c r="E47" s="1127" t="s">
        <v>134</v>
      </c>
      <c r="F47" s="1128"/>
      <c r="G47" s="1128"/>
      <c r="H47" s="1128"/>
      <c r="I47" s="1128"/>
      <c r="J47" s="1128"/>
      <c r="K47" s="1128"/>
      <c r="L47" s="1128"/>
      <c r="M47" s="1216" t="s">
        <v>481</v>
      </c>
      <c r="N47" s="1252" t="s">
        <v>135</v>
      </c>
      <c r="O47" s="1253"/>
      <c r="P47" s="1254"/>
      <c r="Q47" s="1211" t="s">
        <v>495</v>
      </c>
      <c r="R47" s="947"/>
      <c r="S47" s="1212"/>
      <c r="T47" s="1212"/>
      <c r="U47" s="1212"/>
      <c r="V47" s="1212"/>
      <c r="W47" s="1212"/>
      <c r="X47" s="1212"/>
      <c r="Y47" s="1212"/>
      <c r="Z47" s="1212"/>
      <c r="AA47" s="1212"/>
      <c r="AB47" s="1212"/>
      <c r="AC47" s="1212"/>
      <c r="AD47" s="1212"/>
      <c r="AE47" s="1213"/>
      <c r="AF47" s="353"/>
      <c r="AG47" s="1040" t="s">
        <v>136</v>
      </c>
      <c r="AH47" s="1041"/>
      <c r="AI47" s="1232" t="s">
        <v>484</v>
      </c>
      <c r="AJ47" s="1233"/>
      <c r="AK47" s="1160" t="s">
        <v>482</v>
      </c>
      <c r="AL47" s="1161"/>
      <c r="AM47" s="1408" t="s">
        <v>483</v>
      </c>
      <c r="AN47" s="1409"/>
      <c r="AO47" s="1410"/>
      <c r="AP47" s="1155" t="s">
        <v>137</v>
      </c>
      <c r="AQ47" s="1156"/>
      <c r="AR47" s="1156"/>
      <c r="AS47" s="1156"/>
      <c r="AT47" s="1156"/>
      <c r="AU47" s="1156"/>
      <c r="AV47" s="1156"/>
      <c r="AW47" s="1156"/>
      <c r="AX47" s="1157"/>
      <c r="AY47" s="1300" t="s">
        <v>496</v>
      </c>
      <c r="AZ47" s="947"/>
      <c r="BA47" s="947"/>
      <c r="BB47" s="947"/>
      <c r="BC47" s="947"/>
      <c r="BD47" s="947"/>
      <c r="BE47" s="947"/>
      <c r="BF47" s="947"/>
      <c r="BG47" s="947"/>
      <c r="BH47" s="947"/>
      <c r="BI47" s="947"/>
      <c r="BJ47" s="947"/>
      <c r="BK47" s="947"/>
      <c r="BL47" s="947"/>
      <c r="BM47" s="1301"/>
      <c r="BN47" s="225"/>
      <c r="BO47" s="225"/>
    </row>
    <row r="48" spans="3:67" x14ac:dyDescent="0.15">
      <c r="C48" s="225"/>
      <c r="D48" s="225"/>
      <c r="E48" s="1069"/>
      <c r="F48" s="1129"/>
      <c r="G48" s="1129"/>
      <c r="H48" s="1129"/>
      <c r="I48" s="1129"/>
      <c r="J48" s="1129"/>
      <c r="K48" s="1129"/>
      <c r="L48" s="1129"/>
      <c r="M48" s="1217"/>
      <c r="N48" s="354" t="s">
        <v>138</v>
      </c>
      <c r="O48" s="355" t="s">
        <v>139</v>
      </c>
      <c r="P48" s="355" t="s">
        <v>132</v>
      </c>
      <c r="Q48" s="1214"/>
      <c r="R48" s="1214"/>
      <c r="S48" s="1214"/>
      <c r="T48" s="1214"/>
      <c r="U48" s="1214"/>
      <c r="V48" s="1214"/>
      <c r="W48" s="1214"/>
      <c r="X48" s="1214"/>
      <c r="Y48" s="1214"/>
      <c r="Z48" s="1214"/>
      <c r="AA48" s="1214"/>
      <c r="AB48" s="1214"/>
      <c r="AC48" s="1214"/>
      <c r="AD48" s="1214"/>
      <c r="AE48" s="1215"/>
      <c r="AF48" s="356"/>
      <c r="AG48" s="1043"/>
      <c r="AH48" s="1044"/>
      <c r="AI48" s="1234"/>
      <c r="AJ48" s="1235"/>
      <c r="AK48" s="1162"/>
      <c r="AL48" s="1162"/>
      <c r="AM48" s="1411"/>
      <c r="AN48" s="1412"/>
      <c r="AO48" s="1413"/>
      <c r="AP48" s="1153" t="s">
        <v>479</v>
      </c>
      <c r="AQ48" s="1154"/>
      <c r="AR48" s="1111" t="s">
        <v>480</v>
      </c>
      <c r="AS48" s="1112"/>
      <c r="AT48" s="1101" t="s">
        <v>140</v>
      </c>
      <c r="AU48" s="1102"/>
      <c r="AV48" s="1102"/>
      <c r="AW48" s="1102"/>
      <c r="AX48" s="1103"/>
      <c r="AY48" s="949"/>
      <c r="AZ48" s="949"/>
      <c r="BA48" s="949"/>
      <c r="BB48" s="949"/>
      <c r="BC48" s="949"/>
      <c r="BD48" s="949"/>
      <c r="BE48" s="949"/>
      <c r="BF48" s="949"/>
      <c r="BG48" s="949"/>
      <c r="BH48" s="949"/>
      <c r="BI48" s="949"/>
      <c r="BJ48" s="949"/>
      <c r="BK48" s="949"/>
      <c r="BL48" s="949"/>
      <c r="BM48" s="1302"/>
      <c r="BN48" s="225"/>
      <c r="BO48" s="225"/>
    </row>
    <row r="49" spans="3:67" ht="12" customHeight="1" x14ac:dyDescent="0.15">
      <c r="C49" s="225"/>
      <c r="D49" s="225"/>
      <c r="E49" s="1244" t="s">
        <v>141</v>
      </c>
      <c r="F49" s="1245"/>
      <c r="G49" s="1245"/>
      <c r="H49" s="1245"/>
      <c r="I49" s="1245"/>
      <c r="J49" s="1245"/>
      <c r="K49" s="1245"/>
      <c r="L49" s="1245"/>
      <c r="M49" s="357" t="s">
        <v>327</v>
      </c>
      <c r="N49" s="358" t="s">
        <v>93</v>
      </c>
      <c r="O49" s="359" t="s">
        <v>93</v>
      </c>
      <c r="P49" s="359" t="s">
        <v>93</v>
      </c>
      <c r="Q49" s="360"/>
      <c r="R49" s="1251" t="s">
        <v>93</v>
      </c>
      <c r="S49" s="1251"/>
      <c r="T49" s="1251"/>
      <c r="U49" s="1251"/>
      <c r="V49" s="1251"/>
      <c r="W49" s="1251"/>
      <c r="X49" s="1251"/>
      <c r="Y49" s="1251"/>
      <c r="Z49" s="1251"/>
      <c r="AA49" s="1251"/>
      <c r="AB49" s="1251"/>
      <c r="AC49" s="1251"/>
      <c r="AD49" s="1251"/>
      <c r="AE49" s="361"/>
      <c r="AF49" s="356"/>
      <c r="AG49" s="1224" t="s">
        <v>31</v>
      </c>
      <c r="AH49" s="1010"/>
      <c r="AI49" s="1151" t="s">
        <v>32</v>
      </c>
      <c r="AJ49" s="1025"/>
      <c r="AK49" s="1168">
        <v>43</v>
      </c>
      <c r="AL49" s="362" t="s">
        <v>142</v>
      </c>
      <c r="AM49" s="1220">
        <v>12</v>
      </c>
      <c r="AN49" s="1221"/>
      <c r="AO49" s="363"/>
      <c r="AP49" s="1251" t="s">
        <v>93</v>
      </c>
      <c r="AQ49" s="1297"/>
      <c r="AR49" s="1290" t="s">
        <v>93</v>
      </c>
      <c r="AS49" s="1298"/>
      <c r="AT49" s="1290" t="s">
        <v>93</v>
      </c>
      <c r="AU49" s="1251"/>
      <c r="AV49" s="1251"/>
      <c r="AW49" s="1251"/>
      <c r="AX49" s="1291"/>
      <c r="AY49" s="1251" t="s">
        <v>93</v>
      </c>
      <c r="AZ49" s="1251"/>
      <c r="BA49" s="1251"/>
      <c r="BB49" s="1297"/>
      <c r="BC49" s="1297"/>
      <c r="BD49" s="1297"/>
      <c r="BE49" s="1297"/>
      <c r="BF49" s="1297"/>
      <c r="BG49" s="1297"/>
      <c r="BH49" s="1297"/>
      <c r="BI49" s="1297"/>
      <c r="BJ49" s="1297"/>
      <c r="BK49" s="1297"/>
      <c r="BL49" s="1297"/>
      <c r="BM49" s="1299"/>
      <c r="BN49" s="225"/>
      <c r="BO49" s="225"/>
    </row>
    <row r="50" spans="3:67" ht="14.25" x14ac:dyDescent="0.15">
      <c r="C50" s="225"/>
      <c r="D50" s="225"/>
      <c r="E50" s="1246"/>
      <c r="F50" s="1247"/>
      <c r="G50" s="1247"/>
      <c r="H50" s="1247"/>
      <c r="I50" s="1247"/>
      <c r="J50" s="1247"/>
      <c r="K50" s="1247"/>
      <c r="L50" s="1247"/>
      <c r="M50" s="500">
        <v>16</v>
      </c>
      <c r="N50" s="364">
        <v>80006</v>
      </c>
      <c r="O50" s="264">
        <v>13000</v>
      </c>
      <c r="P50" s="264">
        <f>SUM(N50:O50)</f>
        <v>93006</v>
      </c>
      <c r="Q50" s="365"/>
      <c r="R50" s="1231"/>
      <c r="S50" s="1231"/>
      <c r="T50" s="1231"/>
      <c r="U50" s="1231"/>
      <c r="V50" s="1231"/>
      <c r="W50" s="1231"/>
      <c r="X50" s="1231"/>
      <c r="Y50" s="1231"/>
      <c r="Z50" s="1231"/>
      <c r="AA50" s="1231"/>
      <c r="AB50" s="1231"/>
      <c r="AC50" s="1231"/>
      <c r="AD50" s="1231"/>
      <c r="AE50" s="366"/>
      <c r="AF50" s="356"/>
      <c r="AG50" s="1225"/>
      <c r="AH50" s="1013"/>
      <c r="AI50" s="1152"/>
      <c r="AJ50" s="1002"/>
      <c r="AK50" s="1169"/>
      <c r="AL50" s="367"/>
      <c r="AM50" s="1222"/>
      <c r="AN50" s="1223"/>
      <c r="AO50" s="368"/>
      <c r="AP50" s="1163">
        <v>720000</v>
      </c>
      <c r="AQ50" s="1163"/>
      <c r="AR50" s="1158">
        <v>250000</v>
      </c>
      <c r="AS50" s="1159"/>
      <c r="AT50" s="1138">
        <f t="shared" ref="AT50:AT55" si="0">SUM(AP50:AS50)</f>
        <v>970000</v>
      </c>
      <c r="AU50" s="1135"/>
      <c r="AV50" s="1135"/>
      <c r="AW50" s="1135"/>
      <c r="AX50" s="1139"/>
      <c r="AY50" s="1135">
        <v>0</v>
      </c>
      <c r="AZ50" s="1135"/>
      <c r="BA50" s="1135"/>
      <c r="BB50" s="1135"/>
      <c r="BC50" s="1135"/>
      <c r="BD50" s="1135"/>
      <c r="BE50" s="1135"/>
      <c r="BF50" s="1135"/>
      <c r="BG50" s="1135"/>
      <c r="BH50" s="1135"/>
      <c r="BI50" s="1135"/>
      <c r="BJ50" s="1135"/>
      <c r="BK50" s="1135"/>
      <c r="BL50" s="1135"/>
      <c r="BM50" s="1150"/>
      <c r="BN50" s="225"/>
      <c r="BO50" s="225"/>
    </row>
    <row r="51" spans="3:67" x14ac:dyDescent="0.15">
      <c r="C51" s="225"/>
      <c r="D51" s="225"/>
      <c r="E51" s="1241" t="s">
        <v>144</v>
      </c>
      <c r="F51" s="1242"/>
      <c r="G51" s="1242"/>
      <c r="H51" s="1242"/>
      <c r="I51" s="1242"/>
      <c r="J51" s="1242"/>
      <c r="K51" s="1242"/>
      <c r="L51" s="1242"/>
      <c r="M51" s="1248">
        <v>26</v>
      </c>
      <c r="N51" s="1145">
        <v>130000</v>
      </c>
      <c r="O51" s="1210">
        <v>21000</v>
      </c>
      <c r="P51" s="1210">
        <v>151000</v>
      </c>
      <c r="Q51" s="222"/>
      <c r="R51" s="1226"/>
      <c r="S51" s="1226"/>
      <c r="T51" s="1226"/>
      <c r="U51" s="1226"/>
      <c r="V51" s="1226"/>
      <c r="W51" s="1226"/>
      <c r="X51" s="1226"/>
      <c r="Y51" s="1226"/>
      <c r="Z51" s="1226"/>
      <c r="AA51" s="1226"/>
      <c r="AB51" s="1226"/>
      <c r="AC51" s="1226"/>
      <c r="AD51" s="1226"/>
      <c r="AE51" s="369"/>
      <c r="AF51" s="356"/>
      <c r="AG51" s="1218" t="s">
        <v>145</v>
      </c>
      <c r="AH51" s="1219"/>
      <c r="AI51" s="1047" t="s">
        <v>146</v>
      </c>
      <c r="AJ51" s="1048"/>
      <c r="AK51" s="1084">
        <v>21</v>
      </c>
      <c r="AL51" s="222"/>
      <c r="AM51" s="1392">
        <v>12</v>
      </c>
      <c r="AN51" s="1393"/>
      <c r="AO51" s="370"/>
      <c r="AP51" s="1167">
        <v>900000</v>
      </c>
      <c r="AQ51" s="1167"/>
      <c r="AR51" s="1148">
        <v>300000</v>
      </c>
      <c r="AS51" s="1149"/>
      <c r="AT51" s="1148">
        <f>SUM(AP51:AS51)</f>
        <v>1200000</v>
      </c>
      <c r="AU51" s="1167"/>
      <c r="AV51" s="1167"/>
      <c r="AW51" s="1167"/>
      <c r="AX51" s="1149"/>
      <c r="AY51" s="1435">
        <v>0</v>
      </c>
      <c r="AZ51" s="1435"/>
      <c r="BA51" s="1435"/>
      <c r="BB51" s="1435"/>
      <c r="BC51" s="1435"/>
      <c r="BD51" s="1435"/>
      <c r="BE51" s="1435"/>
      <c r="BF51" s="1435"/>
      <c r="BG51" s="1435"/>
      <c r="BH51" s="1435"/>
      <c r="BI51" s="1435"/>
      <c r="BJ51" s="1435"/>
      <c r="BK51" s="1435"/>
      <c r="BL51" s="1435"/>
      <c r="BM51" s="1436"/>
      <c r="BN51" s="225"/>
      <c r="BO51" s="225"/>
    </row>
    <row r="52" spans="3:67" ht="13.5" customHeight="1" x14ac:dyDescent="0.15">
      <c r="C52" s="225"/>
      <c r="D52" s="225"/>
      <c r="E52" s="1243"/>
      <c r="F52" s="1242"/>
      <c r="G52" s="1242"/>
      <c r="H52" s="1242"/>
      <c r="I52" s="1242"/>
      <c r="J52" s="1242"/>
      <c r="K52" s="1242"/>
      <c r="L52" s="1242"/>
      <c r="M52" s="1248"/>
      <c r="N52" s="1145"/>
      <c r="O52" s="1210"/>
      <c r="P52" s="1210"/>
      <c r="Q52" s="222"/>
      <c r="R52" s="1226"/>
      <c r="S52" s="1226"/>
      <c r="T52" s="1226"/>
      <c r="U52" s="1226"/>
      <c r="V52" s="1226"/>
      <c r="W52" s="1226"/>
      <c r="X52" s="1226"/>
      <c r="Y52" s="1226"/>
      <c r="Z52" s="1226"/>
      <c r="AA52" s="1226"/>
      <c r="AB52" s="1226"/>
      <c r="AC52" s="1226"/>
      <c r="AD52" s="1226"/>
      <c r="AE52" s="369"/>
      <c r="AF52" s="356"/>
      <c r="AG52" s="1218"/>
      <c r="AH52" s="1219"/>
      <c r="AI52" s="1047"/>
      <c r="AJ52" s="1048"/>
      <c r="AK52" s="1084"/>
      <c r="AL52" s="222"/>
      <c r="AM52" s="1392"/>
      <c r="AN52" s="1393"/>
      <c r="AO52" s="370"/>
      <c r="AP52" s="1167"/>
      <c r="AQ52" s="1167"/>
      <c r="AR52" s="1148"/>
      <c r="AS52" s="1149"/>
      <c r="AT52" s="1148"/>
      <c r="AU52" s="1167"/>
      <c r="AV52" s="1167"/>
      <c r="AW52" s="1167"/>
      <c r="AX52" s="1149"/>
      <c r="AY52" s="1435"/>
      <c r="AZ52" s="1435"/>
      <c r="BA52" s="1435"/>
      <c r="BB52" s="1435"/>
      <c r="BC52" s="1435"/>
      <c r="BD52" s="1435"/>
      <c r="BE52" s="1435"/>
      <c r="BF52" s="1435"/>
      <c r="BG52" s="1435"/>
      <c r="BH52" s="1435"/>
      <c r="BI52" s="1435"/>
      <c r="BJ52" s="1435"/>
      <c r="BK52" s="1435"/>
      <c r="BL52" s="1435"/>
      <c r="BM52" s="1436"/>
      <c r="BN52" s="225"/>
      <c r="BO52" s="225"/>
    </row>
    <row r="53" spans="3:67" ht="13.5" customHeight="1" x14ac:dyDescent="0.15">
      <c r="C53" s="225"/>
      <c r="D53" s="225"/>
      <c r="E53" s="1239"/>
      <c r="F53" s="1024"/>
      <c r="G53" s="1024"/>
      <c r="H53" s="1024"/>
      <c r="I53" s="1024"/>
      <c r="J53" s="1024"/>
      <c r="K53" s="1024"/>
      <c r="L53" s="1024"/>
      <c r="M53" s="1132"/>
      <c r="N53" s="1203"/>
      <c r="O53" s="1201"/>
      <c r="P53" s="1201">
        <f>SUM(N54:O54)</f>
        <v>0</v>
      </c>
      <c r="Q53" s="341"/>
      <c r="R53" s="1256"/>
      <c r="S53" s="1256"/>
      <c r="T53" s="1256"/>
      <c r="U53" s="1256"/>
      <c r="V53" s="1256"/>
      <c r="W53" s="1256"/>
      <c r="X53" s="1256"/>
      <c r="Y53" s="1256"/>
      <c r="Z53" s="1256"/>
      <c r="AA53" s="1256"/>
      <c r="AB53" s="1256"/>
      <c r="AC53" s="1256"/>
      <c r="AD53" s="1256"/>
      <c r="AE53" s="349"/>
      <c r="AF53" s="356"/>
      <c r="AG53" s="1140"/>
      <c r="AH53" s="1141"/>
      <c r="AI53" s="1062"/>
      <c r="AJ53" s="1063"/>
      <c r="AK53" s="1168"/>
      <c r="AL53" s="341"/>
      <c r="AM53" s="1220"/>
      <c r="AN53" s="1221"/>
      <c r="AO53" s="371"/>
      <c r="AP53" s="1134"/>
      <c r="AQ53" s="1134"/>
      <c r="AR53" s="1136">
        <v>0</v>
      </c>
      <c r="AS53" s="1137"/>
      <c r="AT53" s="1136">
        <f t="shared" si="0"/>
        <v>0</v>
      </c>
      <c r="AU53" s="1134"/>
      <c r="AV53" s="1134"/>
      <c r="AW53" s="1134"/>
      <c r="AX53" s="1137"/>
      <c r="AY53" s="1134"/>
      <c r="AZ53" s="1134"/>
      <c r="BA53" s="1134"/>
      <c r="BB53" s="1134"/>
      <c r="BC53" s="1134"/>
      <c r="BD53" s="1134"/>
      <c r="BE53" s="1134"/>
      <c r="BF53" s="1134"/>
      <c r="BG53" s="1134"/>
      <c r="BH53" s="1134"/>
      <c r="BI53" s="1134"/>
      <c r="BJ53" s="1134"/>
      <c r="BK53" s="1134"/>
      <c r="BL53" s="1134"/>
      <c r="BM53" s="1434"/>
      <c r="BN53" s="225"/>
      <c r="BO53" s="225"/>
    </row>
    <row r="54" spans="3:67" ht="13.5" customHeight="1" x14ac:dyDescent="0.15">
      <c r="C54" s="225"/>
      <c r="D54" s="225"/>
      <c r="E54" s="1240"/>
      <c r="F54" s="1001"/>
      <c r="G54" s="1001"/>
      <c r="H54" s="1001"/>
      <c r="I54" s="1001"/>
      <c r="J54" s="1001"/>
      <c r="K54" s="1001"/>
      <c r="L54" s="1001"/>
      <c r="M54" s="1133"/>
      <c r="N54" s="1204"/>
      <c r="O54" s="1202"/>
      <c r="P54" s="1202"/>
      <c r="Q54" s="367"/>
      <c r="R54" s="1257"/>
      <c r="S54" s="1257"/>
      <c r="T54" s="1257"/>
      <c r="U54" s="1257"/>
      <c r="V54" s="1257"/>
      <c r="W54" s="1257"/>
      <c r="X54" s="1257"/>
      <c r="Y54" s="1257"/>
      <c r="Z54" s="1257"/>
      <c r="AA54" s="1257"/>
      <c r="AB54" s="1257"/>
      <c r="AC54" s="1257"/>
      <c r="AD54" s="1257"/>
      <c r="AE54" s="366"/>
      <c r="AF54" s="356"/>
      <c r="AG54" s="1142"/>
      <c r="AH54" s="1143"/>
      <c r="AI54" s="1064"/>
      <c r="AJ54" s="1065"/>
      <c r="AK54" s="1169"/>
      <c r="AL54" s="367"/>
      <c r="AM54" s="1222"/>
      <c r="AN54" s="1223"/>
      <c r="AO54" s="368"/>
      <c r="AP54" s="1135"/>
      <c r="AQ54" s="1135"/>
      <c r="AR54" s="1138"/>
      <c r="AS54" s="1139"/>
      <c r="AT54" s="1138"/>
      <c r="AU54" s="1135"/>
      <c r="AV54" s="1135"/>
      <c r="AW54" s="1135"/>
      <c r="AX54" s="1139"/>
      <c r="AY54" s="1135"/>
      <c r="AZ54" s="1135"/>
      <c r="BA54" s="1135"/>
      <c r="BB54" s="1135"/>
      <c r="BC54" s="1135"/>
      <c r="BD54" s="1135"/>
      <c r="BE54" s="1135"/>
      <c r="BF54" s="1135"/>
      <c r="BG54" s="1135"/>
      <c r="BH54" s="1135"/>
      <c r="BI54" s="1135"/>
      <c r="BJ54" s="1135"/>
      <c r="BK54" s="1135"/>
      <c r="BL54" s="1135"/>
      <c r="BM54" s="1150"/>
      <c r="BN54" s="225"/>
      <c r="BO54" s="225"/>
    </row>
    <row r="55" spans="3:67" ht="25.5" customHeight="1" thickBot="1" x14ac:dyDescent="0.2">
      <c r="C55" s="225"/>
      <c r="D55" s="225"/>
      <c r="E55" s="1130" t="s">
        <v>147</v>
      </c>
      <c r="F55" s="1131"/>
      <c r="G55" s="372"/>
      <c r="H55" s="373">
        <v>8</v>
      </c>
      <c r="I55" s="372"/>
      <c r="J55" s="1144" t="s">
        <v>420</v>
      </c>
      <c r="K55" s="1144"/>
      <c r="L55" s="1144"/>
      <c r="M55" s="501">
        <v>8</v>
      </c>
      <c r="N55" s="374">
        <v>40000</v>
      </c>
      <c r="O55" s="375">
        <v>6000</v>
      </c>
      <c r="P55" s="263">
        <f>SUM(N55:O55)</f>
        <v>46000</v>
      </c>
      <c r="Q55" s="376"/>
      <c r="R55" s="1255"/>
      <c r="S55" s="1255"/>
      <c r="T55" s="1255"/>
      <c r="U55" s="1255"/>
      <c r="V55" s="1255"/>
      <c r="W55" s="1255"/>
      <c r="X55" s="1255"/>
      <c r="Y55" s="1255"/>
      <c r="Z55" s="1255"/>
      <c r="AA55" s="1255"/>
      <c r="AB55" s="1255"/>
      <c r="AC55" s="1255"/>
      <c r="AD55" s="1255"/>
      <c r="AE55" s="377"/>
      <c r="AF55" s="356"/>
      <c r="AG55" s="1208"/>
      <c r="AH55" s="1209"/>
      <c r="AI55" s="1146"/>
      <c r="AJ55" s="1147"/>
      <c r="AK55" s="475"/>
      <c r="AL55" s="376"/>
      <c r="AM55" s="1303"/>
      <c r="AN55" s="1304"/>
      <c r="AO55" s="378"/>
      <c r="AP55" s="1123"/>
      <c r="AQ55" s="1123"/>
      <c r="AR55" s="1124"/>
      <c r="AS55" s="1125"/>
      <c r="AT55" s="1136">
        <f t="shared" si="0"/>
        <v>0</v>
      </c>
      <c r="AU55" s="1134"/>
      <c r="AV55" s="1134"/>
      <c r="AW55" s="1134"/>
      <c r="AX55" s="1137"/>
      <c r="AY55" s="1123"/>
      <c r="AZ55" s="1123"/>
      <c r="BA55" s="1123"/>
      <c r="BB55" s="1123"/>
      <c r="BC55" s="1123"/>
      <c r="BD55" s="1123"/>
      <c r="BE55" s="1123"/>
      <c r="BF55" s="1123"/>
      <c r="BG55" s="1123"/>
      <c r="BH55" s="1123"/>
      <c r="BI55" s="1123"/>
      <c r="BJ55" s="1123"/>
      <c r="BK55" s="1123"/>
      <c r="BL55" s="1123"/>
      <c r="BM55" s="1126"/>
      <c r="BN55" s="225"/>
      <c r="BO55" s="225"/>
    </row>
    <row r="56" spans="3:67" ht="3.95" customHeight="1" x14ac:dyDescent="0.15">
      <c r="C56" s="225"/>
      <c r="D56" s="225"/>
      <c r="E56" s="1190" t="s">
        <v>148</v>
      </c>
      <c r="F56" s="1129"/>
      <c r="G56" s="1129"/>
      <c r="H56" s="1129"/>
      <c r="I56" s="1129"/>
      <c r="J56" s="1129"/>
      <c r="K56" s="1129"/>
      <c r="L56" s="1129"/>
      <c r="M56" s="1199">
        <f>SUM(M50:M55)</f>
        <v>50</v>
      </c>
      <c r="N56" s="1258">
        <f>SUM(N50:N55)</f>
        <v>250006</v>
      </c>
      <c r="O56" s="1260">
        <f>SUM(O50:O55)</f>
        <v>40000</v>
      </c>
      <c r="P56" s="1205">
        <f>SUM(P50:P55)</f>
        <v>290006</v>
      </c>
      <c r="Q56" s="223"/>
      <c r="R56" s="222"/>
      <c r="S56" s="222"/>
      <c r="T56" s="222"/>
      <c r="U56" s="222"/>
      <c r="V56" s="222"/>
      <c r="W56" s="222"/>
      <c r="X56" s="222"/>
      <c r="Y56" s="222"/>
      <c r="Z56" s="222"/>
      <c r="AA56" s="222"/>
      <c r="AB56" s="222"/>
      <c r="AC56" s="222"/>
      <c r="AD56" s="222"/>
      <c r="AE56" s="219"/>
      <c r="AF56" s="356"/>
      <c r="AG56" s="1190" t="s">
        <v>149</v>
      </c>
      <c r="AH56" s="1129"/>
      <c r="AI56" s="1129"/>
      <c r="AJ56" s="1193" t="s">
        <v>398</v>
      </c>
      <c r="AK56" s="1194"/>
      <c r="AL56" s="225"/>
      <c r="AM56" s="225"/>
      <c r="AN56" s="225"/>
      <c r="AO56" s="225"/>
      <c r="AP56" s="1262">
        <f>SUM(AP50:AQ55)</f>
        <v>1620000</v>
      </c>
      <c r="AQ56" s="1263"/>
      <c r="AR56" s="1268">
        <f>SUM(AR50:AS55)</f>
        <v>550000</v>
      </c>
      <c r="AS56" s="1269"/>
      <c r="AT56" s="1306">
        <f>SUM(AT50:AX55)</f>
        <v>2170000</v>
      </c>
      <c r="AU56" s="1307"/>
      <c r="AV56" s="1307"/>
      <c r="AW56" s="1307"/>
      <c r="AX56" s="1308"/>
      <c r="AY56" s="1271"/>
      <c r="AZ56" s="1271"/>
      <c r="BA56" s="1271"/>
      <c r="BB56" s="1271"/>
      <c r="BC56" s="1271"/>
      <c r="BD56" s="1271"/>
      <c r="BE56" s="1271"/>
      <c r="BF56" s="1271"/>
      <c r="BG56" s="1271"/>
      <c r="BH56" s="1271"/>
      <c r="BI56" s="1271"/>
      <c r="BJ56" s="1271"/>
      <c r="BK56" s="1271"/>
      <c r="BL56" s="1271"/>
      <c r="BM56" s="1272"/>
      <c r="BN56" s="225"/>
      <c r="BO56" s="225"/>
    </row>
    <row r="57" spans="3:67" ht="20.25" customHeight="1" x14ac:dyDescent="0.15">
      <c r="C57" s="225"/>
      <c r="D57" s="225"/>
      <c r="E57" s="1190"/>
      <c r="F57" s="1129"/>
      <c r="G57" s="1129"/>
      <c r="H57" s="1129"/>
      <c r="I57" s="1129"/>
      <c r="J57" s="1129"/>
      <c r="K57" s="1129"/>
      <c r="L57" s="1129"/>
      <c r="M57" s="1199"/>
      <c r="N57" s="1258"/>
      <c r="O57" s="1260"/>
      <c r="P57" s="1206"/>
      <c r="Q57" s="223"/>
      <c r="R57" s="1249" t="str">
        <f>IF(OR(BT69=0,LEN(BT69)-5&lt;=0),"",LEFT(BT69,LEN(BT69)-5))</f>
        <v/>
      </c>
      <c r="S57" s="1250"/>
      <c r="T57" s="30"/>
      <c r="U57" s="226" t="str">
        <f>IF(OR(BT69=0,LEN(BT69)-4&lt;=0),"",MID(BT69,LEN(BT69)-4,1))</f>
        <v/>
      </c>
      <c r="V57" s="30"/>
      <c r="W57" s="226" t="str">
        <f>IF(OR(BT69=0,LEN(BT69)-3&lt;=0),"",MID(BT69,LEN(BT69)-3,1))</f>
        <v/>
      </c>
      <c r="X57" s="33"/>
      <c r="Y57" s="1292" t="str">
        <f>IF(OR(BT69=0,LEN(BT69)-2&lt;=0),"",MID(BT69,LEN(BT69)-2,1))</f>
        <v/>
      </c>
      <c r="Z57" s="1293"/>
      <c r="AA57" s="30"/>
      <c r="AB57" s="226" t="str">
        <f>IF(OR(BT69=0,LEN(BT69)-1&lt;=0),"",MID(BT69,LEN(BT69)-1,1))</f>
        <v/>
      </c>
      <c r="AC57" s="30"/>
      <c r="AD57" s="226" t="str">
        <f>IF(BT69&lt;&gt;0,RIGHT(BT69,1),"")</f>
        <v/>
      </c>
      <c r="AE57" s="219"/>
      <c r="AF57" s="356"/>
      <c r="AG57" s="1190"/>
      <c r="AH57" s="1129"/>
      <c r="AI57" s="1129"/>
      <c r="AJ57" s="1195"/>
      <c r="AK57" s="1196"/>
      <c r="AL57" s="1084" t="str">
        <f>IF(OR(BU69=0,LEN(BU69)-1&lt;=0),"",MID(BU69,LEN(BU69)-1,1))</f>
        <v>2</v>
      </c>
      <c r="AM57" s="1084"/>
      <c r="AN57" s="1084" t="str">
        <f>IF(BU69&lt;&gt;0,RIGHT(BU69,1),"")</f>
        <v>4</v>
      </c>
      <c r="AO57" s="1084"/>
      <c r="AP57" s="1264"/>
      <c r="AQ57" s="1265"/>
      <c r="AR57" s="1268"/>
      <c r="AS57" s="1269"/>
      <c r="AT57" s="1309"/>
      <c r="AU57" s="1268"/>
      <c r="AV57" s="1268"/>
      <c r="AW57" s="1268"/>
      <c r="AX57" s="1310"/>
      <c r="AY57" s="30"/>
      <c r="AZ57" s="1249" t="str">
        <f>IF(OR(BV69=0,LEN(BV69)-5&lt;=0),"",LEFT(BV69,LEN(BV69)-5))</f>
        <v/>
      </c>
      <c r="BA57" s="1387"/>
      <c r="BB57" s="1250"/>
      <c r="BC57" s="30"/>
      <c r="BD57" s="226" t="str">
        <f>IF(OR(BV69=0,LEN(BV69)-4&lt;=0),"",MID(BV69,LEN(BV69)-4,1))</f>
        <v/>
      </c>
      <c r="BE57" s="30"/>
      <c r="BF57" s="226" t="str">
        <f>IF(OR(BV69=0,LEN(BV69)-3&lt;=0),"",MID(BV69,LEN(BV69)-3,1))</f>
        <v/>
      </c>
      <c r="BG57" s="33"/>
      <c r="BH57" s="226" t="str">
        <f>IF(OR(BV69=0,LEN(BV69)-2&lt;=0),"",MID(BV69,LEN(BV69)-2,1))</f>
        <v/>
      </c>
      <c r="BI57" s="30"/>
      <c r="BJ57" s="226" t="str">
        <f>IF(OR(BV69=0,LEN(BV69)-1&lt;=0),"",MID(BV69,LEN(BV69)-1,1))</f>
        <v/>
      </c>
      <c r="BK57" s="30"/>
      <c r="BL57" s="226" t="str">
        <f>IF(BV69&lt;&gt;0,RIGHT(BV69,1),"")</f>
        <v/>
      </c>
      <c r="BM57" s="262"/>
      <c r="BN57" s="225"/>
      <c r="BO57" s="225"/>
    </row>
    <row r="58" spans="3:67" ht="3.95" customHeight="1" thickBot="1" x14ac:dyDescent="0.2">
      <c r="C58" s="225"/>
      <c r="D58" s="225"/>
      <c r="E58" s="1191"/>
      <c r="F58" s="1192"/>
      <c r="G58" s="1192"/>
      <c r="H58" s="1192"/>
      <c r="I58" s="1192"/>
      <c r="J58" s="1192"/>
      <c r="K58" s="1192"/>
      <c r="L58" s="1192"/>
      <c r="M58" s="1200"/>
      <c r="N58" s="1259"/>
      <c r="O58" s="1261"/>
      <c r="P58" s="1207"/>
      <c r="Q58" s="220"/>
      <c r="R58" s="220"/>
      <c r="S58" s="220"/>
      <c r="T58" s="220"/>
      <c r="U58" s="220"/>
      <c r="V58" s="220"/>
      <c r="W58" s="220"/>
      <c r="X58" s="220"/>
      <c r="Y58" s="220"/>
      <c r="Z58" s="220"/>
      <c r="AA58" s="220"/>
      <c r="AB58" s="220"/>
      <c r="AC58" s="220"/>
      <c r="AD58" s="220"/>
      <c r="AE58" s="221"/>
      <c r="AF58" s="356"/>
      <c r="AG58" s="1191"/>
      <c r="AH58" s="1192"/>
      <c r="AI58" s="1192"/>
      <c r="AJ58" s="1197"/>
      <c r="AK58" s="1198"/>
      <c r="AL58" s="224"/>
      <c r="AM58" s="224"/>
      <c r="AN58" s="224"/>
      <c r="AO58" s="224"/>
      <c r="AP58" s="1266"/>
      <c r="AQ58" s="1267"/>
      <c r="AR58" s="1270"/>
      <c r="AS58" s="1270"/>
      <c r="AT58" s="1311"/>
      <c r="AU58" s="1312"/>
      <c r="AV58" s="1312"/>
      <c r="AW58" s="1312"/>
      <c r="AX58" s="1313"/>
      <c r="AY58" s="1273"/>
      <c r="AZ58" s="1273"/>
      <c r="BA58" s="1273"/>
      <c r="BB58" s="1273"/>
      <c r="BC58" s="1273"/>
      <c r="BD58" s="1273"/>
      <c r="BE58" s="1273"/>
      <c r="BF58" s="1273"/>
      <c r="BG58" s="1273"/>
      <c r="BH58" s="1273"/>
      <c r="BI58" s="1273"/>
      <c r="BJ58" s="1273"/>
      <c r="BK58" s="1273"/>
      <c r="BL58" s="1273"/>
      <c r="BM58" s="1274"/>
      <c r="BN58" s="225"/>
      <c r="BO58" s="225"/>
    </row>
    <row r="59" spans="3:67" ht="18" customHeight="1" x14ac:dyDescent="0.15">
      <c r="C59" s="225"/>
      <c r="D59" s="225"/>
      <c r="E59" s="866" t="s">
        <v>452</v>
      </c>
      <c r="F59" s="866"/>
      <c r="G59" s="866"/>
      <c r="H59" s="866"/>
      <c r="I59" s="866"/>
      <c r="J59" s="866"/>
      <c r="K59" s="866"/>
      <c r="L59" s="866"/>
      <c r="M59" s="866"/>
      <c r="N59" s="866"/>
      <c r="O59" s="866"/>
      <c r="P59" s="866"/>
      <c r="Q59" s="866"/>
      <c r="R59" s="866"/>
      <c r="S59" s="866"/>
      <c r="T59" s="866"/>
      <c r="U59" s="866"/>
      <c r="V59" s="866"/>
      <c r="W59" s="866"/>
      <c r="X59" s="866"/>
      <c r="Y59" s="866"/>
      <c r="Z59" s="866"/>
      <c r="AA59" s="866"/>
      <c r="AB59" s="866"/>
      <c r="AC59" s="866"/>
      <c r="AD59" s="866"/>
      <c r="AE59" s="866"/>
      <c r="AF59" s="866"/>
      <c r="AG59" s="866"/>
      <c r="AH59" s="866"/>
      <c r="AI59" s="866"/>
      <c r="AJ59" s="866"/>
      <c r="AK59" s="866"/>
      <c r="AL59" s="866"/>
      <c r="AM59" s="866"/>
      <c r="AN59" s="866"/>
      <c r="AO59" s="866"/>
      <c r="AP59" s="866"/>
      <c r="AQ59" s="866"/>
      <c r="AR59" s="866"/>
      <c r="AS59" s="866"/>
      <c r="AT59" s="866"/>
      <c r="AU59" s="866"/>
      <c r="AV59" s="866"/>
      <c r="AW59" s="866"/>
      <c r="AX59" s="866"/>
      <c r="AY59" s="866"/>
      <c r="AZ59" s="866"/>
      <c r="BA59" s="866"/>
      <c r="BB59" s="866"/>
      <c r="BC59" s="866"/>
      <c r="BD59" s="866"/>
      <c r="BE59" s="866"/>
      <c r="BF59" s="866"/>
      <c r="BG59" s="866"/>
      <c r="BH59" s="866"/>
      <c r="BI59" s="866"/>
      <c r="BJ59" s="866"/>
      <c r="BK59" s="866"/>
      <c r="BL59" s="866"/>
      <c r="BM59" s="866"/>
      <c r="BN59" s="225"/>
      <c r="BO59" s="225"/>
    </row>
    <row r="60" spans="3:67" ht="10.5" customHeight="1" x14ac:dyDescent="0.1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c r="AT60" s="225"/>
      <c r="AU60" s="225"/>
      <c r="AV60" s="225"/>
      <c r="AW60" s="225"/>
      <c r="AX60" s="225"/>
      <c r="AY60" s="225"/>
      <c r="AZ60" s="225"/>
      <c r="BA60" s="225"/>
      <c r="BB60" s="225"/>
      <c r="BC60" s="225"/>
      <c r="BD60" s="225"/>
      <c r="BE60" s="225"/>
      <c r="BF60" s="225"/>
      <c r="BG60" s="225"/>
      <c r="BH60" s="225"/>
      <c r="BI60" s="225"/>
      <c r="BJ60" s="225"/>
      <c r="BK60" s="225"/>
      <c r="BL60" s="225"/>
      <c r="BM60" s="225"/>
      <c r="BN60" s="225"/>
      <c r="BO60" s="225"/>
    </row>
    <row r="61" spans="3:67" ht="3" customHeight="1" x14ac:dyDescent="0.1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1430" t="s">
        <v>527</v>
      </c>
      <c r="AH61" s="1431"/>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row>
    <row r="62" spans="3:67" x14ac:dyDescent="0.1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1431"/>
      <c r="AH62" s="1431"/>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row>
    <row r="63" spans="3:67" x14ac:dyDescent="0.1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row>
    <row r="64" spans="3:67" x14ac:dyDescent="0.1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row>
    <row r="65" spans="3:74" x14ac:dyDescent="0.15">
      <c r="C65" s="225"/>
      <c r="D65" s="225"/>
      <c r="E65" s="225"/>
      <c r="F65" s="225"/>
      <c r="G65" s="225"/>
      <c r="H65" s="225"/>
      <c r="I65" s="225"/>
      <c r="J65" s="225"/>
      <c r="K65" s="225"/>
      <c r="L65" s="225"/>
      <c r="M65" s="225"/>
      <c r="N65" s="379"/>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c r="AQ65" s="225"/>
      <c r="AR65" s="225"/>
      <c r="AS65" s="225"/>
      <c r="AT65" s="225"/>
      <c r="AU65" s="225"/>
      <c r="AV65" s="225"/>
      <c r="AW65" s="225"/>
      <c r="AX65" s="225"/>
      <c r="AY65" s="225"/>
      <c r="AZ65" s="225"/>
      <c r="BA65" s="225"/>
      <c r="BB65" s="225"/>
      <c r="BC65" s="225"/>
      <c r="BD65" s="225"/>
      <c r="BE65" s="225"/>
      <c r="BF65" s="225"/>
      <c r="BG65" s="225"/>
      <c r="BH65" s="225"/>
      <c r="BI65" s="225"/>
      <c r="BJ65" s="225"/>
      <c r="BK65" s="225"/>
      <c r="BL65" s="225"/>
      <c r="BM65" s="225"/>
      <c r="BN65" s="225"/>
      <c r="BO65" s="225"/>
    </row>
    <row r="66" spans="3:74" x14ac:dyDescent="0.1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225"/>
      <c r="AR66" s="225"/>
      <c r="AS66" s="225"/>
      <c r="AT66" s="225"/>
      <c r="AU66" s="225"/>
      <c r="AV66" s="225"/>
      <c r="AW66" s="225"/>
      <c r="AX66" s="225"/>
      <c r="AY66" s="225"/>
      <c r="AZ66" s="225"/>
      <c r="BA66" s="225"/>
      <c r="BB66" s="225"/>
      <c r="BC66" s="225"/>
      <c r="BD66" s="225"/>
      <c r="BE66" s="225"/>
      <c r="BF66" s="225"/>
      <c r="BG66" s="225"/>
      <c r="BH66" s="225"/>
      <c r="BI66" s="225"/>
      <c r="BJ66" s="225"/>
      <c r="BK66" s="225"/>
      <c r="BL66" s="225"/>
      <c r="BM66" s="225"/>
      <c r="BN66" s="225"/>
      <c r="BO66" s="225"/>
    </row>
    <row r="67" spans="3:74" x14ac:dyDescent="0.1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c r="AR67" s="225"/>
      <c r="AS67" s="225"/>
      <c r="AT67" s="225"/>
      <c r="AU67" s="225"/>
      <c r="AV67" s="225"/>
      <c r="AW67" s="225"/>
      <c r="AX67" s="225"/>
      <c r="AY67" s="225"/>
      <c r="AZ67" s="225"/>
      <c r="BA67" s="225"/>
      <c r="BB67" s="225"/>
      <c r="BC67" s="225"/>
      <c r="BD67" s="225"/>
      <c r="BE67" s="225"/>
      <c r="BF67" s="225"/>
      <c r="BG67" s="225"/>
      <c r="BH67" s="225"/>
      <c r="BI67" s="225"/>
      <c r="BJ67" s="225"/>
      <c r="BK67" s="225"/>
      <c r="BL67" s="225"/>
      <c r="BM67" s="225"/>
      <c r="BN67" s="225"/>
      <c r="BO67" s="225"/>
    </row>
    <row r="68" spans="3:74" x14ac:dyDescent="0.1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c r="AR68" s="225"/>
      <c r="AS68" s="225"/>
      <c r="AT68" s="225"/>
      <c r="AU68" s="225"/>
      <c r="AV68" s="225"/>
      <c r="AW68" s="225"/>
      <c r="AX68" s="225"/>
      <c r="AY68" s="225"/>
      <c r="AZ68" s="225"/>
      <c r="BA68" s="225"/>
      <c r="BB68" s="225"/>
      <c r="BC68" s="225"/>
      <c r="BD68" s="225"/>
      <c r="BE68" s="225"/>
      <c r="BF68" s="225"/>
      <c r="BG68" s="225"/>
      <c r="BH68" s="225"/>
      <c r="BI68" s="225"/>
      <c r="BJ68" s="225"/>
      <c r="BK68" s="225"/>
      <c r="BL68" s="225"/>
      <c r="BM68" s="225"/>
      <c r="BN68" s="225"/>
      <c r="BO68" s="225"/>
    </row>
    <row r="69" spans="3:74" x14ac:dyDescent="0.1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5"/>
      <c r="BF69" s="225"/>
      <c r="BG69" s="225"/>
      <c r="BH69" s="225"/>
      <c r="BI69" s="225"/>
      <c r="BJ69" s="225"/>
      <c r="BK69" s="225"/>
      <c r="BL69" s="225"/>
      <c r="BM69" s="225"/>
      <c r="BN69" s="225"/>
      <c r="BO69" s="225"/>
      <c r="BT69" s="499">
        <f>SUM(R50:AD55)</f>
        <v>0</v>
      </c>
      <c r="BU69" s="380">
        <f>SUM(AM49:AN55)</f>
        <v>24</v>
      </c>
      <c r="BV69" s="381">
        <f>SUM(AY50:BM55)</f>
        <v>0</v>
      </c>
    </row>
    <row r="70" spans="3:74" x14ac:dyDescent="0.1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5"/>
      <c r="AL70" s="225"/>
      <c r="AM70" s="225"/>
      <c r="AN70" s="225"/>
      <c r="AO70" s="225"/>
      <c r="AP70" s="225"/>
      <c r="AQ70" s="225"/>
      <c r="AR70" s="225"/>
      <c r="AS70" s="225"/>
      <c r="AT70" s="225"/>
      <c r="AU70" s="225"/>
      <c r="AV70" s="225"/>
      <c r="AW70" s="225"/>
      <c r="AX70" s="225"/>
      <c r="AY70" s="225"/>
      <c r="AZ70" s="225"/>
      <c r="BA70" s="225"/>
      <c r="BB70" s="225"/>
      <c r="BC70" s="225"/>
      <c r="BD70" s="225"/>
      <c r="BE70" s="225"/>
      <c r="BF70" s="225"/>
      <c r="BG70" s="225"/>
      <c r="BH70" s="225"/>
      <c r="BI70" s="225"/>
      <c r="BJ70" s="225"/>
      <c r="BK70" s="225"/>
      <c r="BL70" s="225"/>
      <c r="BM70" s="225"/>
      <c r="BN70" s="225"/>
      <c r="BO70" s="225"/>
      <c r="BT70" s="498" t="s">
        <v>26</v>
      </c>
    </row>
    <row r="71" spans="3:74" x14ac:dyDescent="0.1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T71" s="498" t="s">
        <v>491</v>
      </c>
    </row>
  </sheetData>
  <sheetProtection algorithmName="SHA-512" hashValue="OVtkKnbxefX5pzfFpz40qVWvIC/5MiEHcBeD+ejwhPt/0ejOh/xiOJ/qskrAoyolGkldKebfM0kcoVMbJ5kcAg==" saltValue="PixJffzOVC801T0JFRJjXw==" spinCount="100000" sheet="1" objects="1" scenarios="1"/>
  <mergeCells count="417">
    <mergeCell ref="AZ28:BE28"/>
    <mergeCell ref="AS40:AT40"/>
    <mergeCell ref="AZ40:BE40"/>
    <mergeCell ref="AG61:AH62"/>
    <mergeCell ref="D2:F4"/>
    <mergeCell ref="AU32:AY32"/>
    <mergeCell ref="AU31:AY31"/>
    <mergeCell ref="AU23:AY23"/>
    <mergeCell ref="AU30:AY30"/>
    <mergeCell ref="AU29:AY29"/>
    <mergeCell ref="AU28:AY28"/>
    <mergeCell ref="AU27:AY27"/>
    <mergeCell ref="AU26:AY26"/>
    <mergeCell ref="AY53:BM54"/>
    <mergeCell ref="AY51:BM52"/>
    <mergeCell ref="AT51:AX52"/>
    <mergeCell ref="AT53:AX54"/>
    <mergeCell ref="AS43:AT43"/>
    <mergeCell ref="AS36:AT36"/>
    <mergeCell ref="BF37:BM37"/>
    <mergeCell ref="BF36:BM36"/>
    <mergeCell ref="AS39:AT39"/>
    <mergeCell ref="AS41:AT41"/>
    <mergeCell ref="AU45:AY45"/>
    <mergeCell ref="G26:K27"/>
    <mergeCell ref="AK49:AK50"/>
    <mergeCell ref="AM47:AO48"/>
    <mergeCell ref="R45:Y45"/>
    <mergeCell ref="R40:Y41"/>
    <mergeCell ref="O28:O29"/>
    <mergeCell ref="AJ32:AN33"/>
    <mergeCell ref="F30:K31"/>
    <mergeCell ref="Z32:AG33"/>
    <mergeCell ref="N30:N31"/>
    <mergeCell ref="O30:O31"/>
    <mergeCell ref="N34:N35"/>
    <mergeCell ref="L32:M33"/>
    <mergeCell ref="N32:N33"/>
    <mergeCell ref="O32:O33"/>
    <mergeCell ref="L30:M31"/>
    <mergeCell ref="F38:K38"/>
    <mergeCell ref="L36:M36"/>
    <mergeCell ref="F32:K33"/>
    <mergeCell ref="P36:Q36"/>
    <mergeCell ref="P37:Q37"/>
    <mergeCell ref="AH32:AI33"/>
    <mergeCell ref="O34:O35"/>
    <mergeCell ref="G28:K29"/>
    <mergeCell ref="AZ57:BB57"/>
    <mergeCell ref="D9:D12"/>
    <mergeCell ref="D14:D28"/>
    <mergeCell ref="R14:Y15"/>
    <mergeCell ref="P14:Q15"/>
    <mergeCell ref="O14:O15"/>
    <mergeCell ref="AM51:AN52"/>
    <mergeCell ref="AM12:AN12"/>
    <mergeCell ref="AZ20:BM20"/>
    <mergeCell ref="AZ21:BE21"/>
    <mergeCell ref="AZ35:BE35"/>
    <mergeCell ref="BF35:BM35"/>
    <mergeCell ref="AZ34:BE34"/>
    <mergeCell ref="L18:M19"/>
    <mergeCell ref="O20:O21"/>
    <mergeCell ref="L22:M23"/>
    <mergeCell ref="O18:O19"/>
    <mergeCell ref="N18:N19"/>
    <mergeCell ref="BF23:BM23"/>
    <mergeCell ref="AH26:AI27"/>
    <mergeCell ref="E36:K37"/>
    <mergeCell ref="F34:K35"/>
    <mergeCell ref="E30:E35"/>
    <mergeCell ref="AJ24:AN25"/>
    <mergeCell ref="BJ5:BJ6"/>
    <mergeCell ref="BF28:BM28"/>
    <mergeCell ref="AZ27:BE27"/>
    <mergeCell ref="AZ31:BE31"/>
    <mergeCell ref="AU21:AY21"/>
    <mergeCell ref="BC16:BM17"/>
    <mergeCell ref="BL10:BM10"/>
    <mergeCell ref="BC9:BM9"/>
    <mergeCell ref="L24:M25"/>
    <mergeCell ref="AH24:AI25"/>
    <mergeCell ref="AH22:AI23"/>
    <mergeCell ref="N24:N25"/>
    <mergeCell ref="P24:Q25"/>
    <mergeCell ref="R24:Y25"/>
    <mergeCell ref="O22:O23"/>
    <mergeCell ref="P26:Q27"/>
    <mergeCell ref="AH28:AI29"/>
    <mergeCell ref="R26:Y27"/>
    <mergeCell ref="R28:Y29"/>
    <mergeCell ref="P28:Q29"/>
    <mergeCell ref="O26:O27"/>
    <mergeCell ref="N26:N27"/>
    <mergeCell ref="L26:M27"/>
    <mergeCell ref="AZ29:BE29"/>
    <mergeCell ref="BF5:BF6"/>
    <mergeCell ref="AZ42:BE42"/>
    <mergeCell ref="BF32:BM32"/>
    <mergeCell ref="AZ24:BE24"/>
    <mergeCell ref="BF21:BM21"/>
    <mergeCell ref="AX5:AX6"/>
    <mergeCell ref="R16:Y17"/>
    <mergeCell ref="AV4:AV7"/>
    <mergeCell ref="AZ5:AZ6"/>
    <mergeCell ref="R12:Y12"/>
    <mergeCell ref="R9:Y11"/>
    <mergeCell ref="E8:BM8"/>
    <mergeCell ref="L2:M4"/>
    <mergeCell ref="Z9:AG11"/>
    <mergeCell ref="BL5:BL6"/>
    <mergeCell ref="BB5:BB6"/>
    <mergeCell ref="AZ26:BE26"/>
    <mergeCell ref="AU25:AY25"/>
    <mergeCell ref="BD5:BD6"/>
    <mergeCell ref="BF31:BM31"/>
    <mergeCell ref="BF30:BM30"/>
    <mergeCell ref="BF29:BM29"/>
    <mergeCell ref="BF26:BM26"/>
    <mergeCell ref="BH5:BH6"/>
    <mergeCell ref="AH16:AI17"/>
    <mergeCell ref="AH20:AI21"/>
    <mergeCell ref="AH18:AI19"/>
    <mergeCell ref="AZ33:BE33"/>
    <mergeCell ref="L9:M11"/>
    <mergeCell ref="N9:N10"/>
    <mergeCell ref="Z13:AG13"/>
    <mergeCell ref="AJ22:AN23"/>
    <mergeCell ref="AQ30:AR30"/>
    <mergeCell ref="N22:N23"/>
    <mergeCell ref="Z18:AG19"/>
    <mergeCell ref="Z16:AG17"/>
    <mergeCell ref="P30:Q31"/>
    <mergeCell ref="AH30:AI31"/>
    <mergeCell ref="L28:M29"/>
    <mergeCell ref="L16:M17"/>
    <mergeCell ref="Z22:AG23"/>
    <mergeCell ref="L20:M21"/>
    <mergeCell ref="N20:N21"/>
    <mergeCell ref="P12:Q12"/>
    <mergeCell ref="AQ23:AR23"/>
    <mergeCell ref="R18:Y19"/>
    <mergeCell ref="P18:Q19"/>
    <mergeCell ref="Z12:AG12"/>
    <mergeCell ref="E26:E29"/>
    <mergeCell ref="F12:K12"/>
    <mergeCell ref="F13:K13"/>
    <mergeCell ref="Z20:AG21"/>
    <mergeCell ref="F22:K23"/>
    <mergeCell ref="F24:F29"/>
    <mergeCell ref="F18:K19"/>
    <mergeCell ref="F20:K21"/>
    <mergeCell ref="P22:Q23"/>
    <mergeCell ref="P16:Q17"/>
    <mergeCell ref="N28:N29"/>
    <mergeCell ref="Z24:AG25"/>
    <mergeCell ref="O24:O25"/>
    <mergeCell ref="F16:K17"/>
    <mergeCell ref="R22:Y23"/>
    <mergeCell ref="Z26:AG27"/>
    <mergeCell ref="P20:Q21"/>
    <mergeCell ref="R20:Y21"/>
    <mergeCell ref="G24:K25"/>
    <mergeCell ref="Z14:AG15"/>
    <mergeCell ref="R13:Y13"/>
    <mergeCell ref="E16:E25"/>
    <mergeCell ref="O16:O17"/>
    <mergeCell ref="N16:N17"/>
    <mergeCell ref="E59:BM59"/>
    <mergeCell ref="AP56:AQ58"/>
    <mergeCell ref="AR56:AS58"/>
    <mergeCell ref="AY56:BM56"/>
    <mergeCell ref="AY58:BM58"/>
    <mergeCell ref="BF44:BM44"/>
    <mergeCell ref="AP44:AR45"/>
    <mergeCell ref="E44:K45"/>
    <mergeCell ref="AT49:AX49"/>
    <mergeCell ref="Y57:Z57"/>
    <mergeCell ref="L44:M45"/>
    <mergeCell ref="AS44:AT45"/>
    <mergeCell ref="AP49:AQ49"/>
    <mergeCell ref="AR49:AS49"/>
    <mergeCell ref="AY49:BM49"/>
    <mergeCell ref="AY47:BM48"/>
    <mergeCell ref="BF45:BM45"/>
    <mergeCell ref="AL57:AM57"/>
    <mergeCell ref="AN57:AO57"/>
    <mergeCell ref="AM55:AN55"/>
    <mergeCell ref="AV44:AY44"/>
    <mergeCell ref="AT56:AX58"/>
    <mergeCell ref="AT55:AX55"/>
    <mergeCell ref="AT50:AX50"/>
    <mergeCell ref="F39:K39"/>
    <mergeCell ref="L39:M39"/>
    <mergeCell ref="AH38:AN45"/>
    <mergeCell ref="R50:AD50"/>
    <mergeCell ref="AI47:AJ48"/>
    <mergeCell ref="Z45:AG45"/>
    <mergeCell ref="E56:L58"/>
    <mergeCell ref="E53:L54"/>
    <mergeCell ref="E51:L52"/>
    <mergeCell ref="E49:L50"/>
    <mergeCell ref="E46:AE46"/>
    <mergeCell ref="M51:M52"/>
    <mergeCell ref="R57:S57"/>
    <mergeCell ref="R49:AD49"/>
    <mergeCell ref="N47:P47"/>
    <mergeCell ref="R55:AD55"/>
    <mergeCell ref="R53:AD54"/>
    <mergeCell ref="N56:N58"/>
    <mergeCell ref="O56:O58"/>
    <mergeCell ref="AM53:AN54"/>
    <mergeCell ref="AK51:AK52"/>
    <mergeCell ref="AG47:AH48"/>
    <mergeCell ref="P53:P54"/>
    <mergeCell ref="P51:P52"/>
    <mergeCell ref="N36:N37"/>
    <mergeCell ref="AP40:AP43"/>
    <mergeCell ref="L38:M38"/>
    <mergeCell ref="O38:Q45"/>
    <mergeCell ref="N44:N45"/>
    <mergeCell ref="L37:M37"/>
    <mergeCell ref="L40:M41"/>
    <mergeCell ref="AG56:AI58"/>
    <mergeCell ref="AJ56:AK58"/>
    <mergeCell ref="M56:M58"/>
    <mergeCell ref="O53:O54"/>
    <mergeCell ref="AK53:AK54"/>
    <mergeCell ref="N53:N54"/>
    <mergeCell ref="P56:P58"/>
    <mergeCell ref="AG55:AH55"/>
    <mergeCell ref="O51:O52"/>
    <mergeCell ref="Q47:AE48"/>
    <mergeCell ref="M47:M48"/>
    <mergeCell ref="AG51:AH52"/>
    <mergeCell ref="AM49:AN50"/>
    <mergeCell ref="AG49:AH50"/>
    <mergeCell ref="R51:AD52"/>
    <mergeCell ref="Z40:AG41"/>
    <mergeCell ref="Z38:AG39"/>
    <mergeCell ref="E38:E43"/>
    <mergeCell ref="BF42:BM42"/>
    <mergeCell ref="AS42:AT42"/>
    <mergeCell ref="AP51:AQ52"/>
    <mergeCell ref="R42:Y43"/>
    <mergeCell ref="AI51:AJ52"/>
    <mergeCell ref="AQ43:AR43"/>
    <mergeCell ref="AZ32:BE32"/>
    <mergeCell ref="F42:K43"/>
    <mergeCell ref="F40:K41"/>
    <mergeCell ref="AZ41:BE41"/>
    <mergeCell ref="L42:M43"/>
    <mergeCell ref="N42:N43"/>
    <mergeCell ref="AQ42:AR42"/>
    <mergeCell ref="AZ38:BE38"/>
    <mergeCell ref="AZ37:BE37"/>
    <mergeCell ref="AZ43:BE43"/>
    <mergeCell ref="AQ39:AR39"/>
    <mergeCell ref="R36:Y37"/>
    <mergeCell ref="Z34:AG35"/>
    <mergeCell ref="O36:O37"/>
    <mergeCell ref="AH34:AI35"/>
    <mergeCell ref="Z36:AG37"/>
    <mergeCell ref="N40:N41"/>
    <mergeCell ref="AP55:AQ55"/>
    <mergeCell ref="AR55:AS55"/>
    <mergeCell ref="AY55:BM55"/>
    <mergeCell ref="E47:L48"/>
    <mergeCell ref="E55:F55"/>
    <mergeCell ref="M53:M54"/>
    <mergeCell ref="AP53:AQ54"/>
    <mergeCell ref="AR53:AS54"/>
    <mergeCell ref="AI53:AJ54"/>
    <mergeCell ref="AG53:AH54"/>
    <mergeCell ref="J55:L55"/>
    <mergeCell ref="N51:N52"/>
    <mergeCell ref="AI55:AJ55"/>
    <mergeCell ref="AR51:AS52"/>
    <mergeCell ref="AY50:BM50"/>
    <mergeCell ref="AI49:AJ50"/>
    <mergeCell ref="AP48:AQ48"/>
    <mergeCell ref="AP47:AX47"/>
    <mergeCell ref="AR50:AS50"/>
    <mergeCell ref="AK47:AL48"/>
    <mergeCell ref="AP50:AQ50"/>
    <mergeCell ref="AT48:AX48"/>
    <mergeCell ref="AP46:BM46"/>
    <mergeCell ref="BF43:BM43"/>
    <mergeCell ref="AZ44:BE45"/>
    <mergeCell ref="AG46:AN46"/>
    <mergeCell ref="AU41:AY41"/>
    <mergeCell ref="R44:Y44"/>
    <mergeCell ref="AR48:AS48"/>
    <mergeCell ref="Z44:AG44"/>
    <mergeCell ref="Z42:AG43"/>
    <mergeCell ref="AU43:AY43"/>
    <mergeCell ref="AU42:AY42"/>
    <mergeCell ref="BF34:BM34"/>
    <mergeCell ref="AQ40:AR40"/>
    <mergeCell ref="AQ41:AR41"/>
    <mergeCell ref="AS32:AT32"/>
    <mergeCell ref="AQ33:AR33"/>
    <mergeCell ref="AS33:AT33"/>
    <mergeCell ref="AS35:AT35"/>
    <mergeCell ref="AQ32:AR32"/>
    <mergeCell ref="AQ34:AR34"/>
    <mergeCell ref="BF40:BM40"/>
    <mergeCell ref="BF41:BM41"/>
    <mergeCell ref="BF33:BM33"/>
    <mergeCell ref="AZ39:BE39"/>
    <mergeCell ref="AU37:AY37"/>
    <mergeCell ref="AU36:AY36"/>
    <mergeCell ref="AU33:AY33"/>
    <mergeCell ref="AU39:AY39"/>
    <mergeCell ref="AU38:AY38"/>
    <mergeCell ref="BF39:BM39"/>
    <mergeCell ref="BF38:BM38"/>
    <mergeCell ref="AU40:AY40"/>
    <mergeCell ref="L34:M35"/>
    <mergeCell ref="P34:Q35"/>
    <mergeCell ref="BG27:BM27"/>
    <mergeCell ref="AU35:AY35"/>
    <mergeCell ref="AU34:AY34"/>
    <mergeCell ref="AU24:AY24"/>
    <mergeCell ref="AJ37:AN37"/>
    <mergeCell ref="AQ37:AR37"/>
    <mergeCell ref="AS37:AT37"/>
    <mergeCell ref="AS34:AT34"/>
    <mergeCell ref="AZ30:BE30"/>
    <mergeCell ref="AZ36:BE36"/>
    <mergeCell ref="AJ36:AN36"/>
    <mergeCell ref="AJ34:AN35"/>
    <mergeCell ref="AQ36:AR36"/>
    <mergeCell ref="AQ31:AR31"/>
    <mergeCell ref="AS30:AT30"/>
    <mergeCell ref="AS31:AT31"/>
    <mergeCell ref="AP22:AP26"/>
    <mergeCell ref="AJ30:AN31"/>
    <mergeCell ref="AS23:AT23"/>
    <mergeCell ref="AS29:AT29"/>
    <mergeCell ref="AS28:AT28"/>
    <mergeCell ref="AJ28:AN29"/>
    <mergeCell ref="AS27:AT27"/>
    <mergeCell ref="AQ28:AR28"/>
    <mergeCell ref="AH36:AI37"/>
    <mergeCell ref="AQ35:AR35"/>
    <mergeCell ref="AS38:AT38"/>
    <mergeCell ref="P32:Q33"/>
    <mergeCell ref="R34:Y35"/>
    <mergeCell ref="R32:Y33"/>
    <mergeCell ref="AS22:AT22"/>
    <mergeCell ref="AS24:AT24"/>
    <mergeCell ref="AS26:AT26"/>
    <mergeCell ref="R30:Y31"/>
    <mergeCell ref="AQ27:AR27"/>
    <mergeCell ref="AJ26:AN27"/>
    <mergeCell ref="AQ22:AR22"/>
    <mergeCell ref="AS25:AT25"/>
    <mergeCell ref="AQ24:AR24"/>
    <mergeCell ref="AP27:AP31"/>
    <mergeCell ref="AQ29:AR29"/>
    <mergeCell ref="Z30:AG31"/>
    <mergeCell ref="Z28:AG29"/>
    <mergeCell ref="AQ26:AR26"/>
    <mergeCell ref="R38:Y39"/>
    <mergeCell ref="BF24:BM24"/>
    <mergeCell ref="BF25:BM25"/>
    <mergeCell ref="AZ25:BE25"/>
    <mergeCell ref="AQ25:AR25"/>
    <mergeCell ref="AZ22:BE22"/>
    <mergeCell ref="AZ23:BE23"/>
    <mergeCell ref="AX22:AY22"/>
    <mergeCell ref="AP20:AR21"/>
    <mergeCell ref="AS20:AY20"/>
    <mergeCell ref="AJ16:AN17"/>
    <mergeCell ref="AP32:AP39"/>
    <mergeCell ref="AQ38:AR38"/>
    <mergeCell ref="AH11:AI11"/>
    <mergeCell ref="AJ11:AN11"/>
    <mergeCell ref="BC11:BM11"/>
    <mergeCell ref="BC14:BM15"/>
    <mergeCell ref="BC12:BM13"/>
    <mergeCell ref="AP9:AP17"/>
    <mergeCell ref="AQ9:BB9"/>
    <mergeCell ref="AQ11:BB11"/>
    <mergeCell ref="AO9:AO46"/>
    <mergeCell ref="AP18:AV19"/>
    <mergeCell ref="AH13:AI13"/>
    <mergeCell ref="AJ13:AN13"/>
    <mergeCell ref="AQ14:BB15"/>
    <mergeCell ref="AQ12:BB13"/>
    <mergeCell ref="AJ12:AL12"/>
    <mergeCell ref="AQ16:BB17"/>
    <mergeCell ref="AQ10:BB10"/>
    <mergeCell ref="AJ20:AN21"/>
    <mergeCell ref="AJ18:AN19"/>
    <mergeCell ref="AY18:BM19"/>
    <mergeCell ref="AS21:AT21"/>
    <mergeCell ref="E12:E15"/>
    <mergeCell ref="AH12:AI12"/>
    <mergeCell ref="L13:M13"/>
    <mergeCell ref="P13:Q13"/>
    <mergeCell ref="F14:K15"/>
    <mergeCell ref="L14:M15"/>
    <mergeCell ref="J5:J7"/>
    <mergeCell ref="L5:M7"/>
    <mergeCell ref="O5:S5"/>
    <mergeCell ref="AH7:AQ7"/>
    <mergeCell ref="O6:S7"/>
    <mergeCell ref="E9:K11"/>
    <mergeCell ref="N6:N7"/>
    <mergeCell ref="O9:Q10"/>
    <mergeCell ref="P11:Q11"/>
    <mergeCell ref="AH9:AN10"/>
    <mergeCell ref="N14:N15"/>
    <mergeCell ref="AJ14:AN15"/>
    <mergeCell ref="AH14:AI15"/>
  </mergeCells>
  <phoneticPr fontId="1"/>
  <dataValidations count="1">
    <dataValidation type="list" allowBlank="1" showInputMessage="1" showErrorMessage="1" sqref="D9:D12" xr:uid="{00000000-0002-0000-0200-000000000000}">
      <formula1>$BT$70:$BT$71</formula1>
    </dataValidation>
  </dataValidations>
  <printOptions horizontalCentered="1" verticalCentered="1"/>
  <pageMargins left="0" right="0" top="0" bottom="0" header="0" footer="0"/>
  <pageSetup paperSize="9" scale="71" orientation="landscape" verticalDpi="18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AO52"/>
  <sheetViews>
    <sheetView showZeros="0" topLeftCell="B1" zoomScale="90" zoomScaleNormal="90" workbookViewId="0">
      <selection activeCell="AM104" sqref="AM104"/>
    </sheetView>
  </sheetViews>
  <sheetFormatPr defaultRowHeight="13.5" x14ac:dyDescent="0.15"/>
  <cols>
    <col min="1" max="1" width="3.375" style="266" customWidth="1"/>
    <col min="2" max="2" width="2.75" style="266" customWidth="1"/>
    <col min="3" max="3" width="10.5" style="266" customWidth="1"/>
    <col min="4" max="4" width="0" style="266" hidden="1" customWidth="1"/>
    <col min="5" max="5" width="1.875" style="266" customWidth="1"/>
    <col min="6" max="6" width="3.125" style="266" customWidth="1"/>
    <col min="7" max="7" width="5.125" style="266" customWidth="1"/>
    <col min="8" max="8" width="1.25" style="266" customWidth="1"/>
    <col min="9" max="9" width="1.5" style="266" customWidth="1"/>
    <col min="10" max="10" width="3.625" style="266" customWidth="1"/>
    <col min="11" max="11" width="5" style="266" customWidth="1"/>
    <col min="12" max="12" width="1.25" style="266" customWidth="1"/>
    <col min="13" max="13" width="0" style="266" hidden="1" customWidth="1"/>
    <col min="14" max="14" width="1.875" style="266" customWidth="1"/>
    <col min="15" max="15" width="8.75" style="266" customWidth="1"/>
    <col min="16" max="16" width="1.25" style="266" customWidth="1"/>
    <col min="17" max="17" width="5.25" style="266" customWidth="1"/>
    <col min="18" max="18" width="4.875" style="266" customWidth="1"/>
    <col min="19" max="19" width="5.125" style="266" customWidth="1"/>
    <col min="20" max="20" width="1.25" style="266" customWidth="1"/>
    <col min="21" max="21" width="2.75" style="266" customWidth="1"/>
    <col min="22" max="22" width="1.375" style="266" customWidth="1"/>
    <col min="23" max="23" width="6.25" style="266" customWidth="1"/>
    <col min="24" max="24" width="4.125" style="266" customWidth="1"/>
    <col min="25" max="25" width="3.375" style="266" customWidth="1"/>
    <col min="26" max="26" width="6.875" style="266" customWidth="1"/>
    <col min="27" max="29" width="0" style="266" hidden="1" customWidth="1"/>
    <col min="30" max="31" width="1.875" style="266" customWidth="1"/>
    <col min="32" max="32" width="7.125" style="266" customWidth="1"/>
    <col min="33" max="33" width="5.25" style="266" customWidth="1"/>
    <col min="34" max="34" width="4.625" style="266" customWidth="1"/>
    <col min="35" max="35" width="2.625" style="266" customWidth="1"/>
    <col min="36" max="36" width="3.125" style="266" customWidth="1"/>
    <col min="37" max="37" width="4.625" style="266" customWidth="1"/>
    <col min="38" max="38" width="5.75" style="266" customWidth="1"/>
    <col min="39" max="39" width="2.625" style="266" customWidth="1"/>
    <col min="40" max="40" width="7.25" style="266" customWidth="1"/>
    <col min="41" max="41" width="6.5" style="266" customWidth="1"/>
    <col min="42" max="16384" width="9" style="266"/>
  </cols>
  <sheetData>
    <row r="1" spans="2:41" ht="31.5" customHeight="1" x14ac:dyDescent="0.15"/>
    <row r="2" spans="2:41" ht="15" customHeight="1" x14ac:dyDescent="0.15">
      <c r="B2" s="265"/>
      <c r="C2" s="1488" t="s">
        <v>336</v>
      </c>
      <c r="D2" s="1488"/>
      <c r="E2" s="1488"/>
      <c r="F2" s="1488"/>
      <c r="G2" s="1488"/>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265"/>
      <c r="AN2" s="265"/>
      <c r="AO2" s="265"/>
    </row>
    <row r="3" spans="2:41" ht="15" customHeight="1" x14ac:dyDescent="0.15">
      <c r="B3" s="1689" t="s">
        <v>503</v>
      </c>
      <c r="C3" s="1490" t="s">
        <v>497</v>
      </c>
      <c r="D3" s="1492" t="s">
        <v>485</v>
      </c>
      <c r="E3" s="1493"/>
      <c r="F3" s="1490"/>
      <c r="G3" s="267" t="s">
        <v>486</v>
      </c>
      <c r="H3" s="1496" t="s">
        <v>337</v>
      </c>
      <c r="I3" s="1506"/>
      <c r="J3" s="1498"/>
      <c r="K3" s="1498"/>
      <c r="L3" s="1497"/>
      <c r="M3" s="1505" t="s">
        <v>338</v>
      </c>
      <c r="N3" s="1506"/>
      <c r="O3" s="1498"/>
      <c r="P3" s="1507"/>
      <c r="Q3" s="1525" t="s">
        <v>202</v>
      </c>
      <c r="R3" s="1489" t="s">
        <v>203</v>
      </c>
      <c r="S3" s="268" t="s">
        <v>339</v>
      </c>
      <c r="T3" s="1505" t="s">
        <v>340</v>
      </c>
      <c r="U3" s="1506"/>
      <c r="V3" s="1507"/>
      <c r="W3" s="1496" t="s">
        <v>341</v>
      </c>
      <c r="X3" s="1497"/>
      <c r="Y3" s="1496" t="s">
        <v>342</v>
      </c>
      <c r="Z3" s="1497"/>
      <c r="AA3" s="1496" t="s">
        <v>343</v>
      </c>
      <c r="AB3" s="1498"/>
      <c r="AC3" s="1498"/>
      <c r="AD3" s="1498"/>
      <c r="AE3" s="1498"/>
      <c r="AF3" s="1497"/>
      <c r="AG3" s="269" t="s">
        <v>344</v>
      </c>
      <c r="AH3" s="1496" t="s">
        <v>345</v>
      </c>
      <c r="AI3" s="1498"/>
      <c r="AJ3" s="1497"/>
      <c r="AK3" s="1496" t="s">
        <v>346</v>
      </c>
      <c r="AL3" s="1497"/>
      <c r="AM3" s="1489" t="s">
        <v>204</v>
      </c>
      <c r="AN3" s="1489"/>
      <c r="AO3" s="265"/>
    </row>
    <row r="4" spans="2:41" ht="15" customHeight="1" x14ac:dyDescent="0.15">
      <c r="B4" s="1689"/>
      <c r="C4" s="1490"/>
      <c r="D4" s="1492"/>
      <c r="E4" s="1493"/>
      <c r="F4" s="1490"/>
      <c r="G4" s="270" t="s">
        <v>205</v>
      </c>
      <c r="H4" s="1471" t="s">
        <v>206</v>
      </c>
      <c r="I4" s="1502"/>
      <c r="J4" s="1534"/>
      <c r="K4" s="1534"/>
      <c r="L4" s="1535"/>
      <c r="M4" s="1502" t="s">
        <v>207</v>
      </c>
      <c r="N4" s="1502"/>
      <c r="O4" s="1502"/>
      <c r="P4" s="1502"/>
      <c r="Q4" s="1525"/>
      <c r="R4" s="1489"/>
      <c r="S4" s="271" t="s">
        <v>403</v>
      </c>
      <c r="T4" s="1512" t="s">
        <v>208</v>
      </c>
      <c r="U4" s="1513"/>
      <c r="V4" s="1514"/>
      <c r="W4" s="1510" t="s">
        <v>400</v>
      </c>
      <c r="X4" s="1511"/>
      <c r="Y4" s="1471" t="s">
        <v>401</v>
      </c>
      <c r="Z4" s="1472"/>
      <c r="AA4" s="1468" t="s">
        <v>400</v>
      </c>
      <c r="AB4" s="1502"/>
      <c r="AC4" s="1502"/>
      <c r="AD4" s="1502"/>
      <c r="AE4" s="1502"/>
      <c r="AF4" s="1472"/>
      <c r="AG4" s="270" t="s">
        <v>209</v>
      </c>
      <c r="AH4" s="1503" t="s">
        <v>210</v>
      </c>
      <c r="AI4" s="1524"/>
      <c r="AJ4" s="1504"/>
      <c r="AK4" s="1503" t="s">
        <v>402</v>
      </c>
      <c r="AL4" s="1504"/>
      <c r="AM4" s="1489"/>
      <c r="AN4" s="1489"/>
      <c r="AO4" s="265"/>
    </row>
    <row r="5" spans="2:41" ht="10.5" customHeight="1" x14ac:dyDescent="0.15">
      <c r="B5" s="1689"/>
      <c r="C5" s="1490"/>
      <c r="D5" s="1492"/>
      <c r="E5" s="1493"/>
      <c r="F5" s="1490"/>
      <c r="G5" s="1489" t="s">
        <v>487</v>
      </c>
      <c r="H5" s="1508" t="s">
        <v>399</v>
      </c>
      <c r="I5" s="1489"/>
      <c r="J5" s="1489"/>
      <c r="K5" s="1489"/>
      <c r="L5" s="1509"/>
      <c r="M5" s="1502" t="s">
        <v>211</v>
      </c>
      <c r="N5" s="1502"/>
      <c r="O5" s="1502"/>
      <c r="P5" s="1502"/>
      <c r="Q5" s="1515" t="s">
        <v>212</v>
      </c>
      <c r="R5" s="1455" t="s">
        <v>213</v>
      </c>
      <c r="S5" s="272" t="s">
        <v>404</v>
      </c>
      <c r="T5" s="1512" t="s">
        <v>490</v>
      </c>
      <c r="U5" s="1513"/>
      <c r="V5" s="1514"/>
      <c r="W5" s="1510" t="s">
        <v>408</v>
      </c>
      <c r="X5" s="1511"/>
      <c r="Y5" s="1471" t="s">
        <v>488</v>
      </c>
      <c r="Z5" s="1472"/>
      <c r="AA5" s="273"/>
      <c r="AB5" s="274"/>
      <c r="AC5" s="274"/>
      <c r="AD5" s="1502" t="s">
        <v>406</v>
      </c>
      <c r="AE5" s="1502"/>
      <c r="AF5" s="1472"/>
      <c r="AG5" s="1489" t="s">
        <v>214</v>
      </c>
      <c r="AH5" s="1471" t="s">
        <v>411</v>
      </c>
      <c r="AI5" s="1502"/>
      <c r="AJ5" s="1472"/>
      <c r="AK5" s="1512" t="s">
        <v>215</v>
      </c>
      <c r="AL5" s="1514"/>
      <c r="AM5" s="1489"/>
      <c r="AN5" s="1489"/>
      <c r="AO5" s="265"/>
    </row>
    <row r="6" spans="2:41" ht="11.25" customHeight="1" x14ac:dyDescent="0.15">
      <c r="B6" s="1689"/>
      <c r="C6" s="1491"/>
      <c r="D6" s="1494"/>
      <c r="E6" s="1495"/>
      <c r="F6" s="1491"/>
      <c r="G6" s="1489"/>
      <c r="H6" s="1508"/>
      <c r="I6" s="1489"/>
      <c r="J6" s="1489"/>
      <c r="K6" s="1489"/>
      <c r="L6" s="1509"/>
      <c r="M6" s="1502"/>
      <c r="N6" s="1502"/>
      <c r="O6" s="1502"/>
      <c r="P6" s="1502"/>
      <c r="Q6" s="1515"/>
      <c r="R6" s="1455"/>
      <c r="S6" s="275" t="s">
        <v>405</v>
      </c>
      <c r="T6" s="1516" t="s">
        <v>410</v>
      </c>
      <c r="U6" s="1516"/>
      <c r="V6" s="1517"/>
      <c r="W6" s="1518" t="s">
        <v>409</v>
      </c>
      <c r="X6" s="1519"/>
      <c r="Y6" s="1471"/>
      <c r="Z6" s="1472"/>
      <c r="AA6" s="1520" t="s">
        <v>407</v>
      </c>
      <c r="AB6" s="1521"/>
      <c r="AC6" s="1521"/>
      <c r="AD6" s="1521"/>
      <c r="AE6" s="1521"/>
      <c r="AF6" s="1522"/>
      <c r="AG6" s="1489"/>
      <c r="AH6" s="1518" t="s">
        <v>412</v>
      </c>
      <c r="AI6" s="1523"/>
      <c r="AJ6" s="1519"/>
      <c r="AK6" s="1512"/>
      <c r="AL6" s="1514"/>
      <c r="AM6" s="1489"/>
      <c r="AN6" s="1489"/>
      <c r="AO6" s="265"/>
    </row>
    <row r="7" spans="2:41" ht="12" customHeight="1" x14ac:dyDescent="0.15">
      <c r="B7" s="1689"/>
      <c r="C7" s="407"/>
      <c r="D7" s="1476" t="s">
        <v>219</v>
      </c>
      <c r="E7" s="1476"/>
      <c r="F7" s="1477"/>
      <c r="G7" s="276" t="s">
        <v>216</v>
      </c>
      <c r="H7" s="277"/>
      <c r="I7" s="1473">
        <v>1500000</v>
      </c>
      <c r="J7" s="1473"/>
      <c r="K7" s="1473"/>
      <c r="L7" s="278"/>
      <c r="M7" s="279"/>
      <c r="N7" s="1473"/>
      <c r="O7" s="1473"/>
      <c r="P7" s="279"/>
      <c r="Q7" s="1449" t="s">
        <v>221</v>
      </c>
      <c r="R7" s="1437">
        <v>15</v>
      </c>
      <c r="S7" s="1452">
        <v>6.6000000000000003E-2</v>
      </c>
      <c r="T7" s="280"/>
      <c r="U7" s="281">
        <v>12</v>
      </c>
      <c r="V7" s="484" t="s">
        <v>143</v>
      </c>
      <c r="W7" s="1499" t="s">
        <v>217</v>
      </c>
      <c r="X7" s="1500"/>
      <c r="Y7" s="1499" t="s">
        <v>217</v>
      </c>
      <c r="Z7" s="1500"/>
      <c r="AA7" s="1499" t="s">
        <v>217</v>
      </c>
      <c r="AB7" s="1501"/>
      <c r="AC7" s="1501"/>
      <c r="AD7" s="1501"/>
      <c r="AE7" s="1501"/>
      <c r="AF7" s="1500"/>
      <c r="AG7" s="483" t="s">
        <v>218</v>
      </c>
      <c r="AH7" s="1499" t="s">
        <v>217</v>
      </c>
      <c r="AI7" s="1501"/>
      <c r="AJ7" s="1500"/>
      <c r="AK7" s="1532" t="s">
        <v>217</v>
      </c>
      <c r="AL7" s="1533"/>
      <c r="AM7" s="1526"/>
      <c r="AN7" s="1527"/>
      <c r="AO7" s="265"/>
    </row>
    <row r="8" spans="2:41" ht="12" customHeight="1" x14ac:dyDescent="0.15">
      <c r="B8" s="1689"/>
      <c r="C8" s="408" t="s">
        <v>519</v>
      </c>
      <c r="D8" s="1478"/>
      <c r="E8" s="1478"/>
      <c r="F8" s="1479"/>
      <c r="G8" s="502" t="s">
        <v>532</v>
      </c>
      <c r="H8" s="282" t="s">
        <v>329</v>
      </c>
      <c r="I8" s="1441"/>
      <c r="J8" s="1441"/>
      <c r="K8" s="1441"/>
      <c r="L8" s="283" t="s">
        <v>330</v>
      </c>
      <c r="M8" s="284"/>
      <c r="N8" s="1441">
        <v>1500000</v>
      </c>
      <c r="O8" s="1441"/>
      <c r="P8" s="285"/>
      <c r="Q8" s="1450"/>
      <c r="R8" s="1438"/>
      <c r="S8" s="1453"/>
      <c r="T8" s="1456">
        <v>12</v>
      </c>
      <c r="U8" s="1456"/>
      <c r="V8" s="1457"/>
      <c r="W8" s="1528">
        <v>100500</v>
      </c>
      <c r="X8" s="1529"/>
      <c r="Y8" s="1528"/>
      <c r="Z8" s="1529"/>
      <c r="AA8" s="466"/>
      <c r="AB8" s="467"/>
      <c r="AC8" s="467"/>
      <c r="AD8" s="1530">
        <f>SUM(W8,Y8)</f>
        <v>100500</v>
      </c>
      <c r="AE8" s="1530"/>
      <c r="AF8" s="1529"/>
      <c r="AG8" s="474">
        <v>100</v>
      </c>
      <c r="AH8" s="1528">
        <f>INT(AD8*AG8/100)</f>
        <v>100500</v>
      </c>
      <c r="AI8" s="1530"/>
      <c r="AJ8" s="1529"/>
      <c r="AK8" s="1528">
        <v>528500</v>
      </c>
      <c r="AL8" s="1529"/>
      <c r="AM8" s="1531"/>
      <c r="AN8" s="1531"/>
      <c r="AO8" s="265"/>
    </row>
    <row r="9" spans="2:41" ht="12" customHeight="1" x14ac:dyDescent="0.15">
      <c r="B9" s="1689"/>
      <c r="C9" s="409"/>
      <c r="D9" s="1474">
        <v>40</v>
      </c>
      <c r="E9" s="1474"/>
      <c r="F9" s="1475"/>
      <c r="G9" s="1541" t="s">
        <v>533</v>
      </c>
      <c r="H9" s="286"/>
      <c r="I9" s="1442">
        <v>1240000</v>
      </c>
      <c r="J9" s="1442"/>
      <c r="K9" s="1442"/>
      <c r="L9" s="288"/>
      <c r="M9" s="289"/>
      <c r="N9" s="1442"/>
      <c r="O9" s="1442"/>
      <c r="P9" s="289"/>
      <c r="Q9" s="1451" t="s">
        <v>221</v>
      </c>
      <c r="R9" s="1439">
        <v>19</v>
      </c>
      <c r="S9" s="1440">
        <v>5.2999999999999999E-2</v>
      </c>
      <c r="T9" s="290"/>
      <c r="U9" s="281">
        <v>9</v>
      </c>
      <c r="V9" s="291"/>
      <c r="W9" s="1483">
        <v>49290</v>
      </c>
      <c r="X9" s="1484"/>
      <c r="Y9" s="1485"/>
      <c r="Z9" s="1486"/>
      <c r="AA9" s="1483">
        <f>SUM(W9,Y9)</f>
        <v>49290</v>
      </c>
      <c r="AB9" s="1487"/>
      <c r="AC9" s="1487"/>
      <c r="AD9" s="1487"/>
      <c r="AE9" s="1487"/>
      <c r="AF9" s="1484"/>
      <c r="AG9" s="1439">
        <v>100</v>
      </c>
      <c r="AH9" s="1483">
        <f>INT(AA9*AG9/100)</f>
        <v>49290</v>
      </c>
      <c r="AI9" s="1487"/>
      <c r="AJ9" s="1484"/>
      <c r="AK9" s="1483">
        <v>1190710</v>
      </c>
      <c r="AL9" s="1484"/>
      <c r="AM9" s="1536"/>
      <c r="AN9" s="1536"/>
      <c r="AO9" s="265"/>
    </row>
    <row r="10" spans="2:41" ht="12" customHeight="1" x14ac:dyDescent="0.15">
      <c r="B10" s="1689"/>
      <c r="C10" s="409" t="s">
        <v>520</v>
      </c>
      <c r="D10" s="1474"/>
      <c r="E10" s="1474"/>
      <c r="F10" s="1475"/>
      <c r="G10" s="1541"/>
      <c r="H10" s="292" t="s">
        <v>331</v>
      </c>
      <c r="I10" s="1442"/>
      <c r="J10" s="1442"/>
      <c r="K10" s="1442"/>
      <c r="L10" s="293" t="s">
        <v>332</v>
      </c>
      <c r="M10" s="294"/>
      <c r="N10" s="1442">
        <v>1240000</v>
      </c>
      <c r="O10" s="1442"/>
      <c r="P10" s="287"/>
      <c r="Q10" s="1451"/>
      <c r="R10" s="1439"/>
      <c r="S10" s="1440"/>
      <c r="T10" s="1454">
        <v>12</v>
      </c>
      <c r="U10" s="1454"/>
      <c r="V10" s="1455"/>
      <c r="W10" s="1483"/>
      <c r="X10" s="1484"/>
      <c r="Y10" s="1485"/>
      <c r="Z10" s="1486"/>
      <c r="AA10" s="1483"/>
      <c r="AB10" s="1487"/>
      <c r="AC10" s="1487"/>
      <c r="AD10" s="1487"/>
      <c r="AE10" s="1487"/>
      <c r="AF10" s="1484"/>
      <c r="AG10" s="1439"/>
      <c r="AH10" s="1483"/>
      <c r="AI10" s="1487"/>
      <c r="AJ10" s="1484"/>
      <c r="AK10" s="1483"/>
      <c r="AL10" s="1484"/>
      <c r="AM10" s="1536"/>
      <c r="AN10" s="1536"/>
      <c r="AO10" s="265"/>
    </row>
    <row r="11" spans="2:41" ht="12" customHeight="1" x14ac:dyDescent="0.15">
      <c r="B11" s="1689"/>
      <c r="C11" s="407"/>
      <c r="D11" s="1476" t="s">
        <v>524</v>
      </c>
      <c r="E11" s="1476"/>
      <c r="F11" s="1477"/>
      <c r="G11" s="1539" t="s">
        <v>534</v>
      </c>
      <c r="H11" s="295"/>
      <c r="I11" s="1473">
        <v>450000</v>
      </c>
      <c r="J11" s="1473"/>
      <c r="K11" s="1473"/>
      <c r="L11" s="296"/>
      <c r="M11" s="279"/>
      <c r="N11" s="1473"/>
      <c r="O11" s="1473"/>
      <c r="P11" s="279"/>
      <c r="Q11" s="1449" t="s">
        <v>222</v>
      </c>
      <c r="R11" s="1437">
        <v>7</v>
      </c>
      <c r="S11" s="1452">
        <v>0.28599999999999998</v>
      </c>
      <c r="T11" s="297"/>
      <c r="U11" s="298">
        <v>4</v>
      </c>
      <c r="V11" s="297"/>
      <c r="W11" s="1443">
        <v>42900</v>
      </c>
      <c r="X11" s="1445"/>
      <c r="Y11" s="1537"/>
      <c r="Z11" s="1538"/>
      <c r="AA11" s="1443">
        <f>SUM(W11,Y11)</f>
        <v>42900</v>
      </c>
      <c r="AB11" s="1444"/>
      <c r="AC11" s="1444"/>
      <c r="AD11" s="1444"/>
      <c r="AE11" s="1444"/>
      <c r="AF11" s="1445"/>
      <c r="AG11" s="1437">
        <v>100</v>
      </c>
      <c r="AH11" s="1443">
        <f>INT(AA11*AG11/100)</f>
        <v>42900</v>
      </c>
      <c r="AI11" s="1444"/>
      <c r="AJ11" s="1445"/>
      <c r="AK11" s="1443">
        <v>407100</v>
      </c>
      <c r="AL11" s="1445"/>
      <c r="AM11" s="1542"/>
      <c r="AN11" s="1542"/>
      <c r="AO11" s="265"/>
    </row>
    <row r="12" spans="2:41" ht="12" customHeight="1" x14ac:dyDescent="0.15">
      <c r="B12" s="1689"/>
      <c r="C12" s="408" t="s">
        <v>457</v>
      </c>
      <c r="D12" s="1478"/>
      <c r="E12" s="1478"/>
      <c r="F12" s="1479"/>
      <c r="G12" s="1540"/>
      <c r="H12" s="282" t="s">
        <v>331</v>
      </c>
      <c r="I12" s="1441">
        <v>39060</v>
      </c>
      <c r="J12" s="1441"/>
      <c r="K12" s="1441"/>
      <c r="L12" s="283" t="s">
        <v>332</v>
      </c>
      <c r="M12" s="284"/>
      <c r="N12" s="1441">
        <v>450000</v>
      </c>
      <c r="O12" s="1441"/>
      <c r="P12" s="285"/>
      <c r="Q12" s="1450"/>
      <c r="R12" s="1438"/>
      <c r="S12" s="1453"/>
      <c r="T12" s="1456">
        <v>12</v>
      </c>
      <c r="U12" s="1456"/>
      <c r="V12" s="1457"/>
      <c r="W12" s="1446"/>
      <c r="X12" s="1448"/>
      <c r="Y12" s="1528"/>
      <c r="Z12" s="1529"/>
      <c r="AA12" s="1446"/>
      <c r="AB12" s="1447"/>
      <c r="AC12" s="1447"/>
      <c r="AD12" s="1447"/>
      <c r="AE12" s="1447"/>
      <c r="AF12" s="1448"/>
      <c r="AG12" s="1438"/>
      <c r="AH12" s="1446"/>
      <c r="AI12" s="1447"/>
      <c r="AJ12" s="1448"/>
      <c r="AK12" s="1446"/>
      <c r="AL12" s="1448"/>
      <c r="AM12" s="1531"/>
      <c r="AN12" s="1531"/>
      <c r="AO12" s="265"/>
    </row>
    <row r="13" spans="2:41" ht="12" customHeight="1" x14ac:dyDescent="0.15">
      <c r="B13" s="1689"/>
      <c r="C13" s="409"/>
      <c r="D13" s="1474" t="s">
        <v>525</v>
      </c>
      <c r="E13" s="1474"/>
      <c r="F13" s="1475"/>
      <c r="G13" s="1480" t="s">
        <v>538</v>
      </c>
      <c r="H13" s="286"/>
      <c r="I13" s="1442">
        <v>520000</v>
      </c>
      <c r="J13" s="1442"/>
      <c r="K13" s="1442"/>
      <c r="L13" s="288"/>
      <c r="M13" s="289"/>
      <c r="N13" s="1442"/>
      <c r="O13" s="1442"/>
      <c r="P13" s="289"/>
      <c r="Q13" s="1451" t="s">
        <v>220</v>
      </c>
      <c r="R13" s="1439">
        <v>30</v>
      </c>
      <c r="S13" s="1440" t="s">
        <v>461</v>
      </c>
      <c r="T13" s="35"/>
      <c r="U13" s="298">
        <v>12</v>
      </c>
      <c r="V13" s="35"/>
      <c r="W13" s="1483">
        <v>16796</v>
      </c>
      <c r="X13" s="1484"/>
      <c r="Y13" s="1485"/>
      <c r="Z13" s="1486"/>
      <c r="AA13" s="1483">
        <f>SUM(W13,Y13)</f>
        <v>16796</v>
      </c>
      <c r="AB13" s="1487"/>
      <c r="AC13" s="1487"/>
      <c r="AD13" s="1487"/>
      <c r="AE13" s="1487"/>
      <c r="AF13" s="1484"/>
      <c r="AG13" s="1439">
        <v>100</v>
      </c>
      <c r="AH13" s="1483">
        <f>INT(AA13*AG13/100)</f>
        <v>16796</v>
      </c>
      <c r="AI13" s="1487"/>
      <c r="AJ13" s="1484"/>
      <c r="AK13" s="1483">
        <v>217672</v>
      </c>
      <c r="AL13" s="1484"/>
      <c r="AM13" s="1536"/>
      <c r="AN13" s="1536"/>
      <c r="AO13" s="265"/>
    </row>
    <row r="14" spans="2:41" ht="12" customHeight="1" x14ac:dyDescent="0.15">
      <c r="B14" s="1689"/>
      <c r="C14" s="409" t="s">
        <v>458</v>
      </c>
      <c r="D14" s="1474"/>
      <c r="E14" s="1474"/>
      <c r="F14" s="1475"/>
      <c r="G14" s="1480"/>
      <c r="H14" s="292" t="s">
        <v>331</v>
      </c>
      <c r="I14" s="1442"/>
      <c r="J14" s="1442"/>
      <c r="K14" s="1442"/>
      <c r="L14" s="293" t="s">
        <v>332</v>
      </c>
      <c r="M14" s="294"/>
      <c r="N14" s="1442">
        <v>494000</v>
      </c>
      <c r="O14" s="1442"/>
      <c r="P14" s="287"/>
      <c r="Q14" s="1451"/>
      <c r="R14" s="1439"/>
      <c r="S14" s="1440"/>
      <c r="T14" s="1454">
        <v>12</v>
      </c>
      <c r="U14" s="1454"/>
      <c r="V14" s="1455"/>
      <c r="W14" s="1483"/>
      <c r="X14" s="1484"/>
      <c r="Y14" s="1485"/>
      <c r="Z14" s="1486"/>
      <c r="AA14" s="1483"/>
      <c r="AB14" s="1487"/>
      <c r="AC14" s="1487"/>
      <c r="AD14" s="1487"/>
      <c r="AE14" s="1487"/>
      <c r="AF14" s="1484"/>
      <c r="AG14" s="1439"/>
      <c r="AH14" s="1483"/>
      <c r="AI14" s="1487"/>
      <c r="AJ14" s="1484"/>
      <c r="AK14" s="1483"/>
      <c r="AL14" s="1484"/>
      <c r="AM14" s="1536"/>
      <c r="AN14" s="1536"/>
      <c r="AO14" s="265"/>
    </row>
    <row r="15" spans="2:41" ht="12" customHeight="1" x14ac:dyDescent="0.15">
      <c r="B15" s="1689"/>
      <c r="C15" s="407"/>
      <c r="D15" s="1476"/>
      <c r="E15" s="1476"/>
      <c r="F15" s="1477"/>
      <c r="G15" s="1481" t="s">
        <v>535</v>
      </c>
      <c r="H15" s="295"/>
      <c r="I15" s="1473">
        <v>180000</v>
      </c>
      <c r="J15" s="1473"/>
      <c r="K15" s="1473"/>
      <c r="L15" s="296"/>
      <c r="M15" s="279"/>
      <c r="N15" s="1473"/>
      <c r="O15" s="1473"/>
      <c r="P15" s="279"/>
      <c r="Q15" s="1449"/>
      <c r="R15" s="1437"/>
      <c r="S15" s="1452" t="s">
        <v>460</v>
      </c>
      <c r="T15" s="297"/>
      <c r="U15" s="298" t="s">
        <v>459</v>
      </c>
      <c r="V15" s="297"/>
      <c r="W15" s="1443">
        <v>60000</v>
      </c>
      <c r="X15" s="1445"/>
      <c r="Y15" s="1537"/>
      <c r="Z15" s="1538"/>
      <c r="AA15" s="1443">
        <f>SUM(W15,Y15)</f>
        <v>60000</v>
      </c>
      <c r="AB15" s="1444"/>
      <c r="AC15" s="1444"/>
      <c r="AD15" s="1444"/>
      <c r="AE15" s="1444"/>
      <c r="AF15" s="1445"/>
      <c r="AG15" s="1437">
        <v>100</v>
      </c>
      <c r="AH15" s="1443">
        <f>INT(AA15*AG15/100)</f>
        <v>60000</v>
      </c>
      <c r="AI15" s="1444"/>
      <c r="AJ15" s="1445"/>
      <c r="AK15" s="1443">
        <v>120000</v>
      </c>
      <c r="AL15" s="1445"/>
      <c r="AM15" s="1542"/>
      <c r="AN15" s="1542"/>
      <c r="AO15" s="265"/>
    </row>
    <row r="16" spans="2:41" ht="12" customHeight="1" x14ac:dyDescent="0.15">
      <c r="B16" s="265"/>
      <c r="C16" s="408" t="s">
        <v>521</v>
      </c>
      <c r="D16" s="1478"/>
      <c r="E16" s="1478"/>
      <c r="F16" s="1479"/>
      <c r="G16" s="1482"/>
      <c r="H16" s="282" t="s">
        <v>331</v>
      </c>
      <c r="I16" s="1441"/>
      <c r="J16" s="1441"/>
      <c r="K16" s="1441"/>
      <c r="L16" s="283" t="s">
        <v>332</v>
      </c>
      <c r="M16" s="284"/>
      <c r="N16" s="1441">
        <v>180000</v>
      </c>
      <c r="O16" s="1441"/>
      <c r="P16" s="285"/>
      <c r="Q16" s="1450"/>
      <c r="R16" s="1438"/>
      <c r="S16" s="1453"/>
      <c r="T16" s="1456">
        <v>12</v>
      </c>
      <c r="U16" s="1456"/>
      <c r="V16" s="1457"/>
      <c r="W16" s="1446"/>
      <c r="X16" s="1448"/>
      <c r="Y16" s="1528"/>
      <c r="Z16" s="1529"/>
      <c r="AA16" s="1446"/>
      <c r="AB16" s="1447"/>
      <c r="AC16" s="1447"/>
      <c r="AD16" s="1447"/>
      <c r="AE16" s="1447"/>
      <c r="AF16" s="1448"/>
      <c r="AG16" s="1438"/>
      <c r="AH16" s="1446"/>
      <c r="AI16" s="1447"/>
      <c r="AJ16" s="1448"/>
      <c r="AK16" s="1446"/>
      <c r="AL16" s="1448"/>
      <c r="AM16" s="1531"/>
      <c r="AN16" s="1531"/>
      <c r="AO16" s="265"/>
    </row>
    <row r="17" spans="2:41" ht="12" customHeight="1" x14ac:dyDescent="0.15">
      <c r="B17" s="265"/>
      <c r="C17" s="409"/>
      <c r="D17" s="1474"/>
      <c r="E17" s="1474"/>
      <c r="F17" s="1475"/>
      <c r="G17" s="1480" t="s">
        <v>535</v>
      </c>
      <c r="H17" s="286"/>
      <c r="I17" s="1442">
        <v>520000</v>
      </c>
      <c r="J17" s="1442"/>
      <c r="K17" s="1442"/>
      <c r="L17" s="288"/>
      <c r="M17" s="289"/>
      <c r="N17" s="1442"/>
      <c r="O17" s="1442"/>
      <c r="P17" s="289"/>
      <c r="Q17" s="1451"/>
      <c r="R17" s="1439"/>
      <c r="S17" s="1440"/>
      <c r="T17" s="35"/>
      <c r="U17" s="298"/>
      <c r="V17" s="35"/>
      <c r="W17" s="1483"/>
      <c r="X17" s="1484"/>
      <c r="Y17" s="1485"/>
      <c r="Z17" s="1486"/>
      <c r="AA17" s="1483">
        <f>SUM(W17,Y17)</f>
        <v>0</v>
      </c>
      <c r="AB17" s="1487"/>
      <c r="AC17" s="1487"/>
      <c r="AD17" s="1487"/>
      <c r="AE17" s="1487"/>
      <c r="AF17" s="1484"/>
      <c r="AG17" s="1439" t="s">
        <v>462</v>
      </c>
      <c r="AH17" s="1483">
        <v>500000</v>
      </c>
      <c r="AI17" s="1487"/>
      <c r="AJ17" s="1484"/>
      <c r="AK17" s="1483"/>
      <c r="AL17" s="1484"/>
      <c r="AM17" s="1536"/>
      <c r="AN17" s="1536"/>
      <c r="AO17" s="265"/>
    </row>
    <row r="18" spans="2:41" ht="12" customHeight="1" x14ac:dyDescent="0.15">
      <c r="B18" s="265"/>
      <c r="C18" s="409" t="s">
        <v>522</v>
      </c>
      <c r="D18" s="1474"/>
      <c r="E18" s="1474"/>
      <c r="F18" s="1475"/>
      <c r="G18" s="1480"/>
      <c r="H18" s="292" t="s">
        <v>331</v>
      </c>
      <c r="I18" s="1442"/>
      <c r="J18" s="1442"/>
      <c r="K18" s="1442"/>
      <c r="L18" s="293" t="s">
        <v>332</v>
      </c>
      <c r="M18" s="294"/>
      <c r="N18" s="1442"/>
      <c r="O18" s="1442"/>
      <c r="P18" s="287"/>
      <c r="Q18" s="1451"/>
      <c r="R18" s="1439"/>
      <c r="S18" s="1440"/>
      <c r="T18" s="1454">
        <v>12</v>
      </c>
      <c r="U18" s="1454"/>
      <c r="V18" s="1455"/>
      <c r="W18" s="1483"/>
      <c r="X18" s="1484"/>
      <c r="Y18" s="1485"/>
      <c r="Z18" s="1486"/>
      <c r="AA18" s="1483"/>
      <c r="AB18" s="1487"/>
      <c r="AC18" s="1487"/>
      <c r="AD18" s="1487"/>
      <c r="AE18" s="1487"/>
      <c r="AF18" s="1484"/>
      <c r="AG18" s="1439"/>
      <c r="AH18" s="1483"/>
      <c r="AI18" s="1487"/>
      <c r="AJ18" s="1484"/>
      <c r="AK18" s="1483"/>
      <c r="AL18" s="1484"/>
      <c r="AM18" s="1536" t="s">
        <v>463</v>
      </c>
      <c r="AN18" s="1536"/>
      <c r="AO18" s="265"/>
    </row>
    <row r="19" spans="2:41" ht="12" customHeight="1" x14ac:dyDescent="0.15">
      <c r="B19" s="265"/>
      <c r="C19" s="407"/>
      <c r="D19" s="1476">
        <v>1</v>
      </c>
      <c r="E19" s="1476"/>
      <c r="F19" s="1477"/>
      <c r="G19" s="1481" t="s">
        <v>536</v>
      </c>
      <c r="H19" s="295"/>
      <c r="I19" s="1473">
        <v>800000</v>
      </c>
      <c r="J19" s="1473"/>
      <c r="K19" s="1473"/>
      <c r="L19" s="296"/>
      <c r="M19" s="279"/>
      <c r="N19" s="1473"/>
      <c r="O19" s="1473"/>
      <c r="P19" s="279"/>
      <c r="Q19" s="1449"/>
      <c r="R19" s="1437"/>
      <c r="S19" s="1452"/>
      <c r="T19" s="297"/>
      <c r="U19" s="298"/>
      <c r="V19" s="297"/>
      <c r="W19" s="1443">
        <v>8000</v>
      </c>
      <c r="X19" s="1445"/>
      <c r="Y19" s="1537"/>
      <c r="Z19" s="1538"/>
      <c r="AA19" s="1443">
        <f>SUM(W19,Y19)</f>
        <v>8000</v>
      </c>
      <c r="AB19" s="1444"/>
      <c r="AC19" s="1444"/>
      <c r="AD19" s="1444"/>
      <c r="AE19" s="1444"/>
      <c r="AF19" s="1445"/>
      <c r="AG19" s="1437">
        <v>100</v>
      </c>
      <c r="AH19" s="1443">
        <f>INT(AA19*AG19/100)</f>
        <v>8000</v>
      </c>
      <c r="AI19" s="1444"/>
      <c r="AJ19" s="1445"/>
      <c r="AK19" s="1443">
        <v>32000</v>
      </c>
      <c r="AL19" s="1445"/>
      <c r="AM19" s="1542"/>
      <c r="AN19" s="1542"/>
      <c r="AO19" s="265"/>
    </row>
    <row r="20" spans="2:41" ht="12" customHeight="1" x14ac:dyDescent="0.15">
      <c r="B20" s="265"/>
      <c r="C20" s="408" t="s">
        <v>523</v>
      </c>
      <c r="D20" s="1478"/>
      <c r="E20" s="1478"/>
      <c r="F20" s="1479"/>
      <c r="G20" s="1482"/>
      <c r="H20" s="282" t="s">
        <v>331</v>
      </c>
      <c r="I20" s="1441"/>
      <c r="J20" s="1441"/>
      <c r="K20" s="1441"/>
      <c r="L20" s="283" t="s">
        <v>332</v>
      </c>
      <c r="M20" s="284"/>
      <c r="N20" s="1441">
        <v>40000</v>
      </c>
      <c r="O20" s="1441"/>
      <c r="P20" s="285"/>
      <c r="Q20" s="1450"/>
      <c r="R20" s="1438"/>
      <c r="S20" s="1453"/>
      <c r="T20" s="1456">
        <v>12</v>
      </c>
      <c r="U20" s="1456"/>
      <c r="V20" s="1457"/>
      <c r="W20" s="1446"/>
      <c r="X20" s="1448"/>
      <c r="Y20" s="1528"/>
      <c r="Z20" s="1529"/>
      <c r="AA20" s="1446"/>
      <c r="AB20" s="1447"/>
      <c r="AC20" s="1447"/>
      <c r="AD20" s="1447"/>
      <c r="AE20" s="1447"/>
      <c r="AF20" s="1448"/>
      <c r="AG20" s="1438"/>
      <c r="AH20" s="1446"/>
      <c r="AI20" s="1447"/>
      <c r="AJ20" s="1448"/>
      <c r="AK20" s="1446"/>
      <c r="AL20" s="1448"/>
      <c r="AM20" s="1531" t="s">
        <v>464</v>
      </c>
      <c r="AN20" s="1531"/>
      <c r="AO20" s="265"/>
    </row>
    <row r="21" spans="2:41" ht="12" customHeight="1" x14ac:dyDescent="0.15">
      <c r="B21" s="265"/>
      <c r="C21" s="409"/>
      <c r="D21" s="1474"/>
      <c r="E21" s="1474"/>
      <c r="F21" s="1475"/>
      <c r="G21" s="1480"/>
      <c r="H21" s="286"/>
      <c r="I21" s="1442"/>
      <c r="J21" s="1442"/>
      <c r="K21" s="1442"/>
      <c r="L21" s="288"/>
      <c r="M21" s="289"/>
      <c r="N21" s="1442"/>
      <c r="O21" s="1442"/>
      <c r="P21" s="289"/>
      <c r="Q21" s="1451"/>
      <c r="R21" s="1439"/>
      <c r="S21" s="1440"/>
      <c r="T21" s="35"/>
      <c r="U21" s="298"/>
      <c r="V21" s="35"/>
      <c r="W21" s="1483"/>
      <c r="X21" s="1484"/>
      <c r="Y21" s="1485"/>
      <c r="Z21" s="1486"/>
      <c r="AA21" s="1483">
        <f>SUM(W21,Y21)</f>
        <v>0</v>
      </c>
      <c r="AB21" s="1487"/>
      <c r="AC21" s="1487"/>
      <c r="AD21" s="1487"/>
      <c r="AE21" s="1487"/>
      <c r="AF21" s="1484"/>
      <c r="AG21" s="1439"/>
      <c r="AH21" s="1483">
        <f>INT(AA21*AG21/100)</f>
        <v>0</v>
      </c>
      <c r="AI21" s="1487"/>
      <c r="AJ21" s="1484"/>
      <c r="AK21" s="1483"/>
      <c r="AL21" s="1484"/>
      <c r="AM21" s="1536"/>
      <c r="AN21" s="1536"/>
      <c r="AO21" s="265"/>
    </row>
    <row r="22" spans="2:41" ht="12" customHeight="1" x14ac:dyDescent="0.15">
      <c r="B22" s="265"/>
      <c r="C22" s="409"/>
      <c r="D22" s="1474"/>
      <c r="E22" s="1474"/>
      <c r="F22" s="1475"/>
      <c r="G22" s="1480"/>
      <c r="H22" s="292" t="s">
        <v>331</v>
      </c>
      <c r="I22" s="1442"/>
      <c r="J22" s="1442"/>
      <c r="K22" s="1442"/>
      <c r="L22" s="293" t="s">
        <v>332</v>
      </c>
      <c r="M22" s="294"/>
      <c r="N22" s="1442"/>
      <c r="O22" s="1442"/>
      <c r="P22" s="287"/>
      <c r="Q22" s="1451"/>
      <c r="R22" s="1439"/>
      <c r="S22" s="1440"/>
      <c r="T22" s="1454">
        <v>12</v>
      </c>
      <c r="U22" s="1454"/>
      <c r="V22" s="1455"/>
      <c r="W22" s="1483"/>
      <c r="X22" s="1484"/>
      <c r="Y22" s="1485"/>
      <c r="Z22" s="1486"/>
      <c r="AA22" s="1483"/>
      <c r="AB22" s="1487"/>
      <c r="AC22" s="1487"/>
      <c r="AD22" s="1487"/>
      <c r="AE22" s="1487"/>
      <c r="AF22" s="1484"/>
      <c r="AG22" s="1439"/>
      <c r="AH22" s="1483"/>
      <c r="AI22" s="1487"/>
      <c r="AJ22" s="1484"/>
      <c r="AK22" s="1483"/>
      <c r="AL22" s="1484"/>
      <c r="AM22" s="1536"/>
      <c r="AN22" s="1536"/>
      <c r="AO22" s="265"/>
    </row>
    <row r="23" spans="2:41" ht="12" customHeight="1" x14ac:dyDescent="0.15">
      <c r="B23" s="265"/>
      <c r="C23" s="407"/>
      <c r="D23" s="1476"/>
      <c r="E23" s="1476"/>
      <c r="F23" s="1477"/>
      <c r="G23" s="1481"/>
      <c r="H23" s="295"/>
      <c r="I23" s="1473"/>
      <c r="J23" s="1473"/>
      <c r="K23" s="1473"/>
      <c r="L23" s="296"/>
      <c r="M23" s="279"/>
      <c r="N23" s="1473"/>
      <c r="O23" s="1473"/>
      <c r="P23" s="279"/>
      <c r="Q23" s="1449"/>
      <c r="R23" s="1437"/>
      <c r="S23" s="1452"/>
      <c r="T23" s="297"/>
      <c r="U23" s="298"/>
      <c r="V23" s="297"/>
      <c r="W23" s="1443"/>
      <c r="X23" s="1445"/>
      <c r="Y23" s="1537"/>
      <c r="Z23" s="1538"/>
      <c r="AA23" s="1443">
        <f>SUM(W23,Y23)</f>
        <v>0</v>
      </c>
      <c r="AB23" s="1444"/>
      <c r="AC23" s="1444"/>
      <c r="AD23" s="1444"/>
      <c r="AE23" s="1444"/>
      <c r="AF23" s="1445"/>
      <c r="AG23" s="1437"/>
      <c r="AH23" s="1443">
        <f>INT(AA23*AG23/100)</f>
        <v>0</v>
      </c>
      <c r="AI23" s="1444"/>
      <c r="AJ23" s="1445"/>
      <c r="AK23" s="1443"/>
      <c r="AL23" s="1445"/>
      <c r="AM23" s="1542"/>
      <c r="AN23" s="1542"/>
      <c r="AO23" s="265"/>
    </row>
    <row r="24" spans="2:41" ht="12" customHeight="1" x14ac:dyDescent="0.15">
      <c r="B24" s="265"/>
      <c r="C24" s="408"/>
      <c r="D24" s="1478"/>
      <c r="E24" s="1478"/>
      <c r="F24" s="1479"/>
      <c r="G24" s="1482"/>
      <c r="H24" s="282" t="s">
        <v>331</v>
      </c>
      <c r="I24" s="1441"/>
      <c r="J24" s="1441"/>
      <c r="K24" s="1441"/>
      <c r="L24" s="283" t="s">
        <v>332</v>
      </c>
      <c r="M24" s="284"/>
      <c r="N24" s="1441"/>
      <c r="O24" s="1441"/>
      <c r="P24" s="285"/>
      <c r="Q24" s="1450"/>
      <c r="R24" s="1438"/>
      <c r="S24" s="1453"/>
      <c r="T24" s="1456">
        <v>12</v>
      </c>
      <c r="U24" s="1456"/>
      <c r="V24" s="1457"/>
      <c r="W24" s="1446"/>
      <c r="X24" s="1448"/>
      <c r="Y24" s="1528"/>
      <c r="Z24" s="1529"/>
      <c r="AA24" s="1446"/>
      <c r="AB24" s="1447"/>
      <c r="AC24" s="1447"/>
      <c r="AD24" s="1447"/>
      <c r="AE24" s="1447"/>
      <c r="AF24" s="1448"/>
      <c r="AG24" s="1438"/>
      <c r="AH24" s="1446"/>
      <c r="AI24" s="1447"/>
      <c r="AJ24" s="1448"/>
      <c r="AK24" s="1446"/>
      <c r="AL24" s="1448"/>
      <c r="AM24" s="1531"/>
      <c r="AN24" s="1531"/>
      <c r="AO24" s="265"/>
    </row>
    <row r="25" spans="2:41" ht="12" customHeight="1" x14ac:dyDescent="0.15">
      <c r="B25" s="265"/>
      <c r="C25" s="409"/>
      <c r="D25" s="1474"/>
      <c r="E25" s="1474"/>
      <c r="F25" s="1475"/>
      <c r="G25" s="1480"/>
      <c r="H25" s="286"/>
      <c r="I25" s="1442"/>
      <c r="J25" s="1442"/>
      <c r="K25" s="1442"/>
      <c r="L25" s="288"/>
      <c r="M25" s="289"/>
      <c r="N25" s="1442"/>
      <c r="O25" s="1442"/>
      <c r="P25" s="289"/>
      <c r="Q25" s="1451"/>
      <c r="R25" s="1439"/>
      <c r="S25" s="1440"/>
      <c r="T25" s="35"/>
      <c r="U25" s="298"/>
      <c r="V25" s="35"/>
      <c r="W25" s="1483"/>
      <c r="X25" s="1484"/>
      <c r="Y25" s="1485"/>
      <c r="Z25" s="1486"/>
      <c r="AA25" s="1483">
        <f>SUM(W25,Y25)</f>
        <v>0</v>
      </c>
      <c r="AB25" s="1487"/>
      <c r="AC25" s="1487"/>
      <c r="AD25" s="1487"/>
      <c r="AE25" s="1487"/>
      <c r="AF25" s="1484"/>
      <c r="AG25" s="1439"/>
      <c r="AH25" s="1483">
        <f>INT(AA25*AG25/100)</f>
        <v>0</v>
      </c>
      <c r="AI25" s="1487"/>
      <c r="AJ25" s="1484"/>
      <c r="AK25" s="1483"/>
      <c r="AL25" s="1484"/>
      <c r="AM25" s="1536"/>
      <c r="AN25" s="1536"/>
      <c r="AO25" s="265"/>
    </row>
    <row r="26" spans="2:41" ht="12" customHeight="1" x14ac:dyDescent="0.15">
      <c r="B26" s="265"/>
      <c r="C26" s="409"/>
      <c r="D26" s="1474"/>
      <c r="E26" s="1474"/>
      <c r="F26" s="1475"/>
      <c r="G26" s="1480"/>
      <c r="H26" s="292" t="s">
        <v>333</v>
      </c>
      <c r="I26" s="1442"/>
      <c r="J26" s="1442"/>
      <c r="K26" s="1442"/>
      <c r="L26" s="293" t="s">
        <v>334</v>
      </c>
      <c r="M26" s="294"/>
      <c r="N26" s="1442"/>
      <c r="O26" s="1442"/>
      <c r="P26" s="287"/>
      <c r="Q26" s="1451"/>
      <c r="R26" s="1439"/>
      <c r="S26" s="1440"/>
      <c r="T26" s="1454">
        <v>12</v>
      </c>
      <c r="U26" s="1454"/>
      <c r="V26" s="1455"/>
      <c r="W26" s="1483"/>
      <c r="X26" s="1484"/>
      <c r="Y26" s="1485"/>
      <c r="Z26" s="1486"/>
      <c r="AA26" s="1483"/>
      <c r="AB26" s="1487"/>
      <c r="AC26" s="1487"/>
      <c r="AD26" s="1487"/>
      <c r="AE26" s="1487"/>
      <c r="AF26" s="1484"/>
      <c r="AG26" s="1439"/>
      <c r="AH26" s="1483"/>
      <c r="AI26" s="1487"/>
      <c r="AJ26" s="1484"/>
      <c r="AK26" s="1483"/>
      <c r="AL26" s="1484"/>
      <c r="AM26" s="1536"/>
      <c r="AN26" s="1536"/>
      <c r="AO26" s="265"/>
    </row>
    <row r="27" spans="2:41" ht="12" customHeight="1" x14ac:dyDescent="0.15">
      <c r="B27" s="265"/>
      <c r="C27" s="407"/>
      <c r="D27" s="1476"/>
      <c r="E27" s="1476"/>
      <c r="F27" s="1477"/>
      <c r="G27" s="1481"/>
      <c r="H27" s="295"/>
      <c r="I27" s="1473"/>
      <c r="J27" s="1473"/>
      <c r="K27" s="1473"/>
      <c r="L27" s="296"/>
      <c r="M27" s="279"/>
      <c r="N27" s="1473"/>
      <c r="O27" s="1473"/>
      <c r="P27" s="279"/>
      <c r="Q27" s="1449"/>
      <c r="R27" s="1437"/>
      <c r="S27" s="1452"/>
      <c r="T27" s="297"/>
      <c r="U27" s="298"/>
      <c r="V27" s="297"/>
      <c r="W27" s="1443"/>
      <c r="X27" s="1445"/>
      <c r="Y27" s="1537"/>
      <c r="Z27" s="1538"/>
      <c r="AA27" s="1443">
        <f>SUM(W27,Y27)</f>
        <v>0</v>
      </c>
      <c r="AB27" s="1444"/>
      <c r="AC27" s="1444"/>
      <c r="AD27" s="1444"/>
      <c r="AE27" s="1444"/>
      <c r="AF27" s="1445"/>
      <c r="AG27" s="1437"/>
      <c r="AH27" s="1443">
        <f>INT(AA27*AG27/100)</f>
        <v>0</v>
      </c>
      <c r="AI27" s="1444"/>
      <c r="AJ27" s="1445"/>
      <c r="AK27" s="1443"/>
      <c r="AL27" s="1445"/>
      <c r="AM27" s="1542"/>
      <c r="AN27" s="1542"/>
      <c r="AO27" s="265"/>
    </row>
    <row r="28" spans="2:41" ht="12" customHeight="1" thickBot="1" x14ac:dyDescent="0.2">
      <c r="B28" s="265"/>
      <c r="C28" s="408"/>
      <c r="D28" s="1478"/>
      <c r="E28" s="1478"/>
      <c r="F28" s="1479"/>
      <c r="G28" s="1482"/>
      <c r="H28" s="282" t="s">
        <v>335</v>
      </c>
      <c r="I28" s="1441"/>
      <c r="J28" s="1441"/>
      <c r="K28" s="1441"/>
      <c r="L28" s="283" t="s">
        <v>332</v>
      </c>
      <c r="M28" s="284"/>
      <c r="N28" s="1441"/>
      <c r="O28" s="1441"/>
      <c r="P28" s="285"/>
      <c r="Q28" s="1450"/>
      <c r="R28" s="1438"/>
      <c r="S28" s="1453"/>
      <c r="T28" s="1456">
        <v>12</v>
      </c>
      <c r="U28" s="1456"/>
      <c r="V28" s="1457"/>
      <c r="W28" s="1446"/>
      <c r="X28" s="1448"/>
      <c r="Y28" s="1528"/>
      <c r="Z28" s="1529"/>
      <c r="AA28" s="1446"/>
      <c r="AB28" s="1447"/>
      <c r="AC28" s="1447"/>
      <c r="AD28" s="1447"/>
      <c r="AE28" s="1447"/>
      <c r="AF28" s="1448"/>
      <c r="AG28" s="1438"/>
      <c r="AH28" s="1483"/>
      <c r="AI28" s="1487"/>
      <c r="AJ28" s="1484"/>
      <c r="AK28" s="1446"/>
      <c r="AL28" s="1448"/>
      <c r="AM28" s="1531"/>
      <c r="AN28" s="1531"/>
      <c r="AO28" s="265"/>
    </row>
    <row r="29" spans="2:41" ht="12" customHeight="1" x14ac:dyDescent="0.15">
      <c r="B29" s="265"/>
      <c r="C29" s="767" t="s">
        <v>27</v>
      </c>
      <c r="D29" s="410"/>
      <c r="E29" s="1461"/>
      <c r="F29" s="1462"/>
      <c r="G29" s="1546"/>
      <c r="H29" s="1548"/>
      <c r="I29" s="1549"/>
      <c r="J29" s="1550"/>
      <c r="K29" s="1550"/>
      <c r="L29" s="1551"/>
      <c r="M29" s="299"/>
      <c r="N29" s="1557"/>
      <c r="O29" s="1557"/>
      <c r="P29" s="1558"/>
      <c r="Q29" s="1554"/>
      <c r="R29" s="1546"/>
      <c r="S29" s="1554"/>
      <c r="T29" s="1561"/>
      <c r="U29" s="1561"/>
      <c r="V29" s="1562"/>
      <c r="W29" s="1483">
        <f>SUM(W8:X28)</f>
        <v>277486</v>
      </c>
      <c r="X29" s="1484"/>
      <c r="Y29" s="1483">
        <f>SUM(Y8:Z28)</f>
        <v>0</v>
      </c>
      <c r="Z29" s="1484"/>
      <c r="AA29" s="1483">
        <f>INT(SUM(AA8:AF28))</f>
        <v>277486</v>
      </c>
      <c r="AB29" s="1487"/>
      <c r="AC29" s="1487"/>
      <c r="AD29" s="1487"/>
      <c r="AE29" s="1487"/>
      <c r="AF29" s="1484"/>
      <c r="AG29" s="1549"/>
      <c r="AH29" s="1580">
        <f>INT(SUM(AH8:AJ28))</f>
        <v>777486</v>
      </c>
      <c r="AI29" s="1581"/>
      <c r="AJ29" s="1582"/>
      <c r="AK29" s="1543">
        <f>SUM(AK8:AL28)</f>
        <v>2495982</v>
      </c>
      <c r="AL29" s="1445"/>
      <c r="AM29" s="1545"/>
      <c r="AN29" s="1545"/>
      <c r="AO29" s="265"/>
    </row>
    <row r="30" spans="2:41" ht="12" customHeight="1" x14ac:dyDescent="0.15">
      <c r="B30" s="265"/>
      <c r="C30" s="1564"/>
      <c r="D30" s="411"/>
      <c r="E30" s="1463"/>
      <c r="F30" s="1464"/>
      <c r="G30" s="1547"/>
      <c r="H30" s="1552"/>
      <c r="I30" s="1553"/>
      <c r="J30" s="1553"/>
      <c r="K30" s="1553"/>
      <c r="L30" s="1547"/>
      <c r="M30" s="301"/>
      <c r="N30" s="1559"/>
      <c r="O30" s="1559"/>
      <c r="P30" s="1560"/>
      <c r="Q30" s="1555"/>
      <c r="R30" s="1556"/>
      <c r="S30" s="1555"/>
      <c r="T30" s="1563"/>
      <c r="U30" s="1563"/>
      <c r="V30" s="1556"/>
      <c r="W30" s="1483"/>
      <c r="X30" s="1484"/>
      <c r="Y30" s="1483"/>
      <c r="Z30" s="1484"/>
      <c r="AA30" s="1483"/>
      <c r="AB30" s="1487"/>
      <c r="AC30" s="1487"/>
      <c r="AD30" s="1487"/>
      <c r="AE30" s="1487"/>
      <c r="AF30" s="1484"/>
      <c r="AG30" s="1563"/>
      <c r="AH30" s="1583"/>
      <c r="AI30" s="1584"/>
      <c r="AJ30" s="1585"/>
      <c r="AK30" s="1544"/>
      <c r="AL30" s="1484"/>
      <c r="AM30" s="1545"/>
      <c r="AN30" s="1545"/>
      <c r="AO30" s="265"/>
    </row>
    <row r="31" spans="2:41" ht="17.25" customHeight="1" x14ac:dyDescent="0.15">
      <c r="B31" s="265"/>
      <c r="C31" s="1465" t="s">
        <v>413</v>
      </c>
      <c r="D31" s="1465"/>
      <c r="E31" s="1465"/>
      <c r="F31" s="1465"/>
      <c r="G31" s="1465"/>
      <c r="H31" s="1465"/>
      <c r="I31" s="1465"/>
      <c r="J31" s="1465"/>
      <c r="K31" s="1465"/>
      <c r="L31" s="1465"/>
      <c r="M31" s="1465"/>
      <c r="N31" s="1465"/>
      <c r="O31" s="1465"/>
      <c r="P31" s="1465"/>
      <c r="Q31" s="1465"/>
      <c r="R31" s="1465"/>
      <c r="S31" s="1465"/>
      <c r="T31" s="1465"/>
      <c r="U31" s="1465"/>
      <c r="V31" s="1465"/>
      <c r="W31" s="1465"/>
      <c r="X31" s="1465"/>
      <c r="Y31" s="1465"/>
      <c r="Z31" s="1465"/>
      <c r="AA31" s="1465"/>
      <c r="AB31" s="1465"/>
      <c r="AC31" s="1465"/>
      <c r="AD31" s="1465"/>
      <c r="AE31" s="1465"/>
      <c r="AF31" s="1465"/>
      <c r="AG31" s="1465"/>
      <c r="AH31" s="1465"/>
      <c r="AI31" s="1465"/>
      <c r="AJ31" s="302"/>
      <c r="AK31" s="300"/>
      <c r="AL31" s="300"/>
      <c r="AM31" s="35"/>
      <c r="AN31" s="35"/>
      <c r="AO31" s="265"/>
    </row>
    <row r="32" spans="2:41" ht="18.75" customHeight="1" x14ac:dyDescent="0.15">
      <c r="B32" s="265"/>
      <c r="C32" s="866" t="s">
        <v>356</v>
      </c>
      <c r="D32" s="866"/>
      <c r="E32" s="866"/>
      <c r="F32" s="866"/>
      <c r="G32" s="866"/>
      <c r="H32" s="866"/>
      <c r="I32" s="866"/>
      <c r="J32" s="866"/>
      <c r="K32" s="866"/>
      <c r="L32" s="866"/>
      <c r="M32" s="866"/>
      <c r="N32" s="866"/>
      <c r="O32" s="866"/>
      <c r="P32" s="866"/>
      <c r="Q32" s="866"/>
      <c r="R32" s="866"/>
      <c r="S32" s="866"/>
      <c r="T32" s="866"/>
      <c r="U32" s="866"/>
      <c r="V32" s="866"/>
      <c r="W32" s="265"/>
      <c r="X32" s="265"/>
      <c r="Y32" s="265"/>
      <c r="Z32" s="265"/>
      <c r="AA32" s="265"/>
      <c r="AB32" s="265"/>
      <c r="AC32" s="265"/>
      <c r="AD32" s="265"/>
      <c r="AE32" s="265"/>
      <c r="AF32" s="265"/>
      <c r="AG32" s="265"/>
      <c r="AH32" s="265"/>
      <c r="AI32" s="265"/>
      <c r="AJ32" s="265"/>
      <c r="AK32" s="265"/>
      <c r="AL32" s="265"/>
      <c r="AM32" s="265"/>
      <c r="AN32" s="265"/>
      <c r="AO32" s="265"/>
    </row>
    <row r="33" spans="2:41" ht="12" customHeight="1" x14ac:dyDescent="0.15">
      <c r="B33" s="265"/>
      <c r="C33" s="1469" t="s">
        <v>468</v>
      </c>
      <c r="D33" s="1502"/>
      <c r="E33" s="1502"/>
      <c r="F33" s="1468" t="s">
        <v>469</v>
      </c>
      <c r="G33" s="1469"/>
      <c r="H33" s="1469"/>
      <c r="I33" s="1470"/>
      <c r="J33" s="1567" t="s">
        <v>347</v>
      </c>
      <c r="K33" s="1567"/>
      <c r="L33" s="1568"/>
      <c r="M33" s="1568"/>
      <c r="N33" s="1568"/>
      <c r="O33" s="1569" t="s">
        <v>223</v>
      </c>
      <c r="P33" s="1570"/>
      <c r="Q33" s="1570"/>
      <c r="R33" s="1570"/>
      <c r="S33" s="1570"/>
      <c r="T33" s="1570"/>
      <c r="U33" s="1570"/>
      <c r="V33" s="1570"/>
      <c r="W33" s="1570"/>
      <c r="X33" s="1570"/>
      <c r="Y33" s="1570"/>
      <c r="Z33" s="1571"/>
      <c r="AA33" s="303" t="s">
        <v>224</v>
      </c>
      <c r="AB33" s="304"/>
      <c r="AC33" s="304"/>
      <c r="AD33" s="1507" t="s">
        <v>353</v>
      </c>
      <c r="AE33" s="1572"/>
      <c r="AF33" s="1572"/>
      <c r="AG33" s="1565" t="s">
        <v>344</v>
      </c>
      <c r="AH33" s="1566"/>
      <c r="AI33" s="1466" t="s">
        <v>355</v>
      </c>
      <c r="AJ33" s="1467"/>
      <c r="AK33" s="1467"/>
      <c r="AL33" s="1467"/>
      <c r="AM33" s="1467"/>
      <c r="AN33" s="1467"/>
      <c r="AO33" s="265"/>
    </row>
    <row r="34" spans="2:41" ht="11.25" customHeight="1" x14ac:dyDescent="0.15">
      <c r="B34" s="265"/>
      <c r="C34" s="1502"/>
      <c r="D34" s="1502"/>
      <c r="E34" s="1502"/>
      <c r="F34" s="1468"/>
      <c r="G34" s="1469"/>
      <c r="H34" s="1469"/>
      <c r="I34" s="1470"/>
      <c r="J34" s="1468" t="s">
        <v>473</v>
      </c>
      <c r="K34" s="1469"/>
      <c r="L34" s="1502"/>
      <c r="M34" s="1502"/>
      <c r="N34" s="1472"/>
      <c r="O34" s="1693" t="s">
        <v>470</v>
      </c>
      <c r="P34" s="1694"/>
      <c r="Q34" s="1693" t="s">
        <v>348</v>
      </c>
      <c r="R34" s="1694"/>
      <c r="S34" s="1458" t="s">
        <v>340</v>
      </c>
      <c r="T34" s="1459"/>
      <c r="U34" s="1459"/>
      <c r="V34" s="1460"/>
      <c r="W34" s="1578" t="s">
        <v>350</v>
      </c>
      <c r="X34" s="1579"/>
      <c r="Y34" s="1578" t="s">
        <v>351</v>
      </c>
      <c r="Z34" s="1579"/>
      <c r="AA34" s="305"/>
      <c r="AB34" s="306"/>
      <c r="AC34" s="306"/>
      <c r="AD34" s="1576" t="s">
        <v>474</v>
      </c>
      <c r="AE34" s="1577"/>
      <c r="AF34" s="1511"/>
      <c r="AG34" s="1471" t="s">
        <v>360</v>
      </c>
      <c r="AH34" s="1472"/>
      <c r="AI34" s="1466"/>
      <c r="AJ34" s="1467"/>
      <c r="AK34" s="1467"/>
      <c r="AL34" s="1467"/>
      <c r="AM34" s="1467"/>
      <c r="AN34" s="1467"/>
      <c r="AO34" s="265"/>
    </row>
    <row r="35" spans="2:41" ht="11.25" customHeight="1" x14ac:dyDescent="0.15">
      <c r="B35" s="265"/>
      <c r="C35" s="1502"/>
      <c r="D35" s="1502"/>
      <c r="E35" s="1502"/>
      <c r="F35" s="1468"/>
      <c r="G35" s="1469"/>
      <c r="H35" s="1469"/>
      <c r="I35" s="1470"/>
      <c r="J35" s="1471"/>
      <c r="K35" s="1502"/>
      <c r="L35" s="1502"/>
      <c r="M35" s="1502"/>
      <c r="N35" s="1472"/>
      <c r="O35" s="1471" t="s">
        <v>225</v>
      </c>
      <c r="P35" s="1472"/>
      <c r="Q35" s="1593" t="s">
        <v>226</v>
      </c>
      <c r="R35" s="1594"/>
      <c r="S35" s="1508" t="s">
        <v>227</v>
      </c>
      <c r="T35" s="1489"/>
      <c r="U35" s="1489"/>
      <c r="V35" s="1509"/>
      <c r="W35" s="1593" t="s">
        <v>228</v>
      </c>
      <c r="X35" s="1594"/>
      <c r="Y35" s="1595" t="s">
        <v>229</v>
      </c>
      <c r="Z35" s="1596"/>
      <c r="AA35" s="1593" t="s">
        <v>230</v>
      </c>
      <c r="AB35" s="1524"/>
      <c r="AC35" s="1524"/>
      <c r="AD35" s="1524"/>
      <c r="AE35" s="1524"/>
      <c r="AF35" s="1594"/>
      <c r="AG35" s="1503" t="s">
        <v>231</v>
      </c>
      <c r="AH35" s="1504"/>
      <c r="AI35" s="1615" t="s">
        <v>505</v>
      </c>
      <c r="AJ35" s="1616"/>
      <c r="AK35" s="1616"/>
      <c r="AL35" s="1616"/>
      <c r="AM35" s="1616"/>
      <c r="AN35" s="1616"/>
      <c r="AO35" s="265"/>
    </row>
    <row r="36" spans="2:41" ht="11.25" customHeight="1" x14ac:dyDescent="0.15">
      <c r="B36" s="265"/>
      <c r="C36" s="1502"/>
      <c r="D36" s="1502"/>
      <c r="E36" s="1502"/>
      <c r="F36" s="1468"/>
      <c r="G36" s="1469"/>
      <c r="H36" s="1469"/>
      <c r="I36" s="1470"/>
      <c r="J36" s="1573"/>
      <c r="K36" s="1574"/>
      <c r="L36" s="1574"/>
      <c r="M36" s="1574"/>
      <c r="N36" s="1575"/>
      <c r="O36" s="1503" t="s">
        <v>471</v>
      </c>
      <c r="P36" s="1504"/>
      <c r="Q36" s="1593" t="s">
        <v>232</v>
      </c>
      <c r="R36" s="1594"/>
      <c r="S36" s="1621" t="s">
        <v>349</v>
      </c>
      <c r="T36" s="1622"/>
      <c r="U36" s="1622"/>
      <c r="V36" s="1623"/>
      <c r="W36" s="1502" t="s">
        <v>233</v>
      </c>
      <c r="X36" s="1502"/>
      <c r="Y36" s="1503" t="s">
        <v>352</v>
      </c>
      <c r="Z36" s="1504"/>
      <c r="AA36" s="1593" t="s">
        <v>234</v>
      </c>
      <c r="AB36" s="1524"/>
      <c r="AC36" s="1524"/>
      <c r="AD36" s="1524"/>
      <c r="AE36" s="1524"/>
      <c r="AF36" s="1594"/>
      <c r="AG36" s="1619" t="s">
        <v>354</v>
      </c>
      <c r="AH36" s="1620"/>
      <c r="AI36" s="1617"/>
      <c r="AJ36" s="1618"/>
      <c r="AK36" s="1618"/>
      <c r="AL36" s="1618"/>
      <c r="AM36" s="1618"/>
      <c r="AN36" s="1618"/>
      <c r="AO36" s="265"/>
    </row>
    <row r="37" spans="2:41" ht="9" customHeight="1" x14ac:dyDescent="0.15">
      <c r="B37" s="265"/>
      <c r="C37" s="1586" t="s">
        <v>235</v>
      </c>
      <c r="D37" s="1587"/>
      <c r="E37" s="1587"/>
      <c r="F37" s="1605" t="s">
        <v>537</v>
      </c>
      <c r="G37" s="1606"/>
      <c r="H37" s="1606"/>
      <c r="I37" s="1607"/>
      <c r="J37" s="307"/>
      <c r="K37" s="307"/>
      <c r="L37" s="307"/>
      <c r="M37" s="307"/>
      <c r="N37" s="479" t="s">
        <v>93</v>
      </c>
      <c r="O37" s="1589" t="s">
        <v>217</v>
      </c>
      <c r="P37" s="1590"/>
      <c r="Q37" s="1591" t="s">
        <v>217</v>
      </c>
      <c r="R37" s="1592"/>
      <c r="S37" s="480"/>
      <c r="T37" s="481"/>
      <c r="U37" s="481"/>
      <c r="V37" s="482" t="s">
        <v>93</v>
      </c>
      <c r="W37" s="1591" t="s">
        <v>217</v>
      </c>
      <c r="X37" s="1592"/>
      <c r="Y37" s="1589" t="s">
        <v>217</v>
      </c>
      <c r="Z37" s="1590"/>
      <c r="AA37" s="1591" t="s">
        <v>217</v>
      </c>
      <c r="AB37" s="1624"/>
      <c r="AC37" s="1624"/>
      <c r="AD37" s="1624"/>
      <c r="AE37" s="1624"/>
      <c r="AF37" s="1592"/>
      <c r="AG37" s="1589" t="s">
        <v>217</v>
      </c>
      <c r="AH37" s="1590"/>
      <c r="AI37" s="1642"/>
      <c r="AJ37" s="1643"/>
      <c r="AK37" s="1643"/>
      <c r="AL37" s="1643"/>
      <c r="AM37" s="1643"/>
      <c r="AN37" s="1643"/>
      <c r="AO37" s="265"/>
    </row>
    <row r="38" spans="2:41" ht="12" customHeight="1" x14ac:dyDescent="0.15">
      <c r="B38" s="265"/>
      <c r="C38" s="1588"/>
      <c r="D38" s="1588"/>
      <c r="E38" s="1588"/>
      <c r="F38" s="1608"/>
      <c r="G38" s="1609"/>
      <c r="H38" s="1609"/>
      <c r="I38" s="1610"/>
      <c r="J38" s="1598">
        <v>275000</v>
      </c>
      <c r="K38" s="1598"/>
      <c r="L38" s="1598"/>
      <c r="M38" s="308"/>
      <c r="N38" s="308"/>
      <c r="O38" s="1446"/>
      <c r="P38" s="1448"/>
      <c r="Q38" s="1447">
        <v>100000</v>
      </c>
      <c r="R38" s="1447"/>
      <c r="S38" s="1597">
        <f>O38+Q38</f>
        <v>100000</v>
      </c>
      <c r="T38" s="1598"/>
      <c r="U38" s="1598"/>
      <c r="V38" s="309"/>
      <c r="W38" s="1447">
        <v>40000</v>
      </c>
      <c r="X38" s="1447"/>
      <c r="Y38" s="1446">
        <f>S38-W38</f>
        <v>60000</v>
      </c>
      <c r="Z38" s="1448"/>
      <c r="AA38" s="470"/>
      <c r="AB38" s="471"/>
      <c r="AC38" s="471"/>
      <c r="AD38" s="1601"/>
      <c r="AE38" s="1447"/>
      <c r="AF38" s="1447"/>
      <c r="AG38" s="1446">
        <f>J38+Y38-AD38</f>
        <v>335000</v>
      </c>
      <c r="AH38" s="1448"/>
      <c r="AI38" s="1644"/>
      <c r="AJ38" s="1645"/>
      <c r="AK38" s="1645"/>
      <c r="AL38" s="1645"/>
      <c r="AM38" s="1645"/>
      <c r="AN38" s="1645"/>
      <c r="AO38" s="265"/>
    </row>
    <row r="39" spans="2:41" ht="19.5" customHeight="1" x14ac:dyDescent="0.15">
      <c r="B39" s="265"/>
      <c r="C39" s="1657"/>
      <c r="D39" s="1658"/>
      <c r="E39" s="1659"/>
      <c r="F39" s="1602"/>
      <c r="G39" s="1603"/>
      <c r="H39" s="1603"/>
      <c r="I39" s="1604"/>
      <c r="J39" s="1630"/>
      <c r="K39" s="1631"/>
      <c r="L39" s="1631"/>
      <c r="M39" s="1632"/>
      <c r="N39" s="310"/>
      <c r="O39" s="1633"/>
      <c r="P39" s="1634"/>
      <c r="Q39" s="1599"/>
      <c r="R39" s="1600"/>
      <c r="S39" s="1611">
        <f>O39+Q39</f>
        <v>0</v>
      </c>
      <c r="T39" s="1612"/>
      <c r="U39" s="1612"/>
      <c r="V39" s="311"/>
      <c r="W39" s="1599"/>
      <c r="X39" s="1600"/>
      <c r="Y39" s="1633">
        <f>S39-W39</f>
        <v>0</v>
      </c>
      <c r="Z39" s="1634"/>
      <c r="AA39" s="1599"/>
      <c r="AB39" s="1635"/>
      <c r="AC39" s="1635"/>
      <c r="AD39" s="1635"/>
      <c r="AE39" s="1635"/>
      <c r="AF39" s="1600"/>
      <c r="AG39" s="1633">
        <f>J39+Y39-AA39</f>
        <v>0</v>
      </c>
      <c r="AH39" s="1634"/>
      <c r="AI39" s="1646"/>
      <c r="AJ39" s="1645"/>
      <c r="AK39" s="1645"/>
      <c r="AL39" s="1645"/>
      <c r="AM39" s="1645"/>
      <c r="AN39" s="1645"/>
      <c r="AO39" s="265"/>
    </row>
    <row r="40" spans="2:41" ht="19.5" customHeight="1" x14ac:dyDescent="0.15">
      <c r="B40" s="265"/>
      <c r="C40" s="841" t="s">
        <v>148</v>
      </c>
      <c r="D40" s="1638"/>
      <c r="E40" s="1638"/>
      <c r="F40" s="1690"/>
      <c r="G40" s="1691"/>
      <c r="H40" s="1691"/>
      <c r="I40" s="1692"/>
      <c r="J40" s="1639">
        <f>SUM(J37:M39)</f>
        <v>275000</v>
      </c>
      <c r="K40" s="1640"/>
      <c r="L40" s="1640"/>
      <c r="M40" s="1641"/>
      <c r="N40" s="312"/>
      <c r="O40" s="1626">
        <f>SUM(O38:P39)</f>
        <v>0</v>
      </c>
      <c r="P40" s="1627"/>
      <c r="Q40" s="1613">
        <f>SUM(Q38:R39)</f>
        <v>100000</v>
      </c>
      <c r="R40" s="1614"/>
      <c r="S40" s="1636">
        <f>SUM(S37:U39)</f>
        <v>100000</v>
      </c>
      <c r="T40" s="1637"/>
      <c r="U40" s="1637"/>
      <c r="V40" s="313"/>
      <c r="W40" s="1613">
        <f>SUM(W38:X39)</f>
        <v>40000</v>
      </c>
      <c r="X40" s="1614"/>
      <c r="Y40" s="1626">
        <f>SUM(Y38:Z39)</f>
        <v>60000</v>
      </c>
      <c r="Z40" s="1627"/>
      <c r="AA40" s="1613">
        <f>SUM(AA38:AF39)</f>
        <v>0</v>
      </c>
      <c r="AB40" s="1629"/>
      <c r="AC40" s="1629"/>
      <c r="AD40" s="1629"/>
      <c r="AE40" s="1629"/>
      <c r="AF40" s="1614"/>
      <c r="AG40" s="1626">
        <f>AG38+AG39</f>
        <v>335000</v>
      </c>
      <c r="AH40" s="1627"/>
      <c r="AI40" s="1646"/>
      <c r="AJ40" s="1645"/>
      <c r="AK40" s="1645"/>
      <c r="AL40" s="1645"/>
      <c r="AM40" s="1645"/>
      <c r="AN40" s="1645"/>
      <c r="AO40" s="265"/>
    </row>
    <row r="41" spans="2:41" ht="21" customHeight="1" x14ac:dyDescent="0.15">
      <c r="B41" s="265"/>
      <c r="C41" s="1628" t="s">
        <v>357</v>
      </c>
      <c r="D41" s="1628"/>
      <c r="E41" s="1628"/>
      <c r="F41" s="1628"/>
      <c r="G41" s="1628"/>
      <c r="H41" s="312"/>
      <c r="I41" s="312"/>
      <c r="J41" s="312"/>
      <c r="K41" s="312"/>
      <c r="L41" s="312"/>
      <c r="M41" s="312"/>
      <c r="N41" s="312"/>
      <c r="O41" s="312"/>
      <c r="P41" s="312"/>
      <c r="Q41" s="1628" t="s">
        <v>358</v>
      </c>
      <c r="R41" s="1005"/>
      <c r="S41" s="1005"/>
      <c r="T41" s="1005"/>
      <c r="U41" s="1005"/>
      <c r="V41" s="1005"/>
      <c r="W41" s="1005"/>
      <c r="X41" s="1005"/>
      <c r="Y41" s="1005"/>
      <c r="Z41" s="1005"/>
      <c r="AA41" s="314"/>
      <c r="AB41" s="314"/>
      <c r="AC41" s="314"/>
      <c r="AD41" s="314"/>
      <c r="AE41" s="265"/>
      <c r="AF41" s="1628" t="s">
        <v>359</v>
      </c>
      <c r="AG41" s="1628"/>
      <c r="AH41" s="1628"/>
      <c r="AI41" s="1628"/>
      <c r="AJ41" s="1628"/>
      <c r="AK41" s="1628"/>
      <c r="AL41" s="1628"/>
      <c r="AM41" s="1628"/>
      <c r="AN41" s="265"/>
      <c r="AO41" s="265"/>
    </row>
    <row r="42" spans="2:41" ht="11.25" customHeight="1" x14ac:dyDescent="0.15">
      <c r="B42" s="265"/>
      <c r="C42" s="1705" t="s">
        <v>236</v>
      </c>
      <c r="D42" s="1706"/>
      <c r="E42" s="1706"/>
      <c r="F42" s="1706"/>
      <c r="G42" s="1707"/>
      <c r="H42" s="1711" t="s">
        <v>237</v>
      </c>
      <c r="I42" s="1712"/>
      <c r="J42" s="1648"/>
      <c r="K42" s="1520" t="s">
        <v>238</v>
      </c>
      <c r="L42" s="1656"/>
      <c r="M42" s="1714" t="s">
        <v>239</v>
      </c>
      <c r="N42" s="1715"/>
      <c r="O42" s="1716"/>
      <c r="P42" s="265"/>
      <c r="Q42" s="1625" t="s">
        <v>236</v>
      </c>
      <c r="R42" s="1625"/>
      <c r="S42" s="1625"/>
      <c r="T42" s="1625"/>
      <c r="U42" s="1625"/>
      <c r="V42" s="1728" t="s">
        <v>240</v>
      </c>
      <c r="W42" s="1729"/>
      <c r="X42" s="1720" t="s">
        <v>241</v>
      </c>
      <c r="Y42" s="1721"/>
      <c r="Z42" s="1724" t="s">
        <v>242</v>
      </c>
      <c r="AA42" s="1725"/>
      <c r="AB42" s="1725"/>
      <c r="AC42" s="1725"/>
      <c r="AD42" s="1725"/>
      <c r="AE42" s="265"/>
      <c r="AF42" s="1625" t="s">
        <v>243</v>
      </c>
      <c r="AG42" s="1625"/>
      <c r="AH42" s="1625"/>
      <c r="AI42" s="1625"/>
      <c r="AJ42" s="1647" t="s">
        <v>244</v>
      </c>
      <c r="AK42" s="1648"/>
      <c r="AL42" s="1651" t="s">
        <v>245</v>
      </c>
      <c r="AM42" s="1652"/>
      <c r="AN42" s="1655" t="s">
        <v>496</v>
      </c>
      <c r="AO42" s="265"/>
    </row>
    <row r="43" spans="2:41" ht="7.5" customHeight="1" thickBot="1" x14ac:dyDescent="0.2">
      <c r="B43" s="265"/>
      <c r="C43" s="1708"/>
      <c r="D43" s="1709"/>
      <c r="E43" s="1709"/>
      <c r="F43" s="1709"/>
      <c r="G43" s="1710"/>
      <c r="H43" s="1649"/>
      <c r="I43" s="1713"/>
      <c r="J43" s="1650"/>
      <c r="K43" s="1520"/>
      <c r="L43" s="1656"/>
      <c r="M43" s="1717"/>
      <c r="N43" s="1718"/>
      <c r="O43" s="1719"/>
      <c r="P43" s="265"/>
      <c r="Q43" s="1625"/>
      <c r="R43" s="1625"/>
      <c r="S43" s="1625"/>
      <c r="T43" s="1625"/>
      <c r="U43" s="1625"/>
      <c r="V43" s="1730"/>
      <c r="W43" s="1731"/>
      <c r="X43" s="1722"/>
      <c r="Y43" s="1723"/>
      <c r="Z43" s="1726"/>
      <c r="AA43" s="1727"/>
      <c r="AB43" s="1727"/>
      <c r="AC43" s="1727"/>
      <c r="AD43" s="1727"/>
      <c r="AE43" s="265"/>
      <c r="AF43" s="1625"/>
      <c r="AG43" s="1625"/>
      <c r="AH43" s="1625"/>
      <c r="AI43" s="1625"/>
      <c r="AJ43" s="1649"/>
      <c r="AK43" s="1650"/>
      <c r="AL43" s="1653"/>
      <c r="AM43" s="1654"/>
      <c r="AN43" s="1655"/>
      <c r="AO43" s="265"/>
    </row>
    <row r="44" spans="2:41" s="317" customFormat="1" ht="24.75" customHeight="1" x14ac:dyDescent="0.15">
      <c r="B44" s="315"/>
      <c r="C44" s="1678"/>
      <c r="D44" s="1679"/>
      <c r="E44" s="1679"/>
      <c r="F44" s="1679"/>
      <c r="G44" s="1680"/>
      <c r="H44" s="1681"/>
      <c r="I44" s="1682"/>
      <c r="J44" s="1683"/>
      <c r="K44" s="1703"/>
      <c r="L44" s="1704"/>
      <c r="M44" s="1662">
        <v>0</v>
      </c>
      <c r="N44" s="1663"/>
      <c r="O44" s="1664"/>
      <c r="P44" s="315"/>
      <c r="Q44" s="1697"/>
      <c r="R44" s="1697"/>
      <c r="S44" s="1697"/>
      <c r="T44" s="1697"/>
      <c r="U44" s="1697"/>
      <c r="V44" s="1686"/>
      <c r="W44" s="1687"/>
      <c r="X44" s="1666"/>
      <c r="Y44" s="1667"/>
      <c r="Z44" s="1662">
        <v>138000</v>
      </c>
      <c r="AA44" s="1663"/>
      <c r="AB44" s="1663"/>
      <c r="AC44" s="1663"/>
      <c r="AD44" s="1664"/>
      <c r="AE44" s="316"/>
      <c r="AF44" s="1665"/>
      <c r="AG44" s="1665"/>
      <c r="AH44" s="1665"/>
      <c r="AI44" s="1665"/>
      <c r="AJ44" s="1666"/>
      <c r="AK44" s="1667"/>
      <c r="AL44" s="1662"/>
      <c r="AM44" s="1668"/>
      <c r="AN44" s="468"/>
      <c r="AO44" s="315"/>
    </row>
    <row r="45" spans="2:41" s="317" customFormat="1" ht="24.75" customHeight="1" x14ac:dyDescent="0.15">
      <c r="B45" s="315"/>
      <c r="C45" s="1669"/>
      <c r="D45" s="1670"/>
      <c r="E45" s="1670"/>
      <c r="F45" s="1670"/>
      <c r="G45" s="1671"/>
      <c r="H45" s="1698"/>
      <c r="I45" s="1699"/>
      <c r="J45" s="1700"/>
      <c r="K45" s="1672"/>
      <c r="L45" s="1673"/>
      <c r="M45" s="1701">
        <v>0</v>
      </c>
      <c r="N45" s="1701"/>
      <c r="O45" s="1702"/>
      <c r="P45" s="315"/>
      <c r="Q45" s="1696"/>
      <c r="R45" s="1696"/>
      <c r="S45" s="1696"/>
      <c r="T45" s="1696"/>
      <c r="U45" s="1696"/>
      <c r="V45" s="1674"/>
      <c r="W45" s="1675"/>
      <c r="X45" s="1674"/>
      <c r="Y45" s="1677"/>
      <c r="Z45" s="1684"/>
      <c r="AA45" s="1688"/>
      <c r="AB45" s="1688"/>
      <c r="AC45" s="1688"/>
      <c r="AD45" s="1677"/>
      <c r="AE45" s="316"/>
      <c r="AF45" s="1676"/>
      <c r="AG45" s="1676"/>
      <c r="AH45" s="1676"/>
      <c r="AI45" s="1676"/>
      <c r="AJ45" s="1674"/>
      <c r="AK45" s="1677"/>
      <c r="AL45" s="1684"/>
      <c r="AM45" s="1685"/>
      <c r="AN45" s="469"/>
      <c r="AO45" s="315"/>
    </row>
    <row r="46" spans="2:41" ht="11.25" customHeight="1" x14ac:dyDescent="0.15">
      <c r="B46" s="265"/>
      <c r="C46" s="1660" t="s">
        <v>453</v>
      </c>
      <c r="D46" s="1661"/>
      <c r="E46" s="1661"/>
      <c r="F46" s="1661"/>
      <c r="G46" s="1661"/>
      <c r="H46" s="1661"/>
      <c r="I46" s="1661"/>
      <c r="J46" s="1661"/>
      <c r="K46" s="1661"/>
      <c r="L46" s="1661"/>
      <c r="M46" s="1661"/>
      <c r="N46" s="1661"/>
      <c r="O46" s="1661"/>
      <c r="P46" s="1661"/>
      <c r="Q46" s="1661"/>
      <c r="R46" s="265"/>
      <c r="S46" s="265"/>
      <c r="T46" s="265"/>
      <c r="U46" s="265"/>
      <c r="V46" s="265"/>
      <c r="W46" s="265"/>
      <c r="X46" s="265"/>
      <c r="Y46" s="265"/>
      <c r="Z46" s="265"/>
      <c r="AA46" s="265"/>
      <c r="AB46" s="265"/>
      <c r="AC46" s="265"/>
      <c r="AD46" s="265"/>
      <c r="AE46" s="265"/>
      <c r="AF46" s="265"/>
      <c r="AG46" s="265"/>
      <c r="AH46" s="265"/>
      <c r="AI46" s="265"/>
      <c r="AJ46" s="265"/>
      <c r="AK46" s="265"/>
      <c r="AL46" s="265"/>
      <c r="AM46" s="265"/>
      <c r="AN46" s="265"/>
      <c r="AO46" s="265"/>
    </row>
    <row r="47" spans="2:41" x14ac:dyDescent="0.15">
      <c r="B47" s="265"/>
      <c r="C47" s="265"/>
      <c r="D47" s="265"/>
      <c r="E47" s="265"/>
      <c r="F47" s="265"/>
      <c r="G47" s="265"/>
      <c r="H47" s="265"/>
      <c r="I47" s="265"/>
      <c r="J47" s="265"/>
      <c r="K47" s="265"/>
      <c r="L47" s="265"/>
      <c r="M47" s="265"/>
      <c r="N47" s="265"/>
      <c r="O47" s="265"/>
      <c r="P47" s="265"/>
      <c r="Q47" s="265"/>
      <c r="R47" s="265"/>
      <c r="S47" s="265"/>
      <c r="T47" s="265"/>
      <c r="U47" s="265"/>
      <c r="V47" s="1695" t="s">
        <v>528</v>
      </c>
      <c r="W47" s="905"/>
      <c r="X47" s="265"/>
      <c r="Y47" s="265"/>
      <c r="Z47" s="265"/>
      <c r="AA47" s="265"/>
      <c r="AB47" s="265"/>
      <c r="AC47" s="265"/>
      <c r="AD47" s="265"/>
      <c r="AE47" s="265"/>
      <c r="AF47" s="265"/>
      <c r="AG47" s="265"/>
      <c r="AH47" s="265"/>
      <c r="AI47" s="265"/>
      <c r="AJ47" s="265"/>
      <c r="AK47" s="265"/>
      <c r="AL47" s="265"/>
      <c r="AM47" s="265"/>
      <c r="AN47" s="265"/>
      <c r="AO47" s="265"/>
    </row>
    <row r="48" spans="2:41" x14ac:dyDescent="0.15">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5"/>
      <c r="AL48" s="265"/>
      <c r="AM48" s="265"/>
      <c r="AN48" s="265"/>
      <c r="AO48" s="265"/>
    </row>
    <row r="49" spans="2:41" x14ac:dyDescent="0.15">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5"/>
      <c r="AL49" s="265"/>
      <c r="AM49" s="265"/>
      <c r="AN49" s="265"/>
      <c r="AO49" s="265"/>
    </row>
    <row r="50" spans="2:41" x14ac:dyDescent="0.1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5"/>
      <c r="AL50" s="265"/>
      <c r="AM50" s="265"/>
      <c r="AN50" s="265"/>
      <c r="AO50" s="265"/>
    </row>
    <row r="51" spans="2:41" x14ac:dyDescent="0.15">
      <c r="C51" s="265"/>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c r="AH51" s="265"/>
      <c r="AI51" s="265"/>
      <c r="AJ51" s="265"/>
      <c r="AK51" s="265"/>
      <c r="AL51" s="265"/>
      <c r="AM51" s="265"/>
      <c r="AN51" s="265"/>
      <c r="AO51" s="265"/>
    </row>
    <row r="52" spans="2:41" x14ac:dyDescent="0.15">
      <c r="C52" s="265"/>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L52" s="265"/>
      <c r="AM52" s="265"/>
      <c r="AN52" s="265"/>
      <c r="AO52" s="265"/>
    </row>
  </sheetData>
  <sheetProtection algorithmName="SHA-512" hashValue="fdABM+5sGtHRMwdGp2oX8MGs0latfxR3xEj+651KMK3UAl9onUwj3mHJ2zVnxVt5pRU5XtNGlVJ7+Enh2yjy1A==" saltValue="dED7wEUmFxBb9ckMdn3Drw==" spinCount="100000" sheet="1" objects="1" scenarios="1"/>
  <mergeCells count="364">
    <mergeCell ref="B3:B15"/>
    <mergeCell ref="Q42:U43"/>
    <mergeCell ref="F40:I40"/>
    <mergeCell ref="Q35:R35"/>
    <mergeCell ref="O34:P34"/>
    <mergeCell ref="Q34:R34"/>
    <mergeCell ref="V47:W47"/>
    <mergeCell ref="Q45:U45"/>
    <mergeCell ref="Q44:U44"/>
    <mergeCell ref="H45:J45"/>
    <mergeCell ref="M45:O45"/>
    <mergeCell ref="Q38:R38"/>
    <mergeCell ref="M44:O44"/>
    <mergeCell ref="Q41:Z41"/>
    <mergeCell ref="K44:L44"/>
    <mergeCell ref="X45:Y45"/>
    <mergeCell ref="C42:G43"/>
    <mergeCell ref="H42:J43"/>
    <mergeCell ref="M42:O43"/>
    <mergeCell ref="O38:P38"/>
    <mergeCell ref="X42:Y43"/>
    <mergeCell ref="Z42:AD43"/>
    <mergeCell ref="V42:W43"/>
    <mergeCell ref="O40:P40"/>
    <mergeCell ref="C46:Q46"/>
    <mergeCell ref="Z44:AD44"/>
    <mergeCell ref="AF44:AI44"/>
    <mergeCell ref="AJ44:AK44"/>
    <mergeCell ref="AL44:AM44"/>
    <mergeCell ref="C45:G45"/>
    <mergeCell ref="K45:L45"/>
    <mergeCell ref="V45:W45"/>
    <mergeCell ref="AF45:AI45"/>
    <mergeCell ref="AJ45:AK45"/>
    <mergeCell ref="C44:G44"/>
    <mergeCell ref="H44:J44"/>
    <mergeCell ref="AL45:AM45"/>
    <mergeCell ref="V44:W44"/>
    <mergeCell ref="X44:Y44"/>
    <mergeCell ref="Z45:AD45"/>
    <mergeCell ref="AF42:AI43"/>
    <mergeCell ref="AG40:AH40"/>
    <mergeCell ref="AF41:AM41"/>
    <mergeCell ref="C41:G41"/>
    <mergeCell ref="AA40:AF40"/>
    <mergeCell ref="AG38:AH38"/>
    <mergeCell ref="J39:M39"/>
    <mergeCell ref="O39:P39"/>
    <mergeCell ref="W39:X39"/>
    <mergeCell ref="Y39:Z39"/>
    <mergeCell ref="AA39:AF39"/>
    <mergeCell ref="AG39:AH39"/>
    <mergeCell ref="S40:U40"/>
    <mergeCell ref="C40:E40"/>
    <mergeCell ref="J40:M40"/>
    <mergeCell ref="AI37:AN40"/>
    <mergeCell ref="AJ42:AK43"/>
    <mergeCell ref="AL42:AM43"/>
    <mergeCell ref="AN42:AN43"/>
    <mergeCell ref="W40:X40"/>
    <mergeCell ref="Y40:Z40"/>
    <mergeCell ref="J38:L38"/>
    <mergeCell ref="K42:L43"/>
    <mergeCell ref="C39:E39"/>
    <mergeCell ref="Q39:R39"/>
    <mergeCell ref="W38:X38"/>
    <mergeCell ref="Y38:Z38"/>
    <mergeCell ref="AD38:AF38"/>
    <mergeCell ref="F39:I39"/>
    <mergeCell ref="F37:I38"/>
    <mergeCell ref="S39:U39"/>
    <mergeCell ref="Q40:R40"/>
    <mergeCell ref="AI35:AN36"/>
    <mergeCell ref="AA36:AF36"/>
    <mergeCell ref="AG36:AH36"/>
    <mergeCell ref="AA35:AF35"/>
    <mergeCell ref="AG37:AH37"/>
    <mergeCell ref="O36:P36"/>
    <mergeCell ref="S36:V36"/>
    <mergeCell ref="W36:X36"/>
    <mergeCell ref="AA37:AF37"/>
    <mergeCell ref="C37:E38"/>
    <mergeCell ref="O37:P37"/>
    <mergeCell ref="Q37:R37"/>
    <mergeCell ref="W37:X37"/>
    <mergeCell ref="Q36:R36"/>
    <mergeCell ref="Y36:Z36"/>
    <mergeCell ref="W35:X35"/>
    <mergeCell ref="Y35:Z35"/>
    <mergeCell ref="S35:V35"/>
    <mergeCell ref="S38:U38"/>
    <mergeCell ref="Y37:Z37"/>
    <mergeCell ref="C29:C30"/>
    <mergeCell ref="I28:K28"/>
    <mergeCell ref="S27:S28"/>
    <mergeCell ref="AG33:AH33"/>
    <mergeCell ref="AG35:AH35"/>
    <mergeCell ref="C33:E36"/>
    <mergeCell ref="J33:N33"/>
    <mergeCell ref="O33:Z33"/>
    <mergeCell ref="AD33:AF33"/>
    <mergeCell ref="J34:N36"/>
    <mergeCell ref="AD34:AF34"/>
    <mergeCell ref="AG34:AH34"/>
    <mergeCell ref="W34:X34"/>
    <mergeCell ref="Y34:Z34"/>
    <mergeCell ref="AH29:AJ30"/>
    <mergeCell ref="AM25:AN25"/>
    <mergeCell ref="G27:G28"/>
    <mergeCell ref="T26:V26"/>
    <mergeCell ref="AM26:AN26"/>
    <mergeCell ref="T28:V28"/>
    <mergeCell ref="AM28:AN28"/>
    <mergeCell ref="W27:X28"/>
    <mergeCell ref="AH27:AJ28"/>
    <mergeCell ref="AK27:AL28"/>
    <mergeCell ref="Y25:Z26"/>
    <mergeCell ref="AA25:AF26"/>
    <mergeCell ref="AG25:AG26"/>
    <mergeCell ref="Y27:Z28"/>
    <mergeCell ref="AA27:AF28"/>
    <mergeCell ref="AG27:AG28"/>
    <mergeCell ref="AM27:AN27"/>
    <mergeCell ref="AH25:AJ26"/>
    <mergeCell ref="AK25:AL26"/>
    <mergeCell ref="W25:X26"/>
    <mergeCell ref="Q27:Q28"/>
    <mergeCell ref="Q25:Q26"/>
    <mergeCell ref="S25:S26"/>
    <mergeCell ref="AK29:AL30"/>
    <mergeCell ref="AM29:AN30"/>
    <mergeCell ref="G29:G30"/>
    <mergeCell ref="H29:L30"/>
    <mergeCell ref="Q29:Q30"/>
    <mergeCell ref="R29:R30"/>
    <mergeCell ref="W29:X30"/>
    <mergeCell ref="N29:P30"/>
    <mergeCell ref="S29:S30"/>
    <mergeCell ref="T29:V30"/>
    <mergeCell ref="Y29:Z30"/>
    <mergeCell ref="AA29:AF30"/>
    <mergeCell ref="AG29:AG30"/>
    <mergeCell ref="AM20:AN20"/>
    <mergeCell ref="W19:X20"/>
    <mergeCell ref="Y19:Z20"/>
    <mergeCell ref="AA19:AF20"/>
    <mergeCell ref="AG19:AG20"/>
    <mergeCell ref="T24:V24"/>
    <mergeCell ref="AM24:AN24"/>
    <mergeCell ref="W23:X24"/>
    <mergeCell ref="Y23:Z24"/>
    <mergeCell ref="AA23:AF24"/>
    <mergeCell ref="AG23:AG24"/>
    <mergeCell ref="AH23:AJ24"/>
    <mergeCell ref="AK23:AL24"/>
    <mergeCell ref="AM23:AN23"/>
    <mergeCell ref="AM21:AN21"/>
    <mergeCell ref="AM19:AN19"/>
    <mergeCell ref="AH19:AJ20"/>
    <mergeCell ref="AK19:AL20"/>
    <mergeCell ref="AM17:AN17"/>
    <mergeCell ref="AM18:AN18"/>
    <mergeCell ref="AM22:AN22"/>
    <mergeCell ref="AM11:AN11"/>
    <mergeCell ref="AM15:AN15"/>
    <mergeCell ref="AM13:AN13"/>
    <mergeCell ref="D15:F16"/>
    <mergeCell ref="D13:F14"/>
    <mergeCell ref="G15:G16"/>
    <mergeCell ref="G13:G14"/>
    <mergeCell ref="AM14:AN14"/>
    <mergeCell ref="T16:V16"/>
    <mergeCell ref="AM16:AN16"/>
    <mergeCell ref="AA15:AF16"/>
    <mergeCell ref="W15:X16"/>
    <mergeCell ref="Y15:Z16"/>
    <mergeCell ref="D21:F22"/>
    <mergeCell ref="D19:F20"/>
    <mergeCell ref="D17:F18"/>
    <mergeCell ref="I12:K12"/>
    <mergeCell ref="I13:K13"/>
    <mergeCell ref="T22:V22"/>
    <mergeCell ref="W17:X18"/>
    <mergeCell ref="Y17:Z18"/>
    <mergeCell ref="AM9:AN9"/>
    <mergeCell ref="D11:F12"/>
    <mergeCell ref="AM10:AN10"/>
    <mergeCell ref="T12:V12"/>
    <mergeCell ref="AM12:AN12"/>
    <mergeCell ref="AK9:AL10"/>
    <mergeCell ref="AH9:AJ10"/>
    <mergeCell ref="W11:X12"/>
    <mergeCell ref="D9:F10"/>
    <mergeCell ref="Y11:Z12"/>
    <mergeCell ref="I9:K9"/>
    <mergeCell ref="G11:G12"/>
    <mergeCell ref="G9:G10"/>
    <mergeCell ref="T10:V10"/>
    <mergeCell ref="S11:S12"/>
    <mergeCell ref="AH11:AJ12"/>
    <mergeCell ref="I11:K11"/>
    <mergeCell ref="N11:O11"/>
    <mergeCell ref="R11:R12"/>
    <mergeCell ref="Q11:Q12"/>
    <mergeCell ref="D7:F8"/>
    <mergeCell ref="AH3:AJ3"/>
    <mergeCell ref="AH4:AJ4"/>
    <mergeCell ref="H3:L3"/>
    <mergeCell ref="M3:P3"/>
    <mergeCell ref="Q3:Q4"/>
    <mergeCell ref="AK3:AL3"/>
    <mergeCell ref="AM7:AN7"/>
    <mergeCell ref="T8:V8"/>
    <mergeCell ref="W8:X8"/>
    <mergeCell ref="Y8:Z8"/>
    <mergeCell ref="AD8:AF8"/>
    <mergeCell ref="AH8:AJ8"/>
    <mergeCell ref="AK8:AL8"/>
    <mergeCell ref="AM8:AN8"/>
    <mergeCell ref="W7:X7"/>
    <mergeCell ref="AH7:AJ7"/>
    <mergeCell ref="AK7:AL7"/>
    <mergeCell ref="AM3:AN6"/>
    <mergeCell ref="H4:L4"/>
    <mergeCell ref="M4:P4"/>
    <mergeCell ref="T4:V4"/>
    <mergeCell ref="W4:X4"/>
    <mergeCell ref="Y4:Z4"/>
    <mergeCell ref="AA4:AF4"/>
    <mergeCell ref="AK4:AL4"/>
    <mergeCell ref="T3:V3"/>
    <mergeCell ref="AH5:AJ5"/>
    <mergeCell ref="H5:L6"/>
    <mergeCell ref="W5:X5"/>
    <mergeCell ref="T5:V5"/>
    <mergeCell ref="Q5:Q6"/>
    <mergeCell ref="R5:R6"/>
    <mergeCell ref="M5:P6"/>
    <mergeCell ref="T6:V6"/>
    <mergeCell ref="W6:X6"/>
    <mergeCell ref="AA6:AF6"/>
    <mergeCell ref="AH6:AJ6"/>
    <mergeCell ref="AK5:AL6"/>
    <mergeCell ref="C2:G2"/>
    <mergeCell ref="R3:R4"/>
    <mergeCell ref="C3:C6"/>
    <mergeCell ref="D3:F6"/>
    <mergeCell ref="G5:G6"/>
    <mergeCell ref="AG9:AG10"/>
    <mergeCell ref="AA9:AF10"/>
    <mergeCell ref="Y9:Z10"/>
    <mergeCell ref="W9:X10"/>
    <mergeCell ref="I10:K10"/>
    <mergeCell ref="W3:X3"/>
    <mergeCell ref="Y3:Z3"/>
    <mergeCell ref="AA3:AF3"/>
    <mergeCell ref="Y7:Z7"/>
    <mergeCell ref="AA7:AF7"/>
    <mergeCell ref="N7:O7"/>
    <mergeCell ref="N8:O8"/>
    <mergeCell ref="N9:O9"/>
    <mergeCell ref="N10:O10"/>
    <mergeCell ref="I7:K7"/>
    <mergeCell ref="I8:K8"/>
    <mergeCell ref="AG5:AG6"/>
    <mergeCell ref="AD5:AF5"/>
    <mergeCell ref="Y5:Z6"/>
    <mergeCell ref="AH15:AJ16"/>
    <mergeCell ref="AK11:AL12"/>
    <mergeCell ref="W13:X14"/>
    <mergeCell ref="Y13:Z14"/>
    <mergeCell ref="AA13:AF14"/>
    <mergeCell ref="AG13:AG14"/>
    <mergeCell ref="AH13:AJ14"/>
    <mergeCell ref="AK13:AL14"/>
    <mergeCell ref="AK15:AL16"/>
    <mergeCell ref="AK17:AL18"/>
    <mergeCell ref="W21:X22"/>
    <mergeCell ref="Y21:Z22"/>
    <mergeCell ref="AA21:AF22"/>
    <mergeCell ref="AG21:AG22"/>
    <mergeCell ref="AH21:AJ22"/>
    <mergeCell ref="AK21:AL22"/>
    <mergeCell ref="AA17:AF18"/>
    <mergeCell ref="AG17:AG18"/>
    <mergeCell ref="AH17:AJ18"/>
    <mergeCell ref="D25:F26"/>
    <mergeCell ref="D23:F24"/>
    <mergeCell ref="G25:G26"/>
    <mergeCell ref="I24:K24"/>
    <mergeCell ref="I18:K18"/>
    <mergeCell ref="N18:O18"/>
    <mergeCell ref="G17:G18"/>
    <mergeCell ref="I26:K26"/>
    <mergeCell ref="I27:K27"/>
    <mergeCell ref="I19:K19"/>
    <mergeCell ref="I20:K20"/>
    <mergeCell ref="I21:K21"/>
    <mergeCell ref="G23:G24"/>
    <mergeCell ref="G21:G22"/>
    <mergeCell ref="G19:G20"/>
    <mergeCell ref="I22:K22"/>
    <mergeCell ref="D27:F28"/>
    <mergeCell ref="I14:K14"/>
    <mergeCell ref="I15:K15"/>
    <mergeCell ref="I23:K23"/>
    <mergeCell ref="I16:K16"/>
    <mergeCell ref="I17:K17"/>
    <mergeCell ref="I25:K25"/>
    <mergeCell ref="N26:O26"/>
    <mergeCell ref="N27:O27"/>
    <mergeCell ref="N28:O28"/>
    <mergeCell ref="Q23:Q24"/>
    <mergeCell ref="Q21:Q22"/>
    <mergeCell ref="R23:R24"/>
    <mergeCell ref="N15:O15"/>
    <mergeCell ref="N16:O16"/>
    <mergeCell ref="N25:O25"/>
    <mergeCell ref="N17:O17"/>
    <mergeCell ref="N20:O20"/>
    <mergeCell ref="N21:O21"/>
    <mergeCell ref="N22:O22"/>
    <mergeCell ref="N23:O23"/>
    <mergeCell ref="N24:O24"/>
    <mergeCell ref="Q17:Q18"/>
    <mergeCell ref="Q15:Q16"/>
    <mergeCell ref="Q19:Q20"/>
    <mergeCell ref="N19:O19"/>
    <mergeCell ref="S23:S24"/>
    <mergeCell ref="S21:S22"/>
    <mergeCell ref="R27:R28"/>
    <mergeCell ref="R25:R26"/>
    <mergeCell ref="T14:V14"/>
    <mergeCell ref="T20:V20"/>
    <mergeCell ref="T18:V18"/>
    <mergeCell ref="S34:V34"/>
    <mergeCell ref="S19:S20"/>
    <mergeCell ref="S17:S18"/>
    <mergeCell ref="S15:S16"/>
    <mergeCell ref="S13:S14"/>
    <mergeCell ref="R13:R14"/>
    <mergeCell ref="R21:R22"/>
    <mergeCell ref="R19:R20"/>
    <mergeCell ref="R17:R18"/>
    <mergeCell ref="R15:R16"/>
    <mergeCell ref="C32:V32"/>
    <mergeCell ref="E29:F30"/>
    <mergeCell ref="C31:AI31"/>
    <mergeCell ref="AI33:AN34"/>
    <mergeCell ref="F33:I36"/>
    <mergeCell ref="O35:P35"/>
    <mergeCell ref="Q13:Q14"/>
    <mergeCell ref="R7:R8"/>
    <mergeCell ref="R9:R10"/>
    <mergeCell ref="S9:S10"/>
    <mergeCell ref="N12:O12"/>
    <mergeCell ref="N13:O13"/>
    <mergeCell ref="N14:O14"/>
    <mergeCell ref="AG15:AG16"/>
    <mergeCell ref="AA11:AF12"/>
    <mergeCell ref="AG11:AG12"/>
    <mergeCell ref="Q7:Q8"/>
    <mergeCell ref="Q9:Q10"/>
    <mergeCell ref="S7:S8"/>
  </mergeCells>
  <phoneticPr fontId="1"/>
  <printOptions horizontalCentered="1" verticalCentered="1"/>
  <pageMargins left="0" right="0" top="0" bottom="0" header="0" footer="0"/>
  <pageSetup paperSize="9" scale="92" orientation="landscape"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AF49"/>
  <sheetViews>
    <sheetView showZeros="0" zoomScale="90" zoomScaleNormal="90" workbookViewId="0">
      <selection activeCell="X109" sqref="X109"/>
    </sheetView>
  </sheetViews>
  <sheetFormatPr defaultRowHeight="13.5" x14ac:dyDescent="0.15"/>
  <cols>
    <col min="1" max="1" width="3.125" style="266" customWidth="1"/>
    <col min="2" max="2" width="3.75" style="266" customWidth="1"/>
    <col min="3" max="3" width="3.625" style="266" customWidth="1"/>
    <col min="4" max="4" width="4.625" style="266" customWidth="1"/>
    <col min="5" max="5" width="14.625" style="266" customWidth="1"/>
    <col min="6" max="6" width="10.375" style="266" customWidth="1"/>
    <col min="7" max="7" width="2.375" style="266" customWidth="1"/>
    <col min="8" max="8" width="1.625" style="266" customWidth="1"/>
    <col min="9" max="9" width="8.75" style="266" customWidth="1"/>
    <col min="10" max="10" width="1.5" style="266" customWidth="1"/>
    <col min="11" max="11" width="3" style="266" customWidth="1"/>
    <col min="12" max="12" width="12.625" style="266" customWidth="1"/>
    <col min="13" max="13" width="3.25" style="266" customWidth="1"/>
    <col min="14" max="14" width="11.75" style="266" customWidth="1"/>
    <col min="15" max="15" width="1.75" style="266" customWidth="1"/>
    <col min="16" max="16" width="11.625" style="266" customWidth="1"/>
    <col min="17" max="17" width="1.75" style="266" customWidth="1"/>
    <col min="18" max="18" width="15.375" style="266" customWidth="1"/>
    <col min="19" max="19" width="2.625" style="266" customWidth="1"/>
    <col min="20" max="20" width="9" style="266"/>
    <col min="21" max="21" width="1.75" style="266" customWidth="1"/>
    <col min="22" max="22" width="11.75" style="266" customWidth="1"/>
    <col min="23" max="23" width="1.75" style="266" customWidth="1"/>
    <col min="24" max="24" width="2.5" style="266" customWidth="1"/>
    <col min="25" max="25" width="4.5" style="266" customWidth="1"/>
    <col min="26" max="16384" width="9" style="266"/>
  </cols>
  <sheetData>
    <row r="1" spans="2:32" ht="39.75" customHeight="1" x14ac:dyDescent="0.15"/>
    <row r="2" spans="2:32" ht="21" customHeight="1" x14ac:dyDescent="0.15">
      <c r="B2" s="31"/>
      <c r="C2" s="31"/>
      <c r="D2" s="31"/>
      <c r="E2" s="31"/>
      <c r="F2" s="31"/>
      <c r="G2" s="31"/>
      <c r="H2" s="31"/>
      <c r="I2" s="31"/>
      <c r="J2" s="31"/>
      <c r="K2" s="31"/>
      <c r="L2" s="31"/>
      <c r="M2" s="1732" t="s">
        <v>246</v>
      </c>
      <c r="N2" s="1732"/>
      <c r="O2" s="1732"/>
      <c r="P2" s="1732"/>
      <c r="Q2" s="1732"/>
      <c r="R2" s="1733" t="s">
        <v>247</v>
      </c>
      <c r="S2" s="1733"/>
      <c r="T2" s="31"/>
      <c r="U2" s="31"/>
      <c r="V2" s="31"/>
      <c r="W2" s="31"/>
      <c r="X2" s="31"/>
      <c r="Y2" s="31"/>
    </row>
    <row r="3" spans="2:32" ht="21.75" customHeight="1" x14ac:dyDescent="0.15">
      <c r="B3" s="31"/>
      <c r="C3" s="1638" t="s">
        <v>366</v>
      </c>
      <c r="D3" s="1638"/>
      <c r="E3" s="1638"/>
      <c r="F3" s="1771" t="s">
        <v>100</v>
      </c>
      <c r="G3" s="1771"/>
      <c r="H3" s="1771"/>
      <c r="I3" s="12"/>
      <c r="J3" s="31"/>
      <c r="K3" s="31"/>
      <c r="L3" s="31"/>
      <c r="M3" s="31"/>
      <c r="N3" s="31"/>
      <c r="O3" s="31"/>
      <c r="P3" s="31"/>
      <c r="Q3" s="31"/>
      <c r="R3" s="31"/>
      <c r="S3" s="31"/>
      <c r="T3" s="1907" t="str">
        <f>"(令和 "&amp;入力用①!L2&amp;"年 12月 31日現在)"</f>
        <v>(令和 06年 12月 31日現在)</v>
      </c>
      <c r="U3" s="1907"/>
      <c r="V3" s="1907"/>
      <c r="W3" s="1907"/>
      <c r="X3" s="1908" t="s">
        <v>397</v>
      </c>
      <c r="Y3" s="31"/>
      <c r="Z3" s="28"/>
      <c r="AA3" s="28"/>
      <c r="AB3" s="28"/>
      <c r="AC3" s="28"/>
      <c r="AD3" s="28"/>
      <c r="AE3" s="28"/>
      <c r="AF3" s="28"/>
    </row>
    <row r="4" spans="2:32" ht="7.5" customHeight="1" x14ac:dyDescent="0.15">
      <c r="B4" s="1689" t="s">
        <v>501</v>
      </c>
      <c r="C4" s="1772"/>
      <c r="D4" s="1773"/>
      <c r="E4" s="1773"/>
      <c r="F4" s="1773"/>
      <c r="G4" s="1774"/>
      <c r="H4" s="1777" t="s">
        <v>248</v>
      </c>
      <c r="I4" s="1778"/>
      <c r="J4" s="1778"/>
      <c r="K4" s="31"/>
      <c r="L4" s="1755" t="s">
        <v>249</v>
      </c>
      <c r="M4" s="1755"/>
      <c r="N4" s="1755"/>
      <c r="O4" s="1755"/>
      <c r="P4" s="1755"/>
      <c r="Q4" s="1755"/>
      <c r="R4" s="1754" t="s">
        <v>250</v>
      </c>
      <c r="S4" s="1755"/>
      <c r="T4" s="1755"/>
      <c r="U4" s="1755"/>
      <c r="V4" s="1755"/>
      <c r="W4" s="1755"/>
      <c r="X4" s="1908"/>
      <c r="Y4" s="31"/>
    </row>
    <row r="5" spans="2:32" ht="12" customHeight="1" x14ac:dyDescent="0.15">
      <c r="B5" s="1689"/>
      <c r="C5" s="1775"/>
      <c r="D5" s="1775"/>
      <c r="E5" s="1775"/>
      <c r="F5" s="1775"/>
      <c r="G5" s="1776"/>
      <c r="H5" s="1779"/>
      <c r="I5" s="1780"/>
      <c r="J5" s="1780"/>
      <c r="K5" s="31"/>
      <c r="L5" s="1755"/>
      <c r="M5" s="1755"/>
      <c r="N5" s="1755"/>
      <c r="O5" s="1755"/>
      <c r="P5" s="1755"/>
      <c r="Q5" s="1755"/>
      <c r="R5" s="1754"/>
      <c r="S5" s="1755"/>
      <c r="T5" s="1755"/>
      <c r="U5" s="1755"/>
      <c r="V5" s="1755"/>
      <c r="W5" s="1755"/>
      <c r="X5" s="476">
        <v>65</v>
      </c>
      <c r="Y5" s="31"/>
    </row>
    <row r="6" spans="2:32" ht="10.5" customHeight="1" x14ac:dyDescent="0.15">
      <c r="B6" s="1689"/>
      <c r="C6" s="1781" t="s">
        <v>417</v>
      </c>
      <c r="D6" s="1782"/>
      <c r="E6" s="1782"/>
      <c r="F6" s="1783"/>
      <c r="G6" s="1794" t="s">
        <v>375</v>
      </c>
      <c r="H6" s="1765"/>
      <c r="I6" s="1765"/>
      <c r="J6" s="1767" t="s">
        <v>217</v>
      </c>
      <c r="K6" s="31"/>
      <c r="L6" s="1769" t="s">
        <v>251</v>
      </c>
      <c r="M6" s="1769"/>
      <c r="N6" s="1784" t="s">
        <v>252</v>
      </c>
      <c r="O6" s="1785"/>
      <c r="P6" s="1756" t="s">
        <v>253</v>
      </c>
      <c r="Q6" s="1757"/>
      <c r="R6" s="1759" t="s">
        <v>251</v>
      </c>
      <c r="S6" s="1761" t="s">
        <v>252</v>
      </c>
      <c r="T6" s="1459"/>
      <c r="U6" s="1460"/>
      <c r="V6" s="1812" t="s">
        <v>254</v>
      </c>
      <c r="W6" s="1459"/>
      <c r="X6" s="1919" t="s">
        <v>368</v>
      </c>
      <c r="Y6" s="31"/>
    </row>
    <row r="7" spans="2:32" ht="9.75" customHeight="1" x14ac:dyDescent="0.15">
      <c r="B7" s="1689"/>
      <c r="C7" s="1751" t="s">
        <v>384</v>
      </c>
      <c r="D7" s="1752"/>
      <c r="E7" s="1752"/>
      <c r="F7" s="1753"/>
      <c r="G7" s="1795"/>
      <c r="H7" s="1766"/>
      <c r="I7" s="1766"/>
      <c r="J7" s="1768"/>
      <c r="K7" s="31"/>
      <c r="L7" s="1770"/>
      <c r="M7" s="1770"/>
      <c r="N7" s="1786"/>
      <c r="O7" s="1787"/>
      <c r="P7" s="1758"/>
      <c r="Q7" s="1758"/>
      <c r="R7" s="1760"/>
      <c r="S7" s="1762"/>
      <c r="T7" s="1763"/>
      <c r="U7" s="1764"/>
      <c r="V7" s="1763"/>
      <c r="W7" s="1763"/>
      <c r="X7" s="1919"/>
      <c r="Y7" s="31"/>
    </row>
    <row r="8" spans="2:32" ht="9.75" customHeight="1" x14ac:dyDescent="0.15">
      <c r="B8" s="1689"/>
      <c r="C8" s="1788" t="s">
        <v>255</v>
      </c>
      <c r="D8" s="1789"/>
      <c r="E8" s="1792" t="s">
        <v>256</v>
      </c>
      <c r="F8" s="1793"/>
      <c r="G8" s="1794" t="s">
        <v>376</v>
      </c>
      <c r="H8" s="1765">
        <v>1200000</v>
      </c>
      <c r="I8" s="1765"/>
      <c r="J8" s="1734"/>
      <c r="K8" s="31"/>
      <c r="L8" s="1736" t="s">
        <v>257</v>
      </c>
      <c r="M8" s="1736"/>
      <c r="N8" s="1738">
        <v>183800</v>
      </c>
      <c r="O8" s="1740" t="s">
        <v>93</v>
      </c>
      <c r="P8" s="1747">
        <v>186600</v>
      </c>
      <c r="Q8" s="1749" t="s">
        <v>93</v>
      </c>
      <c r="R8" s="1742" t="s">
        <v>258</v>
      </c>
      <c r="S8" s="1808">
        <v>45000</v>
      </c>
      <c r="T8" s="1809"/>
      <c r="U8" s="1813" t="s">
        <v>93</v>
      </c>
      <c r="V8" s="1747">
        <v>53000</v>
      </c>
      <c r="W8" s="1749" t="s">
        <v>93</v>
      </c>
      <c r="X8" s="1919"/>
      <c r="Y8" s="31"/>
    </row>
    <row r="9" spans="2:32" ht="9.75" customHeight="1" x14ac:dyDescent="0.15">
      <c r="B9" s="1689"/>
      <c r="C9" s="1790"/>
      <c r="D9" s="1791"/>
      <c r="E9" s="1796" t="s">
        <v>259</v>
      </c>
      <c r="F9" s="1797"/>
      <c r="G9" s="1795"/>
      <c r="H9" s="1766"/>
      <c r="I9" s="1766"/>
      <c r="J9" s="1735"/>
      <c r="K9" s="31"/>
      <c r="L9" s="1737"/>
      <c r="M9" s="1737"/>
      <c r="N9" s="1739"/>
      <c r="O9" s="1741"/>
      <c r="P9" s="1748"/>
      <c r="Q9" s="1750"/>
      <c r="R9" s="1742"/>
      <c r="S9" s="1808"/>
      <c r="T9" s="1809"/>
      <c r="U9" s="1814"/>
      <c r="V9" s="1748"/>
      <c r="W9" s="1750"/>
      <c r="X9" s="1919"/>
      <c r="Y9" s="31"/>
    </row>
    <row r="10" spans="2:32" ht="9.75" customHeight="1" x14ac:dyDescent="0.15">
      <c r="B10" s="1689"/>
      <c r="C10" s="1790"/>
      <c r="D10" s="1791"/>
      <c r="E10" s="1798" t="s">
        <v>260</v>
      </c>
      <c r="F10" s="1799"/>
      <c r="G10" s="1800" t="s">
        <v>377</v>
      </c>
      <c r="H10" s="1802">
        <f>H8*0.055</f>
        <v>66000</v>
      </c>
      <c r="I10" s="1802"/>
      <c r="J10" s="1816"/>
      <c r="K10" s="31"/>
      <c r="L10" s="1769" t="s">
        <v>261</v>
      </c>
      <c r="M10" s="1769"/>
      <c r="N10" s="1822">
        <v>452000</v>
      </c>
      <c r="O10" s="1743"/>
      <c r="P10" s="1745">
        <v>315000</v>
      </c>
      <c r="Q10" s="1815"/>
      <c r="R10" s="1759" t="s">
        <v>262</v>
      </c>
      <c r="S10" s="1818">
        <v>1793000</v>
      </c>
      <c r="T10" s="1819"/>
      <c r="U10" s="1810"/>
      <c r="V10" s="1745">
        <v>1633000</v>
      </c>
      <c r="W10" s="1815"/>
      <c r="X10" s="1919"/>
      <c r="Y10" s="31"/>
    </row>
    <row r="11" spans="2:32" ht="9.75" customHeight="1" x14ac:dyDescent="0.15">
      <c r="B11" s="1689"/>
      <c r="C11" s="1790"/>
      <c r="D11" s="1791"/>
      <c r="E11" s="1804" t="s">
        <v>385</v>
      </c>
      <c r="F11" s="1507"/>
      <c r="G11" s="1801"/>
      <c r="H11" s="1803"/>
      <c r="I11" s="1803"/>
      <c r="J11" s="1817"/>
      <c r="K11" s="31"/>
      <c r="L11" s="1770"/>
      <c r="M11" s="1770"/>
      <c r="N11" s="1823"/>
      <c r="O11" s="1744"/>
      <c r="P11" s="1746"/>
      <c r="Q11" s="1735"/>
      <c r="R11" s="1760"/>
      <c r="S11" s="1820"/>
      <c r="T11" s="1821"/>
      <c r="U11" s="1811"/>
      <c r="V11" s="1746"/>
      <c r="W11" s="1735"/>
      <c r="X11" s="1919"/>
      <c r="Y11" s="31"/>
    </row>
    <row r="12" spans="2:32" ht="19.5" customHeight="1" thickBot="1" x14ac:dyDescent="0.2">
      <c r="B12" s="1689"/>
      <c r="C12" s="1790"/>
      <c r="D12" s="1791"/>
      <c r="E12" s="1805" t="s">
        <v>263</v>
      </c>
      <c r="F12" s="1806"/>
      <c r="G12" s="383" t="s">
        <v>378</v>
      </c>
      <c r="H12" s="1807">
        <v>66000</v>
      </c>
      <c r="I12" s="1807"/>
      <c r="J12" s="384"/>
      <c r="K12" s="31"/>
      <c r="L12" s="1625" t="s">
        <v>264</v>
      </c>
      <c r="M12" s="1625"/>
      <c r="N12" s="385">
        <v>2000000</v>
      </c>
      <c r="O12" s="386"/>
      <c r="P12" s="382">
        <v>1305000</v>
      </c>
      <c r="Q12" s="387"/>
      <c r="R12" s="388" t="s">
        <v>265</v>
      </c>
      <c r="S12" s="1808"/>
      <c r="T12" s="1809"/>
      <c r="U12" s="389"/>
      <c r="V12" s="382"/>
      <c r="W12" s="387"/>
      <c r="X12" s="1919"/>
      <c r="Y12" s="31"/>
    </row>
    <row r="13" spans="2:32" ht="20.25" customHeight="1" x14ac:dyDescent="0.15">
      <c r="B13" s="1689"/>
      <c r="C13" s="1824" t="s">
        <v>386</v>
      </c>
      <c r="D13" s="1825"/>
      <c r="E13" s="1826"/>
      <c r="F13" s="1827"/>
      <c r="G13" s="390" t="s">
        <v>379</v>
      </c>
      <c r="H13" s="391" t="s">
        <v>442</v>
      </c>
      <c r="I13" s="392">
        <f>H6+H12</f>
        <v>66000</v>
      </c>
      <c r="J13" s="393"/>
      <c r="K13" s="31"/>
      <c r="L13" s="1828" t="s">
        <v>266</v>
      </c>
      <c r="M13" s="1828"/>
      <c r="N13" s="394"/>
      <c r="O13" s="395"/>
      <c r="P13" s="396"/>
      <c r="Q13" s="397"/>
      <c r="R13" s="398" t="s">
        <v>267</v>
      </c>
      <c r="S13" s="1829"/>
      <c r="T13" s="1830"/>
      <c r="U13" s="399"/>
      <c r="V13" s="396"/>
      <c r="W13" s="397"/>
      <c r="X13" s="1919"/>
      <c r="Y13" s="31"/>
    </row>
    <row r="14" spans="2:32" ht="20.25" customHeight="1" x14ac:dyDescent="0.15">
      <c r="B14" s="1689"/>
      <c r="C14" s="31"/>
      <c r="D14" s="31"/>
      <c r="E14" s="31"/>
      <c r="F14" s="31"/>
      <c r="G14" s="31"/>
      <c r="H14" s="31"/>
      <c r="I14" s="31"/>
      <c r="J14" s="31"/>
      <c r="K14" s="31"/>
      <c r="L14" s="1625" t="s">
        <v>268</v>
      </c>
      <c r="M14" s="1625"/>
      <c r="N14" s="385">
        <v>1000000</v>
      </c>
      <c r="O14" s="400"/>
      <c r="P14" s="382">
        <v>1200000</v>
      </c>
      <c r="Q14" s="387"/>
      <c r="R14" s="388" t="s">
        <v>269</v>
      </c>
      <c r="S14" s="1808"/>
      <c r="T14" s="1809"/>
      <c r="U14" s="389"/>
      <c r="V14" s="382">
        <v>6000</v>
      </c>
      <c r="W14" s="387"/>
      <c r="X14" s="1919"/>
      <c r="Y14" s="31"/>
    </row>
    <row r="15" spans="2:32" ht="20.25" customHeight="1" x14ac:dyDescent="0.15">
      <c r="B15" s="1689"/>
      <c r="C15" s="1465" t="s">
        <v>414</v>
      </c>
      <c r="D15" s="1465"/>
      <c r="E15" s="1465"/>
      <c r="F15" s="1831" t="s">
        <v>270</v>
      </c>
      <c r="G15" s="1831"/>
      <c r="H15" s="1831"/>
      <c r="I15" s="1831"/>
      <c r="J15" s="401"/>
      <c r="K15" s="31"/>
      <c r="L15" s="1828" t="s">
        <v>271</v>
      </c>
      <c r="M15" s="1828"/>
      <c r="N15" s="394"/>
      <c r="O15" s="395"/>
      <c r="P15" s="396"/>
      <c r="Q15" s="397"/>
      <c r="R15" s="402"/>
      <c r="S15" s="1829"/>
      <c r="T15" s="1830"/>
      <c r="U15" s="399"/>
      <c r="V15" s="396"/>
      <c r="W15" s="397"/>
      <c r="X15" s="1919"/>
      <c r="Y15" s="31"/>
    </row>
    <row r="16" spans="2:32" ht="10.5" customHeight="1" x14ac:dyDescent="0.15">
      <c r="B16" s="1689"/>
      <c r="C16" s="1844" t="s">
        <v>272</v>
      </c>
      <c r="D16" s="1845"/>
      <c r="E16" s="1845"/>
      <c r="F16" s="1845"/>
      <c r="G16" s="1525" t="s">
        <v>380</v>
      </c>
      <c r="H16" s="1846" t="s">
        <v>273</v>
      </c>
      <c r="I16" s="1846"/>
      <c r="J16" s="1846" t="s">
        <v>93</v>
      </c>
      <c r="K16" s="31"/>
      <c r="L16" s="1736" t="s">
        <v>274</v>
      </c>
      <c r="M16" s="1736"/>
      <c r="N16" s="1738"/>
      <c r="O16" s="1849"/>
      <c r="P16" s="1747"/>
      <c r="Q16" s="1832"/>
      <c r="R16" s="1854"/>
      <c r="S16" s="1738"/>
      <c r="T16" s="1747"/>
      <c r="U16" s="1909"/>
      <c r="V16" s="1747"/>
      <c r="W16" s="1832"/>
      <c r="X16" s="1919"/>
      <c r="Y16" s="31"/>
    </row>
    <row r="17" spans="2:25" ht="9.75" customHeight="1" x14ac:dyDescent="0.15">
      <c r="B17" s="31"/>
      <c r="C17" s="1513" t="s">
        <v>275</v>
      </c>
      <c r="D17" s="1004"/>
      <c r="E17" s="1004"/>
      <c r="F17" s="1004"/>
      <c r="G17" s="1836"/>
      <c r="H17" s="1847"/>
      <c r="I17" s="1848"/>
      <c r="J17" s="1661"/>
      <c r="K17" s="31"/>
      <c r="L17" s="1737"/>
      <c r="M17" s="1737"/>
      <c r="N17" s="1739"/>
      <c r="O17" s="1850"/>
      <c r="P17" s="1748"/>
      <c r="Q17" s="1817"/>
      <c r="R17" s="1855"/>
      <c r="S17" s="1739"/>
      <c r="T17" s="1748"/>
      <c r="U17" s="1850"/>
      <c r="V17" s="1748"/>
      <c r="W17" s="1817"/>
      <c r="X17" s="1919"/>
      <c r="Y17" s="31"/>
    </row>
    <row r="18" spans="2:25" ht="10.5" customHeight="1" x14ac:dyDescent="0.15">
      <c r="B18" s="31"/>
      <c r="C18" s="1833" t="s">
        <v>276</v>
      </c>
      <c r="D18" s="1834"/>
      <c r="E18" s="1834"/>
      <c r="F18" s="1834"/>
      <c r="G18" s="1835" t="s">
        <v>381</v>
      </c>
      <c r="H18" s="1837" t="s">
        <v>277</v>
      </c>
      <c r="I18" s="1838"/>
      <c r="J18" s="1839"/>
      <c r="K18" s="31"/>
      <c r="L18" s="1769" t="s">
        <v>278</v>
      </c>
      <c r="M18" s="1769"/>
      <c r="N18" s="1822">
        <v>145000</v>
      </c>
      <c r="O18" s="1841"/>
      <c r="P18" s="1745">
        <v>164300</v>
      </c>
      <c r="Q18" s="1815"/>
      <c r="R18" s="1851"/>
      <c r="S18" s="1822"/>
      <c r="T18" s="1745"/>
      <c r="U18" s="1810"/>
      <c r="V18" s="1745"/>
      <c r="W18" s="1815"/>
      <c r="X18" s="1919"/>
      <c r="Y18" s="31"/>
    </row>
    <row r="19" spans="2:25" ht="9.75" customHeight="1" thickBot="1" x14ac:dyDescent="0.2">
      <c r="B19" s="31"/>
      <c r="C19" s="1842" t="s">
        <v>456</v>
      </c>
      <c r="D19" s="1843"/>
      <c r="E19" s="1843"/>
      <c r="F19" s="1843"/>
      <c r="G19" s="1836"/>
      <c r="H19" s="1871">
        <f>IF(入力用①!Z30&lt;=0,0,入力用①!Z30)</f>
        <v>3356448</v>
      </c>
      <c r="I19" s="1872"/>
      <c r="J19" s="1840"/>
      <c r="K19" s="31"/>
      <c r="L19" s="1770"/>
      <c r="M19" s="1770"/>
      <c r="N19" s="1823"/>
      <c r="O19" s="1811"/>
      <c r="P19" s="1746"/>
      <c r="Q19" s="1735"/>
      <c r="R19" s="1852"/>
      <c r="S19" s="1823"/>
      <c r="T19" s="1746"/>
      <c r="U19" s="1811"/>
      <c r="V19" s="1746"/>
      <c r="W19" s="1735"/>
      <c r="X19" s="1919"/>
      <c r="Y19" s="31"/>
    </row>
    <row r="20" spans="2:25" ht="10.5" customHeight="1" thickTop="1" x14ac:dyDescent="0.15">
      <c r="B20" s="31"/>
      <c r="C20" s="1858" t="s">
        <v>506</v>
      </c>
      <c r="D20" s="1859"/>
      <c r="E20" s="1860" t="s">
        <v>507</v>
      </c>
      <c r="F20" s="1861"/>
      <c r="G20" s="1862" t="s">
        <v>382</v>
      </c>
      <c r="H20" s="1864"/>
      <c r="I20" s="1864"/>
      <c r="J20" s="1866"/>
      <c r="K20" s="31"/>
      <c r="L20" s="1736" t="s">
        <v>279</v>
      </c>
      <c r="M20" s="1736"/>
      <c r="N20" s="1738">
        <v>224000</v>
      </c>
      <c r="O20" s="1849"/>
      <c r="P20" s="1809">
        <v>161000</v>
      </c>
      <c r="Q20" s="1853"/>
      <c r="R20" s="1854"/>
      <c r="S20" s="1738"/>
      <c r="T20" s="1747"/>
      <c r="U20" s="1909"/>
      <c r="V20" s="1747"/>
      <c r="W20" s="1832"/>
      <c r="X20" s="1919"/>
      <c r="Y20" s="31"/>
    </row>
    <row r="21" spans="2:25" ht="9.75" customHeight="1" thickBot="1" x14ac:dyDescent="0.2">
      <c r="B21" s="31"/>
      <c r="C21" s="1869" t="s">
        <v>508</v>
      </c>
      <c r="D21" s="1870"/>
      <c r="E21" s="1867" t="s">
        <v>280</v>
      </c>
      <c r="F21" s="1868"/>
      <c r="G21" s="1863"/>
      <c r="H21" s="1865"/>
      <c r="I21" s="1865"/>
      <c r="J21" s="1857"/>
      <c r="K21" s="31"/>
      <c r="L21" s="1737"/>
      <c r="M21" s="1737"/>
      <c r="N21" s="1739"/>
      <c r="O21" s="1850"/>
      <c r="P21" s="1809"/>
      <c r="Q21" s="1817"/>
      <c r="R21" s="1855"/>
      <c r="S21" s="1739"/>
      <c r="T21" s="1748"/>
      <c r="U21" s="1850"/>
      <c r="V21" s="1748"/>
      <c r="W21" s="1817"/>
      <c r="X21" s="1919"/>
      <c r="Y21" s="31"/>
    </row>
    <row r="22" spans="2:25" ht="10.5" customHeight="1" x14ac:dyDescent="0.15">
      <c r="B22" s="31"/>
      <c r="C22" s="1869" t="s">
        <v>509</v>
      </c>
      <c r="D22" s="1870"/>
      <c r="E22" s="1889" t="s">
        <v>281</v>
      </c>
      <c r="F22" s="1889"/>
      <c r="G22" s="1890" t="s">
        <v>383</v>
      </c>
      <c r="H22" s="1888" t="s">
        <v>447</v>
      </c>
      <c r="I22" s="1893">
        <v>550000</v>
      </c>
      <c r="J22" s="1856"/>
      <c r="K22" s="31"/>
      <c r="L22" s="1877" t="s">
        <v>498</v>
      </c>
      <c r="M22" s="1769"/>
      <c r="N22" s="1822">
        <v>275000</v>
      </c>
      <c r="O22" s="1841"/>
      <c r="P22" s="1745">
        <v>335000</v>
      </c>
      <c r="Q22" s="1815"/>
      <c r="R22" s="1851"/>
      <c r="S22" s="1822"/>
      <c r="T22" s="1745"/>
      <c r="U22" s="1810"/>
      <c r="V22" s="1745"/>
      <c r="W22" s="1815"/>
      <c r="X22" s="1919"/>
      <c r="Y22" s="31"/>
    </row>
    <row r="23" spans="2:25" ht="9.75" customHeight="1" thickBot="1" x14ac:dyDescent="0.2">
      <c r="B23" s="31"/>
      <c r="C23" s="1874" t="s">
        <v>282</v>
      </c>
      <c r="D23" s="1875"/>
      <c r="E23" s="1876" t="s">
        <v>510</v>
      </c>
      <c r="F23" s="1876"/>
      <c r="G23" s="1891"/>
      <c r="H23" s="1892"/>
      <c r="I23" s="1865"/>
      <c r="J23" s="1857"/>
      <c r="K23" s="31"/>
      <c r="L23" s="1770"/>
      <c r="M23" s="1770"/>
      <c r="N23" s="1823"/>
      <c r="O23" s="1811"/>
      <c r="P23" s="1746"/>
      <c r="Q23" s="1735"/>
      <c r="R23" s="1852"/>
      <c r="S23" s="1823"/>
      <c r="T23" s="1746"/>
      <c r="U23" s="1811"/>
      <c r="V23" s="1746"/>
      <c r="W23" s="1735"/>
      <c r="X23" s="1919"/>
      <c r="Y23" s="31"/>
    </row>
    <row r="24" spans="2:25" ht="10.5" customHeight="1" thickTop="1" x14ac:dyDescent="0.15">
      <c r="B24" s="31"/>
      <c r="C24" s="1878" t="s">
        <v>283</v>
      </c>
      <c r="D24" s="1879"/>
      <c r="E24" s="1881" t="s">
        <v>387</v>
      </c>
      <c r="F24" s="1882"/>
      <c r="G24" s="1525" t="s">
        <v>344</v>
      </c>
      <c r="H24" s="1883"/>
      <c r="I24" s="1883"/>
      <c r="J24" s="1840"/>
      <c r="K24" s="31"/>
      <c r="L24" s="1513" t="s">
        <v>284</v>
      </c>
      <c r="M24" s="1513"/>
      <c r="N24" s="1738">
        <v>118900</v>
      </c>
      <c r="O24" s="1849"/>
      <c r="P24" s="1747">
        <v>145000</v>
      </c>
      <c r="Q24" s="1832"/>
      <c r="R24" s="1854"/>
      <c r="S24" s="1738"/>
      <c r="T24" s="1747"/>
      <c r="U24" s="1909"/>
      <c r="V24" s="1747"/>
      <c r="W24" s="1832"/>
      <c r="X24" s="1919"/>
      <c r="Y24" s="31"/>
    </row>
    <row r="25" spans="2:25" ht="9.75" customHeight="1" thickBot="1" x14ac:dyDescent="0.2">
      <c r="B25" s="31"/>
      <c r="C25" s="1880"/>
      <c r="D25" s="1879"/>
      <c r="E25" s="1884" t="s">
        <v>280</v>
      </c>
      <c r="F25" s="1885"/>
      <c r="G25" s="1836"/>
      <c r="H25" s="1883"/>
      <c r="I25" s="1883"/>
      <c r="J25" s="1840"/>
      <c r="K25" s="31"/>
      <c r="L25" s="1513"/>
      <c r="M25" s="1513"/>
      <c r="N25" s="1739"/>
      <c r="O25" s="1850"/>
      <c r="P25" s="1748"/>
      <c r="Q25" s="1817"/>
      <c r="R25" s="1855"/>
      <c r="S25" s="1739"/>
      <c r="T25" s="1748"/>
      <c r="U25" s="1850"/>
      <c r="V25" s="1748"/>
      <c r="W25" s="1817"/>
      <c r="X25" s="1919"/>
      <c r="Y25" s="31"/>
    </row>
    <row r="26" spans="2:25" ht="10.5" customHeight="1" x14ac:dyDescent="0.15">
      <c r="B26" s="31"/>
      <c r="C26" s="1880"/>
      <c r="D26" s="1879"/>
      <c r="E26" s="1827" t="s">
        <v>285</v>
      </c>
      <c r="F26" s="1880"/>
      <c r="G26" s="1886" t="s">
        <v>383</v>
      </c>
      <c r="H26" s="1888" t="s">
        <v>454</v>
      </c>
      <c r="I26" s="1893" t="str">
        <f>IF(I22="",100000,"")</f>
        <v/>
      </c>
      <c r="J26" s="1856"/>
      <c r="K26" s="31"/>
      <c r="L26" s="1769" t="s">
        <v>286</v>
      </c>
      <c r="M26" s="1769"/>
      <c r="N26" s="1822"/>
      <c r="O26" s="1841"/>
      <c r="P26" s="1745"/>
      <c r="Q26" s="1815"/>
      <c r="R26" s="1851"/>
      <c r="S26" s="1822"/>
      <c r="T26" s="1745"/>
      <c r="U26" s="1810"/>
      <c r="V26" s="1745"/>
      <c r="W26" s="1815"/>
      <c r="X26" s="1919"/>
      <c r="Y26" s="31"/>
    </row>
    <row r="27" spans="2:25" ht="9.75" customHeight="1" x14ac:dyDescent="0.15">
      <c r="B27" s="31"/>
      <c r="C27" s="1880"/>
      <c r="D27" s="1879"/>
      <c r="E27" s="1873" t="s">
        <v>472</v>
      </c>
      <c r="F27" s="1843"/>
      <c r="G27" s="1887"/>
      <c r="H27" s="1846"/>
      <c r="I27" s="1883"/>
      <c r="J27" s="1840"/>
      <c r="K27" s="31"/>
      <c r="L27" s="1770"/>
      <c r="M27" s="1770"/>
      <c r="N27" s="1823"/>
      <c r="O27" s="1811"/>
      <c r="P27" s="1746"/>
      <c r="Q27" s="1735"/>
      <c r="R27" s="1852"/>
      <c r="S27" s="1823"/>
      <c r="T27" s="1746"/>
      <c r="U27" s="1811"/>
      <c r="V27" s="1746"/>
      <c r="W27" s="1735"/>
      <c r="X27" s="1919"/>
      <c r="Y27" s="31"/>
    </row>
    <row r="28" spans="2:25" ht="20.25" customHeight="1" x14ac:dyDescent="0.15">
      <c r="B28" s="31"/>
      <c r="C28" s="31"/>
      <c r="D28" s="31"/>
      <c r="E28" s="31"/>
      <c r="F28" s="31"/>
      <c r="G28" s="31"/>
      <c r="H28" s="31"/>
      <c r="I28" s="31"/>
      <c r="J28" s="31"/>
      <c r="K28" s="31"/>
      <c r="L28" s="1625" t="s">
        <v>287</v>
      </c>
      <c r="M28" s="1625"/>
      <c r="N28" s="385"/>
      <c r="O28" s="400"/>
      <c r="P28" s="382"/>
      <c r="Q28" s="387"/>
      <c r="R28" s="403"/>
      <c r="S28" s="1808"/>
      <c r="T28" s="1809"/>
      <c r="U28" s="389"/>
      <c r="V28" s="382"/>
      <c r="W28" s="387"/>
      <c r="X28" s="1919"/>
      <c r="Y28" s="31"/>
    </row>
    <row r="29" spans="2:25" ht="10.5" customHeight="1" x14ac:dyDescent="0.15">
      <c r="B29" s="31"/>
      <c r="C29" s="1638" t="s">
        <v>367</v>
      </c>
      <c r="D29" s="1638"/>
      <c r="E29" s="1638"/>
      <c r="F29" s="31"/>
      <c r="G29" s="31"/>
      <c r="H29" s="31"/>
      <c r="I29" s="31"/>
      <c r="J29" s="31"/>
      <c r="K29" s="31"/>
      <c r="L29" s="1769" t="s">
        <v>288</v>
      </c>
      <c r="M29" s="1769"/>
      <c r="N29" s="1822">
        <v>669000</v>
      </c>
      <c r="O29" s="1841"/>
      <c r="P29" s="1745">
        <v>1751210</v>
      </c>
      <c r="Q29" s="1815"/>
      <c r="R29" s="1759" t="s">
        <v>289</v>
      </c>
      <c r="S29" s="1822">
        <v>55000</v>
      </c>
      <c r="T29" s="1745"/>
      <c r="U29" s="1810"/>
      <c r="V29" s="1745">
        <v>66000</v>
      </c>
      <c r="W29" s="1815"/>
      <c r="X29" s="1919"/>
      <c r="Y29" s="31"/>
    </row>
    <row r="30" spans="2:25" ht="9.75" customHeight="1" x14ac:dyDescent="0.15">
      <c r="B30" s="31"/>
      <c r="C30" s="1638"/>
      <c r="D30" s="1638"/>
      <c r="E30" s="1638"/>
      <c r="F30" s="31"/>
      <c r="G30" s="31"/>
      <c r="H30" s="31"/>
      <c r="I30" s="31"/>
      <c r="J30" s="31"/>
      <c r="K30" s="31"/>
      <c r="L30" s="1770"/>
      <c r="M30" s="1770"/>
      <c r="N30" s="1823"/>
      <c r="O30" s="1811"/>
      <c r="P30" s="1746"/>
      <c r="Q30" s="1735"/>
      <c r="R30" s="1760"/>
      <c r="S30" s="1823"/>
      <c r="T30" s="1746"/>
      <c r="U30" s="1811"/>
      <c r="V30" s="1746"/>
      <c r="W30" s="1735"/>
      <c r="X30" s="1919"/>
      <c r="Y30" s="31"/>
    </row>
    <row r="31" spans="2:25" ht="20.25" customHeight="1" x14ac:dyDescent="0.15">
      <c r="B31" s="31"/>
      <c r="C31" s="1901"/>
      <c r="D31" s="1901"/>
      <c r="E31" s="1901"/>
      <c r="F31" s="1901"/>
      <c r="G31" s="1901"/>
      <c r="H31" s="1901"/>
      <c r="I31" s="1901"/>
      <c r="J31" s="1901"/>
      <c r="K31" s="31"/>
      <c r="L31" s="1625" t="s">
        <v>290</v>
      </c>
      <c r="M31" s="1625"/>
      <c r="N31" s="385">
        <v>0</v>
      </c>
      <c r="O31" s="400"/>
      <c r="P31" s="382">
        <v>527100</v>
      </c>
      <c r="Q31" s="387"/>
      <c r="R31" s="403"/>
      <c r="S31" s="1808"/>
      <c r="T31" s="1809"/>
      <c r="U31" s="389"/>
      <c r="V31" s="382"/>
      <c r="W31" s="387"/>
      <c r="X31" s="1919"/>
      <c r="Y31" s="31"/>
    </row>
    <row r="32" spans="2:25" ht="20.25" customHeight="1" x14ac:dyDescent="0.15">
      <c r="B32" s="31"/>
      <c r="C32" s="1901"/>
      <c r="D32" s="1901"/>
      <c r="E32" s="1901"/>
      <c r="F32" s="1901"/>
      <c r="G32" s="1901"/>
      <c r="H32" s="1901"/>
      <c r="I32" s="1901"/>
      <c r="J32" s="1901"/>
      <c r="K32" s="31"/>
      <c r="L32" s="1828" t="s">
        <v>291</v>
      </c>
      <c r="M32" s="1828"/>
      <c r="N32" s="394">
        <v>234468</v>
      </c>
      <c r="O32" s="395"/>
      <c r="P32" s="396">
        <v>217672</v>
      </c>
      <c r="Q32" s="397"/>
      <c r="R32" s="402"/>
      <c r="S32" s="1829"/>
      <c r="T32" s="1830"/>
      <c r="U32" s="399"/>
      <c r="V32" s="396"/>
      <c r="W32" s="397"/>
      <c r="X32" s="1919"/>
      <c r="Y32" s="31"/>
    </row>
    <row r="33" spans="2:25" ht="20.25" customHeight="1" x14ac:dyDescent="0.15">
      <c r="B33" s="31"/>
      <c r="C33" s="1901"/>
      <c r="D33" s="1901"/>
      <c r="E33" s="1901"/>
      <c r="F33" s="1901"/>
      <c r="G33" s="1901"/>
      <c r="H33" s="1901"/>
      <c r="I33" s="1901"/>
      <c r="J33" s="1901"/>
      <c r="K33" s="31"/>
      <c r="L33" s="1625" t="s">
        <v>292</v>
      </c>
      <c r="M33" s="1625"/>
      <c r="N33" s="385">
        <v>7500000</v>
      </c>
      <c r="O33" s="400"/>
      <c r="P33" s="382">
        <v>7500000</v>
      </c>
      <c r="Q33" s="387"/>
      <c r="R33" s="403"/>
      <c r="S33" s="1808"/>
      <c r="T33" s="1809"/>
      <c r="U33" s="389"/>
      <c r="V33" s="382"/>
      <c r="W33" s="387"/>
      <c r="X33" s="1919"/>
      <c r="Y33" s="31"/>
    </row>
    <row r="34" spans="2:25" ht="20.25" customHeight="1" x14ac:dyDescent="0.15">
      <c r="B34" s="31"/>
      <c r="C34" s="1901"/>
      <c r="D34" s="1901"/>
      <c r="E34" s="1901"/>
      <c r="F34" s="1901"/>
      <c r="G34" s="1901"/>
      <c r="H34" s="1901"/>
      <c r="I34" s="1901"/>
      <c r="J34" s="1901"/>
      <c r="K34" s="31"/>
      <c r="L34" s="1906" t="s">
        <v>293</v>
      </c>
      <c r="M34" s="1828"/>
      <c r="N34" s="394"/>
      <c r="O34" s="395"/>
      <c r="P34" s="396"/>
      <c r="Q34" s="397"/>
      <c r="R34" s="402"/>
      <c r="S34" s="1829"/>
      <c r="T34" s="1830"/>
      <c r="U34" s="399"/>
      <c r="V34" s="396"/>
      <c r="W34" s="397"/>
      <c r="X34" s="1919"/>
      <c r="Y34" s="31"/>
    </row>
    <row r="35" spans="2:25" ht="20.25" customHeight="1" x14ac:dyDescent="0.15">
      <c r="B35" s="31"/>
      <c r="C35" s="1901"/>
      <c r="D35" s="1901"/>
      <c r="E35" s="1901"/>
      <c r="F35" s="1901"/>
      <c r="G35" s="1901"/>
      <c r="H35" s="1901"/>
      <c r="I35" s="1901"/>
      <c r="J35" s="1901"/>
      <c r="K35" s="31"/>
      <c r="L35" s="1902"/>
      <c r="M35" s="1903"/>
      <c r="N35" s="385"/>
      <c r="O35" s="400"/>
      <c r="P35" s="382"/>
      <c r="Q35" s="387"/>
      <c r="R35" s="403"/>
      <c r="S35" s="1808"/>
      <c r="T35" s="1809"/>
      <c r="U35" s="389"/>
      <c r="V35" s="382"/>
      <c r="W35" s="387"/>
      <c r="X35" s="1919"/>
      <c r="Y35" s="31"/>
    </row>
    <row r="36" spans="2:25" ht="20.25" customHeight="1" x14ac:dyDescent="0.15">
      <c r="B36" s="31"/>
      <c r="C36" s="1901"/>
      <c r="D36" s="1901"/>
      <c r="E36" s="1901"/>
      <c r="F36" s="1901"/>
      <c r="G36" s="1901"/>
      <c r="H36" s="1901"/>
      <c r="I36" s="1901"/>
      <c r="J36" s="1901"/>
      <c r="K36" s="31"/>
      <c r="L36" s="1904"/>
      <c r="M36" s="1905"/>
      <c r="N36" s="394"/>
      <c r="O36" s="395"/>
      <c r="P36" s="396"/>
      <c r="Q36" s="397"/>
      <c r="R36" s="402"/>
      <c r="S36" s="1829"/>
      <c r="T36" s="1830"/>
      <c r="U36" s="399"/>
      <c r="V36" s="396"/>
      <c r="W36" s="397"/>
      <c r="X36" s="1919"/>
      <c r="Y36" s="31"/>
    </row>
    <row r="37" spans="2:25" ht="20.25" customHeight="1" x14ac:dyDescent="0.15">
      <c r="B37" s="31"/>
      <c r="C37" s="1901"/>
      <c r="D37" s="1901"/>
      <c r="E37" s="1901"/>
      <c r="F37" s="1901"/>
      <c r="G37" s="1901"/>
      <c r="H37" s="1901"/>
      <c r="I37" s="1901"/>
      <c r="J37" s="1901"/>
      <c r="K37" s="31"/>
      <c r="L37" s="1918"/>
      <c r="M37" s="1903"/>
      <c r="N37" s="385"/>
      <c r="O37" s="400"/>
      <c r="P37" s="382"/>
      <c r="Q37" s="387"/>
      <c r="R37" s="403"/>
      <c r="S37" s="1808"/>
      <c r="T37" s="1809"/>
      <c r="U37" s="389"/>
      <c r="V37" s="382"/>
      <c r="W37" s="387"/>
      <c r="X37" s="1919"/>
      <c r="Y37" s="31"/>
    </row>
    <row r="38" spans="2:25" ht="20.25" customHeight="1" x14ac:dyDescent="0.15">
      <c r="B38" s="31"/>
      <c r="C38" s="1901"/>
      <c r="D38" s="1901"/>
      <c r="E38" s="1901"/>
      <c r="F38" s="1901"/>
      <c r="G38" s="1901"/>
      <c r="H38" s="1901"/>
      <c r="I38" s="1901"/>
      <c r="J38" s="1901"/>
      <c r="K38" s="31"/>
      <c r="L38" s="1904"/>
      <c r="M38" s="1905"/>
      <c r="N38" s="394"/>
      <c r="O38" s="395"/>
      <c r="P38" s="396"/>
      <c r="Q38" s="397"/>
      <c r="R38" s="398" t="s">
        <v>294</v>
      </c>
      <c r="S38" s="1912"/>
      <c r="T38" s="1913"/>
      <c r="U38" s="1914"/>
      <c r="V38" s="396">
        <v>307510</v>
      </c>
      <c r="W38" s="397"/>
      <c r="X38" s="1919"/>
      <c r="Y38" s="31"/>
    </row>
    <row r="39" spans="2:25" ht="20.25" customHeight="1" x14ac:dyDescent="0.15">
      <c r="B39" s="31"/>
      <c r="C39" s="1901"/>
      <c r="D39" s="1901"/>
      <c r="E39" s="1901"/>
      <c r="F39" s="1901"/>
      <c r="G39" s="1901"/>
      <c r="H39" s="1901"/>
      <c r="I39" s="1901"/>
      <c r="J39" s="1901"/>
      <c r="K39" s="31"/>
      <c r="L39" s="1902"/>
      <c r="M39" s="1903"/>
      <c r="N39" s="385"/>
      <c r="O39" s="400"/>
      <c r="P39" s="382"/>
      <c r="Q39" s="387"/>
      <c r="R39" s="388" t="s">
        <v>295</v>
      </c>
      <c r="S39" s="1808">
        <v>10909168</v>
      </c>
      <c r="T39" s="1809"/>
      <c r="U39" s="389"/>
      <c r="V39" s="382">
        <f>S39</f>
        <v>10909168</v>
      </c>
      <c r="W39" s="387"/>
      <c r="X39" s="1919"/>
      <c r="Y39" s="31"/>
    </row>
    <row r="40" spans="2:25" ht="10.5" customHeight="1" x14ac:dyDescent="0.15">
      <c r="B40" s="31"/>
      <c r="C40" s="1901"/>
      <c r="D40" s="1901"/>
      <c r="E40" s="1901"/>
      <c r="F40" s="1901"/>
      <c r="G40" s="1901"/>
      <c r="H40" s="1901"/>
      <c r="I40" s="1901"/>
      <c r="J40" s="1901"/>
      <c r="K40" s="31"/>
      <c r="L40" s="1769" t="s">
        <v>296</v>
      </c>
      <c r="M40" s="1769"/>
      <c r="N40" s="1897"/>
      <c r="O40" s="1898"/>
      <c r="P40" s="1745">
        <v>2523244</v>
      </c>
      <c r="Q40" s="1815"/>
      <c r="R40" s="404" t="s">
        <v>297</v>
      </c>
      <c r="S40" s="1915"/>
      <c r="T40" s="1916"/>
      <c r="U40" s="1898"/>
      <c r="V40" s="1745">
        <v>3356448</v>
      </c>
      <c r="W40" s="1815"/>
      <c r="X40" s="1919"/>
      <c r="Y40" s="31"/>
    </row>
    <row r="41" spans="2:25" ht="9.75" customHeight="1" x14ac:dyDescent="0.15">
      <c r="B41" s="31"/>
      <c r="C41" s="1901"/>
      <c r="D41" s="1901"/>
      <c r="E41" s="1901"/>
      <c r="F41" s="1901"/>
      <c r="G41" s="1901"/>
      <c r="H41" s="1901"/>
      <c r="I41" s="1901"/>
      <c r="J41" s="1901"/>
      <c r="K41" s="31"/>
      <c r="L41" s="1770"/>
      <c r="M41" s="1770"/>
      <c r="N41" s="1899"/>
      <c r="O41" s="1900"/>
      <c r="P41" s="1746"/>
      <c r="Q41" s="1735"/>
      <c r="R41" s="405" t="s">
        <v>298</v>
      </c>
      <c r="S41" s="1899"/>
      <c r="T41" s="1917"/>
      <c r="U41" s="1900"/>
      <c r="V41" s="1746"/>
      <c r="W41" s="1735"/>
      <c r="X41" s="1919"/>
      <c r="Y41" s="31"/>
    </row>
    <row r="42" spans="2:25" ht="20.25" customHeight="1" x14ac:dyDescent="0.15">
      <c r="B42" s="31"/>
      <c r="C42" s="1901"/>
      <c r="D42" s="1901"/>
      <c r="E42" s="1901"/>
      <c r="F42" s="1901"/>
      <c r="G42" s="1901"/>
      <c r="H42" s="1901"/>
      <c r="I42" s="1901"/>
      <c r="J42" s="1901"/>
      <c r="K42" s="31"/>
      <c r="L42" s="1625" t="s">
        <v>299</v>
      </c>
      <c r="M42" s="1625"/>
      <c r="N42" s="385">
        <f>SUM(N8:N39)</f>
        <v>12802168</v>
      </c>
      <c r="O42" s="400"/>
      <c r="P42" s="382">
        <f>SUM(P8:P41)</f>
        <v>16331126</v>
      </c>
      <c r="Q42" s="387"/>
      <c r="R42" s="388" t="s">
        <v>300</v>
      </c>
      <c r="S42" s="1808">
        <f>SUM(S8:U39)</f>
        <v>12802168</v>
      </c>
      <c r="T42" s="1809"/>
      <c r="U42" s="389"/>
      <c r="V42" s="382">
        <f>SUM(V8:V41)</f>
        <v>16331126</v>
      </c>
      <c r="W42" s="387"/>
      <c r="X42" s="1919"/>
      <c r="Y42" s="31"/>
    </row>
    <row r="43" spans="2:25" ht="11.25" customHeight="1" x14ac:dyDescent="0.15">
      <c r="B43" s="31"/>
      <c r="C43" s="1894" t="s">
        <v>455</v>
      </c>
      <c r="D43" s="1895"/>
      <c r="E43" s="1895"/>
      <c r="F43" s="1895"/>
      <c r="G43" s="1895"/>
      <c r="H43" s="1895"/>
      <c r="I43" s="1895"/>
      <c r="J43" s="406"/>
      <c r="K43" s="31"/>
      <c r="L43" s="1896" t="s">
        <v>301</v>
      </c>
      <c r="M43" s="1896"/>
      <c r="N43" s="1896"/>
      <c r="O43" s="1896"/>
      <c r="P43" s="1896"/>
      <c r="Q43" s="1896"/>
      <c r="R43" s="1896"/>
      <c r="S43" s="1896"/>
      <c r="T43" s="1896"/>
      <c r="U43" s="1896"/>
      <c r="V43" s="31"/>
      <c r="W43" s="31"/>
      <c r="X43" s="31"/>
      <c r="Y43" s="31"/>
    </row>
    <row r="44" spans="2:25" x14ac:dyDescent="0.15">
      <c r="B44" s="31"/>
      <c r="C44" s="31"/>
      <c r="D44" s="31"/>
      <c r="E44" s="31"/>
      <c r="F44" s="31"/>
      <c r="G44" s="31"/>
      <c r="H44" s="31"/>
      <c r="I44" s="31"/>
      <c r="J44" s="31"/>
      <c r="K44" s="31"/>
      <c r="L44" s="31"/>
      <c r="M44" s="1910" t="s">
        <v>529</v>
      </c>
      <c r="N44" s="1911"/>
      <c r="O44" s="31"/>
      <c r="P44" s="31"/>
      <c r="Q44" s="31"/>
      <c r="R44" s="31"/>
      <c r="S44" s="31"/>
      <c r="T44" s="31"/>
      <c r="U44" s="31"/>
      <c r="V44" s="31"/>
      <c r="W44" s="31"/>
      <c r="X44" s="31"/>
      <c r="Y44" s="31"/>
    </row>
    <row r="45" spans="2:25" x14ac:dyDescent="0.15">
      <c r="B45" s="31"/>
      <c r="C45" s="31"/>
      <c r="D45" s="31"/>
      <c r="E45" s="31"/>
      <c r="F45" s="31"/>
      <c r="G45" s="31"/>
      <c r="H45" s="31"/>
      <c r="I45" s="31"/>
      <c r="J45" s="31"/>
      <c r="K45" s="31"/>
      <c r="L45" s="31"/>
      <c r="M45" s="1911"/>
      <c r="N45" s="1911"/>
      <c r="O45" s="31"/>
      <c r="P45" s="31"/>
      <c r="Q45" s="31"/>
      <c r="R45" s="31"/>
      <c r="S45" s="31"/>
      <c r="T45" s="31"/>
      <c r="U45" s="31"/>
      <c r="V45" s="31"/>
      <c r="W45" s="31"/>
      <c r="X45" s="31"/>
      <c r="Y45" s="31"/>
    </row>
    <row r="46" spans="2:25" x14ac:dyDescent="0.15">
      <c r="B46" s="31"/>
      <c r="C46" s="31"/>
      <c r="D46" s="31"/>
      <c r="E46" s="31"/>
      <c r="F46" s="31"/>
      <c r="G46" s="31"/>
      <c r="H46" s="31"/>
      <c r="I46" s="31"/>
      <c r="J46" s="31"/>
      <c r="K46" s="31"/>
      <c r="L46" s="31"/>
      <c r="M46" s="31"/>
      <c r="N46" s="31"/>
      <c r="O46" s="31"/>
      <c r="P46" s="31"/>
      <c r="Q46" s="31"/>
      <c r="R46" s="31"/>
      <c r="S46" s="31"/>
      <c r="T46" s="31"/>
      <c r="U46" s="31"/>
      <c r="V46" s="31"/>
      <c r="W46" s="31"/>
      <c r="X46" s="31"/>
      <c r="Y46" s="31"/>
    </row>
    <row r="47" spans="2:25" x14ac:dyDescent="0.15">
      <c r="B47" s="31"/>
      <c r="C47" s="31"/>
      <c r="D47" s="31"/>
      <c r="E47" s="31"/>
      <c r="F47" s="31"/>
      <c r="G47" s="31"/>
      <c r="H47" s="31"/>
      <c r="I47" s="31"/>
      <c r="J47" s="31"/>
      <c r="K47" s="31"/>
      <c r="L47" s="31"/>
      <c r="M47" s="31"/>
      <c r="N47" s="31"/>
      <c r="O47" s="31"/>
      <c r="P47" s="31"/>
      <c r="Q47" s="31"/>
      <c r="R47" s="31"/>
      <c r="S47" s="31"/>
      <c r="T47" s="31"/>
      <c r="U47" s="31"/>
      <c r="V47" s="31"/>
      <c r="W47" s="31"/>
      <c r="X47" s="31"/>
      <c r="Y47" s="31"/>
    </row>
    <row r="48" spans="2:25" x14ac:dyDescent="0.15">
      <c r="B48" s="31"/>
      <c r="C48" s="31"/>
      <c r="D48" s="31"/>
      <c r="E48" s="31"/>
      <c r="F48" s="31"/>
      <c r="G48" s="31"/>
      <c r="H48" s="31"/>
      <c r="I48" s="31"/>
      <c r="J48" s="31"/>
      <c r="K48" s="31"/>
      <c r="L48" s="31"/>
      <c r="M48" s="31"/>
      <c r="N48" s="31"/>
      <c r="O48" s="31"/>
      <c r="P48" s="31"/>
      <c r="Q48" s="31"/>
      <c r="R48" s="31"/>
      <c r="S48" s="31"/>
      <c r="T48" s="31"/>
      <c r="U48" s="31"/>
      <c r="V48" s="31"/>
      <c r="W48" s="31"/>
      <c r="X48" s="31"/>
      <c r="Y48" s="31"/>
    </row>
    <row r="49" spans="2:25" x14ac:dyDescent="0.15">
      <c r="B49" s="31"/>
      <c r="C49" s="31"/>
      <c r="D49" s="31"/>
      <c r="E49" s="31"/>
      <c r="F49" s="31"/>
      <c r="G49" s="31"/>
      <c r="H49" s="31"/>
      <c r="I49" s="31"/>
      <c r="J49" s="31"/>
      <c r="K49" s="31"/>
      <c r="L49" s="31"/>
      <c r="M49" s="31"/>
      <c r="N49" s="31"/>
      <c r="O49" s="31"/>
      <c r="P49" s="31"/>
      <c r="Q49" s="31"/>
      <c r="R49" s="31"/>
      <c r="S49" s="31"/>
      <c r="T49" s="31"/>
      <c r="U49" s="31"/>
      <c r="V49" s="31"/>
      <c r="W49" s="31"/>
      <c r="X49" s="31"/>
      <c r="Y49" s="31"/>
    </row>
  </sheetData>
  <sheetProtection algorithmName="SHA-512" hashValue="RoCwCr4qb8541kJxAHo2GkWKHkiIbMgbgbRwD3NgAi4nytKB/bScJGQrwDio+XOuihD+DHGj/9dny3zRRsKboA==" saltValue="WBqAJqrJuzbULGnPiJH/bg==" spinCount="100000" sheet="1" objects="1" scenarios="1"/>
  <mergeCells count="210">
    <mergeCell ref="M44:N45"/>
    <mergeCell ref="L38:M38"/>
    <mergeCell ref="S38:U38"/>
    <mergeCell ref="Q40:Q41"/>
    <mergeCell ref="S40:U41"/>
    <mergeCell ref="L35:M35"/>
    <mergeCell ref="L37:M37"/>
    <mergeCell ref="S37:T37"/>
    <mergeCell ref="X6:X42"/>
    <mergeCell ref="L32:M32"/>
    <mergeCell ref="L33:M33"/>
    <mergeCell ref="R29:R30"/>
    <mergeCell ref="W18:W19"/>
    <mergeCell ref="S18:T19"/>
    <mergeCell ref="U18:U19"/>
    <mergeCell ref="V18:V19"/>
    <mergeCell ref="W20:W21"/>
    <mergeCell ref="P22:P23"/>
    <mergeCell ref="Q22:Q23"/>
    <mergeCell ref="R22:R23"/>
    <mergeCell ref="Q16:Q17"/>
    <mergeCell ref="R16:R17"/>
    <mergeCell ref="S16:T17"/>
    <mergeCell ref="U16:U17"/>
    <mergeCell ref="T3:W3"/>
    <mergeCell ref="V40:V41"/>
    <mergeCell ref="W40:W41"/>
    <mergeCell ref="S39:T39"/>
    <mergeCell ref="W29:W30"/>
    <mergeCell ref="U26:U27"/>
    <mergeCell ref="V26:V27"/>
    <mergeCell ref="W24:W25"/>
    <mergeCell ref="X3:X4"/>
    <mergeCell ref="S32:T32"/>
    <mergeCell ref="S33:T33"/>
    <mergeCell ref="S29:T30"/>
    <mergeCell ref="U29:U30"/>
    <mergeCell ref="V29:V30"/>
    <mergeCell ref="W26:W27"/>
    <mergeCell ref="U24:U25"/>
    <mergeCell ref="V24:V25"/>
    <mergeCell ref="S24:T25"/>
    <mergeCell ref="S22:T23"/>
    <mergeCell ref="U22:U23"/>
    <mergeCell ref="V22:V23"/>
    <mergeCell ref="W22:W23"/>
    <mergeCell ref="U20:U21"/>
    <mergeCell ref="V20:V21"/>
    <mergeCell ref="S28:T28"/>
    <mergeCell ref="N26:N27"/>
    <mergeCell ref="O26:O27"/>
    <mergeCell ref="S26:T27"/>
    <mergeCell ref="L26:M27"/>
    <mergeCell ref="I26:I27"/>
    <mergeCell ref="J26:J27"/>
    <mergeCell ref="C43:I43"/>
    <mergeCell ref="L43:U43"/>
    <mergeCell ref="L40:M41"/>
    <mergeCell ref="N40:O41"/>
    <mergeCell ref="P40:P41"/>
    <mergeCell ref="S35:T35"/>
    <mergeCell ref="S34:T34"/>
    <mergeCell ref="L42:M42"/>
    <mergeCell ref="S42:T42"/>
    <mergeCell ref="C31:J42"/>
    <mergeCell ref="L39:M39"/>
    <mergeCell ref="L31:M31"/>
    <mergeCell ref="S31:T31"/>
    <mergeCell ref="L36:M36"/>
    <mergeCell ref="S36:T36"/>
    <mergeCell ref="L34:M34"/>
    <mergeCell ref="C29:E30"/>
    <mergeCell ref="L29:M30"/>
    <mergeCell ref="N29:N30"/>
    <mergeCell ref="O29:O30"/>
    <mergeCell ref="P29:P30"/>
    <mergeCell ref="Q29:Q30"/>
    <mergeCell ref="P24:P25"/>
    <mergeCell ref="Q24:Q25"/>
    <mergeCell ref="R24:R25"/>
    <mergeCell ref="P26:P27"/>
    <mergeCell ref="Q26:Q27"/>
    <mergeCell ref="R26:R27"/>
    <mergeCell ref="E27:F27"/>
    <mergeCell ref="L28:M28"/>
    <mergeCell ref="C23:D23"/>
    <mergeCell ref="E23:F23"/>
    <mergeCell ref="C22:D22"/>
    <mergeCell ref="N22:N23"/>
    <mergeCell ref="L22:M23"/>
    <mergeCell ref="O22:O23"/>
    <mergeCell ref="C24:D27"/>
    <mergeCell ref="E24:F24"/>
    <mergeCell ref="G24:G25"/>
    <mergeCell ref="H24:I25"/>
    <mergeCell ref="J24:J25"/>
    <mergeCell ref="L24:M25"/>
    <mergeCell ref="E25:F25"/>
    <mergeCell ref="E26:F26"/>
    <mergeCell ref="G26:G27"/>
    <mergeCell ref="H26:H27"/>
    <mergeCell ref="N24:N25"/>
    <mergeCell ref="O24:O25"/>
    <mergeCell ref="E22:F22"/>
    <mergeCell ref="G22:G23"/>
    <mergeCell ref="H22:H23"/>
    <mergeCell ref="I22:I23"/>
    <mergeCell ref="J22:J23"/>
    <mergeCell ref="C20:D20"/>
    <mergeCell ref="E20:F20"/>
    <mergeCell ref="G20:G21"/>
    <mergeCell ref="H20:I21"/>
    <mergeCell ref="J20:J21"/>
    <mergeCell ref="E21:F21"/>
    <mergeCell ref="C21:D21"/>
    <mergeCell ref="H19:I19"/>
    <mergeCell ref="S20:T21"/>
    <mergeCell ref="L20:M21"/>
    <mergeCell ref="N20:N21"/>
    <mergeCell ref="O20:O21"/>
    <mergeCell ref="P18:P19"/>
    <mergeCell ref="Q18:Q19"/>
    <mergeCell ref="R18:R19"/>
    <mergeCell ref="Q20:Q21"/>
    <mergeCell ref="R20:R21"/>
    <mergeCell ref="P20:P21"/>
    <mergeCell ref="V16:V17"/>
    <mergeCell ref="W16:W17"/>
    <mergeCell ref="C17:F17"/>
    <mergeCell ref="C18:F18"/>
    <mergeCell ref="G18:G19"/>
    <mergeCell ref="H18:I18"/>
    <mergeCell ref="J18:J19"/>
    <mergeCell ref="L18:M19"/>
    <mergeCell ref="N18:N19"/>
    <mergeCell ref="O18:O19"/>
    <mergeCell ref="C19:F19"/>
    <mergeCell ref="C16:F16"/>
    <mergeCell ref="G16:G17"/>
    <mergeCell ref="H16:I16"/>
    <mergeCell ref="J16:J17"/>
    <mergeCell ref="L16:M17"/>
    <mergeCell ref="N16:N17"/>
    <mergeCell ref="H17:I17"/>
    <mergeCell ref="O16:O17"/>
    <mergeCell ref="P16:P17"/>
    <mergeCell ref="S12:T12"/>
    <mergeCell ref="R10:R11"/>
    <mergeCell ref="N10:N11"/>
    <mergeCell ref="C13:F13"/>
    <mergeCell ref="L13:M13"/>
    <mergeCell ref="S13:T13"/>
    <mergeCell ref="L14:M14"/>
    <mergeCell ref="S14:T14"/>
    <mergeCell ref="C15:E15"/>
    <mergeCell ref="F15:I15"/>
    <mergeCell ref="L15:M15"/>
    <mergeCell ref="S15:T15"/>
    <mergeCell ref="S8:T9"/>
    <mergeCell ref="U10:U11"/>
    <mergeCell ref="V10:V11"/>
    <mergeCell ref="V8:V9"/>
    <mergeCell ref="V6:W7"/>
    <mergeCell ref="U8:U9"/>
    <mergeCell ref="W10:W11"/>
    <mergeCell ref="W8:W9"/>
    <mergeCell ref="J10:J11"/>
    <mergeCell ref="S10:T11"/>
    <mergeCell ref="Q10:Q11"/>
    <mergeCell ref="L4:Q5"/>
    <mergeCell ref="C6:F6"/>
    <mergeCell ref="N6:O7"/>
    <mergeCell ref="C8:D12"/>
    <mergeCell ref="E8:F8"/>
    <mergeCell ref="G8:G9"/>
    <mergeCell ref="H8:I9"/>
    <mergeCell ref="L10:M11"/>
    <mergeCell ref="G6:G7"/>
    <mergeCell ref="E9:F9"/>
    <mergeCell ref="E10:F10"/>
    <mergeCell ref="G10:G11"/>
    <mergeCell ref="H10:I11"/>
    <mergeCell ref="E11:F11"/>
    <mergeCell ref="E12:F12"/>
    <mergeCell ref="H12:I12"/>
    <mergeCell ref="L12:M12"/>
    <mergeCell ref="M2:Q2"/>
    <mergeCell ref="R2:S2"/>
    <mergeCell ref="B4:B16"/>
    <mergeCell ref="J8:J9"/>
    <mergeCell ref="L8:M9"/>
    <mergeCell ref="N8:N9"/>
    <mergeCell ref="O8:O9"/>
    <mergeCell ref="R8:R9"/>
    <mergeCell ref="O10:O11"/>
    <mergeCell ref="P10:P11"/>
    <mergeCell ref="P8:P9"/>
    <mergeCell ref="Q8:Q9"/>
    <mergeCell ref="C7:F7"/>
    <mergeCell ref="R4:W5"/>
    <mergeCell ref="P6:Q7"/>
    <mergeCell ref="R6:R7"/>
    <mergeCell ref="S6:U7"/>
    <mergeCell ref="H6:I7"/>
    <mergeCell ref="J6:J7"/>
    <mergeCell ref="L6:M7"/>
    <mergeCell ref="C3:E3"/>
    <mergeCell ref="F3:H3"/>
    <mergeCell ref="C4:G5"/>
    <mergeCell ref="H4:J5"/>
  </mergeCells>
  <phoneticPr fontId="1"/>
  <printOptions horizontalCentered="1" verticalCentered="1"/>
  <pageMargins left="0" right="0" top="0" bottom="0" header="0" footer="0"/>
  <pageSetup paperSize="9" scale="90" orientation="landscape"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入力用①</vt:lpstr>
      <vt:lpstr>OCR①</vt:lpstr>
      <vt:lpstr>収入内訳</vt:lpstr>
      <vt:lpstr>減価償却費</vt:lpstr>
      <vt:lpstr>貸借対照表</vt:lpstr>
      <vt:lpstr>OCR①!Print_Area</vt:lpstr>
      <vt:lpstr>減価償却費!Print_Area</vt:lpstr>
      <vt:lpstr>収入内訳!Print_Area</vt:lpstr>
      <vt:lpstr>貸借対照表!Print_Area</vt:lpstr>
      <vt:lpstr>入力用①!Print_Area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2024-01-05T06:56:10Z</cp:lastPrinted>
  <dcterms:created xsi:type="dcterms:W3CDTF">2013-02-03T04:39:14Z</dcterms:created>
  <dcterms:modified xsi:type="dcterms:W3CDTF">2025-01-13T07:09:31Z</dcterms:modified>
</cp:coreProperties>
</file>