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Project\DistStatToolCS\sample_data\"/>
    </mc:Choice>
  </mc:AlternateContent>
  <xr:revisionPtr revIDLastSave="0" documentId="13_ncr:1_{3330AAEB-610F-4C25-A24F-7341069E3542}" xr6:coauthVersionLast="47" xr6:coauthVersionMax="47" xr10:uidLastSave="{00000000-0000-0000-0000-000000000000}"/>
  <bookViews>
    <workbookView xWindow="3495" yWindow="0" windowWidth="15750" windowHeight="10455" activeTab="2" xr2:uid="{00000000-000D-0000-FFFF-FFFF00000000}"/>
  </bookViews>
  <sheets>
    <sheet name="試験データ1" sheetId="1" r:id="rId1"/>
    <sheet name="試験データ2" sheetId="2" r:id="rId2"/>
    <sheet name="試験データ3" sheetId="3" r:id="rId3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試験データ1!$C$44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5" i="1" l="1"/>
  <c r="I27" i="2"/>
  <c r="I22" i="2"/>
  <c r="I17" i="2"/>
  <c r="I12" i="2"/>
  <c r="I62" i="2" l="1"/>
  <c r="I52" i="2"/>
  <c r="I7" i="2"/>
  <c r="D62" i="2" l="1"/>
  <c r="D57" i="2"/>
  <c r="D52" i="2"/>
  <c r="D47" i="2"/>
  <c r="D42" i="2"/>
  <c r="D37" i="2"/>
  <c r="D32" i="2"/>
  <c r="D27" i="2"/>
  <c r="D22" i="2"/>
  <c r="D17" i="2"/>
  <c r="D12" i="2"/>
  <c r="D7" i="2"/>
  <c r="E17" i="3" l="1"/>
  <c r="E16" i="3"/>
  <c r="E15" i="3"/>
  <c r="E14" i="3"/>
  <c r="E13" i="3"/>
  <c r="B14" i="3"/>
  <c r="B15" i="3" s="1"/>
  <c r="B16" i="3" s="1"/>
  <c r="B17" i="3" s="1"/>
  <c r="E25" i="3"/>
  <c r="E24" i="3"/>
  <c r="E23" i="3"/>
  <c r="E22" i="3"/>
  <c r="E21" i="3"/>
  <c r="E34" i="3"/>
  <c r="B30" i="3"/>
  <c r="B31" i="3" s="1"/>
  <c r="B32" i="3" s="1"/>
  <c r="B33" i="3" s="1"/>
  <c r="B23" i="3"/>
  <c r="B24" i="3" s="1"/>
  <c r="B25" i="3" s="1"/>
  <c r="B22" i="3"/>
  <c r="E10" i="3"/>
  <c r="B6" i="3"/>
  <c r="B7" i="3" s="1"/>
  <c r="B8" i="3" s="1"/>
  <c r="B9" i="3" s="1"/>
  <c r="E18" i="3" l="1"/>
  <c r="E26" i="3"/>
  <c r="E41" i="1"/>
  <c r="E40" i="1"/>
  <c r="E39" i="1"/>
  <c r="E38" i="1"/>
  <c r="E37" i="1"/>
  <c r="E36" i="1"/>
  <c r="E42" i="1" s="1"/>
  <c r="E29" i="1" l="1"/>
  <c r="E32" i="1"/>
  <c r="E31" i="1"/>
  <c r="E30" i="1"/>
  <c r="E28" i="1"/>
  <c r="E27" i="1"/>
  <c r="E23" i="1"/>
  <c r="E22" i="1"/>
  <c r="E21" i="1"/>
  <c r="E20" i="1"/>
  <c r="E19" i="1"/>
  <c r="E18" i="1"/>
  <c r="E50" i="1"/>
  <c r="E49" i="1"/>
  <c r="E48" i="1"/>
  <c r="E47" i="1"/>
  <c r="E46" i="1"/>
  <c r="E45" i="1"/>
  <c r="E33" i="1" l="1"/>
  <c r="F30" i="1" s="1"/>
  <c r="F27" i="1"/>
  <c r="F38" i="1"/>
  <c r="F31" i="1"/>
  <c r="F39" i="1"/>
  <c r="F28" i="1"/>
  <c r="F36" i="1"/>
  <c r="E24" i="1"/>
  <c r="F23" i="1" s="1"/>
  <c r="E51" i="1"/>
  <c r="F50" i="1" s="1"/>
  <c r="E181" i="1"/>
  <c r="F29" i="1" l="1"/>
  <c r="F32" i="1"/>
  <c r="F48" i="1"/>
  <c r="F37" i="1"/>
  <c r="F41" i="1"/>
  <c r="F40" i="1"/>
  <c r="F46" i="1"/>
  <c r="F20" i="1"/>
  <c r="F49" i="1"/>
  <c r="F21" i="1"/>
  <c r="F22" i="1"/>
  <c r="F18" i="1"/>
  <c r="F19" i="1"/>
  <c r="F45" i="1"/>
  <c r="F47" i="1"/>
  <c r="E170" i="1"/>
  <c r="F168" i="1" l="1"/>
  <c r="G168" i="1" s="1"/>
  <c r="F166" i="1"/>
  <c r="G166" i="1" s="1"/>
  <c r="F167" i="1"/>
  <c r="G167" i="1" s="1"/>
  <c r="F169" i="1"/>
  <c r="G169" i="1" s="1"/>
  <c r="E15" i="1"/>
  <c r="F14" i="1" l="1"/>
  <c r="F10" i="1"/>
  <c r="F13" i="1"/>
  <c r="F9" i="1"/>
  <c r="F11" i="1"/>
  <c r="F12" i="1"/>
</calcChain>
</file>

<file path=xl/sharedStrings.xml><?xml version="1.0" encoding="utf-8"?>
<sst xmlns="http://schemas.openxmlformats.org/spreadsheetml/2006/main" count="211" uniqueCount="32">
  <si>
    <t>適合度試験のデータ</t>
    <rPh sb="0" eb="2">
      <t>テキゴウ</t>
    </rPh>
    <rPh sb="2" eb="3">
      <t>ド</t>
    </rPh>
    <rPh sb="3" eb="5">
      <t>シケン</t>
    </rPh>
    <phoneticPr fontId="1"/>
  </si>
  <si>
    <t>正解</t>
    <rPh sb="0" eb="2">
      <t>セイカイ</t>
    </rPh>
    <phoneticPr fontId="1"/>
  </si>
  <si>
    <t>不正解</t>
    <rPh sb="0" eb="3">
      <t>フセイカイ</t>
    </rPh>
    <phoneticPr fontId="1"/>
  </si>
  <si>
    <t>カテゴリー</t>
    <phoneticPr fontId="1"/>
  </si>
  <si>
    <t>頻度</t>
    <rPh sb="0" eb="2">
      <t>ヒンド</t>
    </rPh>
    <phoneticPr fontId="1"/>
  </si>
  <si>
    <t>確率(％)</t>
    <rPh sb="0" eb="2">
      <t>カクリツ</t>
    </rPh>
    <phoneticPr fontId="1"/>
  </si>
  <si>
    <t>1の目</t>
    <rPh sb="2" eb="3">
      <t>メ</t>
    </rPh>
    <phoneticPr fontId="1"/>
  </si>
  <si>
    <t>2の目</t>
    <rPh sb="2" eb="3">
      <t>メ</t>
    </rPh>
    <phoneticPr fontId="1"/>
  </si>
  <si>
    <t>3の目</t>
    <rPh sb="2" eb="3">
      <t>メ</t>
    </rPh>
    <phoneticPr fontId="1"/>
  </si>
  <si>
    <t>4の目</t>
    <rPh sb="2" eb="3">
      <t>メ</t>
    </rPh>
    <phoneticPr fontId="1"/>
  </si>
  <si>
    <t>5の目</t>
    <rPh sb="2" eb="3">
      <t>メ</t>
    </rPh>
    <phoneticPr fontId="1"/>
  </si>
  <si>
    <t>6の目</t>
    <rPh sb="2" eb="3">
      <t>メ</t>
    </rPh>
    <phoneticPr fontId="1"/>
  </si>
  <si>
    <t>Ｏ型</t>
    <rPh sb="1" eb="2">
      <t>ガタ</t>
    </rPh>
    <phoneticPr fontId="1"/>
  </si>
  <si>
    <t>ＡＢ型</t>
    <rPh sb="2" eb="3">
      <t>ガタ</t>
    </rPh>
    <phoneticPr fontId="1"/>
  </si>
  <si>
    <t>Ｂ型</t>
    <rPh sb="1" eb="2">
      <t>ガタ</t>
    </rPh>
    <phoneticPr fontId="1"/>
  </si>
  <si>
    <t>Ａ型</t>
    <rPh sb="1" eb="2">
      <t>ガタ</t>
    </rPh>
    <phoneticPr fontId="1"/>
  </si>
  <si>
    <t>黒</t>
    <rPh sb="0" eb="1">
      <t>クロ</t>
    </rPh>
    <phoneticPr fontId="1"/>
  </si>
  <si>
    <t>白</t>
    <rPh sb="0" eb="1">
      <t>シロ</t>
    </rPh>
    <phoneticPr fontId="1"/>
  </si>
  <si>
    <t>裏</t>
    <rPh sb="0" eb="1">
      <t>ウラ</t>
    </rPh>
    <phoneticPr fontId="1"/>
  </si>
  <si>
    <t>表</t>
    <rPh sb="0" eb="1">
      <t>オモテ</t>
    </rPh>
    <phoneticPr fontId="1"/>
  </si>
  <si>
    <t>曜日ごとの事故発生率</t>
    <rPh sb="0" eb="2">
      <t>ヨウビ</t>
    </rPh>
    <rPh sb="5" eb="7">
      <t>ジコ</t>
    </rPh>
    <rPh sb="7" eb="9">
      <t>ハッセイ</t>
    </rPh>
    <rPh sb="9" eb="10">
      <t>リツ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</si>
  <si>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</si>
  <si>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</si>
  <si>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</si>
  <si>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</si>
  <si>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</si>
  <si>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曜日</t>
    <rPh sb="0" eb="2">
      <t>ヨウビ</t>
    </rPh>
    <phoneticPr fontId="1"/>
  </si>
  <si>
    <t>事故発生頻度</t>
    <rPh sb="0" eb="2">
      <t>ジコ</t>
    </rPh>
    <rPh sb="2" eb="4">
      <t>ハッセイ</t>
    </rPh>
    <rPh sb="4" eb="6">
      <t>ヒンド</t>
    </rPh>
    <phoneticPr fontId="1"/>
  </si>
  <si>
    <t>偶数</t>
    <rPh sb="0" eb="2">
      <t>グウスウ</t>
    </rPh>
    <phoneticPr fontId="1"/>
  </si>
  <si>
    <t>奇数</t>
    <rPh sb="0" eb="2">
      <t>キスウ</t>
    </rPh>
    <phoneticPr fontId="1"/>
  </si>
  <si>
    <t>サイコロの目</t>
    <rPh sb="5" eb="6">
      <t>メ</t>
    </rPh>
    <phoneticPr fontId="1"/>
  </si>
  <si>
    <t>サイコロの目の数</t>
    <rPh sb="5" eb="6">
      <t>メ</t>
    </rPh>
    <rPh sb="7" eb="8">
      <t>カズ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</si>
</sst>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6"/>
  <sheetViews>
    <sheetView workbookViewId="0">
      <selection activeCell="K8" sqref="K8:M14"/>
    </sheetView>
  </sheetViews>
  <sheetFormatPr defaultRowHeight="11.25" x14ac:dyDescent="0.15"/>
  <cols>
    <col min="3" max="3" width="13.33203125" style="15" customWidth="1"/>
    <col min="4" max="5" width="10.83203125" style="15" customWidth="1"/>
    <col min="6" max="6" width="13.83203125" customWidth="1"/>
    <col min="7" max="7" width="11.1640625" customWidth="1"/>
  </cols>
  <sheetData>
    <row r="1" spans="1:13" x14ac:dyDescent="0.15">
      <c r="A1" t="s">
        <v>0</v>
      </c>
    </row>
    <row r="3" spans="1:13" x14ac:dyDescent="0.15">
      <c r="B3" s="3"/>
      <c r="C3" s="14" t="s">
        <v>3</v>
      </c>
      <c r="D3" s="14" t="s">
        <v>5</v>
      </c>
      <c r="E3" s="14" t="s">
        <v>4</v>
      </c>
    </row>
    <row r="4" spans="1:13" x14ac:dyDescent="0.15">
      <c r="B4" s="2">
        <v>1</v>
      </c>
      <c r="C4" s="16" t="s">
        <v>1</v>
      </c>
      <c r="D4" s="17">
        <v>50</v>
      </c>
      <c r="E4" s="17">
        <v>70</v>
      </c>
    </row>
    <row r="5" spans="1:13" x14ac:dyDescent="0.15">
      <c r="B5" s="2">
        <v>2</v>
      </c>
      <c r="C5" s="16" t="s">
        <v>2</v>
      </c>
      <c r="D5" s="17">
        <v>50</v>
      </c>
      <c r="E5" s="17">
        <v>30</v>
      </c>
    </row>
    <row r="8" spans="1:13" x14ac:dyDescent="0.15">
      <c r="B8" s="3"/>
      <c r="C8" s="14" t="s">
        <v>30</v>
      </c>
      <c r="D8" s="14" t="s">
        <v>5</v>
      </c>
      <c r="E8" s="14" t="s">
        <v>4</v>
      </c>
      <c r="J8" s="3"/>
      <c r="K8" s="14" t="s">
        <v>30</v>
      </c>
      <c r="L8" s="14" t="s">
        <v>5</v>
      </c>
      <c r="M8" s="14" t="s">
        <v>4</v>
      </c>
    </row>
    <row r="9" spans="1:13" x14ac:dyDescent="0.15">
      <c r="B9" s="2">
        <v>1</v>
      </c>
      <c r="C9" s="16" t="s">
        <v>6</v>
      </c>
      <c r="D9" s="17">
        <v>16.666</v>
      </c>
      <c r="E9" s="17">
        <v>30</v>
      </c>
      <c r="F9" s="5">
        <f t="shared" ref="F9:F14" si="0">E9/E$15*100</f>
        <v>16.666666666666664</v>
      </c>
      <c r="J9" s="2">
        <v>1</v>
      </c>
      <c r="K9" s="16" t="s">
        <v>6</v>
      </c>
      <c r="L9" s="17">
        <v>16.666</v>
      </c>
      <c r="M9" s="17">
        <v>13</v>
      </c>
    </row>
    <row r="10" spans="1:13" x14ac:dyDescent="0.15">
      <c r="B10" s="2">
        <v>2</v>
      </c>
      <c r="C10" s="16" t="s">
        <v>7</v>
      </c>
      <c r="D10" s="17">
        <v>16.666</v>
      </c>
      <c r="E10" s="17">
        <v>25</v>
      </c>
      <c r="F10" s="5">
        <f t="shared" si="0"/>
        <v>13.888888888888889</v>
      </c>
      <c r="J10" s="2">
        <v>2</v>
      </c>
      <c r="K10" s="16" t="s">
        <v>7</v>
      </c>
      <c r="L10" s="17">
        <v>16.666</v>
      </c>
      <c r="M10" s="17">
        <v>16</v>
      </c>
    </row>
    <row r="11" spans="1:13" x14ac:dyDescent="0.15">
      <c r="B11" s="2">
        <v>3</v>
      </c>
      <c r="C11" s="16" t="s">
        <v>8</v>
      </c>
      <c r="D11" s="17">
        <v>16.666</v>
      </c>
      <c r="E11" s="17">
        <v>32</v>
      </c>
      <c r="F11" s="5">
        <f t="shared" si="0"/>
        <v>17.777777777777779</v>
      </c>
      <c r="J11" s="2">
        <v>3</v>
      </c>
      <c r="K11" s="16" t="s">
        <v>8</v>
      </c>
      <c r="L11" s="17">
        <v>16.666</v>
      </c>
      <c r="M11" s="17">
        <v>34</v>
      </c>
    </row>
    <row r="12" spans="1:13" x14ac:dyDescent="0.15">
      <c r="B12" s="2">
        <v>4</v>
      </c>
      <c r="C12" s="16" t="s">
        <v>9</v>
      </c>
      <c r="D12" s="17">
        <v>16.666</v>
      </c>
      <c r="E12" s="17">
        <v>32</v>
      </c>
      <c r="F12" s="5">
        <f t="shared" si="0"/>
        <v>17.777777777777779</v>
      </c>
      <c r="J12" s="2">
        <v>4</v>
      </c>
      <c r="K12" s="16" t="s">
        <v>9</v>
      </c>
      <c r="L12" s="17">
        <v>16.666</v>
      </c>
      <c r="M12" s="17">
        <v>32</v>
      </c>
    </row>
    <row r="13" spans="1:13" x14ac:dyDescent="0.15">
      <c r="B13" s="2">
        <v>5</v>
      </c>
      <c r="C13" s="16" t="s">
        <v>10</v>
      </c>
      <c r="D13" s="17">
        <v>16.666</v>
      </c>
      <c r="E13" s="17">
        <v>35</v>
      </c>
      <c r="F13" s="5">
        <f t="shared" si="0"/>
        <v>19.444444444444446</v>
      </c>
      <c r="J13" s="2">
        <v>5</v>
      </c>
      <c r="K13" s="16" t="s">
        <v>10</v>
      </c>
      <c r="L13" s="17">
        <v>16.666</v>
      </c>
      <c r="M13" s="17">
        <v>8</v>
      </c>
    </row>
    <row r="14" spans="1:13" x14ac:dyDescent="0.15">
      <c r="B14" s="2">
        <v>6</v>
      </c>
      <c r="C14" s="16" t="s">
        <v>11</v>
      </c>
      <c r="D14" s="17">
        <v>16.666</v>
      </c>
      <c r="E14" s="17">
        <v>26</v>
      </c>
      <c r="F14" s="5">
        <f t="shared" si="0"/>
        <v>14.444444444444443</v>
      </c>
      <c r="J14" s="2">
        <v>6</v>
      </c>
      <c r="K14" s="16" t="s">
        <v>11</v>
      </c>
      <c r="L14" s="17">
        <v>16.666</v>
      </c>
      <c r="M14" s="17">
        <v>17</v>
      </c>
    </row>
    <row r="15" spans="1:13" x14ac:dyDescent="0.15">
      <c r="E15" s="15">
        <f>SUM(E9:E14)</f>
        <v>180</v>
      </c>
      <c r="M15">
        <f>SUM(M9:M14)</f>
        <v>120</v>
      </c>
    </row>
    <row r="17" spans="2:16" x14ac:dyDescent="0.15">
      <c r="B17" s="3"/>
      <c r="C17" s="14" t="s">
        <v>30</v>
      </c>
      <c r="D17" s="14" t="s">
        <v>5</v>
      </c>
      <c r="E17" s="14" t="s">
        <v>4</v>
      </c>
      <c r="M17" s="13"/>
      <c r="N17" s="13"/>
      <c r="O17" s="13"/>
      <c r="P17" s="13"/>
    </row>
    <row r="18" spans="2:16" x14ac:dyDescent="0.15">
      <c r="B18" s="2">
        <v>1</v>
      </c>
      <c r="C18" s="16" t="s">
        <v>6</v>
      </c>
      <c r="D18" s="17">
        <v>16.666</v>
      </c>
      <c r="E18" s="17">
        <f>30*2</f>
        <v>60</v>
      </c>
      <c r="F18" s="5">
        <f>E18/E$24*100</f>
        <v>16.666666666666664</v>
      </c>
    </row>
    <row r="19" spans="2:16" x14ac:dyDescent="0.15">
      <c r="B19" s="2">
        <v>2</v>
      </c>
      <c r="C19" s="16" t="s">
        <v>7</v>
      </c>
      <c r="D19" s="17">
        <v>16.666</v>
      </c>
      <c r="E19" s="17">
        <f>25*2</f>
        <v>50</v>
      </c>
      <c r="F19" s="5">
        <f t="shared" ref="F19:F23" si="1">E19/E$24*100</f>
        <v>13.888888888888889</v>
      </c>
    </row>
    <row r="20" spans="2:16" x14ac:dyDescent="0.15">
      <c r="B20" s="2">
        <v>3</v>
      </c>
      <c r="C20" s="16" t="s">
        <v>8</v>
      </c>
      <c r="D20" s="17">
        <v>16.666</v>
      </c>
      <c r="E20" s="17">
        <f>32*2</f>
        <v>64</v>
      </c>
      <c r="F20" s="5">
        <f t="shared" si="1"/>
        <v>17.777777777777779</v>
      </c>
    </row>
    <row r="21" spans="2:16" x14ac:dyDescent="0.15">
      <c r="B21" s="2">
        <v>4</v>
      </c>
      <c r="C21" s="16" t="s">
        <v>9</v>
      </c>
      <c r="D21" s="17">
        <v>16.666</v>
      </c>
      <c r="E21" s="17">
        <f>32*2</f>
        <v>64</v>
      </c>
      <c r="F21" s="5">
        <f t="shared" si="1"/>
        <v>17.777777777777779</v>
      </c>
    </row>
    <row r="22" spans="2:16" x14ac:dyDescent="0.15">
      <c r="B22" s="2">
        <v>5</v>
      </c>
      <c r="C22" s="16" t="s">
        <v>10</v>
      </c>
      <c r="D22" s="17">
        <v>16.666</v>
      </c>
      <c r="E22" s="17">
        <f>35*2</f>
        <v>70</v>
      </c>
      <c r="F22" s="5">
        <f t="shared" si="1"/>
        <v>19.444444444444446</v>
      </c>
    </row>
    <row r="23" spans="2:16" x14ac:dyDescent="0.15">
      <c r="B23" s="2">
        <v>6</v>
      </c>
      <c r="C23" s="16" t="s">
        <v>11</v>
      </c>
      <c r="D23" s="17">
        <v>16.666</v>
      </c>
      <c r="E23" s="17">
        <f>26*2</f>
        <v>52</v>
      </c>
      <c r="F23" s="5">
        <f t="shared" si="1"/>
        <v>14.444444444444443</v>
      </c>
    </row>
    <row r="24" spans="2:16" x14ac:dyDescent="0.15">
      <c r="E24" s="15">
        <f>SUM(E18:E23)</f>
        <v>360</v>
      </c>
    </row>
    <row r="26" spans="2:16" x14ac:dyDescent="0.15">
      <c r="B26" s="3"/>
      <c r="C26" s="14" t="s">
        <v>30</v>
      </c>
      <c r="D26" s="14" t="s">
        <v>5</v>
      </c>
      <c r="E26" s="14" t="s">
        <v>4</v>
      </c>
    </row>
    <row r="27" spans="2:16" x14ac:dyDescent="0.15">
      <c r="B27" s="2">
        <v>1</v>
      </c>
      <c r="C27" s="16" t="s">
        <v>6</v>
      </c>
      <c r="D27" s="17">
        <v>16.666</v>
      </c>
      <c r="E27" s="17">
        <f>30*3</f>
        <v>90</v>
      </c>
      <c r="F27" s="5">
        <f>E27/E$33*100</f>
        <v>16.666666666666664</v>
      </c>
    </row>
    <row r="28" spans="2:16" x14ac:dyDescent="0.15">
      <c r="B28" s="2">
        <v>2</v>
      </c>
      <c r="C28" s="16" t="s">
        <v>7</v>
      </c>
      <c r="D28" s="17">
        <v>16.666</v>
      </c>
      <c r="E28" s="17">
        <f>25*3</f>
        <v>75</v>
      </c>
      <c r="F28" s="5">
        <f t="shared" ref="F28:F32" si="2">E28/E$33*100</f>
        <v>13.888888888888889</v>
      </c>
    </row>
    <row r="29" spans="2:16" x14ac:dyDescent="0.15">
      <c r="B29" s="2">
        <v>3</v>
      </c>
      <c r="C29" s="16" t="s">
        <v>8</v>
      </c>
      <c r="D29" s="17">
        <v>16.666</v>
      </c>
      <c r="E29" s="17">
        <f>32*3</f>
        <v>96</v>
      </c>
      <c r="F29" s="5">
        <f t="shared" si="2"/>
        <v>17.777777777777779</v>
      </c>
    </row>
    <row r="30" spans="2:16" x14ac:dyDescent="0.15">
      <c r="B30" s="2">
        <v>4</v>
      </c>
      <c r="C30" s="16" t="s">
        <v>9</v>
      </c>
      <c r="D30" s="17">
        <v>16.666</v>
      </c>
      <c r="E30" s="17">
        <f>32*3</f>
        <v>96</v>
      </c>
      <c r="F30" s="5">
        <f t="shared" si="2"/>
        <v>17.777777777777779</v>
      </c>
    </row>
    <row r="31" spans="2:16" x14ac:dyDescent="0.15">
      <c r="B31" s="2">
        <v>5</v>
      </c>
      <c r="C31" s="16" t="s">
        <v>10</v>
      </c>
      <c r="D31" s="17">
        <v>16.666</v>
      </c>
      <c r="E31" s="17">
        <f>35*3</f>
        <v>105</v>
      </c>
      <c r="F31" s="5">
        <f t="shared" si="2"/>
        <v>19.444444444444446</v>
      </c>
    </row>
    <row r="32" spans="2:16" x14ac:dyDescent="0.15">
      <c r="B32" s="2">
        <v>6</v>
      </c>
      <c r="C32" s="16" t="s">
        <v>11</v>
      </c>
      <c r="D32" s="17">
        <v>16.666</v>
      </c>
      <c r="E32" s="17">
        <f>26*3</f>
        <v>78</v>
      </c>
      <c r="F32" s="5">
        <f t="shared" si="2"/>
        <v>14.444444444444443</v>
      </c>
    </row>
    <row r="33" spans="2:6" x14ac:dyDescent="0.15">
      <c r="E33" s="15">
        <f>SUM(E27:E32)</f>
        <v>540</v>
      </c>
    </row>
    <row r="35" spans="2:6" x14ac:dyDescent="0.15">
      <c r="B35" s="3"/>
      <c r="C35" s="14" t="s">
        <v>30</v>
      </c>
      <c r="D35" s="14" t="s">
        <v>5</v>
      </c>
      <c r="E35" s="14" t="s">
        <v>4</v>
      </c>
    </row>
    <row r="36" spans="2:6" x14ac:dyDescent="0.15">
      <c r="B36" s="2">
        <v>1</v>
      </c>
      <c r="C36" s="16" t="s">
        <v>6</v>
      </c>
      <c r="D36" s="17">
        <v>16.666</v>
      </c>
      <c r="E36" s="17">
        <f>30*4</f>
        <v>120</v>
      </c>
      <c r="F36" s="5">
        <f>E36/E$42*100</f>
        <v>16.666666666666664</v>
      </c>
    </row>
    <row r="37" spans="2:6" x14ac:dyDescent="0.15">
      <c r="B37" s="2">
        <v>2</v>
      </c>
      <c r="C37" s="16" t="s">
        <v>7</v>
      </c>
      <c r="D37" s="17">
        <v>16.666</v>
      </c>
      <c r="E37" s="17">
        <f>25*4</f>
        <v>100</v>
      </c>
      <c r="F37" s="5">
        <f t="shared" ref="F37:F41" si="3">E37/E$42*100</f>
        <v>13.888888888888889</v>
      </c>
    </row>
    <row r="38" spans="2:6" x14ac:dyDescent="0.15">
      <c r="B38" s="2">
        <v>3</v>
      </c>
      <c r="C38" s="16" t="s">
        <v>8</v>
      </c>
      <c r="D38" s="17">
        <v>16.666</v>
      </c>
      <c r="E38" s="17">
        <f>32*4</f>
        <v>128</v>
      </c>
      <c r="F38" s="5">
        <f t="shared" si="3"/>
        <v>17.777777777777779</v>
      </c>
    </row>
    <row r="39" spans="2:6" x14ac:dyDescent="0.15">
      <c r="B39" s="2">
        <v>4</v>
      </c>
      <c r="C39" s="16" t="s">
        <v>9</v>
      </c>
      <c r="D39" s="17">
        <v>16.666</v>
      </c>
      <c r="E39" s="17">
        <f>32*4</f>
        <v>128</v>
      </c>
      <c r="F39" s="5">
        <f t="shared" si="3"/>
        <v>17.777777777777779</v>
      </c>
    </row>
    <row r="40" spans="2:6" x14ac:dyDescent="0.15">
      <c r="B40" s="2">
        <v>5</v>
      </c>
      <c r="C40" s="16" t="s">
        <v>10</v>
      </c>
      <c r="D40" s="17">
        <v>16.666</v>
      </c>
      <c r="E40" s="17">
        <f>35*4</f>
        <v>140</v>
      </c>
      <c r="F40" s="5">
        <f t="shared" si="3"/>
        <v>19.444444444444446</v>
      </c>
    </row>
    <row r="41" spans="2:6" x14ac:dyDescent="0.15">
      <c r="B41" s="2">
        <v>6</v>
      </c>
      <c r="C41" s="16" t="s">
        <v>11</v>
      </c>
      <c r="D41" s="17">
        <v>16.666</v>
      </c>
      <c r="E41" s="17">
        <f>26*4</f>
        <v>104</v>
      </c>
      <c r="F41" s="5">
        <f t="shared" si="3"/>
        <v>14.444444444444443</v>
      </c>
    </row>
    <row r="42" spans="2:6" x14ac:dyDescent="0.15">
      <c r="E42" s="15">
        <f>SUM(E36:E41)</f>
        <v>720</v>
      </c>
    </row>
    <row r="44" spans="2:6" x14ac:dyDescent="0.15">
      <c r="B44" s="3"/>
      <c r="C44" s="14" t="s">
        <v>30</v>
      </c>
      <c r="D44" s="14" t="s">
        <v>5</v>
      </c>
      <c r="E44" s="14" t="s">
        <v>4</v>
      </c>
    </row>
    <row r="45" spans="2:6" x14ac:dyDescent="0.15">
      <c r="B45" s="2">
        <v>1</v>
      </c>
      <c r="C45" s="16" t="s">
        <v>6</v>
      </c>
      <c r="D45" s="17">
        <v>16.666</v>
      </c>
      <c r="E45" s="17">
        <f>30*5</f>
        <v>150</v>
      </c>
      <c r="F45" s="5">
        <f>E45/E$51*100</f>
        <v>16.666666666666664</v>
      </c>
    </row>
    <row r="46" spans="2:6" x14ac:dyDescent="0.15">
      <c r="B46" s="2">
        <v>2</v>
      </c>
      <c r="C46" s="16" t="s">
        <v>7</v>
      </c>
      <c r="D46" s="17">
        <v>16.666</v>
      </c>
      <c r="E46" s="17">
        <f>25*5</f>
        <v>125</v>
      </c>
      <c r="F46" s="5">
        <f t="shared" ref="F46:F50" si="4">E46/E$51*100</f>
        <v>13.888888888888889</v>
      </c>
    </row>
    <row r="47" spans="2:6" x14ac:dyDescent="0.15">
      <c r="B47" s="2">
        <v>3</v>
      </c>
      <c r="C47" s="16" t="s">
        <v>8</v>
      </c>
      <c r="D47" s="17">
        <v>16.666</v>
      </c>
      <c r="E47" s="17">
        <f>32*5</f>
        <v>160</v>
      </c>
      <c r="F47" s="5">
        <f t="shared" si="4"/>
        <v>17.777777777777779</v>
      </c>
    </row>
    <row r="48" spans="2:6" x14ac:dyDescent="0.15">
      <c r="B48" s="2">
        <v>4</v>
      </c>
      <c r="C48" s="16" t="s">
        <v>9</v>
      </c>
      <c r="D48" s="17">
        <v>16.666</v>
      </c>
      <c r="E48" s="17">
        <f>32*5</f>
        <v>160</v>
      </c>
      <c r="F48" s="5">
        <f t="shared" si="4"/>
        <v>17.777777777777779</v>
      </c>
    </row>
    <row r="49" spans="2:6" x14ac:dyDescent="0.15">
      <c r="B49" s="2">
        <v>5</v>
      </c>
      <c r="C49" s="16" t="s">
        <v>10</v>
      </c>
      <c r="D49" s="17">
        <v>16.666</v>
      </c>
      <c r="E49" s="17">
        <f>35*5</f>
        <v>175</v>
      </c>
      <c r="F49" s="5">
        <f t="shared" si="4"/>
        <v>19.444444444444446</v>
      </c>
    </row>
    <row r="50" spans="2:6" x14ac:dyDescent="0.15">
      <c r="B50" s="2">
        <v>6</v>
      </c>
      <c r="C50" s="16" t="s">
        <v>11</v>
      </c>
      <c r="D50" s="17">
        <v>16.666</v>
      </c>
      <c r="E50" s="17">
        <f>26*5</f>
        <v>130</v>
      </c>
      <c r="F50" s="5">
        <f t="shared" si="4"/>
        <v>14.444444444444443</v>
      </c>
    </row>
    <row r="51" spans="2:6" x14ac:dyDescent="0.15">
      <c r="E51" s="15">
        <f>SUM(E45:E50)</f>
        <v>900</v>
      </c>
    </row>
    <row r="165" spans="2:7" x14ac:dyDescent="0.15">
      <c r="B165" s="3"/>
      <c r="C165" s="14" t="s">
        <v>3</v>
      </c>
      <c r="D165" s="14" t="s">
        <v>5</v>
      </c>
      <c r="E165" s="14" t="s">
        <v>4</v>
      </c>
    </row>
    <row r="166" spans="2:7" x14ac:dyDescent="0.15">
      <c r="B166" s="2">
        <v>1</v>
      </c>
      <c r="C166" s="16" t="s">
        <v>15</v>
      </c>
      <c r="D166" s="17">
        <v>40</v>
      </c>
      <c r="E166" s="17">
        <v>37</v>
      </c>
      <c r="F166">
        <f>E$170*D166/100</f>
        <v>40</v>
      </c>
      <c r="G166">
        <f>E166-F166</f>
        <v>-3</v>
      </c>
    </row>
    <row r="167" spans="2:7" x14ac:dyDescent="0.15">
      <c r="B167" s="2">
        <v>2</v>
      </c>
      <c r="C167" s="16" t="s">
        <v>14</v>
      </c>
      <c r="D167" s="17">
        <v>20</v>
      </c>
      <c r="E167" s="17">
        <v>25</v>
      </c>
      <c r="F167">
        <f>E$170*D167/100</f>
        <v>20</v>
      </c>
      <c r="G167">
        <f t="shared" ref="G167:G169" si="5">E167-F167</f>
        <v>5</v>
      </c>
    </row>
    <row r="168" spans="2:7" x14ac:dyDescent="0.15">
      <c r="B168" s="2">
        <v>3</v>
      </c>
      <c r="C168" s="16" t="s">
        <v>13</v>
      </c>
      <c r="D168" s="17">
        <v>10</v>
      </c>
      <c r="E168" s="17">
        <v>12</v>
      </c>
      <c r="F168">
        <f>E$170*D168/100</f>
        <v>10</v>
      </c>
      <c r="G168">
        <f t="shared" si="5"/>
        <v>2</v>
      </c>
    </row>
    <row r="169" spans="2:7" x14ac:dyDescent="0.15">
      <c r="B169" s="2">
        <v>4</v>
      </c>
      <c r="C169" s="16" t="s">
        <v>12</v>
      </c>
      <c r="D169" s="17">
        <v>30</v>
      </c>
      <c r="E169" s="17">
        <v>26</v>
      </c>
      <c r="F169">
        <f>E$170*D169/100</f>
        <v>30</v>
      </c>
      <c r="G169">
        <f t="shared" si="5"/>
        <v>-4</v>
      </c>
    </row>
    <row r="170" spans="2:7" x14ac:dyDescent="0.15">
      <c r="E170" s="15">
        <f>SUM(E166:E169)</f>
        <v>100</v>
      </c>
    </row>
    <row r="174" spans="2:7" x14ac:dyDescent="0.15">
      <c r="B174" s="3"/>
      <c r="C174" s="14" t="s">
        <v>3</v>
      </c>
      <c r="D174" s="14" t="s">
        <v>5</v>
      </c>
      <c r="E174" s="14" t="s">
        <v>4</v>
      </c>
    </row>
    <row r="175" spans="2:7" x14ac:dyDescent="0.15">
      <c r="B175" s="2">
        <v>1</v>
      </c>
      <c r="C175" s="16" t="s">
        <v>6</v>
      </c>
      <c r="D175" s="17">
        <v>16.666</v>
      </c>
      <c r="E175" s="17">
        <v>30</v>
      </c>
    </row>
    <row r="176" spans="2:7" x14ac:dyDescent="0.15">
      <c r="B176" s="2">
        <v>2</v>
      </c>
      <c r="C176" s="16" t="s">
        <v>7</v>
      </c>
      <c r="D176" s="17">
        <v>16.666</v>
      </c>
      <c r="E176" s="17">
        <v>30</v>
      </c>
    </row>
    <row r="177" spans="2:5" x14ac:dyDescent="0.15">
      <c r="B177" s="2">
        <v>3</v>
      </c>
      <c r="C177" s="16" t="s">
        <v>8</v>
      </c>
      <c r="D177" s="17">
        <v>16.666</v>
      </c>
      <c r="E177" s="17">
        <v>30</v>
      </c>
    </row>
    <row r="178" spans="2:5" x14ac:dyDescent="0.15">
      <c r="B178" s="2">
        <v>4</v>
      </c>
      <c r="C178" s="16" t="s">
        <v>9</v>
      </c>
      <c r="D178" s="17">
        <v>16.666</v>
      </c>
      <c r="E178" s="17">
        <v>30</v>
      </c>
    </row>
    <row r="179" spans="2:5" x14ac:dyDescent="0.15">
      <c r="B179" s="2">
        <v>5</v>
      </c>
      <c r="C179" s="16" t="s">
        <v>10</v>
      </c>
      <c r="D179" s="17">
        <v>16.666</v>
      </c>
      <c r="E179" s="17">
        <v>30</v>
      </c>
    </row>
    <row r="180" spans="2:5" x14ac:dyDescent="0.15">
      <c r="B180" s="2">
        <v>6</v>
      </c>
      <c r="C180" s="16" t="s">
        <v>11</v>
      </c>
      <c r="D180" s="17">
        <v>16.666</v>
      </c>
      <c r="E180" s="17">
        <v>30</v>
      </c>
    </row>
    <row r="181" spans="2:5" x14ac:dyDescent="0.15">
      <c r="E181" s="15">
        <f>SUM(E175:E180)</f>
        <v>180</v>
      </c>
    </row>
    <row r="184" spans="2:5" x14ac:dyDescent="0.15">
      <c r="B184" s="3"/>
      <c r="C184" s="14" t="s">
        <v>3</v>
      </c>
      <c r="D184" s="14" t="s">
        <v>5</v>
      </c>
      <c r="E184" s="14" t="s">
        <v>4</v>
      </c>
    </row>
    <row r="185" spans="2:5" x14ac:dyDescent="0.15">
      <c r="B185" s="2">
        <v>1</v>
      </c>
      <c r="C185" s="16" t="s">
        <v>16</v>
      </c>
      <c r="D185" s="17">
        <v>50</v>
      </c>
      <c r="E185" s="17">
        <v>70</v>
      </c>
    </row>
    <row r="186" spans="2:5" x14ac:dyDescent="0.15">
      <c r="B186" s="2">
        <v>2</v>
      </c>
      <c r="C186" s="16" t="s">
        <v>17</v>
      </c>
      <c r="D186" s="17">
        <v>50</v>
      </c>
      <c r="E186" s="17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2"/>
  <sheetViews>
    <sheetView workbookViewId="0">
      <selection activeCell="B5" sqref="B5"/>
    </sheetView>
  </sheetViews>
  <sheetFormatPr defaultRowHeight="11.25" x14ac:dyDescent="0.15"/>
  <cols>
    <col min="2" max="2" width="13.33203125" customWidth="1"/>
    <col min="3" max="4" width="10.83203125" customWidth="1"/>
    <col min="5" max="5" width="13.83203125" customWidth="1"/>
    <col min="6" max="6" width="11.1640625" customWidth="1"/>
    <col min="7" max="7" width="15.33203125" customWidth="1"/>
  </cols>
  <sheetData>
    <row r="2" spans="2:9" x14ac:dyDescent="0.15">
      <c r="B2" t="s">
        <v>0</v>
      </c>
    </row>
    <row r="4" spans="2:9" x14ac:dyDescent="0.15">
      <c r="B4" s="4" t="s">
        <v>3</v>
      </c>
      <c r="C4" s="4" t="s">
        <v>5</v>
      </c>
      <c r="D4" s="4" t="s">
        <v>4</v>
      </c>
      <c r="G4" s="14" t="s">
        <v>31</v>
      </c>
      <c r="H4" s="14" t="s">
        <v>5</v>
      </c>
      <c r="I4" s="14" t="s">
        <v>4</v>
      </c>
    </row>
    <row r="5" spans="2:9" x14ac:dyDescent="0.15">
      <c r="B5" s="2" t="s">
        <v>18</v>
      </c>
      <c r="C5" s="1">
        <v>50</v>
      </c>
      <c r="D5" s="1">
        <v>3</v>
      </c>
      <c r="G5" s="2" t="s">
        <v>29</v>
      </c>
      <c r="H5" s="1">
        <v>50</v>
      </c>
      <c r="I5" s="1">
        <v>2</v>
      </c>
    </row>
    <row r="6" spans="2:9" x14ac:dyDescent="0.15">
      <c r="B6" s="2" t="s">
        <v>19</v>
      </c>
      <c r="C6" s="1">
        <v>50</v>
      </c>
      <c r="D6" s="1">
        <v>7</v>
      </c>
      <c r="G6" s="2" t="s">
        <v>28</v>
      </c>
      <c r="H6" s="1">
        <v>50</v>
      </c>
      <c r="I6" s="1">
        <v>8</v>
      </c>
    </row>
    <row r="7" spans="2:9" x14ac:dyDescent="0.15">
      <c r="B7" s="13"/>
      <c r="D7" s="1">
        <f>SUM(D5:D6)</f>
        <v>10</v>
      </c>
      <c r="G7" s="13"/>
      <c r="I7" s="1">
        <f>SUM(I5:I6)</f>
        <v>10</v>
      </c>
    </row>
    <row r="9" spans="2:9" x14ac:dyDescent="0.15">
      <c r="B9" s="4" t="s">
        <v>3</v>
      </c>
      <c r="C9" s="4" t="s">
        <v>5</v>
      </c>
      <c r="D9" s="4" t="s">
        <v>4</v>
      </c>
      <c r="G9" s="14" t="s">
        <v>31</v>
      </c>
      <c r="H9" s="14" t="s">
        <v>5</v>
      </c>
      <c r="I9" s="14" t="s">
        <v>4</v>
      </c>
    </row>
    <row r="10" spans="2:9" x14ac:dyDescent="0.15">
      <c r="B10" s="2" t="s">
        <v>18</v>
      </c>
      <c r="C10" s="1">
        <v>50</v>
      </c>
      <c r="D10" s="1">
        <v>6</v>
      </c>
      <c r="G10" s="2" t="s">
        <v>29</v>
      </c>
      <c r="H10" s="1">
        <v>50</v>
      </c>
      <c r="I10" s="1">
        <v>4</v>
      </c>
    </row>
    <row r="11" spans="2:9" x14ac:dyDescent="0.15">
      <c r="B11" s="2" t="s">
        <v>19</v>
      </c>
      <c r="C11" s="1">
        <v>50</v>
      </c>
      <c r="D11" s="1">
        <v>14</v>
      </c>
      <c r="G11" s="2" t="s">
        <v>28</v>
      </c>
      <c r="H11" s="1">
        <v>50</v>
      </c>
      <c r="I11" s="1">
        <v>16</v>
      </c>
    </row>
    <row r="12" spans="2:9" x14ac:dyDescent="0.15">
      <c r="B12" s="13"/>
      <c r="D12" s="1">
        <f>SUM(D10:D11)</f>
        <v>20</v>
      </c>
      <c r="G12" s="13"/>
      <c r="I12" s="1">
        <f>SUM(I10:I11)</f>
        <v>20</v>
      </c>
    </row>
    <row r="13" spans="2:9" x14ac:dyDescent="0.15">
      <c r="B13" s="13"/>
    </row>
    <row r="14" spans="2:9" x14ac:dyDescent="0.15">
      <c r="B14" s="4" t="s">
        <v>3</v>
      </c>
      <c r="C14" s="4" t="s">
        <v>5</v>
      </c>
      <c r="D14" s="4" t="s">
        <v>4</v>
      </c>
      <c r="G14" s="14" t="s">
        <v>31</v>
      </c>
      <c r="H14" s="14" t="s">
        <v>5</v>
      </c>
      <c r="I14" s="14" t="s">
        <v>4</v>
      </c>
    </row>
    <row r="15" spans="2:9" x14ac:dyDescent="0.15">
      <c r="B15" s="2" t="s">
        <v>18</v>
      </c>
      <c r="C15" s="1">
        <v>50</v>
      </c>
      <c r="D15" s="1">
        <v>9</v>
      </c>
      <c r="G15" s="2" t="s">
        <v>29</v>
      </c>
      <c r="H15" s="1">
        <v>50</v>
      </c>
      <c r="I15" s="1">
        <v>10</v>
      </c>
    </row>
    <row r="16" spans="2:9" x14ac:dyDescent="0.15">
      <c r="B16" s="2" t="s">
        <v>19</v>
      </c>
      <c r="C16" s="1">
        <v>50</v>
      </c>
      <c r="D16" s="1">
        <v>21</v>
      </c>
      <c r="G16" s="2" t="s">
        <v>28</v>
      </c>
      <c r="H16" s="1">
        <v>50</v>
      </c>
      <c r="I16" s="1">
        <v>40</v>
      </c>
    </row>
    <row r="17" spans="2:9" x14ac:dyDescent="0.15">
      <c r="B17" s="13"/>
      <c r="D17" s="1">
        <f>SUM(D15:D16)</f>
        <v>30</v>
      </c>
      <c r="G17" s="13"/>
      <c r="I17" s="1">
        <f>SUM(I15:I16)</f>
        <v>50</v>
      </c>
    </row>
    <row r="18" spans="2:9" x14ac:dyDescent="0.15">
      <c r="B18" s="13"/>
    </row>
    <row r="19" spans="2:9" x14ac:dyDescent="0.15">
      <c r="B19" s="4" t="s">
        <v>3</v>
      </c>
      <c r="C19" s="4" t="s">
        <v>5</v>
      </c>
      <c r="D19" s="4" t="s">
        <v>4</v>
      </c>
      <c r="G19" s="14" t="s">
        <v>31</v>
      </c>
      <c r="H19" s="14" t="s">
        <v>5</v>
      </c>
      <c r="I19" s="14" t="s">
        <v>4</v>
      </c>
    </row>
    <row r="20" spans="2:9" x14ac:dyDescent="0.15">
      <c r="B20" s="2" t="s">
        <v>18</v>
      </c>
      <c r="C20" s="1">
        <v>50</v>
      </c>
      <c r="D20" s="1">
        <v>12</v>
      </c>
      <c r="G20" s="2" t="s">
        <v>29</v>
      </c>
      <c r="H20" s="1">
        <v>50</v>
      </c>
      <c r="I20" s="1">
        <v>20</v>
      </c>
    </row>
    <row r="21" spans="2:9" x14ac:dyDescent="0.15">
      <c r="B21" s="2" t="s">
        <v>19</v>
      </c>
      <c r="C21" s="1">
        <v>50</v>
      </c>
      <c r="D21" s="1">
        <v>28</v>
      </c>
      <c r="G21" s="2" t="s">
        <v>28</v>
      </c>
      <c r="H21" s="1">
        <v>50</v>
      </c>
      <c r="I21" s="1">
        <v>80</v>
      </c>
    </row>
    <row r="22" spans="2:9" x14ac:dyDescent="0.15">
      <c r="B22" s="13"/>
      <c r="D22" s="1">
        <f>SUM(D20:D21)</f>
        <v>40</v>
      </c>
      <c r="G22" s="13"/>
      <c r="I22" s="1">
        <f>SUM(I20:I21)</f>
        <v>100</v>
      </c>
    </row>
    <row r="24" spans="2:9" x14ac:dyDescent="0.15">
      <c r="B24" s="4" t="s">
        <v>3</v>
      </c>
      <c r="C24" s="4" t="s">
        <v>5</v>
      </c>
      <c r="D24" s="4" t="s">
        <v>4</v>
      </c>
      <c r="G24" s="14" t="s">
        <v>31</v>
      </c>
      <c r="H24" s="14" t="s">
        <v>5</v>
      </c>
      <c r="I24" s="14" t="s">
        <v>4</v>
      </c>
    </row>
    <row r="25" spans="2:9" x14ac:dyDescent="0.15">
      <c r="B25" s="2" t="s">
        <v>18</v>
      </c>
      <c r="C25" s="1">
        <v>50</v>
      </c>
      <c r="D25" s="1">
        <v>15</v>
      </c>
      <c r="G25" s="2" t="s">
        <v>29</v>
      </c>
      <c r="H25" s="1">
        <v>50</v>
      </c>
      <c r="I25" s="1">
        <v>200</v>
      </c>
    </row>
    <row r="26" spans="2:9" x14ac:dyDescent="0.15">
      <c r="B26" s="2" t="s">
        <v>19</v>
      </c>
      <c r="C26" s="1">
        <v>50</v>
      </c>
      <c r="D26" s="1">
        <v>35</v>
      </c>
      <c r="G26" s="2" t="s">
        <v>28</v>
      </c>
      <c r="H26" s="1">
        <v>50</v>
      </c>
      <c r="I26" s="1">
        <v>800</v>
      </c>
    </row>
    <row r="27" spans="2:9" x14ac:dyDescent="0.15">
      <c r="B27" s="13"/>
      <c r="D27" s="1">
        <f>SUM(D25:D26)</f>
        <v>50</v>
      </c>
      <c r="G27" s="13"/>
      <c r="I27" s="1">
        <f>SUM(I25:I26)</f>
        <v>1000</v>
      </c>
    </row>
    <row r="28" spans="2:9" x14ac:dyDescent="0.15">
      <c r="B28" s="13"/>
    </row>
    <row r="29" spans="2:9" x14ac:dyDescent="0.15">
      <c r="B29" s="4" t="s">
        <v>3</v>
      </c>
      <c r="C29" s="4" t="s">
        <v>5</v>
      </c>
      <c r="D29" s="4" t="s">
        <v>4</v>
      </c>
    </row>
    <row r="30" spans="2:9" x14ac:dyDescent="0.15">
      <c r="B30" s="2" t="s">
        <v>18</v>
      </c>
      <c r="C30" s="1">
        <v>50</v>
      </c>
      <c r="D30" s="1">
        <v>18</v>
      </c>
    </row>
    <row r="31" spans="2:9" x14ac:dyDescent="0.15">
      <c r="B31" s="2" t="s">
        <v>19</v>
      </c>
      <c r="C31" s="1">
        <v>50</v>
      </c>
      <c r="D31" s="1">
        <v>42</v>
      </c>
    </row>
    <row r="32" spans="2:9" x14ac:dyDescent="0.15">
      <c r="B32" s="13"/>
      <c r="D32" s="1">
        <f>SUM(D30:D31)</f>
        <v>60</v>
      </c>
    </row>
    <row r="33" spans="2:4" x14ac:dyDescent="0.15">
      <c r="B33" s="13"/>
    </row>
    <row r="34" spans="2:4" x14ac:dyDescent="0.15">
      <c r="B34" s="4" t="s">
        <v>3</v>
      </c>
      <c r="C34" s="4" t="s">
        <v>5</v>
      </c>
      <c r="D34" s="4" t="s">
        <v>4</v>
      </c>
    </row>
    <row r="35" spans="2:4" x14ac:dyDescent="0.15">
      <c r="B35" s="2" t="s">
        <v>18</v>
      </c>
      <c r="C35" s="1">
        <v>50</v>
      </c>
      <c r="D35" s="1">
        <v>21</v>
      </c>
    </row>
    <row r="36" spans="2:4" x14ac:dyDescent="0.15">
      <c r="B36" s="2" t="s">
        <v>19</v>
      </c>
      <c r="C36" s="1">
        <v>50</v>
      </c>
      <c r="D36" s="1">
        <v>49</v>
      </c>
    </row>
    <row r="37" spans="2:4" x14ac:dyDescent="0.15">
      <c r="B37" s="13"/>
      <c r="D37" s="1">
        <f>SUM(D35:D36)</f>
        <v>70</v>
      </c>
    </row>
    <row r="38" spans="2:4" x14ac:dyDescent="0.15">
      <c r="B38" s="13"/>
    </row>
    <row r="39" spans="2:4" x14ac:dyDescent="0.15">
      <c r="B39" s="4" t="s">
        <v>3</v>
      </c>
      <c r="C39" s="4" t="s">
        <v>5</v>
      </c>
      <c r="D39" s="4" t="s">
        <v>4</v>
      </c>
    </row>
    <row r="40" spans="2:4" x14ac:dyDescent="0.15">
      <c r="B40" s="2" t="s">
        <v>18</v>
      </c>
      <c r="C40" s="1">
        <v>50</v>
      </c>
      <c r="D40" s="1">
        <v>24</v>
      </c>
    </row>
    <row r="41" spans="2:4" x14ac:dyDescent="0.15">
      <c r="B41" s="2" t="s">
        <v>19</v>
      </c>
      <c r="C41" s="1">
        <v>50</v>
      </c>
      <c r="D41" s="1">
        <v>56</v>
      </c>
    </row>
    <row r="42" spans="2:4" x14ac:dyDescent="0.15">
      <c r="B42" s="13"/>
      <c r="D42" s="1">
        <f>SUM(D40:D41)</f>
        <v>80</v>
      </c>
    </row>
    <row r="43" spans="2:4" x14ac:dyDescent="0.15">
      <c r="B43" s="13"/>
    </row>
    <row r="44" spans="2:4" x14ac:dyDescent="0.15">
      <c r="B44" s="4" t="s">
        <v>3</v>
      </c>
      <c r="C44" s="4" t="s">
        <v>5</v>
      </c>
      <c r="D44" s="4" t="s">
        <v>4</v>
      </c>
    </row>
    <row r="45" spans="2:4" x14ac:dyDescent="0.15">
      <c r="B45" s="2" t="s">
        <v>18</v>
      </c>
      <c r="C45" s="1">
        <v>50</v>
      </c>
      <c r="D45" s="1">
        <v>27</v>
      </c>
    </row>
    <row r="46" spans="2:4" x14ac:dyDescent="0.15">
      <c r="B46" s="2" t="s">
        <v>19</v>
      </c>
      <c r="C46" s="1">
        <v>50</v>
      </c>
      <c r="D46" s="1">
        <v>63</v>
      </c>
    </row>
    <row r="47" spans="2:4" x14ac:dyDescent="0.15">
      <c r="B47" s="13"/>
      <c r="D47" s="1">
        <f>SUM(D45:D46)</f>
        <v>90</v>
      </c>
    </row>
    <row r="49" spans="2:9" x14ac:dyDescent="0.15">
      <c r="B49" s="4" t="s">
        <v>3</v>
      </c>
      <c r="C49" s="4" t="s">
        <v>5</v>
      </c>
      <c r="D49" s="4" t="s">
        <v>4</v>
      </c>
      <c r="G49" s="4" t="s">
        <v>3</v>
      </c>
      <c r="H49" s="4" t="s">
        <v>5</v>
      </c>
      <c r="I49" s="4" t="s">
        <v>4</v>
      </c>
    </row>
    <row r="50" spans="2:9" x14ac:dyDescent="0.15">
      <c r="B50" s="2" t="s">
        <v>18</v>
      </c>
      <c r="C50" s="1">
        <v>50</v>
      </c>
      <c r="D50" s="1">
        <v>30</v>
      </c>
      <c r="G50" s="2" t="s">
        <v>29</v>
      </c>
      <c r="H50" s="1">
        <v>50</v>
      </c>
      <c r="I50" s="1">
        <v>20</v>
      </c>
    </row>
    <row r="51" spans="2:9" x14ac:dyDescent="0.15">
      <c r="B51" s="2" t="s">
        <v>19</v>
      </c>
      <c r="C51" s="1">
        <v>50</v>
      </c>
      <c r="D51" s="1">
        <v>70</v>
      </c>
      <c r="G51" s="2" t="s">
        <v>28</v>
      </c>
      <c r="H51" s="1">
        <v>50</v>
      </c>
      <c r="I51" s="1">
        <v>80</v>
      </c>
    </row>
    <row r="52" spans="2:9" x14ac:dyDescent="0.15">
      <c r="B52" s="13"/>
      <c r="D52" s="1">
        <f>SUM(D50:D51)</f>
        <v>100</v>
      </c>
      <c r="G52" s="13"/>
      <c r="I52" s="1">
        <f>SUM(I50:I51)</f>
        <v>100</v>
      </c>
    </row>
    <row r="54" spans="2:9" x14ac:dyDescent="0.15">
      <c r="B54" s="4" t="s">
        <v>3</v>
      </c>
      <c r="C54" s="4" t="s">
        <v>5</v>
      </c>
      <c r="D54" s="4" t="s">
        <v>4</v>
      </c>
    </row>
    <row r="55" spans="2:9" x14ac:dyDescent="0.15">
      <c r="B55" s="2" t="s">
        <v>18</v>
      </c>
      <c r="C55" s="1">
        <v>50</v>
      </c>
      <c r="D55" s="1">
        <v>150</v>
      </c>
    </row>
    <row r="56" spans="2:9" x14ac:dyDescent="0.15">
      <c r="B56" s="2" t="s">
        <v>19</v>
      </c>
      <c r="C56" s="1">
        <v>50</v>
      </c>
      <c r="D56" s="1">
        <v>350</v>
      </c>
    </row>
    <row r="57" spans="2:9" x14ac:dyDescent="0.15">
      <c r="B57" s="13"/>
      <c r="D57" s="1">
        <f>SUM(D55:D56)</f>
        <v>500</v>
      </c>
    </row>
    <row r="59" spans="2:9" x14ac:dyDescent="0.15">
      <c r="B59" s="4" t="s">
        <v>3</v>
      </c>
      <c r="C59" s="4" t="s">
        <v>5</v>
      </c>
      <c r="D59" s="4" t="s">
        <v>4</v>
      </c>
      <c r="G59" s="4" t="s">
        <v>3</v>
      </c>
      <c r="H59" s="4" t="s">
        <v>5</v>
      </c>
      <c r="I59" s="4" t="s">
        <v>4</v>
      </c>
    </row>
    <row r="60" spans="2:9" x14ac:dyDescent="0.15">
      <c r="B60" s="2" t="s">
        <v>18</v>
      </c>
      <c r="C60" s="1">
        <v>50</v>
      </c>
      <c r="D60" s="1">
        <v>300</v>
      </c>
      <c r="G60" s="2" t="s">
        <v>29</v>
      </c>
      <c r="H60" s="1">
        <v>50</v>
      </c>
      <c r="I60" s="1">
        <v>200</v>
      </c>
    </row>
    <row r="61" spans="2:9" x14ac:dyDescent="0.15">
      <c r="B61" s="2" t="s">
        <v>19</v>
      </c>
      <c r="C61" s="1">
        <v>50</v>
      </c>
      <c r="D61" s="1">
        <v>700</v>
      </c>
      <c r="G61" s="2" t="s">
        <v>28</v>
      </c>
      <c r="H61" s="1">
        <v>50</v>
      </c>
      <c r="I61" s="1">
        <v>800</v>
      </c>
    </row>
    <row r="62" spans="2:9" x14ac:dyDescent="0.15">
      <c r="D62" s="1">
        <f>SUM(D60:D61)</f>
        <v>1000</v>
      </c>
      <c r="G62" s="13"/>
      <c r="I62" s="1">
        <f>SUM(I60:I61)</f>
        <v>1000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34"/>
  <sheetViews>
    <sheetView tabSelected="1" workbookViewId="0">
      <selection activeCell="F19" sqref="F19"/>
    </sheetView>
  </sheetViews>
  <sheetFormatPr defaultRowHeight="11.25" x14ac:dyDescent="0.15"/>
  <cols>
    <col min="3" max="3" width="13.33203125" customWidth="1"/>
    <col min="4" max="4" width="10.83203125" customWidth="1"/>
    <col min="5" max="5" width="17" customWidth="1"/>
    <col min="6" max="6" width="13.83203125" customWidth="1"/>
    <col min="7" max="7" width="11.1640625" customWidth="1"/>
  </cols>
  <sheetData>
    <row r="2" spans="2:5" x14ac:dyDescent="0.15">
      <c r="B2" t="s">
        <v>0</v>
      </c>
      <c r="D2" t="s">
        <v>20</v>
      </c>
    </row>
    <row r="4" spans="2:5" x14ac:dyDescent="0.15">
      <c r="B4" s="3"/>
      <c r="C4" s="4" t="s">
        <v>26</v>
      </c>
      <c r="D4" s="4" t="s">
        <v>5</v>
      </c>
      <c r="E4" s="4" t="s">
        <v>27</v>
      </c>
    </row>
    <row r="5" spans="2:5" x14ac:dyDescent="0.15">
      <c r="B5" s="6">
        <v>1</v>
      </c>
      <c r="C5" s="6" t="s">
        <v>21</v>
      </c>
      <c r="D5" s="7">
        <v>20</v>
      </c>
      <c r="E5" s="7">
        <v>23</v>
      </c>
    </row>
    <row r="6" spans="2:5" x14ac:dyDescent="0.15">
      <c r="B6" s="8">
        <f>B5+1</f>
        <v>2</v>
      </c>
      <c r="C6" s="8" t="s">
        <v>22</v>
      </c>
      <c r="D6" s="9">
        <v>20</v>
      </c>
      <c r="E6" s="9">
        <v>14</v>
      </c>
    </row>
    <row r="7" spans="2:5" x14ac:dyDescent="0.15">
      <c r="B7" s="8">
        <f t="shared" ref="B7:B9" si="0">B6+1</f>
        <v>3</v>
      </c>
      <c r="C7" s="8" t="s">
        <v>23</v>
      </c>
      <c r="D7" s="9">
        <v>20</v>
      </c>
      <c r="E7" s="9">
        <v>16</v>
      </c>
    </row>
    <row r="8" spans="2:5" x14ac:dyDescent="0.15">
      <c r="B8" s="8">
        <f t="shared" si="0"/>
        <v>4</v>
      </c>
      <c r="C8" s="8" t="s">
        <v>24</v>
      </c>
      <c r="D8" s="9">
        <v>20</v>
      </c>
      <c r="E8" s="9">
        <v>11</v>
      </c>
    </row>
    <row r="9" spans="2:5" x14ac:dyDescent="0.15">
      <c r="B9" s="12">
        <f t="shared" si="0"/>
        <v>5</v>
      </c>
      <c r="C9" s="12" t="s">
        <v>25</v>
      </c>
      <c r="D9" s="10">
        <v>20</v>
      </c>
      <c r="E9" s="10">
        <v>16</v>
      </c>
    </row>
    <row r="10" spans="2:5" x14ac:dyDescent="0.15">
      <c r="B10" s="18"/>
      <c r="C10" s="19"/>
      <c r="D10" s="20"/>
      <c r="E10" s="11">
        <f>SUM(E5:E9)</f>
        <v>80</v>
      </c>
    </row>
    <row r="12" spans="2:5" x14ac:dyDescent="0.15">
      <c r="B12" s="3"/>
      <c r="C12" s="4" t="s">
        <v>26</v>
      </c>
      <c r="D12" s="4" t="s">
        <v>5</v>
      </c>
      <c r="E12" s="4" t="s">
        <v>27</v>
      </c>
    </row>
    <row r="13" spans="2:5" x14ac:dyDescent="0.15">
      <c r="B13" s="6">
        <v>1</v>
      </c>
      <c r="C13" s="6" t="s">
        <v>21</v>
      </c>
      <c r="D13" s="7">
        <v>20</v>
      </c>
      <c r="E13" s="7">
        <f>INT(E5*1.5)</f>
        <v>34</v>
      </c>
    </row>
    <row r="14" spans="2:5" x14ac:dyDescent="0.15">
      <c r="B14" s="8">
        <f>B13+1</f>
        <v>2</v>
      </c>
      <c r="C14" s="8" t="s">
        <v>22</v>
      </c>
      <c r="D14" s="9">
        <v>20</v>
      </c>
      <c r="E14" s="9">
        <f t="shared" ref="E14:E17" si="1">INT(E6*1.5)</f>
        <v>21</v>
      </c>
    </row>
    <row r="15" spans="2:5" x14ac:dyDescent="0.15">
      <c r="B15" s="8">
        <f t="shared" ref="B15:B17" si="2">B14+1</f>
        <v>3</v>
      </c>
      <c r="C15" s="8" t="s">
        <v>23</v>
      </c>
      <c r="D15" s="9">
        <v>20</v>
      </c>
      <c r="E15" s="9">
        <f t="shared" si="1"/>
        <v>24</v>
      </c>
    </row>
    <row r="16" spans="2:5" x14ac:dyDescent="0.15">
      <c r="B16" s="8">
        <f t="shared" si="2"/>
        <v>4</v>
      </c>
      <c r="C16" s="8" t="s">
        <v>24</v>
      </c>
      <c r="D16" s="9">
        <v>20</v>
      </c>
      <c r="E16" s="9">
        <f t="shared" si="1"/>
        <v>16</v>
      </c>
    </row>
    <row r="17" spans="2:5" x14ac:dyDescent="0.15">
      <c r="B17" s="12">
        <f t="shared" si="2"/>
        <v>5</v>
      </c>
      <c r="C17" s="12" t="s">
        <v>25</v>
      </c>
      <c r="D17" s="10">
        <v>20</v>
      </c>
      <c r="E17" s="10">
        <f t="shared" si="1"/>
        <v>24</v>
      </c>
    </row>
    <row r="18" spans="2:5" x14ac:dyDescent="0.15">
      <c r="B18" s="18"/>
      <c r="C18" s="19"/>
      <c r="D18" s="20"/>
      <c r="E18" s="11">
        <f>SUM(E13:E17)</f>
        <v>119</v>
      </c>
    </row>
    <row r="20" spans="2:5" x14ac:dyDescent="0.15">
      <c r="B20" s="3"/>
      <c r="C20" s="4" t="s">
        <v>26</v>
      </c>
      <c r="D20" s="4" t="s">
        <v>5</v>
      </c>
      <c r="E20" s="4" t="s">
        <v>27</v>
      </c>
    </row>
    <row r="21" spans="2:5" x14ac:dyDescent="0.15">
      <c r="B21" s="6">
        <v>1</v>
      </c>
      <c r="C21" s="6" t="s">
        <v>21</v>
      </c>
      <c r="D21" s="7">
        <v>20</v>
      </c>
      <c r="E21" s="7">
        <f>E5*2</f>
        <v>46</v>
      </c>
    </row>
    <row r="22" spans="2:5" x14ac:dyDescent="0.15">
      <c r="B22" s="8">
        <f>B21+1</f>
        <v>2</v>
      </c>
      <c r="C22" s="8" t="s">
        <v>22</v>
      </c>
      <c r="D22" s="9">
        <v>20</v>
      </c>
      <c r="E22" s="9">
        <f t="shared" ref="E22:E25" si="3">E6*2</f>
        <v>28</v>
      </c>
    </row>
    <row r="23" spans="2:5" x14ac:dyDescent="0.15">
      <c r="B23" s="8">
        <f t="shared" ref="B23:B25" si="4">B22+1</f>
        <v>3</v>
      </c>
      <c r="C23" s="8" t="s">
        <v>23</v>
      </c>
      <c r="D23" s="9">
        <v>20</v>
      </c>
      <c r="E23" s="9">
        <f t="shared" si="3"/>
        <v>32</v>
      </c>
    </row>
    <row r="24" spans="2:5" x14ac:dyDescent="0.15">
      <c r="B24" s="8">
        <f t="shared" si="4"/>
        <v>4</v>
      </c>
      <c r="C24" s="8" t="s">
        <v>24</v>
      </c>
      <c r="D24" s="9">
        <v>20</v>
      </c>
      <c r="E24" s="9">
        <f t="shared" si="3"/>
        <v>22</v>
      </c>
    </row>
    <row r="25" spans="2:5" x14ac:dyDescent="0.15">
      <c r="B25" s="12">
        <f t="shared" si="4"/>
        <v>5</v>
      </c>
      <c r="C25" s="12" t="s">
        <v>25</v>
      </c>
      <c r="D25" s="10">
        <v>20</v>
      </c>
      <c r="E25" s="10">
        <f t="shared" si="3"/>
        <v>32</v>
      </c>
    </row>
    <row r="26" spans="2:5" x14ac:dyDescent="0.15">
      <c r="B26" s="18"/>
      <c r="C26" s="19"/>
      <c r="D26" s="20"/>
      <c r="E26" s="11">
        <f>SUM(E21:E25)</f>
        <v>160</v>
      </c>
    </row>
    <row r="28" spans="2:5" x14ac:dyDescent="0.15">
      <c r="B28" s="3"/>
      <c r="C28" s="4" t="s">
        <v>26</v>
      </c>
      <c r="D28" s="4" t="s">
        <v>5</v>
      </c>
      <c r="E28" s="4" t="s">
        <v>27</v>
      </c>
    </row>
    <row r="29" spans="2:5" x14ac:dyDescent="0.15">
      <c r="B29" s="6">
        <v>1</v>
      </c>
      <c r="C29" s="6" t="s">
        <v>21</v>
      </c>
      <c r="D29" s="7">
        <v>20</v>
      </c>
      <c r="E29" s="7">
        <v>115</v>
      </c>
    </row>
    <row r="30" spans="2:5" x14ac:dyDescent="0.15">
      <c r="B30" s="8">
        <f>B29+1</f>
        <v>2</v>
      </c>
      <c r="C30" s="8" t="s">
        <v>22</v>
      </c>
      <c r="D30" s="9">
        <v>20</v>
      </c>
      <c r="E30" s="9">
        <v>70</v>
      </c>
    </row>
    <row r="31" spans="2:5" x14ac:dyDescent="0.15">
      <c r="B31" s="8">
        <f t="shared" ref="B31:B33" si="5">B30+1</f>
        <v>3</v>
      </c>
      <c r="C31" s="8" t="s">
        <v>23</v>
      </c>
      <c r="D31" s="9">
        <v>20</v>
      </c>
      <c r="E31" s="9">
        <v>80</v>
      </c>
    </row>
    <row r="32" spans="2:5" x14ac:dyDescent="0.15">
      <c r="B32" s="8">
        <f t="shared" si="5"/>
        <v>4</v>
      </c>
      <c r="C32" s="8" t="s">
        <v>24</v>
      </c>
      <c r="D32" s="9">
        <v>20</v>
      </c>
      <c r="E32" s="9">
        <v>55</v>
      </c>
    </row>
    <row r="33" spans="2:5" x14ac:dyDescent="0.15">
      <c r="B33" s="12">
        <f t="shared" si="5"/>
        <v>5</v>
      </c>
      <c r="C33" s="12" t="s">
        <v>25</v>
      </c>
      <c r="D33" s="10">
        <v>20</v>
      </c>
      <c r="E33" s="10">
        <v>80</v>
      </c>
    </row>
    <row r="34" spans="2:5" x14ac:dyDescent="0.15">
      <c r="B34" s="18"/>
      <c r="C34" s="19"/>
      <c r="D34" s="20"/>
      <c r="E34" s="11">
        <f>SUM(E29:E33)</f>
        <v>400</v>
      </c>
    </row>
  </sheetData>
  <mergeCells count="4">
    <mergeCell ref="B10:D10"/>
    <mergeCell ref="B26:D26"/>
    <mergeCell ref="B34:D34"/>
    <mergeCell ref="B18:D1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試験データ1</vt:lpstr>
      <vt:lpstr>試験データ2</vt:lpstr>
      <vt:lpstr>試験データ3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2015-10-04T07:11:29Z</dcterms:created>
  <dcterms:modified xsi:type="dcterms:W3CDTF">2022-09-29T02:19:41Z</dcterms:modified>
</cp:coreProperties>
</file>