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C:\Project\DistStatToolsCS\sample_data\"/>
    </mc:Choice>
  </mc:AlternateContent>
  <xr:revisionPtr revIDLastSave="0" documentId="13_ncr:1_{1F863571-FA6D-4481-9DE4-7D5848CF9202}" xr6:coauthVersionLast="47" xr6:coauthVersionMax="47" xr10:uidLastSave="{00000000-0000-0000-0000-000000000000}"/>
  <bookViews>
    <workbookView xWindow="3705" yWindow="225" windowWidth="15375" windowHeight="10575" activeTab="1" xr2:uid="{00000000-000D-0000-FFFF-FFFF00000000}"/>
  </bookViews>
  <sheets>
    <sheet name="試験データ1" sheetId="8" r:id="rId1"/>
    <sheet name="試験データ2" sheetId="10" r:id="rId2"/>
    <sheet name="試験データ3" sheetId="11" r:id="rId3"/>
    <sheet name="試験データ4" sheetId="12" r:id="rId4"/>
    <sheet name="試験データ5" sheetId="13" r:id="rId5"/>
    <sheet name="試験データ６" sheetId="16" r:id="rId6"/>
    <sheet name="試験データ６-1" sheetId="18" r:id="rId7"/>
    <sheet name="試験データ７" sheetId="15" r:id="rId8"/>
    <sheet name="試験データ８" sheetId="14" r:id="rId9"/>
    <sheet name="試験データ９" sheetId="17" r:id="rId10"/>
  </sheets>
  <definedNames>
    <definedName name="_xlnm.Print_Area" localSheetId="0">試験データ1!$G$2:$R$27</definedName>
    <definedName name="_xlnm.Print_Area" localSheetId="1">試験データ2!#REF!</definedName>
    <definedName name="_xlnm.Print_Area" localSheetId="7">試験データ７!$B$4:$R$34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0" i="12" l="1"/>
  <c r="P39" i="12"/>
  <c r="P38" i="12"/>
  <c r="P37" i="12"/>
  <c r="P36" i="12"/>
  <c r="P35" i="12"/>
  <c r="P34" i="12"/>
  <c r="P33" i="12"/>
  <c r="P32" i="12"/>
  <c r="P31" i="12"/>
  <c r="P30" i="12"/>
  <c r="P29" i="12"/>
  <c r="P28" i="12"/>
  <c r="P27" i="12"/>
  <c r="P26" i="12"/>
  <c r="P25" i="12"/>
  <c r="P24" i="12"/>
  <c r="P23" i="12"/>
  <c r="P22" i="12"/>
  <c r="P21" i="12"/>
  <c r="P20" i="12"/>
  <c r="P19" i="12"/>
  <c r="P18" i="12"/>
  <c r="P17" i="12"/>
  <c r="P16" i="12"/>
  <c r="V35" i="11"/>
  <c r="V34" i="11"/>
  <c r="V33" i="11"/>
  <c r="V32" i="11"/>
  <c r="V31" i="11"/>
  <c r="V30" i="11"/>
  <c r="V29" i="11"/>
  <c r="V28" i="11"/>
  <c r="V27" i="11"/>
  <c r="V26" i="11"/>
  <c r="V25" i="11"/>
  <c r="V24" i="11"/>
  <c r="V23" i="11"/>
  <c r="V22" i="11"/>
  <c r="V21" i="11"/>
  <c r="V20" i="11"/>
  <c r="V19" i="11"/>
  <c r="V18" i="11"/>
  <c r="V17" i="11"/>
  <c r="V16" i="11"/>
  <c r="V15" i="11"/>
  <c r="V14" i="11"/>
  <c r="V13" i="11"/>
  <c r="V12" i="11"/>
  <c r="V11" i="11"/>
  <c r="J58" i="18"/>
  <c r="I58" i="18"/>
  <c r="K58" i="18" s="1"/>
  <c r="J53" i="18"/>
  <c r="K53" i="18" s="1"/>
  <c r="I53" i="18"/>
  <c r="P47" i="18"/>
  <c r="P46" i="18"/>
  <c r="P45" i="18"/>
  <c r="P44" i="18"/>
  <c r="P43" i="18"/>
  <c r="P42" i="18"/>
  <c r="P41" i="18"/>
  <c r="P40" i="18"/>
  <c r="P39" i="18"/>
  <c r="P38" i="18"/>
  <c r="P37" i="18"/>
  <c r="P36" i="18"/>
  <c r="P35" i="18"/>
  <c r="P34" i="18"/>
  <c r="P33" i="18"/>
  <c r="P32" i="18"/>
  <c r="P31" i="18"/>
  <c r="P30" i="18"/>
  <c r="P29" i="18"/>
  <c r="P28" i="18"/>
  <c r="P27" i="18"/>
  <c r="P26" i="18"/>
  <c r="P25" i="18"/>
  <c r="P24" i="18"/>
  <c r="P23" i="18"/>
  <c r="P22" i="18"/>
  <c r="P21" i="18"/>
  <c r="P20" i="18"/>
  <c r="P19" i="18"/>
  <c r="P18" i="18"/>
  <c r="B6" i="18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17" i="18" s="1"/>
  <c r="B18" i="18" s="1"/>
  <c r="B19" i="18" s="1"/>
  <c r="B20" i="18" s="1"/>
  <c r="B21" i="18" s="1"/>
  <c r="B22" i="18" s="1"/>
  <c r="B23" i="18" s="1"/>
  <c r="B24" i="18" s="1"/>
  <c r="B25" i="18" s="1"/>
  <c r="B26" i="18" s="1"/>
  <c r="B27" i="18" s="1"/>
  <c r="B28" i="18" s="1"/>
  <c r="B29" i="18" s="1"/>
  <c r="B30" i="18" s="1"/>
  <c r="B31" i="18" s="1"/>
  <c r="B32" i="18" s="1"/>
  <c r="B33" i="18" s="1"/>
  <c r="B34" i="18" s="1"/>
  <c r="P53" i="17"/>
  <c r="P52" i="17"/>
  <c r="P51" i="17"/>
  <c r="P50" i="17"/>
  <c r="P49" i="17"/>
  <c r="P48" i="17"/>
  <c r="P47" i="17"/>
  <c r="P46" i="17"/>
  <c r="P45" i="17"/>
  <c r="P44" i="17"/>
  <c r="P43" i="17"/>
  <c r="P42" i="17"/>
  <c r="P41" i="17"/>
  <c r="P40" i="17"/>
  <c r="P39" i="17"/>
  <c r="P38" i="17"/>
  <c r="P37" i="17"/>
  <c r="P36" i="17"/>
  <c r="P35" i="17"/>
  <c r="P34" i="17"/>
  <c r="P33" i="17"/>
  <c r="P32" i="17"/>
  <c r="P31" i="17"/>
  <c r="P30" i="17"/>
  <c r="P29" i="17"/>
  <c r="P28" i="17"/>
  <c r="P27" i="17"/>
  <c r="P26" i="17"/>
  <c r="P25" i="17"/>
  <c r="P24" i="17"/>
  <c r="P23" i="17"/>
  <c r="P22" i="17"/>
  <c r="P21" i="17"/>
  <c r="P20" i="17"/>
  <c r="P19" i="17"/>
  <c r="P18" i="17"/>
  <c r="P17" i="17"/>
  <c r="P16" i="17"/>
  <c r="P15" i="17"/>
  <c r="P14" i="17"/>
  <c r="P13" i="17"/>
  <c r="P12" i="17"/>
  <c r="P11" i="17"/>
  <c r="P10" i="17"/>
  <c r="J53" i="16"/>
  <c r="I53" i="16"/>
  <c r="P47" i="16"/>
  <c r="P46" i="16"/>
  <c r="P45" i="16"/>
  <c r="P44" i="16"/>
  <c r="P43" i="16"/>
  <c r="P42" i="16"/>
  <c r="P41" i="16"/>
  <c r="P40" i="16"/>
  <c r="P39" i="16"/>
  <c r="P38" i="16"/>
  <c r="P37" i="16"/>
  <c r="P36" i="16"/>
  <c r="P35" i="16"/>
  <c r="P34" i="16"/>
  <c r="P33" i="16"/>
  <c r="P32" i="16"/>
  <c r="P31" i="16"/>
  <c r="P30" i="16"/>
  <c r="P29" i="16"/>
  <c r="P28" i="16"/>
  <c r="P27" i="16"/>
  <c r="P26" i="16"/>
  <c r="P25" i="16"/>
  <c r="P24" i="16"/>
  <c r="P23" i="16"/>
  <c r="P22" i="16"/>
  <c r="P21" i="16"/>
  <c r="P20" i="16"/>
  <c r="P19" i="16"/>
  <c r="P18" i="16"/>
  <c r="B6" i="16"/>
  <c r="B7" i="16" s="1"/>
  <c r="B8" i="16" s="1"/>
  <c r="B9" i="16" s="1"/>
  <c r="B10" i="16" s="1"/>
  <c r="B11" i="16" s="1"/>
  <c r="B12" i="16" s="1"/>
  <c r="B13" i="16" s="1"/>
  <c r="B14" i="16" s="1"/>
  <c r="B15" i="16" s="1"/>
  <c r="B16" i="16" s="1"/>
  <c r="B17" i="16" s="1"/>
  <c r="B18" i="16" s="1"/>
  <c r="B19" i="16" s="1"/>
  <c r="B20" i="16" s="1"/>
  <c r="B21" i="16" s="1"/>
  <c r="B22" i="16" s="1"/>
  <c r="B23" i="16" s="1"/>
  <c r="B24" i="16" s="1"/>
  <c r="B25" i="16" s="1"/>
  <c r="B26" i="16" s="1"/>
  <c r="B27" i="16" s="1"/>
  <c r="B28" i="16" s="1"/>
  <c r="B29" i="16" s="1"/>
  <c r="B30" i="16" s="1"/>
  <c r="B31" i="16" s="1"/>
  <c r="B32" i="16" s="1"/>
  <c r="B33" i="16" s="1"/>
  <c r="B34" i="16" s="1"/>
  <c r="B13" i="15"/>
  <c r="B14" i="15" s="1"/>
  <c r="B12" i="15"/>
  <c r="B6" i="15"/>
  <c r="B7" i="15" s="1"/>
  <c r="B8" i="15" s="1"/>
  <c r="B9" i="15" s="1"/>
  <c r="B10" i="15" s="1"/>
  <c r="B11" i="15" s="1"/>
  <c r="N59" i="10"/>
  <c r="P58" i="10"/>
  <c r="P57" i="10"/>
  <c r="P56" i="10"/>
  <c r="P55" i="10"/>
  <c r="P54" i="10"/>
  <c r="P53" i="10"/>
  <c r="P52" i="10"/>
  <c r="P51" i="10"/>
  <c r="P50" i="10"/>
  <c r="P49" i="10"/>
  <c r="P48" i="10"/>
  <c r="P47" i="10"/>
  <c r="P46" i="10"/>
  <c r="P45" i="10"/>
  <c r="P44" i="10"/>
  <c r="P43" i="10"/>
  <c r="P42" i="10"/>
  <c r="P41" i="10"/>
  <c r="P40" i="10"/>
  <c r="P39" i="10"/>
  <c r="I5" i="11"/>
  <c r="K5" i="11"/>
  <c r="I6" i="11"/>
  <c r="K6" i="11"/>
  <c r="I7" i="11"/>
  <c r="K7" i="11"/>
  <c r="I8" i="11"/>
  <c r="K8" i="11"/>
  <c r="I9" i="11"/>
  <c r="K9" i="11"/>
  <c r="I10" i="11"/>
  <c r="K10" i="11"/>
  <c r="I11" i="11"/>
  <c r="K11" i="11"/>
  <c r="I12" i="11"/>
  <c r="K12" i="11"/>
  <c r="I13" i="11"/>
  <c r="K13" i="11"/>
  <c r="J35" i="11"/>
  <c r="I35" i="11"/>
  <c r="K35" i="11" s="1"/>
  <c r="H31" i="13"/>
  <c r="G31" i="13"/>
  <c r="I31" i="13" s="1"/>
  <c r="J36" i="10"/>
  <c r="I36" i="10"/>
  <c r="J30" i="10"/>
  <c r="I30" i="10"/>
  <c r="K30" i="10" s="1"/>
  <c r="J24" i="10"/>
  <c r="I24" i="10"/>
  <c r="K24" i="10" s="1"/>
  <c r="B34" i="12"/>
  <c r="B35" i="12" s="1"/>
  <c r="B36" i="12" s="1"/>
  <c r="B37" i="12" s="1"/>
  <c r="B38" i="12" s="1"/>
  <c r="B39" i="12" s="1"/>
  <c r="B40" i="12" s="1"/>
  <c r="B41" i="12" s="1"/>
  <c r="B42" i="12" s="1"/>
  <c r="B43" i="12" s="1"/>
  <c r="B44" i="12" s="1"/>
  <c r="B45" i="12" s="1"/>
  <c r="B46" i="12" s="1"/>
  <c r="B47" i="12" s="1"/>
  <c r="B48" i="12" s="1"/>
  <c r="B49" i="12" s="1"/>
  <c r="B50" i="12" s="1"/>
  <c r="B51" i="12" s="1"/>
  <c r="B52" i="12" s="1"/>
  <c r="B53" i="12" s="1"/>
  <c r="B54" i="12" s="1"/>
  <c r="B55" i="12" s="1"/>
  <c r="B56" i="12" s="1"/>
  <c r="B57" i="12" s="1"/>
  <c r="B6" i="12"/>
  <c r="B7" i="12" s="1"/>
  <c r="B8" i="12" s="1"/>
  <c r="B9" i="12" s="1"/>
  <c r="B10" i="12" s="1"/>
  <c r="B11" i="12" s="1"/>
  <c r="B12" i="12" s="1"/>
  <c r="B13" i="12" s="1"/>
  <c r="B14" i="12" s="1"/>
  <c r="B15" i="12" s="1"/>
  <c r="B16" i="12" s="1"/>
  <c r="B17" i="12" s="1"/>
  <c r="B18" i="12" s="1"/>
  <c r="B19" i="12" s="1"/>
  <c r="B20" i="12" s="1"/>
  <c r="B21" i="12" s="1"/>
  <c r="B22" i="12" s="1"/>
  <c r="B23" i="12" s="1"/>
  <c r="B24" i="12" s="1"/>
  <c r="B25" i="12" s="1"/>
  <c r="B26" i="12" s="1"/>
  <c r="B27" i="12" s="1"/>
  <c r="B28" i="12" s="1"/>
  <c r="B29" i="12" s="1"/>
  <c r="J58" i="16" l="1"/>
  <c r="I58" i="16"/>
  <c r="K53" i="16"/>
  <c r="B15" i="15"/>
  <c r="B16" i="15" s="1"/>
  <c r="B17" i="15" s="1"/>
  <c r="B18" i="15" s="1"/>
  <c r="B19" i="15" s="1"/>
  <c r="B20" i="15" s="1"/>
  <c r="K36" i="10"/>
  <c r="K29" i="11"/>
  <c r="K28" i="11"/>
  <c r="K27" i="11"/>
  <c r="K26" i="11"/>
  <c r="K25" i="11"/>
  <c r="K24" i="11"/>
  <c r="K23" i="11"/>
  <c r="K22" i="11"/>
  <c r="K21" i="11"/>
  <c r="K20" i="11"/>
  <c r="K19" i="11"/>
  <c r="K18" i="11"/>
  <c r="K17" i="11"/>
  <c r="K16" i="11"/>
  <c r="K15" i="11"/>
  <c r="K14" i="11"/>
  <c r="I29" i="11"/>
  <c r="I28" i="11"/>
  <c r="I27" i="11"/>
  <c r="I26" i="11"/>
  <c r="I25" i="11"/>
  <c r="I24" i="11"/>
  <c r="I23" i="11"/>
  <c r="I22" i="11"/>
  <c r="I21" i="11"/>
  <c r="I20" i="11"/>
  <c r="I19" i="11"/>
  <c r="I18" i="11"/>
  <c r="I17" i="11"/>
  <c r="I16" i="11"/>
  <c r="I15" i="11"/>
  <c r="I14" i="11"/>
  <c r="K58" i="16" l="1"/>
  <c r="A7" i="10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</calcChain>
</file>

<file path=xl/sharedStrings.xml><?xml version="1.0" encoding="utf-8"?>
<sst xmlns="http://schemas.openxmlformats.org/spreadsheetml/2006/main" count="669" uniqueCount="202">
  <si>
    <t>ID</t>
    <phoneticPr fontId="1"/>
  </si>
  <si>
    <t>説明変数</t>
    <rPh sb="0" eb="4">
      <t>セツメイヘンスウ</t>
    </rPh>
    <phoneticPr fontId="1"/>
  </si>
  <si>
    <t>ID-1</t>
    <phoneticPr fontId="1"/>
  </si>
  <si>
    <t>ID-2</t>
    <phoneticPr fontId="1"/>
  </si>
  <si>
    <t>ID-3</t>
    <phoneticPr fontId="1"/>
  </si>
  <si>
    <t>ID-4</t>
    <phoneticPr fontId="1"/>
  </si>
  <si>
    <t>ID-5</t>
    <phoneticPr fontId="1"/>
  </si>
  <si>
    <t>ID-6</t>
    <phoneticPr fontId="1"/>
  </si>
  <si>
    <t>ID-7</t>
    <phoneticPr fontId="1"/>
  </si>
  <si>
    <t>ID-8</t>
    <phoneticPr fontId="1"/>
  </si>
  <si>
    <t>確率</t>
    <rPh sb="0" eb="2">
      <t>カクリツ</t>
    </rPh>
    <phoneticPr fontId="1"/>
  </si>
  <si>
    <t>目的変数</t>
    <rPh sb="0" eb="4">
      <t>モクテキヘンスウ</t>
    </rPh>
    <phoneticPr fontId="1"/>
  </si>
  <si>
    <t>飲酒日数(月)</t>
    <rPh sb="0" eb="2">
      <t>インシュ</t>
    </rPh>
    <rPh sb="2" eb="4">
      <t>ニッスウ</t>
    </rPh>
    <rPh sb="5" eb="6">
      <t>ツキ</t>
    </rPh>
    <phoneticPr fontId="1"/>
  </si>
  <si>
    <t>喫煙本数(日)</t>
    <rPh sb="0" eb="4">
      <t>キツエンホンスウ</t>
    </rPh>
    <rPh sb="5" eb="6">
      <t>ニチ</t>
    </rPh>
    <phoneticPr fontId="1"/>
  </si>
  <si>
    <t>ID-9</t>
    <phoneticPr fontId="1"/>
  </si>
  <si>
    <t>不整脈有無</t>
    <rPh sb="0" eb="3">
      <t>フセイミャク</t>
    </rPh>
    <rPh sb="3" eb="5">
      <t>ウム</t>
    </rPh>
    <phoneticPr fontId="1"/>
  </si>
  <si>
    <t>喫煙有無</t>
    <rPh sb="0" eb="2">
      <t>キツエン</t>
    </rPh>
    <rPh sb="2" eb="4">
      <t>ウム</t>
    </rPh>
    <phoneticPr fontId="1"/>
  </si>
  <si>
    <t>飲酒有無</t>
    <rPh sb="0" eb="2">
      <t>インシュ</t>
    </rPh>
    <rPh sb="2" eb="4">
      <t>ウム</t>
    </rPh>
    <phoneticPr fontId="1"/>
  </si>
  <si>
    <t>ギャンブル嗜好</t>
    <rPh sb="5" eb="7">
      <t>シコウ</t>
    </rPh>
    <phoneticPr fontId="1"/>
  </si>
  <si>
    <t>ID-1</t>
  </si>
  <si>
    <t>ID-2</t>
  </si>
  <si>
    <t>ID-3</t>
  </si>
  <si>
    <t>ID-4</t>
  </si>
  <si>
    <t>ID-5</t>
  </si>
  <si>
    <t>ID-6</t>
  </si>
  <si>
    <t>ID-7</t>
  </si>
  <si>
    <t>ID-8</t>
  </si>
  <si>
    <t>ID-9</t>
  </si>
  <si>
    <t>ID-10</t>
  </si>
  <si>
    <t>ID-11</t>
  </si>
  <si>
    <t>ID-12</t>
  </si>
  <si>
    <t>ID-13</t>
  </si>
  <si>
    <t>ID-14</t>
  </si>
  <si>
    <t>ID-15</t>
  </si>
  <si>
    <t>ID-16</t>
  </si>
  <si>
    <t>ID-17</t>
  </si>
  <si>
    <t>ID-18</t>
  </si>
  <si>
    <t>ID-19</t>
  </si>
  <si>
    <t>ID-20</t>
  </si>
  <si>
    <t>動脈硬化症</t>
  </si>
  <si>
    <t>脂質異常スコア</t>
  </si>
  <si>
    <t>性</t>
  </si>
  <si>
    <t>年齢</t>
  </si>
  <si>
    <t>無</t>
  </si>
  <si>
    <t>男</t>
  </si>
  <si>
    <t>女</t>
  </si>
  <si>
    <t>有</t>
  </si>
  <si>
    <t>ID.</t>
    <phoneticPr fontId="7"/>
  </si>
  <si>
    <t>TC</t>
  </si>
  <si>
    <t>TG</t>
  </si>
  <si>
    <t>動脈硬化-1</t>
    <phoneticPr fontId="7"/>
  </si>
  <si>
    <t>動脈硬化-2</t>
    <phoneticPr fontId="7"/>
  </si>
  <si>
    <t>動脈硬化-3</t>
    <phoneticPr fontId="7"/>
  </si>
  <si>
    <t>動脈硬化-4</t>
    <phoneticPr fontId="7"/>
  </si>
  <si>
    <t>動脈硬化-5</t>
    <phoneticPr fontId="7"/>
  </si>
  <si>
    <t>動脈硬化-6</t>
    <phoneticPr fontId="7"/>
  </si>
  <si>
    <t>動脈硬化-7</t>
    <phoneticPr fontId="7"/>
  </si>
  <si>
    <t>動脈硬化-8</t>
    <phoneticPr fontId="7"/>
  </si>
  <si>
    <t>動脈硬化-9</t>
    <phoneticPr fontId="7"/>
  </si>
  <si>
    <t>動脈硬化-10</t>
    <phoneticPr fontId="7"/>
  </si>
  <si>
    <t>正常-1</t>
    <phoneticPr fontId="7"/>
  </si>
  <si>
    <t>正常-2</t>
    <phoneticPr fontId="7"/>
  </si>
  <si>
    <t>正常-3</t>
    <phoneticPr fontId="7"/>
  </si>
  <si>
    <t>正常-4</t>
    <phoneticPr fontId="7"/>
  </si>
  <si>
    <t>正常-5</t>
    <phoneticPr fontId="7"/>
  </si>
  <si>
    <t>正常-6</t>
    <phoneticPr fontId="7"/>
  </si>
  <si>
    <t>正常-7</t>
    <phoneticPr fontId="7"/>
  </si>
  <si>
    <t>正常-8</t>
    <phoneticPr fontId="7"/>
  </si>
  <si>
    <t>正常-9</t>
    <phoneticPr fontId="7"/>
  </si>
  <si>
    <t>正常-10</t>
    <phoneticPr fontId="7"/>
  </si>
  <si>
    <t>正常-11</t>
    <phoneticPr fontId="7"/>
  </si>
  <si>
    <t>正常-12</t>
    <phoneticPr fontId="7"/>
  </si>
  <si>
    <t>正常-13</t>
    <phoneticPr fontId="7"/>
  </si>
  <si>
    <t>正常-14</t>
    <phoneticPr fontId="7"/>
  </si>
  <si>
    <t>正常-15</t>
    <phoneticPr fontId="7"/>
  </si>
  <si>
    <t>動脈硬化</t>
    <rPh sb="0" eb="4">
      <t>ドウミャクコウカ</t>
    </rPh>
    <phoneticPr fontId="1"/>
  </si>
  <si>
    <t>不整脈症状</t>
    <rPh sb="0" eb="3">
      <t>フセイミャク</t>
    </rPh>
    <rPh sb="3" eb="5">
      <t>ショウジョウ</t>
    </rPh>
    <phoneticPr fontId="1"/>
  </si>
  <si>
    <t>No.</t>
  </si>
  <si>
    <t>説明変数名</t>
  </si>
  <si>
    <t>回帰係数</t>
  </si>
  <si>
    <t>係数下限</t>
  </si>
  <si>
    <t>係数上限</t>
  </si>
  <si>
    <t>オッズ比</t>
  </si>
  <si>
    <t>オッズ下</t>
  </si>
  <si>
    <t>オッズ上</t>
  </si>
  <si>
    <t>標準誤差</t>
  </si>
  <si>
    <t>Wald^2</t>
  </si>
  <si>
    <t>ｐ値(％)</t>
  </si>
  <si>
    <t>定数項</t>
  </si>
  <si>
    <t>喫煙本数(日)</t>
  </si>
  <si>
    <t>飲酒日数(月)</t>
  </si>
  <si>
    <t>ID</t>
  </si>
  <si>
    <t>X</t>
  </si>
  <si>
    <t>判別スコア</t>
  </si>
  <si>
    <t>Z</t>
  </si>
  <si>
    <t>尤度</t>
  </si>
  <si>
    <t>対数尤度</t>
  </si>
  <si>
    <t>残差</t>
  </si>
  <si>
    <t>不健康</t>
    <rPh sb="0" eb="3">
      <t>フケンコウ</t>
    </rPh>
    <phoneticPr fontId="1"/>
  </si>
  <si>
    <t>喫煙</t>
  </si>
  <si>
    <t>喫煙</t>
    <rPh sb="0" eb="2">
      <t>キツエン</t>
    </rPh>
    <phoneticPr fontId="1"/>
  </si>
  <si>
    <t>喫煙＝0</t>
    <rPh sb="0" eb="2">
      <t>キツエン</t>
    </rPh>
    <phoneticPr fontId="1"/>
  </si>
  <si>
    <t>喫煙＝1</t>
    <rPh sb="0" eb="2">
      <t>キツエン</t>
    </rPh>
    <phoneticPr fontId="1"/>
  </si>
  <si>
    <t>=1</t>
    <phoneticPr fontId="1"/>
  </si>
  <si>
    <t>=0</t>
    <phoneticPr fontId="1"/>
  </si>
  <si>
    <t>喫煙有無</t>
  </si>
  <si>
    <t>飲酒有無</t>
  </si>
  <si>
    <t>ギャンブル嗜好</t>
  </si>
  <si>
    <t>不整脈</t>
    <rPh sb="0" eb="3">
      <t>フセイミャク</t>
    </rPh>
    <phoneticPr fontId="1"/>
  </si>
  <si>
    <t>あり</t>
    <phoneticPr fontId="1"/>
  </si>
  <si>
    <t>なし</t>
    <phoneticPr fontId="1"/>
  </si>
  <si>
    <t>喫煙してる</t>
    <rPh sb="0" eb="2">
      <t>キツエン</t>
    </rPh>
    <phoneticPr fontId="1"/>
  </si>
  <si>
    <t>喫煙してない</t>
    <rPh sb="0" eb="2">
      <t>キツエン</t>
    </rPh>
    <phoneticPr fontId="1"/>
  </si>
  <si>
    <t>飲酒してる</t>
    <rPh sb="0" eb="2">
      <t>インシュ</t>
    </rPh>
    <phoneticPr fontId="1"/>
  </si>
  <si>
    <t>飲酒してない</t>
    <rPh sb="0" eb="2">
      <t>インシュ</t>
    </rPh>
    <phoneticPr fontId="1"/>
  </si>
  <si>
    <t>ギャンブル好き</t>
    <rPh sb="5" eb="6">
      <t>ス</t>
    </rPh>
    <phoneticPr fontId="1"/>
  </si>
  <si>
    <t>ギャンブル嫌い</t>
    <rPh sb="5" eb="6">
      <t>ギラ</t>
    </rPh>
    <phoneticPr fontId="1"/>
  </si>
  <si>
    <t>変数名</t>
  </si>
  <si>
    <t>不整脈有無</t>
  </si>
  <si>
    <t>相関行列</t>
    <rPh sb="0" eb="4">
      <t>ソウカンギョウレツ</t>
    </rPh>
    <phoneticPr fontId="1"/>
  </si>
  <si>
    <t>オッズ</t>
  </si>
  <si>
    <t>オッズ比</t>
    <phoneticPr fontId="1"/>
  </si>
  <si>
    <t>-</t>
    <phoneticPr fontId="1"/>
  </si>
  <si>
    <t>動脈硬化症</t>
    <rPh sb="0" eb="2">
      <t>ドウミャク</t>
    </rPh>
    <rPh sb="2" eb="4">
      <t>コウカ</t>
    </rPh>
    <rPh sb="4" eb="5">
      <t>ショウ</t>
    </rPh>
    <phoneticPr fontId="1"/>
  </si>
  <si>
    <t>脂質異常スコア</t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</si>
  <si>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</si>
  <si>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</si>
  <si>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性(0:男,1:女)</t>
    <rPh sb="4" eb="5">
      <t>オトコ</t>
    </rPh>
    <rPh sb="8" eb="9">
      <t>オンナ</t>
    </rPh>
    <phoneticPr fontId="1"/>
  </si>
  <si>
    <t>動脈硬化症(0:無,1:有)</t>
    <rPh sb="8" eb="9">
      <t>ナ</t>
    </rPh>
    <rPh sb="12" eb="13">
      <t>アリ</t>
    </rPh>
    <phoneticPr fontId="1"/>
  </si>
  <si>
    <t>菅民郎著 　「　多変量解析(…ロジスティック回帰分析・・・編)　」</t>
    <rPh sb="0" eb="1">
      <t>スガ</t>
    </rPh>
    <rPh sb="1" eb="2">
      <t>タミ</t>
    </rPh>
    <rPh sb="2" eb="3">
      <t>ロウ</t>
    </rPh>
    <rPh sb="3" eb="4">
      <t>チョ</t>
    </rPh>
    <rPh sb="8" eb="13">
      <t>タヘンリョウカイセキ</t>
    </rPh>
    <rPh sb="22" eb="24">
      <t>カイキ</t>
    </rPh>
    <rPh sb="24" eb="26">
      <t>ブンセキ</t>
    </rPh>
    <rPh sb="29" eb="30">
      <t>ヘン</t>
    </rPh>
    <phoneticPr fontId="1"/>
  </si>
  <si>
    <t>No.</t>
    <phoneticPr fontId="1"/>
  </si>
  <si>
    <t>∞</t>
  </si>
  <si>
    <t>動脈硬化症(0:無,1:有)</t>
  </si>
  <si>
    <t>性(0:男,1:女)</t>
  </si>
  <si>
    <t>動脈硬化-1</t>
  </si>
  <si>
    <t>動脈硬化-2</t>
  </si>
  <si>
    <t>動脈硬化-3</t>
  </si>
  <si>
    <t>動脈硬化-4</t>
  </si>
  <si>
    <t>動脈硬化-5</t>
  </si>
  <si>
    <t>動脈硬化-6</t>
  </si>
  <si>
    <t>動脈硬化-7</t>
  </si>
  <si>
    <t>動脈硬化-8</t>
  </si>
  <si>
    <t>動脈硬化-9</t>
  </si>
  <si>
    <t>動脈硬化-10</t>
  </si>
  <si>
    <t>正常-1</t>
  </si>
  <si>
    <t>正常-2</t>
  </si>
  <si>
    <t>正常-3</t>
  </si>
  <si>
    <t>正常-4</t>
  </si>
  <si>
    <t>正常-5</t>
  </si>
  <si>
    <t>正常-6</t>
  </si>
  <si>
    <t>正常-7</t>
  </si>
  <si>
    <t>正常-8</t>
  </si>
  <si>
    <t>正常-9</t>
  </si>
  <si>
    <t>正常-10</t>
  </si>
  <si>
    <t>正常-11</t>
  </si>
  <si>
    <t>正常-12</t>
  </si>
  <si>
    <t>正常-13</t>
  </si>
  <si>
    <t>正常-14</t>
  </si>
  <si>
    <t>正常-15</t>
  </si>
  <si>
    <t>Wald^2</t>
    <phoneticPr fontId="1"/>
  </si>
  <si>
    <t>合否</t>
    <rPh sb="0" eb="2">
      <t>ゴウヒ</t>
    </rPh>
    <phoneticPr fontId="1"/>
  </si>
  <si>
    <t>勉強時間</t>
  </si>
  <si>
    <t>勉強時間</t>
    <rPh sb="0" eb="4">
      <t>ベンキョウジカン</t>
    </rPh>
    <phoneticPr fontId="1"/>
  </si>
  <si>
    <t>部活動</t>
  </si>
  <si>
    <t>部活動</t>
    <rPh sb="0" eb="3">
      <t>ブカツドウ</t>
    </rPh>
    <phoneticPr fontId="1"/>
  </si>
  <si>
    <t>スマホ利用時間</t>
  </si>
  <si>
    <t>スマホ利用時間</t>
    <rPh sb="3" eb="5">
      <t>リヨウ</t>
    </rPh>
    <rPh sb="5" eb="7">
      <t>ジカン</t>
    </rPh>
    <phoneticPr fontId="1"/>
  </si>
  <si>
    <t>ｐ値(％)</t>
    <phoneticPr fontId="1"/>
  </si>
  <si>
    <t>購入有無</t>
    <rPh sb="0" eb="4">
      <t>コウニュウウム</t>
    </rPh>
    <phoneticPr fontId="1"/>
  </si>
  <si>
    <t>性別</t>
  </si>
  <si>
    <t>性別</t>
    <rPh sb="0" eb="2">
      <t>セイベツ</t>
    </rPh>
    <phoneticPr fontId="1"/>
  </si>
  <si>
    <t>気温</t>
  </si>
  <si>
    <t>気温</t>
    <rPh sb="0" eb="2">
      <t>キオン</t>
    </rPh>
    <phoneticPr fontId="1"/>
  </si>
  <si>
    <t>購入時間</t>
  </si>
  <si>
    <t>購入時間</t>
    <rPh sb="0" eb="4">
      <t>コウニュウジカン</t>
    </rPh>
    <phoneticPr fontId="1"/>
  </si>
  <si>
    <t>男0女1</t>
  </si>
  <si>
    <t>テスト</t>
  </si>
  <si>
    <t>背中角度</t>
  </si>
  <si>
    <t>足の長さ</t>
  </si>
  <si>
    <t>背中曲がりなし1あり2</t>
  </si>
  <si>
    <t>A</t>
  </si>
  <si>
    <t>B</t>
  </si>
  <si>
    <t>商品購入</t>
  </si>
  <si>
    <t>=0:男,=1:女</t>
    <rPh sb="3" eb="4">
      <t>オトコ</t>
    </rPh>
    <rPh sb="8" eb="9">
      <t>オンナ</t>
    </rPh>
    <phoneticPr fontId="1"/>
  </si>
  <si>
    <t>=0:無,=1:有</t>
    <rPh sb="3" eb="4">
      <t>ム</t>
    </rPh>
    <rPh sb="8" eb="9">
      <t>ユウ</t>
    </rPh>
    <phoneticPr fontId="1"/>
  </si>
  <si>
    <t>=0:AM,=1:PM</t>
    <phoneticPr fontId="1"/>
  </si>
  <si>
    <t>購入しない</t>
    <rPh sb="0" eb="2">
      <t>コウニュウ</t>
    </rPh>
    <phoneticPr fontId="1"/>
  </si>
  <si>
    <t>購入する</t>
    <rPh sb="0" eb="2">
      <t>コウニュウ</t>
    </rPh>
    <phoneticPr fontId="1"/>
  </si>
  <si>
    <t>オッズ</t>
    <phoneticPr fontId="1"/>
  </si>
  <si>
    <t>オッズ比</t>
    <rPh sb="3" eb="4">
      <t>ヒ</t>
    </rPh>
    <phoneticPr fontId="1"/>
  </si>
  <si>
    <t>購入有無</t>
  </si>
  <si>
    <t>PM</t>
  </si>
  <si>
    <t>AM</t>
  </si>
  <si>
    <t>〇</t>
    <phoneticPr fontId="1"/>
  </si>
  <si>
    <t>×</t>
    <phoneticPr fontId="1"/>
  </si>
  <si>
    <t>x1</t>
  </si>
  <si>
    <t>x1</t>
    <phoneticPr fontId="1"/>
  </si>
  <si>
    <t>x2</t>
  </si>
  <si>
    <t>x2</t>
    <phoneticPr fontId="1"/>
  </si>
  <si>
    <t>x3</t>
  </si>
  <si>
    <t>x3</t>
    <phoneticPr fontId="1"/>
  </si>
  <si>
    <t>値</t>
    <rPh sb="0" eb="1">
      <t>アタイ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</si>
</sst>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000_);[Red]\(0.0000\)"/>
    <numFmt numFmtId="177" formatCode="0_ "/>
    <numFmt numFmtId="178" formatCode="0_);[Red]\(0\)"/>
    <numFmt numFmtId="179" formatCode="0.0000_ "/>
    <numFmt numFmtId="180" formatCode="0.0_ "/>
    <numFmt numFmtId="181" formatCode="0.0000_ ;[Red]\-0.0000\ "/>
    <numFmt numFmtId="182" formatCode="0.0000E+00"/>
  </numFmts>
  <fonts count="18">
    <font>
      <sz val="12"/>
      <name val="Osaka"/>
      <family val="3"/>
      <charset val="128"/>
    </font>
    <font>
      <sz val="6"/>
      <name val="Osaka"/>
      <family val="3"/>
      <charset val="128"/>
    </font>
    <font>
      <sz val="10"/>
      <name val="ＭＳ Ｐゴシック"/>
      <family val="3"/>
      <charset val="128"/>
    </font>
    <font>
      <sz val="10"/>
      <name val="Osaka"/>
      <family val="3"/>
      <charset val="128"/>
    </font>
    <font>
      <sz val="10"/>
      <name val="ＭＳ Ｐゴシック"/>
      <family val="3"/>
      <charset val="128"/>
      <scheme val="minor"/>
    </font>
    <font>
      <sz val="9"/>
      <name val="Osaka"/>
      <family val="3"/>
      <charset val="128"/>
    </font>
    <font>
      <sz val="10"/>
      <color rgb="FF000000"/>
      <name val="Meiryo"/>
      <family val="3"/>
      <charset val="128"/>
    </font>
    <font>
      <sz val="6"/>
      <name val="ＭＳ ゴシック"/>
      <family val="2"/>
      <charset val="128"/>
    </font>
    <font>
      <b/>
      <sz val="10"/>
      <color rgb="FFFF0000"/>
      <name val="Meiryo"/>
      <family val="3"/>
      <charset val="128"/>
    </font>
    <font>
      <b/>
      <sz val="12"/>
      <name val="Osaka"/>
      <family val="3"/>
      <charset val="128"/>
    </font>
    <font>
      <sz val="9"/>
      <name val="ＭＳ Ｐゴシック"/>
      <family val="3"/>
      <charset val="128"/>
      <scheme val="minor"/>
    </font>
    <font>
      <b/>
      <sz val="9"/>
      <name val="Osaka"/>
      <family val="3"/>
      <charset val="128"/>
    </font>
    <font>
      <sz val="9"/>
      <color rgb="FF000000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10"/>
      <color rgb="FF00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 style="dotted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</borders>
  <cellStyleXfs count="1">
    <xf numFmtId="0" fontId="0" fillId="0" borderId="0"/>
  </cellStyleXfs>
  <cellXfs count="197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176" fontId="0" fillId="0" borderId="0" xfId="0" applyNumberFormat="1"/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 shrinkToFit="1"/>
    </xf>
    <xf numFmtId="177" fontId="2" fillId="0" borderId="1" xfId="0" applyNumberFormat="1" applyFont="1" applyBorder="1" applyAlignment="1">
      <alignment horizontal="center" vertical="center" shrinkToFit="1"/>
    </xf>
    <xf numFmtId="177" fontId="2" fillId="0" borderId="5" xfId="0" applyNumberFormat="1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178" fontId="2" fillId="0" borderId="2" xfId="0" applyNumberFormat="1" applyFont="1" applyBorder="1" applyAlignment="1">
      <alignment horizontal="center" vertical="center" shrinkToFit="1"/>
    </xf>
    <xf numFmtId="178" fontId="2" fillId="0" borderId="1" xfId="0" applyNumberFormat="1" applyFont="1" applyBorder="1" applyAlignment="1">
      <alignment horizontal="center" vertical="center" shrinkToFit="1"/>
    </xf>
    <xf numFmtId="178" fontId="2" fillId="0" borderId="5" xfId="0" applyNumberFormat="1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0" fillId="0" borderId="8" xfId="0" applyBorder="1"/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shrinkToFit="1"/>
    </xf>
    <xf numFmtId="0" fontId="0" fillId="0" borderId="1" xfId="0" applyBorder="1" applyAlignment="1">
      <alignment shrinkToFit="1"/>
    </xf>
    <xf numFmtId="0" fontId="6" fillId="0" borderId="1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178" fontId="2" fillId="0" borderId="0" xfId="0" applyNumberFormat="1" applyFont="1" applyAlignment="1">
      <alignment vertical="center"/>
    </xf>
    <xf numFmtId="178" fontId="2" fillId="0" borderId="0" xfId="0" applyNumberFormat="1" applyFont="1"/>
    <xf numFmtId="178" fontId="2" fillId="0" borderId="4" xfId="0" applyNumberFormat="1" applyFont="1" applyBorder="1" applyAlignment="1">
      <alignment horizontal="center" vertical="center"/>
    </xf>
    <xf numFmtId="178" fontId="2" fillId="0" borderId="2" xfId="0" applyNumberFormat="1" applyFont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  <xf numFmtId="178" fontId="2" fillId="0" borderId="3" xfId="0" applyNumberFormat="1" applyFont="1" applyBorder="1" applyAlignment="1">
      <alignment horizontal="center" vertical="center"/>
    </xf>
    <xf numFmtId="178" fontId="2" fillId="0" borderId="5" xfId="0" applyNumberFormat="1" applyFont="1" applyBorder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178" fontId="0" fillId="0" borderId="0" xfId="0" applyNumberFormat="1"/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vertical="center" shrinkToFit="1"/>
    </xf>
    <xf numFmtId="179" fontId="3" fillId="0" borderId="1" xfId="0" applyNumberFormat="1" applyFont="1" applyBorder="1" applyAlignment="1">
      <alignment vertical="center" shrinkToFit="1"/>
    </xf>
    <xf numFmtId="0" fontId="3" fillId="0" borderId="5" xfId="0" applyFont="1" applyBorder="1" applyAlignment="1">
      <alignment vertical="center" shrinkToFit="1"/>
    </xf>
    <xf numFmtId="179" fontId="3" fillId="0" borderId="5" xfId="0" applyNumberFormat="1" applyFont="1" applyBorder="1" applyAlignment="1">
      <alignment vertical="center" shrinkToFit="1"/>
    </xf>
    <xf numFmtId="0" fontId="3" fillId="0" borderId="2" xfId="0" applyFont="1" applyBorder="1" applyAlignment="1">
      <alignment vertical="center" shrinkToFit="1"/>
    </xf>
    <xf numFmtId="179" fontId="3" fillId="0" borderId="2" xfId="0" applyNumberFormat="1" applyFont="1" applyBorder="1" applyAlignment="1">
      <alignment vertical="center" shrinkToFit="1"/>
    </xf>
    <xf numFmtId="177" fontId="3" fillId="0" borderId="1" xfId="0" applyNumberFormat="1" applyFont="1" applyBorder="1" applyAlignment="1">
      <alignment vertical="center" shrinkToFit="1"/>
    </xf>
    <xf numFmtId="177" fontId="3" fillId="0" borderId="5" xfId="0" applyNumberFormat="1" applyFont="1" applyBorder="1" applyAlignment="1">
      <alignment vertical="center" shrinkToFit="1"/>
    </xf>
    <xf numFmtId="177" fontId="3" fillId="0" borderId="2" xfId="0" applyNumberFormat="1" applyFont="1" applyBorder="1" applyAlignment="1">
      <alignment vertical="center" shrinkToFit="1"/>
    </xf>
    <xf numFmtId="177" fontId="3" fillId="0" borderId="8" xfId="0" applyNumberFormat="1" applyFont="1" applyBorder="1" applyAlignment="1">
      <alignment horizontal="center" vertical="center" shrinkToFit="1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shrinkToFit="1"/>
    </xf>
    <xf numFmtId="177" fontId="3" fillId="0" borderId="2" xfId="0" applyNumberFormat="1" applyFont="1" applyBorder="1" applyAlignment="1">
      <alignment horizontal="center" vertical="center" shrinkToFit="1"/>
    </xf>
    <xf numFmtId="177" fontId="3" fillId="0" borderId="1" xfId="0" applyNumberFormat="1" applyFont="1" applyBorder="1" applyAlignment="1">
      <alignment horizontal="center" vertical="center" shrinkToFit="1"/>
    </xf>
    <xf numFmtId="177" fontId="3" fillId="0" borderId="5" xfId="0" applyNumberFormat="1" applyFont="1" applyBorder="1" applyAlignment="1">
      <alignment horizontal="center" vertical="center" shrinkToFit="1"/>
    </xf>
    <xf numFmtId="178" fontId="0" fillId="0" borderId="0" xfId="0" applyNumberForma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Alignment="1">
      <alignment vertical="center" shrinkToFit="1"/>
    </xf>
    <xf numFmtId="0" fontId="5" fillId="0" borderId="5" xfId="0" applyFont="1" applyBorder="1" applyAlignment="1">
      <alignment vertical="center" shrinkToFit="1"/>
    </xf>
    <xf numFmtId="0" fontId="5" fillId="0" borderId="5" xfId="0" applyFont="1" applyBorder="1" applyAlignment="1">
      <alignment horizontal="center" vertical="center" shrinkToFit="1"/>
    </xf>
    <xf numFmtId="179" fontId="5" fillId="0" borderId="1" xfId="0" applyNumberFormat="1" applyFont="1" applyBorder="1" applyAlignment="1">
      <alignment vertical="center" shrinkToFit="1"/>
    </xf>
    <xf numFmtId="179" fontId="5" fillId="0" borderId="5" xfId="0" applyNumberFormat="1" applyFont="1" applyBorder="1" applyAlignment="1">
      <alignment vertical="center" shrinkToFit="1"/>
    </xf>
    <xf numFmtId="179" fontId="5" fillId="0" borderId="2" xfId="0" applyNumberFormat="1" applyFont="1" applyBorder="1" applyAlignment="1">
      <alignment vertical="center" shrinkToFit="1"/>
    </xf>
    <xf numFmtId="0" fontId="5" fillId="0" borderId="8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5" fillId="0" borderId="2" xfId="0" applyFont="1" applyBorder="1" applyAlignment="1">
      <alignment vertical="center" shrinkToFi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8" xfId="0" quotePrefix="1" applyFont="1" applyBorder="1" applyAlignment="1">
      <alignment horizontal="center" vertical="center"/>
    </xf>
    <xf numFmtId="0" fontId="3" fillId="0" borderId="2" xfId="0" applyFont="1" applyBorder="1"/>
    <xf numFmtId="0" fontId="3" fillId="0" borderId="5" xfId="0" applyFont="1" applyBorder="1"/>
    <xf numFmtId="0" fontId="3" fillId="0" borderId="4" xfId="0" applyFon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3" fillId="0" borderId="2" xfId="0" applyNumberFormat="1" applyFont="1" applyBorder="1"/>
    <xf numFmtId="177" fontId="3" fillId="0" borderId="5" xfId="0" applyNumberFormat="1" applyFont="1" applyBorder="1"/>
    <xf numFmtId="179" fontId="3" fillId="0" borderId="0" xfId="0" applyNumberFormat="1" applyFont="1" applyAlignment="1">
      <alignment horizontal="center" vertical="center" shrinkToFit="1"/>
    </xf>
    <xf numFmtId="179" fontId="3" fillId="0" borderId="0" xfId="0" applyNumberFormat="1" applyFont="1" applyAlignment="1">
      <alignment vertical="center" shrinkToFit="1"/>
    </xf>
    <xf numFmtId="179" fontId="3" fillId="0" borderId="8" xfId="0" applyNumberFormat="1" applyFont="1" applyBorder="1" applyAlignment="1">
      <alignment horizontal="center" vertical="center" shrinkToFit="1"/>
    </xf>
    <xf numFmtId="180" fontId="3" fillId="0" borderId="2" xfId="0" applyNumberFormat="1" applyFont="1" applyBorder="1" applyAlignment="1">
      <alignment horizontal="center" vertical="center"/>
    </xf>
    <xf numFmtId="180" fontId="3" fillId="0" borderId="5" xfId="0" applyNumberFormat="1" applyFont="1" applyBorder="1" applyAlignment="1">
      <alignment horizontal="center" vertical="center"/>
    </xf>
    <xf numFmtId="179" fontId="3" fillId="0" borderId="4" xfId="0" applyNumberFormat="1" applyFont="1" applyBorder="1"/>
    <xf numFmtId="0" fontId="5" fillId="0" borderId="1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81" fontId="5" fillId="0" borderId="2" xfId="0" applyNumberFormat="1" applyFont="1" applyBorder="1" applyAlignment="1">
      <alignment vertical="center" wrapText="1"/>
    </xf>
    <xf numFmtId="181" fontId="5" fillId="0" borderId="1" xfId="0" applyNumberFormat="1" applyFont="1" applyBorder="1" applyAlignment="1">
      <alignment vertical="center" wrapText="1"/>
    </xf>
    <xf numFmtId="181" fontId="5" fillId="0" borderId="5" xfId="0" applyNumberFormat="1" applyFont="1" applyBorder="1" applyAlignment="1">
      <alignment vertical="center" wrapText="1"/>
    </xf>
    <xf numFmtId="0" fontId="3" fillId="0" borderId="0" xfId="0" applyFont="1" applyAlignment="1">
      <alignment vertical="center"/>
    </xf>
    <xf numFmtId="177" fontId="3" fillId="0" borderId="2" xfId="0" applyNumberFormat="1" applyFont="1" applyBorder="1" applyAlignment="1">
      <alignment vertical="center"/>
    </xf>
    <xf numFmtId="177" fontId="3" fillId="0" borderId="5" xfId="0" applyNumberFormat="1" applyFont="1" applyBorder="1" applyAlignment="1">
      <alignment vertical="center"/>
    </xf>
    <xf numFmtId="179" fontId="3" fillId="0" borderId="4" xfId="0" applyNumberFormat="1" applyFont="1" applyBorder="1" applyAlignment="1">
      <alignment vertical="center"/>
    </xf>
    <xf numFmtId="0" fontId="5" fillId="0" borderId="10" xfId="0" applyFont="1" applyBorder="1" applyAlignment="1">
      <alignment horizontal="center" vertical="center" shrinkToFit="1"/>
    </xf>
    <xf numFmtId="181" fontId="5" fillId="0" borderId="10" xfId="0" applyNumberFormat="1" applyFont="1" applyBorder="1" applyAlignment="1">
      <alignment vertical="center" shrinkToFit="1"/>
    </xf>
    <xf numFmtId="0" fontId="5" fillId="0" borderId="1" xfId="0" applyFont="1" applyBorder="1" applyAlignment="1">
      <alignment vertical="center" shrinkToFit="1"/>
    </xf>
    <xf numFmtId="181" fontId="5" fillId="0" borderId="1" xfId="0" applyNumberFormat="1" applyFont="1" applyBorder="1" applyAlignment="1">
      <alignment vertical="center" shrinkToFit="1"/>
    </xf>
    <xf numFmtId="181" fontId="5" fillId="0" borderId="5" xfId="0" applyNumberFormat="1" applyFont="1" applyBorder="1" applyAlignment="1">
      <alignment vertical="center" shrinkToFit="1"/>
    </xf>
    <xf numFmtId="0" fontId="10" fillId="0" borderId="1" xfId="0" applyFont="1" applyBorder="1" applyAlignment="1">
      <alignment horizontal="center" vertical="center" shrinkToFit="1"/>
    </xf>
    <xf numFmtId="0" fontId="10" fillId="0" borderId="5" xfId="0" applyFont="1" applyBorder="1" applyAlignment="1">
      <alignment horizontal="center" vertical="center" shrinkToFit="1"/>
    </xf>
    <xf numFmtId="0" fontId="10" fillId="0" borderId="2" xfId="0" applyFont="1" applyBorder="1" applyAlignment="1">
      <alignment horizontal="center" vertical="center" shrinkToFit="1"/>
    </xf>
    <xf numFmtId="0" fontId="10" fillId="0" borderId="8" xfId="0" applyFont="1" applyBorder="1" applyAlignment="1">
      <alignment horizontal="center" vertical="center" shrinkToFit="1"/>
    </xf>
    <xf numFmtId="179" fontId="10" fillId="0" borderId="2" xfId="0" applyNumberFormat="1" applyFont="1" applyBorder="1" applyAlignment="1">
      <alignment vertical="center" shrinkToFit="1"/>
    </xf>
    <xf numFmtId="179" fontId="10" fillId="0" borderId="1" xfId="0" applyNumberFormat="1" applyFont="1" applyBorder="1" applyAlignment="1">
      <alignment vertical="center" shrinkToFit="1"/>
    </xf>
    <xf numFmtId="179" fontId="10" fillId="0" borderId="5" xfId="0" applyNumberFormat="1" applyFont="1" applyBorder="1" applyAlignment="1">
      <alignment vertical="center" shrinkToFit="1"/>
    </xf>
    <xf numFmtId="0" fontId="11" fillId="0" borderId="8" xfId="0" applyFont="1" applyBorder="1" applyAlignment="1">
      <alignment horizontal="center" vertical="center" shrinkToFit="1"/>
    </xf>
    <xf numFmtId="0" fontId="11" fillId="0" borderId="11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shrinkToFit="1"/>
    </xf>
    <xf numFmtId="182" fontId="5" fillId="0" borderId="1" xfId="0" applyNumberFormat="1" applyFont="1" applyBorder="1" applyAlignment="1">
      <alignment vertical="center" shrinkToFit="1"/>
    </xf>
    <xf numFmtId="182" fontId="5" fillId="0" borderId="5" xfId="0" applyNumberFormat="1" applyFont="1" applyBorder="1" applyAlignment="1">
      <alignment vertical="center" shrinkToFit="1"/>
    </xf>
    <xf numFmtId="182" fontId="5" fillId="0" borderId="2" xfId="0" applyNumberFormat="1" applyFont="1" applyBorder="1" applyAlignment="1">
      <alignment vertical="center" shrinkToFit="1"/>
    </xf>
    <xf numFmtId="0" fontId="0" fillId="0" borderId="0" xfId="0" applyAlignment="1">
      <alignment horizontal="center"/>
    </xf>
    <xf numFmtId="179" fontId="5" fillId="0" borderId="0" xfId="0" applyNumberFormat="1" applyFont="1"/>
    <xf numFmtId="0" fontId="0" fillId="0" borderId="0" xfId="0" applyAlignment="1">
      <alignment vertical="center" textRotation="255"/>
    </xf>
    <xf numFmtId="0" fontId="12" fillId="0" borderId="8" xfId="0" applyFont="1" applyBorder="1" applyAlignment="1">
      <alignment horizontal="center" vertical="center" shrinkToFit="1"/>
    </xf>
    <xf numFmtId="0" fontId="13" fillId="0" borderId="0" xfId="0" applyFont="1" applyAlignment="1">
      <alignment horizontal="center" vertical="center" shrinkToFit="1"/>
    </xf>
    <xf numFmtId="0" fontId="14" fillId="0" borderId="0" xfId="0" applyFont="1" applyAlignment="1">
      <alignment shrinkToFit="1"/>
    </xf>
    <xf numFmtId="0" fontId="14" fillId="0" borderId="0" xfId="0" applyFont="1" applyAlignment="1">
      <alignment horizontal="center" vertical="center" shrinkToFit="1"/>
    </xf>
    <xf numFmtId="0" fontId="15" fillId="0" borderId="0" xfId="0" applyFont="1" applyAlignment="1">
      <alignment horizontal="center" vertical="center"/>
    </xf>
    <xf numFmtId="0" fontId="15" fillId="0" borderId="0" xfId="0" applyFont="1"/>
    <xf numFmtId="0" fontId="14" fillId="0" borderId="1" xfId="0" applyFont="1" applyBorder="1" applyAlignment="1">
      <alignment horizontal="center" vertical="center" shrinkToFit="1"/>
    </xf>
    <xf numFmtId="181" fontId="14" fillId="0" borderId="1" xfId="0" applyNumberFormat="1" applyFont="1" applyBorder="1" applyAlignment="1">
      <alignment vertical="center" shrinkToFit="1"/>
    </xf>
    <xf numFmtId="0" fontId="14" fillId="0" borderId="5" xfId="0" applyFont="1" applyBorder="1" applyAlignment="1">
      <alignment horizontal="center" vertical="center" shrinkToFit="1"/>
    </xf>
    <xf numFmtId="181" fontId="14" fillId="0" borderId="5" xfId="0" applyNumberFormat="1" applyFont="1" applyBorder="1" applyAlignment="1">
      <alignment vertical="center" shrinkToFit="1"/>
    </xf>
    <xf numFmtId="0" fontId="14" fillId="0" borderId="2" xfId="0" applyFont="1" applyBorder="1" applyAlignment="1">
      <alignment horizontal="center" vertical="center" shrinkToFit="1"/>
    </xf>
    <xf numFmtId="181" fontId="14" fillId="0" borderId="2" xfId="0" applyNumberFormat="1" applyFont="1" applyBorder="1" applyAlignment="1">
      <alignment vertical="center" shrinkToFit="1"/>
    </xf>
    <xf numFmtId="0" fontId="14" fillId="0" borderId="8" xfId="0" applyFont="1" applyBorder="1" applyAlignment="1">
      <alignment horizontal="center" vertical="center" shrinkToFit="1"/>
    </xf>
    <xf numFmtId="0" fontId="10" fillId="0" borderId="13" xfId="0" applyFont="1" applyBorder="1" applyAlignment="1">
      <alignment horizontal="center" vertical="center" wrapText="1"/>
    </xf>
    <xf numFmtId="179" fontId="10" fillId="0" borderId="13" xfId="0" applyNumberFormat="1" applyFont="1" applyBorder="1" applyAlignment="1">
      <alignment horizontal="right" vertical="center" shrinkToFit="1"/>
    </xf>
    <xf numFmtId="0" fontId="10" fillId="0" borderId="12" xfId="0" applyFont="1" applyBorder="1" applyAlignment="1">
      <alignment horizontal="center" vertical="center" wrapText="1"/>
    </xf>
    <xf numFmtId="179" fontId="10" fillId="0" borderId="12" xfId="0" applyNumberFormat="1" applyFont="1" applyBorder="1" applyAlignment="1">
      <alignment horizontal="right" vertical="center" shrinkToFit="1"/>
    </xf>
    <xf numFmtId="0" fontId="10" fillId="0" borderId="8" xfId="0" applyFont="1" applyBorder="1" applyAlignment="1">
      <alignment horizontal="center" vertical="center" wrapText="1"/>
    </xf>
    <xf numFmtId="179" fontId="10" fillId="0" borderId="8" xfId="0" applyNumberFormat="1" applyFont="1" applyBorder="1" applyAlignment="1">
      <alignment horizontal="center" vertical="center" shrinkToFit="1"/>
    </xf>
    <xf numFmtId="0" fontId="16" fillId="0" borderId="10" xfId="0" applyFont="1" applyBorder="1" applyAlignment="1">
      <alignment horizontal="center" vertical="center" shrinkToFit="1"/>
    </xf>
    <xf numFmtId="0" fontId="16" fillId="0" borderId="1" xfId="0" applyFont="1" applyBorder="1" applyAlignment="1">
      <alignment horizontal="center" vertical="center" shrinkToFit="1"/>
    </xf>
    <xf numFmtId="0" fontId="16" fillId="0" borderId="1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shrinkToFit="1"/>
    </xf>
    <xf numFmtId="177" fontId="5" fillId="0" borderId="1" xfId="0" applyNumberFormat="1" applyFont="1" applyBorder="1" applyAlignment="1">
      <alignment vertical="center" shrinkToFit="1"/>
    </xf>
    <xf numFmtId="177" fontId="5" fillId="0" borderId="5" xfId="0" applyNumberFormat="1" applyFont="1" applyBorder="1" applyAlignment="1">
      <alignment horizontal="center" vertical="center" shrinkToFit="1"/>
    </xf>
    <xf numFmtId="177" fontId="5" fillId="0" borderId="5" xfId="0" applyNumberFormat="1" applyFont="1" applyBorder="1" applyAlignment="1">
      <alignment vertical="center" shrinkToFit="1"/>
    </xf>
    <xf numFmtId="177" fontId="5" fillId="0" borderId="2" xfId="0" applyNumberFormat="1" applyFont="1" applyBorder="1" applyAlignment="1">
      <alignment horizontal="center" vertical="center" shrinkToFit="1"/>
    </xf>
    <xf numFmtId="177" fontId="5" fillId="0" borderId="2" xfId="0" applyNumberFormat="1" applyFont="1" applyBorder="1" applyAlignment="1">
      <alignment vertical="center" shrinkToFit="1"/>
    </xf>
    <xf numFmtId="177" fontId="5" fillId="0" borderId="8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shrinkToFit="1"/>
    </xf>
    <xf numFmtId="0" fontId="17" fillId="0" borderId="1" xfId="0" applyFont="1" applyBorder="1" applyAlignment="1">
      <alignment horizontal="center" vertical="center" shrinkToFit="1"/>
    </xf>
    <xf numFmtId="0" fontId="17" fillId="0" borderId="8" xfId="0" applyFont="1" applyBorder="1" applyAlignment="1">
      <alignment horizontal="center" vertical="center" shrinkToFit="1"/>
    </xf>
    <xf numFmtId="0" fontId="0" fillId="2" borderId="4" xfId="0" quotePrefix="1" applyFill="1" applyBorder="1" applyAlignment="1">
      <alignment shrinkToFit="1"/>
    </xf>
    <xf numFmtId="0" fontId="0" fillId="2" borderId="4" xfId="0" applyFill="1" applyBorder="1"/>
    <xf numFmtId="179" fontId="5" fillId="0" borderId="2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79" fontId="5" fillId="0" borderId="5" xfId="0" applyNumberFormat="1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176" fontId="5" fillId="0" borderId="12" xfId="0" applyNumberFormat="1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179" fontId="5" fillId="0" borderId="0" xfId="0" applyNumberFormat="1" applyFont="1" applyAlignment="1">
      <alignment vertical="center" shrinkToFit="1"/>
    </xf>
    <xf numFmtId="0" fontId="17" fillId="0" borderId="0" xfId="0" applyFont="1" applyAlignment="1">
      <alignment horizontal="center" vertical="center" shrinkToFit="1"/>
    </xf>
    <xf numFmtId="0" fontId="1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9" fontId="5" fillId="0" borderId="2" xfId="0" applyNumberFormat="1" applyFont="1" applyBorder="1" applyAlignment="1">
      <alignment horizontal="center" vertical="center" shrinkToFit="1"/>
    </xf>
    <xf numFmtId="179" fontId="5" fillId="0" borderId="1" xfId="0" applyNumberFormat="1" applyFont="1" applyBorder="1" applyAlignment="1">
      <alignment horizontal="center" vertical="center" shrinkToFit="1"/>
    </xf>
    <xf numFmtId="179" fontId="5" fillId="0" borderId="5" xfId="0" applyNumberFormat="1" applyFont="1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178" fontId="2" fillId="0" borderId="6" xfId="0" applyNumberFormat="1" applyFont="1" applyBorder="1" applyAlignment="1">
      <alignment horizontal="center" vertical="center"/>
    </xf>
    <xf numFmtId="178" fontId="0" fillId="0" borderId="7" xfId="0" applyNumberForma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19</xdr:row>
      <xdr:rowOff>9525</xdr:rowOff>
    </xdr:from>
    <xdr:to>
      <xdr:col>15</xdr:col>
      <xdr:colOff>495300</xdr:colOff>
      <xdr:row>25</xdr:row>
      <xdr:rowOff>171450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4B2B3F4-FF90-3D36-8F6B-77024F7183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0" y="3486150"/>
          <a:ext cx="5915025" cy="1247775"/>
        </a:xfrm>
        <a:prstGeom prst="rect">
          <a:avLst/>
        </a:prstGeom>
        <a:noFill/>
        <a:ln w="15875"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57150</xdr:colOff>
      <xdr:row>54</xdr:row>
      <xdr:rowOff>47625</xdr:rowOff>
    </xdr:from>
    <xdr:to>
      <xdr:col>15</xdr:col>
      <xdr:colOff>9525</xdr:colOff>
      <xdr:row>60</xdr:row>
      <xdr:rowOff>57150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F9C926F6-C013-70E0-1229-6C40C6FFAB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0" y="9858375"/>
          <a:ext cx="5715000" cy="1095375"/>
        </a:xfrm>
        <a:prstGeom prst="rect">
          <a:avLst/>
        </a:prstGeom>
        <a:noFill/>
        <a:ln w="15875"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9</xdr:row>
      <xdr:rowOff>152400</xdr:rowOff>
    </xdr:from>
    <xdr:to>
      <xdr:col>13</xdr:col>
      <xdr:colOff>457200</xdr:colOff>
      <xdr:row>17</xdr:row>
      <xdr:rowOff>66675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886925F8-4EC8-6D1D-D105-AF0F5172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15050" y="1619250"/>
          <a:ext cx="5962650" cy="1381125"/>
        </a:xfrm>
        <a:prstGeom prst="rect">
          <a:avLst/>
        </a:prstGeom>
        <a:noFill/>
        <a:ln w="15875"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571503</xdr:colOff>
      <xdr:row>10</xdr:row>
      <xdr:rowOff>66677</xdr:rowOff>
    </xdr:from>
    <xdr:to>
      <xdr:col>30</xdr:col>
      <xdr:colOff>230150</xdr:colOff>
      <xdr:row>15</xdr:row>
      <xdr:rowOff>84658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2BE904F-4D94-D923-CFDA-003800EE52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97378" y="1905002"/>
          <a:ext cx="5145047" cy="932381"/>
        </a:xfrm>
        <a:prstGeom prst="rect">
          <a:avLst/>
        </a:prstGeom>
        <a:noFill/>
        <a:ln w="15875"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180975</xdr:colOff>
      <xdr:row>7</xdr:row>
      <xdr:rowOff>171450</xdr:rowOff>
    </xdr:from>
    <xdr:to>
      <xdr:col>15</xdr:col>
      <xdr:colOff>381000</xdr:colOff>
      <xdr:row>12</xdr:row>
      <xdr:rowOff>200025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1A9706DB-548B-B869-73C8-1978C19B9D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025" y="1571625"/>
          <a:ext cx="5743575" cy="1076325"/>
        </a:xfrm>
        <a:prstGeom prst="rect">
          <a:avLst/>
        </a:prstGeom>
        <a:noFill/>
        <a:ln w="15875"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657225</xdr:colOff>
      <xdr:row>17</xdr:row>
      <xdr:rowOff>114300</xdr:rowOff>
    </xdr:from>
    <xdr:to>
      <xdr:col>13</xdr:col>
      <xdr:colOff>447675</xdr:colOff>
      <xdr:row>25</xdr:row>
      <xdr:rowOff>47625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B0F248E3-990B-FFBE-E5BD-1CD92BB4BC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0425" y="3514725"/>
          <a:ext cx="5962650" cy="1381125"/>
        </a:xfrm>
        <a:prstGeom prst="rect">
          <a:avLst/>
        </a:prstGeom>
        <a:noFill/>
        <a:ln w="15875"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47625</xdr:colOff>
      <xdr:row>9</xdr:row>
      <xdr:rowOff>28575</xdr:rowOff>
    </xdr:from>
    <xdr:to>
      <xdr:col>15</xdr:col>
      <xdr:colOff>142875</xdr:colOff>
      <xdr:row>14</xdr:row>
      <xdr:rowOff>171450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1565C47A-E32E-B577-1091-A1013AB8CC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1657350"/>
          <a:ext cx="5800725" cy="1047750"/>
        </a:xfrm>
        <a:prstGeom prst="rect">
          <a:avLst/>
        </a:prstGeom>
        <a:noFill/>
        <a:ln w="15875"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47625</xdr:colOff>
      <xdr:row>9</xdr:row>
      <xdr:rowOff>28575</xdr:rowOff>
    </xdr:from>
    <xdr:to>
      <xdr:col>15</xdr:col>
      <xdr:colOff>142875</xdr:colOff>
      <xdr:row>14</xdr:row>
      <xdr:rowOff>171450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640B9966-8723-42B8-A93B-CF0A247A67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1657350"/>
          <a:ext cx="5800725" cy="1047750"/>
        </a:xfrm>
        <a:prstGeom prst="rect">
          <a:avLst/>
        </a:prstGeom>
        <a:noFill/>
        <a:ln w="15875"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638175</xdr:colOff>
      <xdr:row>27</xdr:row>
      <xdr:rowOff>28575</xdr:rowOff>
    </xdr:from>
    <xdr:to>
      <xdr:col>15</xdr:col>
      <xdr:colOff>66675</xdr:colOff>
      <xdr:row>32</xdr:row>
      <xdr:rowOff>161925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A4BD5A0D-1061-A6EA-F896-95529A8422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4914900"/>
          <a:ext cx="5610225" cy="1038225"/>
        </a:xfrm>
        <a:prstGeom prst="rect">
          <a:avLst/>
        </a:prstGeom>
        <a:noFill/>
        <a:ln w="15875"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59</xdr:row>
      <xdr:rowOff>0</xdr:rowOff>
    </xdr:from>
    <xdr:to>
      <xdr:col>20</xdr:col>
      <xdr:colOff>114300</xdr:colOff>
      <xdr:row>64</xdr:row>
      <xdr:rowOff>171450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3ED33C17-FD56-D562-465E-3240C13622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10715625"/>
          <a:ext cx="5724525" cy="1076325"/>
        </a:xfrm>
        <a:prstGeom prst="rect">
          <a:avLst/>
        </a:prstGeom>
        <a:noFill/>
        <a:ln>
          <a:solidFill>
            <a:schemeClr val="accent1"/>
          </a:solidFill>
        </a:ln>
        <a:effectLst>
          <a:outerShdw blurRad="50800" dist="50800" dir="5400000" sx="3000" sy="3000" algn="ctr" rotWithShape="0">
            <a:srgbClr val="000000">
              <a:alpha val="43137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R18"/>
  <sheetViews>
    <sheetView zoomScaleNormal="100" workbookViewId="0">
      <selection activeCell="B5" sqref="B5:E14"/>
    </sheetView>
  </sheetViews>
  <sheetFormatPr defaultRowHeight="14.25"/>
  <cols>
    <col min="1" max="1" width="3" customWidth="1"/>
    <col min="2" max="2" width="11.75" style="1" customWidth="1"/>
    <col min="3" max="5" width="11.375" style="48" customWidth="1"/>
    <col min="6" max="6" width="4.75" style="48" customWidth="1"/>
    <col min="8" max="8" width="9" style="1"/>
    <col min="9" max="17" width="9" style="61"/>
  </cols>
  <sheetData>
    <row r="1" spans="2:18">
      <c r="B1" s="2"/>
      <c r="C1" s="40"/>
      <c r="D1" s="41"/>
      <c r="E1" s="41"/>
      <c r="F1" s="41"/>
    </row>
    <row r="2" spans="2:18">
      <c r="B2" t="s">
        <v>129</v>
      </c>
      <c r="C2" s="40"/>
      <c r="D2" s="41"/>
      <c r="E2" s="41"/>
      <c r="F2" s="41"/>
    </row>
    <row r="3" spans="2:18">
      <c r="B3" s="2"/>
      <c r="C3" s="40"/>
      <c r="D3" s="41"/>
      <c r="E3" s="41"/>
      <c r="F3" s="41"/>
    </row>
    <row r="4" spans="2:18" ht="15" thickBot="1">
      <c r="B4" s="2"/>
      <c r="C4" s="42" t="s">
        <v>11</v>
      </c>
      <c r="D4" s="192" t="s">
        <v>1</v>
      </c>
      <c r="E4" s="193"/>
      <c r="F4" s="68"/>
      <c r="G4" s="49"/>
      <c r="H4" s="24" t="s">
        <v>77</v>
      </c>
      <c r="I4" s="24" t="s">
        <v>78</v>
      </c>
      <c r="J4" s="24" t="s">
        <v>79</v>
      </c>
      <c r="K4" s="24" t="s">
        <v>80</v>
      </c>
      <c r="L4" s="24" t="s">
        <v>81</v>
      </c>
      <c r="M4" s="24" t="s">
        <v>82</v>
      </c>
      <c r="N4" s="24" t="s">
        <v>83</v>
      </c>
      <c r="O4" s="24" t="s">
        <v>84</v>
      </c>
      <c r="P4" s="24" t="s">
        <v>85</v>
      </c>
      <c r="Q4" s="24" t="s">
        <v>86</v>
      </c>
      <c r="R4" s="24" t="s">
        <v>87</v>
      </c>
    </row>
    <row r="5" spans="2:18" ht="15" thickTop="1">
      <c r="B5" s="6" t="s">
        <v>0</v>
      </c>
      <c r="C5" s="42" t="s">
        <v>76</v>
      </c>
      <c r="D5" s="42" t="s">
        <v>13</v>
      </c>
      <c r="E5" s="42" t="s">
        <v>12</v>
      </c>
      <c r="F5" s="47"/>
      <c r="G5" s="50"/>
      <c r="H5" s="62">
        <v>0</v>
      </c>
      <c r="I5" s="55" t="s">
        <v>88</v>
      </c>
      <c r="J5" s="56">
        <v>-8.9961479999999998</v>
      </c>
      <c r="K5" s="56">
        <v>0</v>
      </c>
      <c r="L5" s="56">
        <v>0</v>
      </c>
      <c r="M5" s="56">
        <v>0</v>
      </c>
      <c r="N5" s="56">
        <v>0</v>
      </c>
      <c r="O5" s="56">
        <v>0</v>
      </c>
      <c r="P5" s="56">
        <v>8.9172410000000006</v>
      </c>
      <c r="Q5" s="56">
        <v>1.017776</v>
      </c>
      <c r="R5" s="56">
        <v>31.304729999999999</v>
      </c>
    </row>
    <row r="6" spans="2:18" ht="14.25" customHeight="1">
      <c r="B6" s="3" t="s">
        <v>2</v>
      </c>
      <c r="C6" s="43">
        <v>1</v>
      </c>
      <c r="D6" s="43">
        <v>30</v>
      </c>
      <c r="E6" s="43">
        <v>21</v>
      </c>
      <c r="F6" s="47"/>
      <c r="G6" s="50"/>
      <c r="H6" s="63">
        <v>1</v>
      </c>
      <c r="I6" s="51" t="s">
        <v>89</v>
      </c>
      <c r="J6" s="52">
        <v>0.30791360000000001</v>
      </c>
      <c r="K6" s="52">
        <v>-0.29954500000000001</v>
      </c>
      <c r="L6" s="52">
        <v>0.91537230000000003</v>
      </c>
      <c r="M6" s="52">
        <v>1.3605830000000001</v>
      </c>
      <c r="N6" s="52">
        <v>0.74115529999999996</v>
      </c>
      <c r="O6" s="52">
        <v>2.4977049999999998</v>
      </c>
      <c r="P6" s="52">
        <v>0.30985699999999999</v>
      </c>
      <c r="Q6" s="52">
        <v>0.98749540000000002</v>
      </c>
      <c r="R6" s="52">
        <v>32.035539999999997</v>
      </c>
    </row>
    <row r="7" spans="2:18" ht="14.25" customHeight="1">
      <c r="B7" s="3" t="s">
        <v>3</v>
      </c>
      <c r="C7" s="43">
        <v>1</v>
      </c>
      <c r="D7" s="44">
        <v>22</v>
      </c>
      <c r="E7" s="44">
        <v>10</v>
      </c>
      <c r="F7" s="47"/>
      <c r="G7" s="50"/>
      <c r="H7" s="64">
        <v>2</v>
      </c>
      <c r="I7" s="53" t="s">
        <v>90</v>
      </c>
      <c r="J7" s="54">
        <v>0.26688620000000002</v>
      </c>
      <c r="K7" s="54">
        <v>-0.35143960000000002</v>
      </c>
      <c r="L7" s="54">
        <v>0.885212</v>
      </c>
      <c r="M7" s="54">
        <v>1.3058920000000001</v>
      </c>
      <c r="N7" s="54">
        <v>0.70367440000000003</v>
      </c>
      <c r="O7" s="54">
        <v>2.4234979999999999</v>
      </c>
      <c r="P7" s="54">
        <v>0.31540020000000002</v>
      </c>
      <c r="Q7" s="54">
        <v>0.71602520000000003</v>
      </c>
      <c r="R7" s="54">
        <v>39.745109999999997</v>
      </c>
    </row>
    <row r="8" spans="2:18">
      <c r="B8" s="4" t="s">
        <v>4</v>
      </c>
      <c r="C8" s="44">
        <v>1</v>
      </c>
      <c r="D8" s="44">
        <v>26</v>
      </c>
      <c r="E8" s="44">
        <v>25</v>
      </c>
      <c r="F8" s="47"/>
    </row>
    <row r="9" spans="2:18" ht="15" thickBot="1">
      <c r="B9" s="5" t="s">
        <v>5</v>
      </c>
      <c r="C9" s="45">
        <v>1</v>
      </c>
      <c r="D9" s="44">
        <v>14</v>
      </c>
      <c r="E9" s="44">
        <v>20</v>
      </c>
      <c r="F9" s="47"/>
      <c r="G9" s="49"/>
      <c r="H9" s="60" t="s">
        <v>77</v>
      </c>
      <c r="I9" s="60" t="s">
        <v>91</v>
      </c>
      <c r="J9" s="60" t="s">
        <v>92</v>
      </c>
      <c r="K9" s="60" t="s">
        <v>93</v>
      </c>
      <c r="L9" s="60" t="s">
        <v>94</v>
      </c>
      <c r="M9" s="60" t="s">
        <v>95</v>
      </c>
      <c r="N9" s="60" t="s">
        <v>96</v>
      </c>
      <c r="O9" s="60" t="s">
        <v>97</v>
      </c>
    </row>
    <row r="10" spans="2:18" ht="15" thickTop="1">
      <c r="B10" s="4" t="s">
        <v>6</v>
      </c>
      <c r="C10" s="44">
        <v>0</v>
      </c>
      <c r="D10" s="44">
        <v>6</v>
      </c>
      <c r="E10" s="44">
        <v>10</v>
      </c>
      <c r="F10" s="47"/>
      <c r="G10" s="50"/>
      <c r="H10" s="65">
        <v>1</v>
      </c>
      <c r="I10" s="59" t="s">
        <v>19</v>
      </c>
      <c r="J10" s="56">
        <v>5.8458699999999997</v>
      </c>
      <c r="K10" s="56">
        <v>0.99711649999999996</v>
      </c>
      <c r="L10" s="56">
        <v>-2.8751639999999999E-3</v>
      </c>
      <c r="M10" s="56">
        <v>0.99711649999999996</v>
      </c>
      <c r="N10" s="56">
        <v>-2.887644E-3</v>
      </c>
      <c r="O10" s="56">
        <v>2.8918170000000001E-3</v>
      </c>
    </row>
    <row r="11" spans="2:18">
      <c r="B11" s="4" t="s">
        <v>7</v>
      </c>
      <c r="C11" s="44">
        <v>0</v>
      </c>
      <c r="D11" s="44">
        <v>2</v>
      </c>
      <c r="E11" s="44">
        <v>15</v>
      </c>
      <c r="F11" s="47"/>
      <c r="G11" s="50"/>
      <c r="H11" s="66">
        <v>2</v>
      </c>
      <c r="I11" s="57" t="s">
        <v>20</v>
      </c>
      <c r="J11" s="52">
        <v>0.44681320000000002</v>
      </c>
      <c r="K11" s="52">
        <v>0.60988129999999996</v>
      </c>
      <c r="L11" s="52">
        <v>-0.2379261</v>
      </c>
      <c r="M11" s="52">
        <v>0.60988129999999996</v>
      </c>
      <c r="N11" s="52">
        <v>-0.49449100000000001</v>
      </c>
      <c r="O11" s="52">
        <v>0.63966339999999999</v>
      </c>
    </row>
    <row r="12" spans="2:18">
      <c r="B12" s="4" t="s">
        <v>8</v>
      </c>
      <c r="C12" s="44">
        <v>0</v>
      </c>
      <c r="D12" s="44">
        <v>6</v>
      </c>
      <c r="E12" s="44">
        <v>5</v>
      </c>
      <c r="F12" s="47"/>
      <c r="G12" s="50"/>
      <c r="H12" s="66">
        <v>3</v>
      </c>
      <c r="I12" s="57" t="s">
        <v>21</v>
      </c>
      <c r="J12" s="52">
        <v>5.6817609999999998</v>
      </c>
      <c r="K12" s="52">
        <v>0.99660400000000005</v>
      </c>
      <c r="L12" s="52">
        <v>-3.3844489999999999E-3</v>
      </c>
      <c r="M12" s="52">
        <v>0.99660400000000005</v>
      </c>
      <c r="N12" s="52">
        <v>-3.4017610000000001E-3</v>
      </c>
      <c r="O12" s="52">
        <v>3.4075540000000001E-3</v>
      </c>
    </row>
    <row r="13" spans="2:18">
      <c r="B13" s="4" t="s">
        <v>9</v>
      </c>
      <c r="C13" s="45">
        <v>0</v>
      </c>
      <c r="D13" s="45">
        <v>10</v>
      </c>
      <c r="E13" s="45">
        <v>5</v>
      </c>
      <c r="F13" s="47"/>
      <c r="G13" s="50"/>
      <c r="H13" s="66">
        <v>4</v>
      </c>
      <c r="I13" s="57" t="s">
        <v>22</v>
      </c>
      <c r="J13" s="52">
        <v>0.65236629999999995</v>
      </c>
      <c r="K13" s="52">
        <v>0.65754349999999995</v>
      </c>
      <c r="L13" s="52">
        <v>-0.22517999999999999</v>
      </c>
      <c r="M13" s="52">
        <v>0.65754349999999995</v>
      </c>
      <c r="N13" s="52">
        <v>-0.41924430000000001</v>
      </c>
      <c r="O13" s="52">
        <v>0.52081189999999999</v>
      </c>
    </row>
    <row r="14" spans="2:18">
      <c r="B14" s="7" t="s">
        <v>14</v>
      </c>
      <c r="C14" s="46">
        <v>0</v>
      </c>
      <c r="D14" s="46">
        <v>19</v>
      </c>
      <c r="E14" s="46">
        <v>15</v>
      </c>
      <c r="F14" s="47"/>
      <c r="G14" s="50"/>
      <c r="H14" s="66">
        <v>5</v>
      </c>
      <c r="I14" s="57" t="s">
        <v>23</v>
      </c>
      <c r="J14" s="52">
        <v>-4.4798049999999998</v>
      </c>
      <c r="K14" s="52">
        <v>1.1208569999999999E-2</v>
      </c>
      <c r="L14" s="52">
        <v>-1.1082939999999999E-2</v>
      </c>
      <c r="M14" s="52">
        <v>0.98879139999999999</v>
      </c>
      <c r="N14" s="52">
        <v>-1.127186E-2</v>
      </c>
      <c r="O14" s="52">
        <v>1.1335629999999999E-2</v>
      </c>
    </row>
    <row r="15" spans="2:18">
      <c r="B15" s="8"/>
      <c r="C15" s="47"/>
      <c r="D15" s="47"/>
      <c r="E15" s="47"/>
      <c r="F15" s="47"/>
      <c r="G15" s="50"/>
      <c r="H15" s="66">
        <v>6</v>
      </c>
      <c r="I15" s="57" t="s">
        <v>24</v>
      </c>
      <c r="J15" s="52">
        <v>-4.3770280000000001</v>
      </c>
      <c r="K15" s="52">
        <v>1.2406779999999999E-2</v>
      </c>
      <c r="L15" s="52">
        <v>-1.2252849999999999E-2</v>
      </c>
      <c r="M15" s="52">
        <v>0.98759319999999995</v>
      </c>
      <c r="N15" s="52">
        <v>-1.248438E-2</v>
      </c>
      <c r="O15" s="52">
        <v>1.256264E-2</v>
      </c>
    </row>
    <row r="16" spans="2:18">
      <c r="G16" s="50"/>
      <c r="H16" s="66">
        <v>7</v>
      </c>
      <c r="I16" s="57" t="s">
        <v>25</v>
      </c>
      <c r="J16" s="52">
        <v>-5.8142360000000002</v>
      </c>
      <c r="K16" s="52">
        <v>2.9758789999999999E-3</v>
      </c>
      <c r="L16" s="52">
        <v>-2.9670230000000001E-3</v>
      </c>
      <c r="M16" s="52">
        <v>0.99702409999999997</v>
      </c>
      <c r="N16" s="52">
        <v>-2.9803149999999999E-3</v>
      </c>
      <c r="O16" s="52">
        <v>2.9847609999999998E-3</v>
      </c>
    </row>
    <row r="17" spans="7:15">
      <c r="G17" s="50"/>
      <c r="H17" s="66">
        <v>8</v>
      </c>
      <c r="I17" s="57" t="s">
        <v>26</v>
      </c>
      <c r="J17" s="52">
        <v>-4.5825810000000002</v>
      </c>
      <c r="K17" s="52">
        <v>1.0124899999999999E-2</v>
      </c>
      <c r="L17" s="52">
        <v>-1.0022390000000001E-2</v>
      </c>
      <c r="M17" s="52">
        <v>0.98987510000000001</v>
      </c>
      <c r="N17" s="52">
        <v>-1.01765E-2</v>
      </c>
      <c r="O17" s="52">
        <v>1.022846E-2</v>
      </c>
    </row>
    <row r="18" spans="7:15">
      <c r="G18" s="50"/>
      <c r="H18" s="67">
        <v>9</v>
      </c>
      <c r="I18" s="58" t="s">
        <v>27</v>
      </c>
      <c r="J18" s="54">
        <v>0.85750340000000003</v>
      </c>
      <c r="K18" s="54">
        <v>0.70213879999999995</v>
      </c>
      <c r="L18" s="54">
        <v>-0.20913989999999999</v>
      </c>
      <c r="M18" s="54">
        <v>0.29786119999999999</v>
      </c>
      <c r="N18" s="54">
        <v>-1.211128</v>
      </c>
      <c r="O18" s="54">
        <v>2.3572679999999999</v>
      </c>
    </row>
  </sheetData>
  <mergeCells count="1">
    <mergeCell ref="D4:E4"/>
  </mergeCells>
  <phoneticPr fontId="1"/>
  <pageMargins left="0.7" right="0.7" top="0.75" bottom="0.75" header="0.3" footer="0.3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87C59F-ADCE-435B-811B-A1337C362100}">
  <dimension ref="B3:R53"/>
  <sheetViews>
    <sheetView workbookViewId="0">
      <selection activeCell="N36" sqref="N36"/>
    </sheetView>
  </sheetViews>
  <sheetFormatPr defaultRowHeight="14.25"/>
  <cols>
    <col min="2" max="6" width="9" style="1"/>
    <col min="8" max="9" width="9.125" style="1" bestFit="1" customWidth="1"/>
    <col min="10" max="10" width="10.5" style="61" bestFit="1" customWidth="1"/>
    <col min="11" max="11" width="9.125" style="61" bestFit="1" customWidth="1"/>
    <col min="12" max="12" width="9.75" style="61" bestFit="1" customWidth="1"/>
    <col min="13" max="13" width="9.125" style="61" bestFit="1" customWidth="1"/>
    <col min="14" max="14" width="9.75" style="61" bestFit="1" customWidth="1"/>
    <col min="15" max="15" width="9.125" style="61" bestFit="1" customWidth="1"/>
    <col min="16" max="16" width="9" style="1"/>
    <col min="17" max="18" width="9" style="61"/>
  </cols>
  <sheetData>
    <row r="3" spans="2:18" ht="15" thickBot="1">
      <c r="B3" s="173" t="s">
        <v>0</v>
      </c>
      <c r="C3" s="173" t="s">
        <v>201</v>
      </c>
      <c r="D3" s="173" t="s">
        <v>196</v>
      </c>
      <c r="E3" s="173" t="s">
        <v>198</v>
      </c>
      <c r="F3" s="173" t="s">
        <v>200</v>
      </c>
      <c r="G3" s="49"/>
      <c r="H3" s="76" t="s">
        <v>77</v>
      </c>
      <c r="I3" s="76" t="s">
        <v>78</v>
      </c>
      <c r="J3" s="76" t="s">
        <v>79</v>
      </c>
      <c r="K3" s="76" t="s">
        <v>80</v>
      </c>
      <c r="L3" s="76" t="s">
        <v>81</v>
      </c>
      <c r="M3" s="76" t="s">
        <v>82</v>
      </c>
      <c r="N3" s="76" t="s">
        <v>83</v>
      </c>
      <c r="O3" s="76" t="s">
        <v>84</v>
      </c>
      <c r="P3" s="76" t="s">
        <v>85</v>
      </c>
      <c r="Q3" s="76" t="s">
        <v>86</v>
      </c>
      <c r="R3" s="76" t="s">
        <v>87</v>
      </c>
    </row>
    <row r="4" spans="2:18" ht="15" thickTop="1">
      <c r="B4" s="172">
        <v>1</v>
      </c>
      <c r="C4" s="172">
        <v>1</v>
      </c>
      <c r="D4" s="172">
        <v>0</v>
      </c>
      <c r="E4" s="172">
        <v>1</v>
      </c>
      <c r="F4" s="172">
        <v>21</v>
      </c>
      <c r="G4" s="50"/>
      <c r="H4" s="77">
        <v>0</v>
      </c>
      <c r="I4" s="77" t="s">
        <v>88</v>
      </c>
      <c r="J4" s="75">
        <v>-0.427873</v>
      </c>
      <c r="K4" s="75">
        <v>0</v>
      </c>
      <c r="L4" s="75">
        <v>0</v>
      </c>
      <c r="M4" s="75">
        <v>0</v>
      </c>
      <c r="N4" s="75">
        <v>0</v>
      </c>
      <c r="O4" s="75">
        <v>0</v>
      </c>
      <c r="P4" s="188">
        <v>1.5376749999999999</v>
      </c>
      <c r="Q4" s="75">
        <v>7.7428460000000005E-2</v>
      </c>
      <c r="R4" s="75">
        <v>78.081289999999996</v>
      </c>
    </row>
    <row r="5" spans="2:18">
      <c r="B5" s="170">
        <v>2</v>
      </c>
      <c r="C5" s="170">
        <v>1</v>
      </c>
      <c r="D5" s="170">
        <v>0</v>
      </c>
      <c r="E5" s="170">
        <v>1</v>
      </c>
      <c r="F5" s="170">
        <v>30</v>
      </c>
      <c r="G5" s="50"/>
      <c r="H5" s="78">
        <v>1</v>
      </c>
      <c r="I5" s="78" t="s">
        <v>195</v>
      </c>
      <c r="J5" s="73">
        <v>0.88282579999999999</v>
      </c>
      <c r="K5" s="73">
        <v>-0.56833420000000001</v>
      </c>
      <c r="L5" s="73">
        <v>2.3339859999999999</v>
      </c>
      <c r="M5" s="73">
        <v>2.4177219999999999</v>
      </c>
      <c r="N5" s="73">
        <v>0.56646830000000004</v>
      </c>
      <c r="O5" s="73">
        <v>10.318989999999999</v>
      </c>
      <c r="P5" s="189">
        <v>0.74021840000000005</v>
      </c>
      <c r="Q5" s="73">
        <v>1.422428</v>
      </c>
      <c r="R5" s="73">
        <v>23.300409999999999</v>
      </c>
    </row>
    <row r="6" spans="2:18">
      <c r="B6" s="170">
        <v>3</v>
      </c>
      <c r="C6" s="170">
        <v>1</v>
      </c>
      <c r="D6" s="170">
        <v>0</v>
      </c>
      <c r="E6" s="170">
        <v>1</v>
      </c>
      <c r="F6" s="170">
        <v>37</v>
      </c>
      <c r="G6" s="50"/>
      <c r="H6" s="78">
        <v>2</v>
      </c>
      <c r="I6" s="78" t="s">
        <v>197</v>
      </c>
      <c r="J6" s="73">
        <v>-0.74169649999999998</v>
      </c>
      <c r="K6" s="73">
        <v>-1.6721079999999999</v>
      </c>
      <c r="L6" s="73">
        <v>0.18871489999999999</v>
      </c>
      <c r="M6" s="73">
        <v>0.47630519999999998</v>
      </c>
      <c r="N6" s="73">
        <v>0.18785070000000001</v>
      </c>
      <c r="O6" s="73">
        <v>1.207697</v>
      </c>
      <c r="P6" s="189">
        <v>0.47459119999999999</v>
      </c>
      <c r="Q6" s="73">
        <v>2.44238</v>
      </c>
      <c r="R6" s="73">
        <v>11.80968</v>
      </c>
    </row>
    <row r="7" spans="2:18">
      <c r="B7" s="170">
        <v>4</v>
      </c>
      <c r="C7" s="170">
        <v>1</v>
      </c>
      <c r="D7" s="170">
        <v>0</v>
      </c>
      <c r="E7" s="170">
        <v>2</v>
      </c>
      <c r="F7" s="170">
        <v>46</v>
      </c>
      <c r="G7" s="50"/>
      <c r="H7" s="72">
        <v>3</v>
      </c>
      <c r="I7" s="72" t="s">
        <v>199</v>
      </c>
      <c r="J7" s="74">
        <v>8.312669E-3</v>
      </c>
      <c r="K7" s="74">
        <v>-5.3080009999999997E-2</v>
      </c>
      <c r="L7" s="74">
        <v>6.9705349999999999E-2</v>
      </c>
      <c r="M7" s="74">
        <v>1.0083470000000001</v>
      </c>
      <c r="N7" s="74">
        <v>0.94830409999999998</v>
      </c>
      <c r="O7" s="74">
        <v>1.072192</v>
      </c>
      <c r="P7" s="190">
        <v>3.1315639999999999E-2</v>
      </c>
      <c r="Q7" s="74">
        <v>7.0462570000000002E-2</v>
      </c>
      <c r="R7" s="74">
        <v>79.06644</v>
      </c>
    </row>
    <row r="8" spans="2:18">
      <c r="B8" s="170">
        <v>5</v>
      </c>
      <c r="C8" s="170">
        <v>1</v>
      </c>
      <c r="D8" s="170">
        <v>1</v>
      </c>
      <c r="E8" s="170">
        <v>1</v>
      </c>
      <c r="F8" s="170">
        <v>24</v>
      </c>
    </row>
    <row r="9" spans="2:18" ht="15" thickBot="1">
      <c r="B9" s="170">
        <v>6</v>
      </c>
      <c r="C9" s="170">
        <v>1</v>
      </c>
      <c r="D9" s="170">
        <v>1</v>
      </c>
      <c r="E9" s="170">
        <v>1</v>
      </c>
      <c r="F9" s="170">
        <v>56</v>
      </c>
      <c r="G9" s="187"/>
      <c r="H9" s="98" t="s">
        <v>77</v>
      </c>
      <c r="I9" s="98" t="s">
        <v>91</v>
      </c>
      <c r="J9" s="98" t="s">
        <v>92</v>
      </c>
      <c r="K9" s="98" t="s">
        <v>93</v>
      </c>
      <c r="L9" s="98" t="s">
        <v>94</v>
      </c>
      <c r="M9" s="98" t="s">
        <v>95</v>
      </c>
      <c r="N9" s="98" t="s">
        <v>96</v>
      </c>
      <c r="O9" s="98" t="s">
        <v>97</v>
      </c>
    </row>
    <row r="10" spans="2:18" ht="15" thickTop="1">
      <c r="B10" s="170">
        <v>7</v>
      </c>
      <c r="C10" s="170">
        <v>1</v>
      </c>
      <c r="D10" s="170">
        <v>1</v>
      </c>
      <c r="E10" s="170">
        <v>1</v>
      </c>
      <c r="F10" s="170">
        <v>58</v>
      </c>
      <c r="G10" s="187"/>
      <c r="H10" s="99">
        <v>1</v>
      </c>
      <c r="I10" s="99">
        <v>1</v>
      </c>
      <c r="J10" s="167">
        <v>-0.99500350000000004</v>
      </c>
      <c r="K10" s="167">
        <v>0.26992490000000002</v>
      </c>
      <c r="L10" s="167">
        <v>-0.1970655</v>
      </c>
      <c r="M10" s="167">
        <v>0.26992490000000002</v>
      </c>
      <c r="N10" s="167">
        <v>-1.3096110000000001</v>
      </c>
      <c r="O10" s="167">
        <v>2.7047340000000002</v>
      </c>
      <c r="P10" s="1" t="str">
        <f>IF(K10&lt;0.5,"×","〇")</f>
        <v>×</v>
      </c>
    </row>
    <row r="11" spans="2:18">
      <c r="B11" s="170">
        <v>8</v>
      </c>
      <c r="C11" s="170">
        <v>1</v>
      </c>
      <c r="D11" s="170">
        <v>1</v>
      </c>
      <c r="E11" s="170">
        <v>2</v>
      </c>
      <c r="F11" s="170">
        <v>24</v>
      </c>
      <c r="G11" s="187"/>
      <c r="H11" s="100">
        <v>2</v>
      </c>
      <c r="I11" s="100">
        <v>2</v>
      </c>
      <c r="J11" s="168">
        <v>-0.92018949999999999</v>
      </c>
      <c r="K11" s="168">
        <v>0.28491929999999999</v>
      </c>
      <c r="L11" s="168">
        <v>-0.20374030000000001</v>
      </c>
      <c r="M11" s="168">
        <v>0.28491929999999999</v>
      </c>
      <c r="N11" s="168">
        <v>-1.255549</v>
      </c>
      <c r="O11" s="168">
        <v>2.5097659999999999</v>
      </c>
      <c r="P11" s="1" t="str">
        <f t="shared" ref="P11:P21" si="0">IF(K11&lt;0.5,"×","〇")</f>
        <v>×</v>
      </c>
    </row>
    <row r="12" spans="2:18">
      <c r="B12" s="170">
        <v>9</v>
      </c>
      <c r="C12" s="170">
        <v>1</v>
      </c>
      <c r="D12" s="170">
        <v>1</v>
      </c>
      <c r="E12" s="170">
        <v>2</v>
      </c>
      <c r="F12" s="170">
        <v>38</v>
      </c>
      <c r="G12" s="187"/>
      <c r="H12" s="100">
        <v>3</v>
      </c>
      <c r="I12" s="100">
        <v>3</v>
      </c>
      <c r="J12" s="168">
        <v>-0.86200080000000001</v>
      </c>
      <c r="K12" s="168">
        <v>0.2969215</v>
      </c>
      <c r="L12" s="168">
        <v>-0.2087591</v>
      </c>
      <c r="M12" s="168">
        <v>0.2969215</v>
      </c>
      <c r="N12" s="168">
        <v>-1.2142869999999999</v>
      </c>
      <c r="O12" s="168">
        <v>2.3678940000000002</v>
      </c>
      <c r="P12" s="1" t="str">
        <f t="shared" si="0"/>
        <v>×</v>
      </c>
    </row>
    <row r="13" spans="2:18">
      <c r="B13" s="170">
        <v>10</v>
      </c>
      <c r="C13" s="170">
        <v>1</v>
      </c>
      <c r="D13" s="170">
        <v>1</v>
      </c>
      <c r="E13" s="170">
        <v>2</v>
      </c>
      <c r="F13" s="170">
        <v>58</v>
      </c>
      <c r="G13" s="187"/>
      <c r="H13" s="100">
        <v>4</v>
      </c>
      <c r="I13" s="100">
        <v>4</v>
      </c>
      <c r="J13" s="168">
        <v>-1.528883</v>
      </c>
      <c r="K13" s="168">
        <v>0.17815710000000001</v>
      </c>
      <c r="L13" s="168">
        <v>-0.1464172</v>
      </c>
      <c r="M13" s="168">
        <v>0.17815710000000001</v>
      </c>
      <c r="N13" s="168">
        <v>-1.7250890000000001</v>
      </c>
      <c r="O13" s="168">
        <v>4.6130230000000001</v>
      </c>
      <c r="P13" s="1" t="str">
        <f t="shared" si="0"/>
        <v>×</v>
      </c>
    </row>
    <row r="14" spans="2:18">
      <c r="B14" s="170">
        <v>11</v>
      </c>
      <c r="C14" s="170">
        <v>1</v>
      </c>
      <c r="D14" s="170">
        <v>1</v>
      </c>
      <c r="E14" s="170">
        <v>3</v>
      </c>
      <c r="F14" s="170">
        <v>26</v>
      </c>
      <c r="G14" s="187"/>
      <c r="H14" s="100">
        <v>5</v>
      </c>
      <c r="I14" s="100">
        <v>5</v>
      </c>
      <c r="J14" s="168">
        <v>-8.723968E-2</v>
      </c>
      <c r="K14" s="168">
        <v>0.47820390000000002</v>
      </c>
      <c r="L14" s="168">
        <v>-0.24952489999999999</v>
      </c>
      <c r="M14" s="168">
        <v>0.47820390000000002</v>
      </c>
      <c r="N14" s="168">
        <v>-0.73771810000000004</v>
      </c>
      <c r="O14" s="168">
        <v>1.0911580000000001</v>
      </c>
      <c r="P14" s="1" t="str">
        <f t="shared" si="0"/>
        <v>×</v>
      </c>
    </row>
    <row r="15" spans="2:18">
      <c r="B15" s="170">
        <v>12</v>
      </c>
      <c r="C15" s="170">
        <v>1</v>
      </c>
      <c r="D15" s="170">
        <v>1</v>
      </c>
      <c r="E15" s="170">
        <v>3</v>
      </c>
      <c r="F15" s="170">
        <v>41</v>
      </c>
      <c r="G15" s="187"/>
      <c r="H15" s="100">
        <v>6</v>
      </c>
      <c r="I15" s="100">
        <v>6</v>
      </c>
      <c r="J15" s="168">
        <v>0.1787657</v>
      </c>
      <c r="K15" s="168">
        <v>0.54457279999999997</v>
      </c>
      <c r="L15" s="168">
        <v>-0.24801329999999999</v>
      </c>
      <c r="M15" s="168">
        <v>0.54457279999999997</v>
      </c>
      <c r="N15" s="168">
        <v>-0.60775369999999995</v>
      </c>
      <c r="O15" s="168">
        <v>0.83630179999999998</v>
      </c>
      <c r="P15" s="1" t="str">
        <f t="shared" si="0"/>
        <v>〇</v>
      </c>
    </row>
    <row r="16" spans="2:18">
      <c r="B16" s="170">
        <v>13</v>
      </c>
      <c r="C16" s="170">
        <v>0</v>
      </c>
      <c r="D16" s="170">
        <v>0</v>
      </c>
      <c r="E16" s="170">
        <v>1</v>
      </c>
      <c r="F16" s="170">
        <v>23</v>
      </c>
      <c r="G16" s="187"/>
      <c r="H16" s="100">
        <v>7</v>
      </c>
      <c r="I16" s="100">
        <v>7</v>
      </c>
      <c r="J16" s="168">
        <v>0.19539100000000001</v>
      </c>
      <c r="K16" s="168">
        <v>0.54869290000000004</v>
      </c>
      <c r="L16" s="168">
        <v>-0.24762899999999999</v>
      </c>
      <c r="M16" s="168">
        <v>0.54869290000000004</v>
      </c>
      <c r="N16" s="168">
        <v>-0.60021630000000004</v>
      </c>
      <c r="O16" s="168">
        <v>0.82251300000000005</v>
      </c>
      <c r="P16" s="1" t="str">
        <f t="shared" si="0"/>
        <v>〇</v>
      </c>
    </row>
    <row r="17" spans="2:16">
      <c r="B17" s="170">
        <v>14</v>
      </c>
      <c r="C17" s="170">
        <v>0</v>
      </c>
      <c r="D17" s="170">
        <v>0</v>
      </c>
      <c r="E17" s="170">
        <v>1</v>
      </c>
      <c r="F17" s="170">
        <v>43</v>
      </c>
      <c r="G17" s="187"/>
      <c r="H17" s="100">
        <v>8</v>
      </c>
      <c r="I17" s="100">
        <v>8</v>
      </c>
      <c r="J17" s="168">
        <v>-0.82893620000000001</v>
      </c>
      <c r="K17" s="168">
        <v>0.30386999999999997</v>
      </c>
      <c r="L17" s="168">
        <v>-0.211533</v>
      </c>
      <c r="M17" s="168">
        <v>0.30386999999999997</v>
      </c>
      <c r="N17" s="168">
        <v>-1.191155</v>
      </c>
      <c r="O17" s="168">
        <v>2.29088</v>
      </c>
      <c r="P17" s="1" t="str">
        <f t="shared" si="0"/>
        <v>×</v>
      </c>
    </row>
    <row r="18" spans="2:16">
      <c r="B18" s="170">
        <v>15</v>
      </c>
      <c r="C18" s="170">
        <v>0</v>
      </c>
      <c r="D18" s="170">
        <v>0</v>
      </c>
      <c r="E18" s="170">
        <v>1</v>
      </c>
      <c r="F18" s="170">
        <v>47</v>
      </c>
      <c r="G18" s="187"/>
      <c r="H18" s="100">
        <v>9</v>
      </c>
      <c r="I18" s="100">
        <v>9</v>
      </c>
      <c r="J18" s="168">
        <v>-0.7125589</v>
      </c>
      <c r="K18" s="168">
        <v>0.32903369999999998</v>
      </c>
      <c r="L18" s="168">
        <v>-0.22077050000000001</v>
      </c>
      <c r="M18" s="168">
        <v>0.32903369999999998</v>
      </c>
      <c r="N18" s="168">
        <v>-1.1115950000000001</v>
      </c>
      <c r="O18" s="168">
        <v>2.0392030000000001</v>
      </c>
      <c r="P18" s="1" t="str">
        <f t="shared" si="0"/>
        <v>×</v>
      </c>
    </row>
    <row r="19" spans="2:16">
      <c r="B19" s="170">
        <v>16</v>
      </c>
      <c r="C19" s="170">
        <v>0</v>
      </c>
      <c r="D19" s="170">
        <v>0</v>
      </c>
      <c r="E19" s="170">
        <v>1</v>
      </c>
      <c r="F19" s="170">
        <v>20</v>
      </c>
      <c r="G19" s="187"/>
      <c r="H19" s="100">
        <v>10</v>
      </c>
      <c r="I19" s="100">
        <v>10</v>
      </c>
      <c r="J19" s="168">
        <v>-0.5463055</v>
      </c>
      <c r="K19" s="168">
        <v>0.36672199999999999</v>
      </c>
      <c r="L19" s="168">
        <v>-0.232237</v>
      </c>
      <c r="M19" s="168">
        <v>0.36672199999999999</v>
      </c>
      <c r="N19" s="168">
        <v>-1.0031509999999999</v>
      </c>
      <c r="O19" s="168">
        <v>1.726861</v>
      </c>
      <c r="P19" s="1" t="str">
        <f t="shared" si="0"/>
        <v>×</v>
      </c>
    </row>
    <row r="20" spans="2:16">
      <c r="B20" s="170">
        <v>17</v>
      </c>
      <c r="C20" s="170">
        <v>0</v>
      </c>
      <c r="D20" s="170">
        <v>0</v>
      </c>
      <c r="E20" s="170">
        <v>1</v>
      </c>
      <c r="F20" s="170">
        <v>44</v>
      </c>
      <c r="G20" s="187"/>
      <c r="H20" s="100">
        <v>11</v>
      </c>
      <c r="I20" s="100">
        <v>11</v>
      </c>
      <c r="J20" s="168">
        <v>-1.5540069999999999</v>
      </c>
      <c r="K20" s="168">
        <v>0.1745082</v>
      </c>
      <c r="L20" s="168">
        <v>-0.14405509999999999</v>
      </c>
      <c r="M20" s="168">
        <v>0.1745082</v>
      </c>
      <c r="N20" s="168">
        <v>-1.7457830000000001</v>
      </c>
      <c r="O20" s="168">
        <v>4.7303889999999997</v>
      </c>
      <c r="P20" s="1" t="str">
        <f t="shared" si="0"/>
        <v>×</v>
      </c>
    </row>
    <row r="21" spans="2:16">
      <c r="B21" s="170">
        <v>18</v>
      </c>
      <c r="C21" s="170">
        <v>0</v>
      </c>
      <c r="D21" s="170">
        <v>0</v>
      </c>
      <c r="E21" s="170">
        <v>2</v>
      </c>
      <c r="F21" s="170">
        <v>35</v>
      </c>
      <c r="G21" s="187"/>
      <c r="H21" s="100">
        <v>12</v>
      </c>
      <c r="I21" s="100">
        <v>12</v>
      </c>
      <c r="J21" s="168">
        <v>-1.4293169999999999</v>
      </c>
      <c r="K21" s="168">
        <v>0.19320509999999999</v>
      </c>
      <c r="L21" s="168">
        <v>-0.15587690000000001</v>
      </c>
      <c r="M21" s="168">
        <v>0.19320509999999999</v>
      </c>
      <c r="N21" s="168">
        <v>-1.6440030000000001</v>
      </c>
      <c r="O21" s="168">
        <v>4.1758480000000002</v>
      </c>
      <c r="P21" s="1" t="str">
        <f t="shared" si="0"/>
        <v>×</v>
      </c>
    </row>
    <row r="22" spans="2:16">
      <c r="B22" s="170">
        <v>19</v>
      </c>
      <c r="C22" s="170">
        <v>0</v>
      </c>
      <c r="D22" s="170">
        <v>0</v>
      </c>
      <c r="E22" s="170">
        <v>2</v>
      </c>
      <c r="F22" s="170">
        <v>41</v>
      </c>
      <c r="G22" s="187"/>
      <c r="H22" s="100">
        <v>13</v>
      </c>
      <c r="I22" s="100">
        <v>13</v>
      </c>
      <c r="J22" s="168">
        <v>-0.97837810000000003</v>
      </c>
      <c r="K22" s="168">
        <v>0.2732137</v>
      </c>
      <c r="L22" s="168">
        <v>-0.19856799999999999</v>
      </c>
      <c r="M22" s="168">
        <v>0.7267863</v>
      </c>
      <c r="N22" s="168">
        <v>-0.31912279999999998</v>
      </c>
      <c r="O22" s="168">
        <v>0.37592029999999999</v>
      </c>
      <c r="P22" s="1" t="str">
        <f>IF(K22&gt;0.5,"×","〇")</f>
        <v>〇</v>
      </c>
    </row>
    <row r="23" spans="2:16">
      <c r="B23" s="170">
        <v>20</v>
      </c>
      <c r="C23" s="170">
        <v>0</v>
      </c>
      <c r="D23" s="170">
        <v>0</v>
      </c>
      <c r="E23" s="170">
        <v>2</v>
      </c>
      <c r="F23" s="170">
        <v>45</v>
      </c>
      <c r="G23" s="187"/>
      <c r="H23" s="100">
        <v>14</v>
      </c>
      <c r="I23" s="100">
        <v>14</v>
      </c>
      <c r="J23" s="168">
        <v>-0.81212479999999998</v>
      </c>
      <c r="K23" s="168">
        <v>0.30743789999999999</v>
      </c>
      <c r="L23" s="168">
        <v>-0.21291979999999999</v>
      </c>
      <c r="M23" s="168">
        <v>0.69256209999999996</v>
      </c>
      <c r="N23" s="168">
        <v>-0.3673574</v>
      </c>
      <c r="O23" s="168">
        <v>0.44391389999999997</v>
      </c>
      <c r="P23" s="1" t="str">
        <f t="shared" ref="P23:P53" si="1">IF(K23&gt;0.5,"×","〇")</f>
        <v>〇</v>
      </c>
    </row>
    <row r="24" spans="2:16">
      <c r="B24" s="170">
        <v>21</v>
      </c>
      <c r="C24" s="170">
        <v>0</v>
      </c>
      <c r="D24" s="170">
        <v>0</v>
      </c>
      <c r="E24" s="170">
        <v>2</v>
      </c>
      <c r="F24" s="170">
        <v>53</v>
      </c>
      <c r="G24" s="187"/>
      <c r="H24" s="100">
        <v>15</v>
      </c>
      <c r="I24" s="100">
        <v>15</v>
      </c>
      <c r="J24" s="168">
        <v>-0.77887410000000001</v>
      </c>
      <c r="K24" s="168">
        <v>0.31456260000000003</v>
      </c>
      <c r="L24" s="168">
        <v>-0.215613</v>
      </c>
      <c r="M24" s="168">
        <v>0.68543739999999997</v>
      </c>
      <c r="N24" s="168">
        <v>-0.37769809999999998</v>
      </c>
      <c r="O24" s="168">
        <v>0.45892240000000001</v>
      </c>
      <c r="P24" s="1" t="str">
        <f t="shared" si="1"/>
        <v>〇</v>
      </c>
    </row>
    <row r="25" spans="2:16">
      <c r="B25" s="170">
        <v>22</v>
      </c>
      <c r="C25" s="170">
        <v>0</v>
      </c>
      <c r="D25" s="170">
        <v>0</v>
      </c>
      <c r="E25" s="170">
        <v>2</v>
      </c>
      <c r="F25" s="170">
        <v>35</v>
      </c>
      <c r="G25" s="187"/>
      <c r="H25" s="100">
        <v>16</v>
      </c>
      <c r="I25" s="100">
        <v>16</v>
      </c>
      <c r="J25" s="168">
        <v>-1.0033160000000001</v>
      </c>
      <c r="K25" s="168">
        <v>0.26828990000000003</v>
      </c>
      <c r="L25" s="168">
        <v>-0.1963104</v>
      </c>
      <c r="M25" s="168">
        <v>0.73171010000000003</v>
      </c>
      <c r="N25" s="168">
        <v>-0.31237090000000001</v>
      </c>
      <c r="O25" s="168">
        <v>0.36666149999999997</v>
      </c>
      <c r="P25" s="1" t="str">
        <f t="shared" si="1"/>
        <v>〇</v>
      </c>
    </row>
    <row r="26" spans="2:16">
      <c r="B26" s="170">
        <v>23</v>
      </c>
      <c r="C26" s="170">
        <v>0</v>
      </c>
      <c r="D26" s="170">
        <v>0</v>
      </c>
      <c r="E26" s="170">
        <v>2</v>
      </c>
      <c r="F26" s="170">
        <v>37</v>
      </c>
      <c r="G26" s="187"/>
      <c r="H26" s="100">
        <v>17</v>
      </c>
      <c r="I26" s="100">
        <v>17</v>
      </c>
      <c r="J26" s="168">
        <v>-0.80381210000000003</v>
      </c>
      <c r="K26" s="168">
        <v>0.3092107</v>
      </c>
      <c r="L26" s="168">
        <v>-0.21359939999999999</v>
      </c>
      <c r="M26" s="168">
        <v>0.69078930000000005</v>
      </c>
      <c r="N26" s="168">
        <v>-0.36992039999999998</v>
      </c>
      <c r="O26" s="168">
        <v>0.4476193</v>
      </c>
      <c r="P26" s="1" t="str">
        <f t="shared" si="1"/>
        <v>〇</v>
      </c>
    </row>
    <row r="27" spans="2:16">
      <c r="B27" s="170">
        <v>24</v>
      </c>
      <c r="C27" s="170">
        <v>0</v>
      </c>
      <c r="D27" s="170">
        <v>0</v>
      </c>
      <c r="E27" s="170">
        <v>3</v>
      </c>
      <c r="F27" s="170">
        <v>40</v>
      </c>
      <c r="G27" s="187"/>
      <c r="H27" s="100">
        <v>18</v>
      </c>
      <c r="I27" s="100">
        <v>18</v>
      </c>
      <c r="J27" s="168">
        <v>-1.620323</v>
      </c>
      <c r="K27" s="168">
        <v>0.16516040000000001</v>
      </c>
      <c r="L27" s="168">
        <v>-0.13788239999999999</v>
      </c>
      <c r="M27" s="168">
        <v>0.83483960000000002</v>
      </c>
      <c r="N27" s="168">
        <v>-0.1805156</v>
      </c>
      <c r="O27" s="168">
        <v>0.19783490000000001</v>
      </c>
      <c r="P27" s="1" t="str">
        <f t="shared" si="1"/>
        <v>〇</v>
      </c>
    </row>
    <row r="28" spans="2:16">
      <c r="B28" s="170">
        <v>25</v>
      </c>
      <c r="C28" s="170">
        <v>0</v>
      </c>
      <c r="D28" s="170">
        <v>0</v>
      </c>
      <c r="E28" s="170">
        <v>3</v>
      </c>
      <c r="F28" s="170">
        <v>41</v>
      </c>
      <c r="G28" s="187"/>
      <c r="H28" s="100">
        <v>19</v>
      </c>
      <c r="I28" s="100">
        <v>19</v>
      </c>
      <c r="J28" s="168">
        <v>-1.5704469999999999</v>
      </c>
      <c r="K28" s="168">
        <v>0.17215269999999999</v>
      </c>
      <c r="L28" s="168">
        <v>-0.14251620000000001</v>
      </c>
      <c r="M28" s="168">
        <v>0.82784729999999995</v>
      </c>
      <c r="N28" s="168">
        <v>-0.1889266</v>
      </c>
      <c r="O28" s="168">
        <v>0.20795230000000001</v>
      </c>
      <c r="P28" s="1" t="str">
        <f t="shared" si="1"/>
        <v>〇</v>
      </c>
    </row>
    <row r="29" spans="2:16">
      <c r="B29" s="170">
        <v>26</v>
      </c>
      <c r="C29" s="170">
        <v>0</v>
      </c>
      <c r="D29" s="170">
        <v>0</v>
      </c>
      <c r="E29" s="170">
        <v>3</v>
      </c>
      <c r="F29" s="170">
        <v>55</v>
      </c>
      <c r="G29" s="187"/>
      <c r="H29" s="100">
        <v>20</v>
      </c>
      <c r="I29" s="100">
        <v>20</v>
      </c>
      <c r="J29" s="168">
        <v>-1.537196</v>
      </c>
      <c r="K29" s="168">
        <v>0.1769433</v>
      </c>
      <c r="L29" s="168">
        <v>-0.14563429999999999</v>
      </c>
      <c r="M29" s="168">
        <v>0.82305669999999997</v>
      </c>
      <c r="N29" s="168">
        <v>-0.19473009999999999</v>
      </c>
      <c r="O29" s="168">
        <v>0.21498310000000001</v>
      </c>
      <c r="P29" s="1" t="str">
        <f t="shared" si="1"/>
        <v>〇</v>
      </c>
    </row>
    <row r="30" spans="2:16">
      <c r="B30" s="170">
        <v>27</v>
      </c>
      <c r="C30" s="170">
        <v>0</v>
      </c>
      <c r="D30" s="170">
        <v>0</v>
      </c>
      <c r="E30" s="170">
        <v>3</v>
      </c>
      <c r="F30" s="170">
        <v>51</v>
      </c>
      <c r="G30" s="187"/>
      <c r="H30" s="100">
        <v>21</v>
      </c>
      <c r="I30" s="100">
        <v>21</v>
      </c>
      <c r="J30" s="168">
        <v>-1.4706950000000001</v>
      </c>
      <c r="K30" s="168">
        <v>0.18683710000000001</v>
      </c>
      <c r="L30" s="168">
        <v>-0.15192900000000001</v>
      </c>
      <c r="M30" s="168">
        <v>0.81316290000000002</v>
      </c>
      <c r="N30" s="168">
        <v>-0.2068238</v>
      </c>
      <c r="O30" s="168">
        <v>0.22976579999999999</v>
      </c>
      <c r="P30" s="1" t="str">
        <f t="shared" si="1"/>
        <v>〇</v>
      </c>
    </row>
    <row r="31" spans="2:16">
      <c r="B31" s="170">
        <v>28</v>
      </c>
      <c r="C31" s="170">
        <v>0</v>
      </c>
      <c r="D31" s="170">
        <v>0</v>
      </c>
      <c r="E31" s="170">
        <v>3</v>
      </c>
      <c r="F31" s="170">
        <v>36</v>
      </c>
      <c r="G31" s="187"/>
      <c r="H31" s="100">
        <v>22</v>
      </c>
      <c r="I31" s="100">
        <v>22</v>
      </c>
      <c r="J31" s="168">
        <v>-1.620323</v>
      </c>
      <c r="K31" s="168">
        <v>0.16516040000000001</v>
      </c>
      <c r="L31" s="168">
        <v>-0.13788239999999999</v>
      </c>
      <c r="M31" s="168">
        <v>0.83483960000000002</v>
      </c>
      <c r="N31" s="168">
        <v>-0.1805156</v>
      </c>
      <c r="O31" s="168">
        <v>0.19783490000000001</v>
      </c>
      <c r="P31" s="1" t="str">
        <f t="shared" si="1"/>
        <v>〇</v>
      </c>
    </row>
    <row r="32" spans="2:16">
      <c r="B32" s="170">
        <v>29</v>
      </c>
      <c r="C32" s="170">
        <v>0</v>
      </c>
      <c r="D32" s="170">
        <v>1</v>
      </c>
      <c r="E32" s="170">
        <v>1</v>
      </c>
      <c r="F32" s="170">
        <v>22</v>
      </c>
      <c r="G32" s="187"/>
      <c r="H32" s="100">
        <v>23</v>
      </c>
      <c r="I32" s="100">
        <v>23</v>
      </c>
      <c r="J32" s="168">
        <v>-1.6036969999999999</v>
      </c>
      <c r="K32" s="168">
        <v>0.16746549999999999</v>
      </c>
      <c r="L32" s="168">
        <v>-0.13942080000000001</v>
      </c>
      <c r="M32" s="168">
        <v>0.83253449999999996</v>
      </c>
      <c r="N32" s="168">
        <v>-0.18328059999999999</v>
      </c>
      <c r="O32" s="168">
        <v>0.20115140000000001</v>
      </c>
      <c r="P32" s="1" t="str">
        <f t="shared" si="1"/>
        <v>〇</v>
      </c>
    </row>
    <row r="33" spans="2:16">
      <c r="B33" s="170">
        <v>30</v>
      </c>
      <c r="C33" s="170">
        <v>0</v>
      </c>
      <c r="D33" s="170">
        <v>1</v>
      </c>
      <c r="E33" s="170">
        <v>1</v>
      </c>
      <c r="F33" s="170">
        <v>39</v>
      </c>
      <c r="G33" s="187"/>
      <c r="H33" s="100">
        <v>24</v>
      </c>
      <c r="I33" s="100">
        <v>24</v>
      </c>
      <c r="J33" s="168">
        <v>-2.3204560000000001</v>
      </c>
      <c r="K33" s="168">
        <v>8.9442930000000004E-2</v>
      </c>
      <c r="L33" s="168">
        <v>-8.1442890000000004E-2</v>
      </c>
      <c r="M33" s="168">
        <v>0.91055710000000001</v>
      </c>
      <c r="N33" s="168">
        <v>-9.3698699999999996E-2</v>
      </c>
      <c r="O33" s="168">
        <v>9.8228800000000005E-2</v>
      </c>
      <c r="P33" s="1" t="str">
        <f t="shared" si="1"/>
        <v>〇</v>
      </c>
    </row>
    <row r="34" spans="2:16">
      <c r="B34" s="170">
        <v>31</v>
      </c>
      <c r="C34" s="170">
        <v>0</v>
      </c>
      <c r="D34" s="170">
        <v>1</v>
      </c>
      <c r="E34" s="170">
        <v>1</v>
      </c>
      <c r="F34" s="170">
        <v>52</v>
      </c>
      <c r="G34" s="187"/>
      <c r="H34" s="100">
        <v>25</v>
      </c>
      <c r="I34" s="100">
        <v>25</v>
      </c>
      <c r="J34" s="168">
        <v>-2.3121429999999998</v>
      </c>
      <c r="K34" s="168">
        <v>9.0122250000000001E-2</v>
      </c>
      <c r="L34" s="168">
        <v>-8.2000229999999993E-2</v>
      </c>
      <c r="M34" s="168">
        <v>0.90987779999999996</v>
      </c>
      <c r="N34" s="168">
        <v>-9.4445029999999999E-2</v>
      </c>
      <c r="O34" s="168">
        <v>9.9048739999999996E-2</v>
      </c>
      <c r="P34" s="1" t="str">
        <f t="shared" si="1"/>
        <v>〇</v>
      </c>
    </row>
    <row r="35" spans="2:16">
      <c r="B35" s="170">
        <v>32</v>
      </c>
      <c r="C35" s="170">
        <v>0</v>
      </c>
      <c r="D35" s="170">
        <v>1</v>
      </c>
      <c r="E35" s="170">
        <v>1</v>
      </c>
      <c r="F35" s="170">
        <v>34</v>
      </c>
      <c r="G35" s="187"/>
      <c r="H35" s="100">
        <v>26</v>
      </c>
      <c r="I35" s="100">
        <v>26</v>
      </c>
      <c r="J35" s="168">
        <v>-2.1957659999999999</v>
      </c>
      <c r="K35" s="168">
        <v>0.1001314</v>
      </c>
      <c r="L35" s="168">
        <v>-9.0105069999999995E-2</v>
      </c>
      <c r="M35" s="168">
        <v>0.89986860000000002</v>
      </c>
      <c r="N35" s="168">
        <v>-0.1055065</v>
      </c>
      <c r="O35" s="168">
        <v>0.11127330000000001</v>
      </c>
      <c r="P35" s="1" t="str">
        <f t="shared" si="1"/>
        <v>〇</v>
      </c>
    </row>
    <row r="36" spans="2:16">
      <c r="B36" s="170">
        <v>33</v>
      </c>
      <c r="C36" s="170">
        <v>0</v>
      </c>
      <c r="D36" s="170">
        <v>1</v>
      </c>
      <c r="E36" s="170">
        <v>2</v>
      </c>
      <c r="F36" s="170">
        <v>23</v>
      </c>
      <c r="G36" s="187"/>
      <c r="H36" s="100">
        <v>27</v>
      </c>
      <c r="I36" s="100">
        <v>27</v>
      </c>
      <c r="J36" s="168">
        <v>-2.2290169999999998</v>
      </c>
      <c r="K36" s="168">
        <v>9.717489E-2</v>
      </c>
      <c r="L36" s="168">
        <v>-8.773193E-2</v>
      </c>
      <c r="M36" s="168">
        <v>0.90282510000000005</v>
      </c>
      <c r="N36" s="168">
        <v>-0.1022264</v>
      </c>
      <c r="O36" s="168">
        <v>0.1076342</v>
      </c>
      <c r="P36" s="1" t="str">
        <f t="shared" si="1"/>
        <v>〇</v>
      </c>
    </row>
    <row r="37" spans="2:16">
      <c r="B37" s="170">
        <v>34</v>
      </c>
      <c r="C37" s="170">
        <v>0</v>
      </c>
      <c r="D37" s="170">
        <v>1</v>
      </c>
      <c r="E37" s="170">
        <v>2</v>
      </c>
      <c r="F37" s="170">
        <v>28</v>
      </c>
      <c r="G37" s="187"/>
      <c r="H37" s="100">
        <v>28</v>
      </c>
      <c r="I37" s="100">
        <v>28</v>
      </c>
      <c r="J37" s="168">
        <v>-2.353707</v>
      </c>
      <c r="K37" s="168">
        <v>8.6771609999999999E-2</v>
      </c>
      <c r="L37" s="168">
        <v>-7.9242300000000002E-2</v>
      </c>
      <c r="M37" s="168">
        <v>0.91322840000000005</v>
      </c>
      <c r="N37" s="168">
        <v>-9.0769269999999999E-2</v>
      </c>
      <c r="O37" s="168">
        <v>9.5016329999999996E-2</v>
      </c>
      <c r="P37" s="1" t="str">
        <f t="shared" si="1"/>
        <v>〇</v>
      </c>
    </row>
    <row r="38" spans="2:16">
      <c r="B38" s="170">
        <v>35</v>
      </c>
      <c r="C38" s="170">
        <v>0</v>
      </c>
      <c r="D38" s="170">
        <v>1</v>
      </c>
      <c r="E38" s="170">
        <v>2</v>
      </c>
      <c r="F38" s="170">
        <v>32</v>
      </c>
      <c r="G38" s="187"/>
      <c r="H38" s="100">
        <v>29</v>
      </c>
      <c r="I38" s="100">
        <v>29</v>
      </c>
      <c r="J38" s="168">
        <v>-0.103865</v>
      </c>
      <c r="K38" s="168">
        <v>0.47405710000000001</v>
      </c>
      <c r="L38" s="168">
        <v>-0.24932699999999999</v>
      </c>
      <c r="M38" s="168">
        <v>0.52594289999999999</v>
      </c>
      <c r="N38" s="168">
        <v>-0.64256259999999998</v>
      </c>
      <c r="O38" s="168">
        <v>0.90134700000000001</v>
      </c>
      <c r="P38" s="1" t="str">
        <f t="shared" si="1"/>
        <v>〇</v>
      </c>
    </row>
    <row r="39" spans="2:16">
      <c r="B39" s="170">
        <v>36</v>
      </c>
      <c r="C39" s="170">
        <v>0</v>
      </c>
      <c r="D39" s="170">
        <v>1</v>
      </c>
      <c r="E39" s="170">
        <v>2</v>
      </c>
      <c r="F39" s="170">
        <v>43</v>
      </c>
      <c r="G39" s="187"/>
      <c r="H39" s="100">
        <v>30</v>
      </c>
      <c r="I39" s="100">
        <v>30</v>
      </c>
      <c r="J39" s="168">
        <v>3.745035E-2</v>
      </c>
      <c r="K39" s="168">
        <v>0.50936150000000002</v>
      </c>
      <c r="L39" s="168">
        <v>-0.24991240000000001</v>
      </c>
      <c r="M39" s="168">
        <v>0.49063849999999998</v>
      </c>
      <c r="N39" s="168">
        <v>-0.71204769999999995</v>
      </c>
      <c r="O39" s="168">
        <v>1.03816</v>
      </c>
      <c r="P39" s="1" t="str">
        <f t="shared" si="1"/>
        <v>×</v>
      </c>
    </row>
    <row r="40" spans="2:16">
      <c r="B40" s="170">
        <v>37</v>
      </c>
      <c r="C40" s="170">
        <v>0</v>
      </c>
      <c r="D40" s="170">
        <v>1</v>
      </c>
      <c r="E40" s="170">
        <v>2</v>
      </c>
      <c r="F40" s="170">
        <v>42</v>
      </c>
      <c r="G40" s="187"/>
      <c r="H40" s="100">
        <v>31</v>
      </c>
      <c r="I40" s="100">
        <v>31</v>
      </c>
      <c r="J40" s="168">
        <v>0.14551500000000001</v>
      </c>
      <c r="K40" s="168">
        <v>0.53631470000000003</v>
      </c>
      <c r="L40" s="168">
        <v>-0.24868119999999999</v>
      </c>
      <c r="M40" s="168">
        <v>0.46368530000000002</v>
      </c>
      <c r="N40" s="168">
        <v>-0.76854920000000004</v>
      </c>
      <c r="O40" s="168">
        <v>1.1566350000000001</v>
      </c>
      <c r="P40" s="1" t="str">
        <f t="shared" si="1"/>
        <v>×</v>
      </c>
    </row>
    <row r="41" spans="2:16">
      <c r="B41" s="170">
        <v>38</v>
      </c>
      <c r="C41" s="170">
        <v>0</v>
      </c>
      <c r="D41" s="170">
        <v>1</v>
      </c>
      <c r="E41" s="170">
        <v>2</v>
      </c>
      <c r="F41" s="170">
        <v>51</v>
      </c>
      <c r="G41" s="187"/>
      <c r="H41" s="100">
        <v>32</v>
      </c>
      <c r="I41" s="100">
        <v>32</v>
      </c>
      <c r="J41" s="168">
        <v>-4.1129920000000002E-3</v>
      </c>
      <c r="K41" s="168">
        <v>0.49897180000000002</v>
      </c>
      <c r="L41" s="168">
        <v>-0.2499989</v>
      </c>
      <c r="M41" s="168">
        <v>0.50102820000000003</v>
      </c>
      <c r="N41" s="168">
        <v>-0.69109279999999995</v>
      </c>
      <c r="O41" s="168">
        <v>0.99589550000000004</v>
      </c>
      <c r="P41" s="1" t="str">
        <f t="shared" si="1"/>
        <v>〇</v>
      </c>
    </row>
    <row r="42" spans="2:16">
      <c r="B42" s="170">
        <v>39</v>
      </c>
      <c r="C42" s="170">
        <v>0</v>
      </c>
      <c r="D42" s="170">
        <v>1</v>
      </c>
      <c r="E42" s="170">
        <v>3</v>
      </c>
      <c r="F42" s="170">
        <v>24</v>
      </c>
      <c r="G42" s="187"/>
      <c r="H42" s="100">
        <v>33</v>
      </c>
      <c r="I42" s="100">
        <v>33</v>
      </c>
      <c r="J42" s="168">
        <v>-0.83724889999999996</v>
      </c>
      <c r="K42" s="168">
        <v>0.30211450000000001</v>
      </c>
      <c r="L42" s="168">
        <v>-0.21084130000000001</v>
      </c>
      <c r="M42" s="168">
        <v>0.69788550000000005</v>
      </c>
      <c r="N42" s="168">
        <v>-0.35970029999999997</v>
      </c>
      <c r="O42" s="168">
        <v>0.4328998</v>
      </c>
      <c r="P42" s="1" t="str">
        <f t="shared" si="1"/>
        <v>〇</v>
      </c>
    </row>
    <row r="43" spans="2:16">
      <c r="B43" s="170">
        <v>40</v>
      </c>
      <c r="C43" s="170">
        <v>0</v>
      </c>
      <c r="D43" s="170">
        <v>1</v>
      </c>
      <c r="E43" s="170">
        <v>3</v>
      </c>
      <c r="F43" s="170">
        <v>27</v>
      </c>
      <c r="G43" s="187"/>
      <c r="H43" s="100">
        <v>34</v>
      </c>
      <c r="I43" s="100">
        <v>34</v>
      </c>
      <c r="J43" s="168">
        <v>-0.79568550000000005</v>
      </c>
      <c r="K43" s="168">
        <v>0.31094919999999998</v>
      </c>
      <c r="L43" s="168">
        <v>-0.2142598</v>
      </c>
      <c r="M43" s="168">
        <v>0.68905079999999996</v>
      </c>
      <c r="N43" s="168">
        <v>-0.3724402</v>
      </c>
      <c r="O43" s="168">
        <v>0.4512718</v>
      </c>
      <c r="P43" s="1" t="str">
        <f t="shared" si="1"/>
        <v>〇</v>
      </c>
    </row>
    <row r="44" spans="2:16">
      <c r="B44" s="170">
        <v>41</v>
      </c>
      <c r="C44" s="170">
        <v>0</v>
      </c>
      <c r="D44" s="170">
        <v>1</v>
      </c>
      <c r="E44" s="170">
        <v>3</v>
      </c>
      <c r="F44" s="170">
        <v>42</v>
      </c>
      <c r="G44" s="187"/>
      <c r="H44" s="100">
        <v>35</v>
      </c>
      <c r="I44" s="100">
        <v>35</v>
      </c>
      <c r="J44" s="168">
        <v>-0.76243490000000003</v>
      </c>
      <c r="K44" s="168">
        <v>0.31811790000000001</v>
      </c>
      <c r="L44" s="168">
        <v>-0.2169189</v>
      </c>
      <c r="M44" s="168">
        <v>0.68188210000000005</v>
      </c>
      <c r="N44" s="168">
        <v>-0.38289849999999997</v>
      </c>
      <c r="O44" s="168">
        <v>0.46652909999999997</v>
      </c>
      <c r="P44" s="1" t="str">
        <f t="shared" si="1"/>
        <v>〇</v>
      </c>
    </row>
    <row r="45" spans="2:16">
      <c r="B45" s="170">
        <v>42</v>
      </c>
      <c r="C45" s="170">
        <v>0</v>
      </c>
      <c r="D45" s="170">
        <v>1</v>
      </c>
      <c r="E45" s="170">
        <v>3</v>
      </c>
      <c r="F45" s="170">
        <v>21</v>
      </c>
      <c r="G45" s="187"/>
      <c r="H45" s="100">
        <v>36</v>
      </c>
      <c r="I45" s="100">
        <v>36</v>
      </c>
      <c r="J45" s="168">
        <v>-0.67099549999999997</v>
      </c>
      <c r="K45" s="168">
        <v>0.33827400000000002</v>
      </c>
      <c r="L45" s="168">
        <v>-0.22384470000000001</v>
      </c>
      <c r="M45" s="168">
        <v>0.66172600000000004</v>
      </c>
      <c r="N45" s="168">
        <v>-0.41290359999999998</v>
      </c>
      <c r="O45" s="168">
        <v>0.51119939999999997</v>
      </c>
      <c r="P45" s="1" t="str">
        <f t="shared" si="1"/>
        <v>〇</v>
      </c>
    </row>
    <row r="46" spans="2:16">
      <c r="B46" s="170">
        <v>43</v>
      </c>
      <c r="C46" s="170">
        <v>0</v>
      </c>
      <c r="D46" s="170">
        <v>1</v>
      </c>
      <c r="E46" s="170">
        <v>3</v>
      </c>
      <c r="F46" s="170">
        <v>35</v>
      </c>
      <c r="G46" s="187"/>
      <c r="H46" s="100">
        <v>37</v>
      </c>
      <c r="I46" s="100">
        <v>37</v>
      </c>
      <c r="J46" s="168">
        <v>-0.67930820000000003</v>
      </c>
      <c r="K46" s="168">
        <v>0.33641569999999998</v>
      </c>
      <c r="L46" s="168">
        <v>-0.2232402</v>
      </c>
      <c r="M46" s="168">
        <v>0.66358430000000002</v>
      </c>
      <c r="N46" s="168">
        <v>-0.4100994</v>
      </c>
      <c r="O46" s="168">
        <v>0.50696759999999996</v>
      </c>
      <c r="P46" s="1" t="str">
        <f t="shared" si="1"/>
        <v>〇</v>
      </c>
    </row>
    <row r="47" spans="2:16">
      <c r="B47" s="171">
        <v>44</v>
      </c>
      <c r="C47" s="171">
        <v>0</v>
      </c>
      <c r="D47" s="171">
        <v>1</v>
      </c>
      <c r="E47" s="171">
        <v>3</v>
      </c>
      <c r="F47" s="171">
        <v>36</v>
      </c>
      <c r="G47" s="187"/>
      <c r="H47" s="100">
        <v>38</v>
      </c>
      <c r="I47" s="100">
        <v>38</v>
      </c>
      <c r="J47" s="168">
        <v>-0.60449419999999998</v>
      </c>
      <c r="K47" s="168">
        <v>0.35331620000000002</v>
      </c>
      <c r="L47" s="168">
        <v>-0.22848389999999999</v>
      </c>
      <c r="M47" s="168">
        <v>0.64668380000000003</v>
      </c>
      <c r="N47" s="168">
        <v>-0.4358978</v>
      </c>
      <c r="O47" s="168">
        <v>0.54635069999999997</v>
      </c>
      <c r="P47" s="1" t="str">
        <f t="shared" si="1"/>
        <v>〇</v>
      </c>
    </row>
    <row r="48" spans="2:16">
      <c r="G48" s="187"/>
      <c r="H48" s="100">
        <v>39</v>
      </c>
      <c r="I48" s="100">
        <v>39</v>
      </c>
      <c r="J48" s="168">
        <v>-1.5706329999999999</v>
      </c>
      <c r="K48" s="168">
        <v>0.17212620000000001</v>
      </c>
      <c r="L48" s="168">
        <v>-0.14249880000000001</v>
      </c>
      <c r="M48" s="168">
        <v>0.82787379999999999</v>
      </c>
      <c r="N48" s="168">
        <v>-0.1888946</v>
      </c>
      <c r="O48" s="168">
        <v>0.2079136</v>
      </c>
      <c r="P48" s="1" t="str">
        <f t="shared" si="1"/>
        <v>〇</v>
      </c>
    </row>
    <row r="49" spans="7:16">
      <c r="G49" s="187"/>
      <c r="H49" s="100">
        <v>40</v>
      </c>
      <c r="I49" s="100">
        <v>40</v>
      </c>
      <c r="J49" s="168">
        <v>-1.545695</v>
      </c>
      <c r="K49" s="168">
        <v>0.1757089</v>
      </c>
      <c r="L49" s="168">
        <v>-0.1448353</v>
      </c>
      <c r="M49" s="168">
        <v>0.82429110000000005</v>
      </c>
      <c r="N49" s="168">
        <v>-0.1932316</v>
      </c>
      <c r="O49" s="168">
        <v>0.21316370000000001</v>
      </c>
      <c r="P49" s="1" t="str">
        <f t="shared" si="1"/>
        <v>〇</v>
      </c>
    </row>
    <row r="50" spans="7:16">
      <c r="G50" s="187"/>
      <c r="H50" s="100">
        <v>41</v>
      </c>
      <c r="I50" s="100">
        <v>41</v>
      </c>
      <c r="J50" s="168">
        <v>-1.4210050000000001</v>
      </c>
      <c r="K50" s="168">
        <v>0.19450410000000001</v>
      </c>
      <c r="L50" s="168">
        <v>-0.15667229999999999</v>
      </c>
      <c r="M50" s="168">
        <v>0.80549590000000004</v>
      </c>
      <c r="N50" s="168">
        <v>-0.2162972</v>
      </c>
      <c r="O50" s="168">
        <v>0.2414713</v>
      </c>
      <c r="P50" s="1" t="str">
        <f t="shared" si="1"/>
        <v>〇</v>
      </c>
    </row>
    <row r="51" spans="7:16">
      <c r="G51" s="187"/>
      <c r="H51" s="100">
        <v>42</v>
      </c>
      <c r="I51" s="100">
        <v>42</v>
      </c>
      <c r="J51" s="168">
        <v>-1.5955710000000001</v>
      </c>
      <c r="K51" s="168">
        <v>0.16860159999999999</v>
      </c>
      <c r="L51" s="168">
        <v>-0.1401751</v>
      </c>
      <c r="M51" s="168">
        <v>0.83139839999999998</v>
      </c>
      <c r="N51" s="168">
        <v>-0.18464610000000001</v>
      </c>
      <c r="O51" s="168">
        <v>0.20279269999999999</v>
      </c>
      <c r="P51" s="1" t="str">
        <f t="shared" si="1"/>
        <v>〇</v>
      </c>
    </row>
    <row r="52" spans="7:16">
      <c r="G52" s="187"/>
      <c r="H52" s="100">
        <v>43</v>
      </c>
      <c r="I52" s="100">
        <v>43</v>
      </c>
      <c r="J52" s="168">
        <v>-1.479193</v>
      </c>
      <c r="K52" s="168">
        <v>0.1855493</v>
      </c>
      <c r="L52" s="168">
        <v>-0.1511207</v>
      </c>
      <c r="M52" s="168">
        <v>0.81445069999999997</v>
      </c>
      <c r="N52" s="168">
        <v>-0.20524139999999999</v>
      </c>
      <c r="O52" s="168">
        <v>0.22782140000000001</v>
      </c>
      <c r="P52" s="1" t="str">
        <f t="shared" si="1"/>
        <v>〇</v>
      </c>
    </row>
    <row r="53" spans="7:16">
      <c r="G53" s="187"/>
      <c r="H53" s="101">
        <v>44</v>
      </c>
      <c r="I53" s="101">
        <v>44</v>
      </c>
      <c r="J53" s="169">
        <v>-1.4708810000000001</v>
      </c>
      <c r="K53" s="169">
        <v>0.1868088</v>
      </c>
      <c r="L53" s="169">
        <v>-0.1519113</v>
      </c>
      <c r="M53" s="169">
        <v>0.8131912</v>
      </c>
      <c r="N53" s="169">
        <v>-0.206789</v>
      </c>
      <c r="O53" s="169">
        <v>0.22972310000000001</v>
      </c>
      <c r="P53" s="1" t="str">
        <f t="shared" si="1"/>
        <v>〇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Z59"/>
  <sheetViews>
    <sheetView tabSelected="1" workbookViewId="0">
      <selection activeCell="B5" sqref="B5:F25"/>
    </sheetView>
  </sheetViews>
  <sheetFormatPr defaultRowHeight="14.25"/>
  <cols>
    <col min="2" max="2" width="8.125" customWidth="1"/>
    <col min="3" max="6" width="12.625" customWidth="1"/>
    <col min="7" max="7" width="12.625" style="12" customWidth="1"/>
    <col min="8" max="8" width="9.125" style="86" customWidth="1"/>
    <col min="9" max="13" width="12.625" customWidth="1"/>
    <col min="14" max="14" width="10.25" bestFit="1" customWidth="1"/>
    <col min="15" max="15" width="12.125" customWidth="1"/>
    <col min="16" max="16" width="9.125" style="1" bestFit="1" customWidth="1"/>
    <col min="17" max="17" width="9.375" bestFit="1" customWidth="1"/>
    <col min="18" max="18" width="9.125" bestFit="1" customWidth="1"/>
  </cols>
  <sheetData>
    <row r="2" spans="1:26">
      <c r="B2" t="s">
        <v>129</v>
      </c>
    </row>
    <row r="4" spans="1:26">
      <c r="C4" s="85" t="s">
        <v>11</v>
      </c>
      <c r="D4" s="194" t="s">
        <v>1</v>
      </c>
      <c r="E4" s="196"/>
      <c r="F4" s="195"/>
    </row>
    <row r="5" spans="1:26" ht="15" thickBot="1">
      <c r="B5" s="19" t="s">
        <v>0</v>
      </c>
      <c r="C5" s="19" t="s">
        <v>15</v>
      </c>
      <c r="D5" s="19" t="s">
        <v>16</v>
      </c>
      <c r="E5" s="19" t="s">
        <v>17</v>
      </c>
      <c r="F5" s="19" t="s">
        <v>18</v>
      </c>
      <c r="G5" s="49"/>
      <c r="H5" s="24" t="s">
        <v>77</v>
      </c>
      <c r="I5" s="24" t="s">
        <v>78</v>
      </c>
      <c r="J5" s="24" t="s">
        <v>79</v>
      </c>
      <c r="K5" s="24" t="s">
        <v>80</v>
      </c>
      <c r="L5" s="24" t="s">
        <v>81</v>
      </c>
      <c r="M5" s="24" t="s">
        <v>82</v>
      </c>
      <c r="N5" s="24" t="s">
        <v>83</v>
      </c>
      <c r="O5" s="24" t="s">
        <v>84</v>
      </c>
      <c r="P5" s="24" t="s">
        <v>85</v>
      </c>
      <c r="Q5" s="24" t="s">
        <v>159</v>
      </c>
      <c r="R5" s="24" t="s">
        <v>87</v>
      </c>
    </row>
    <row r="6" spans="1:26" ht="15" thickTop="1">
      <c r="A6">
        <v>1</v>
      </c>
      <c r="B6" s="9" t="s">
        <v>19</v>
      </c>
      <c r="C6" s="16">
        <v>1</v>
      </c>
      <c r="D6" s="20">
        <v>1</v>
      </c>
      <c r="E6" s="20">
        <v>1</v>
      </c>
      <c r="F6" s="20">
        <v>1</v>
      </c>
      <c r="G6" s="50"/>
      <c r="H6" s="62">
        <v>0</v>
      </c>
      <c r="I6" s="55" t="s">
        <v>88</v>
      </c>
      <c r="J6" s="56">
        <v>-2.3743159999999999</v>
      </c>
      <c r="K6" s="56">
        <v>0</v>
      </c>
      <c r="L6" s="56">
        <v>0</v>
      </c>
      <c r="M6" s="56">
        <v>0</v>
      </c>
      <c r="N6" s="56">
        <v>0</v>
      </c>
      <c r="O6" s="56">
        <v>0</v>
      </c>
      <c r="P6" s="56">
        <v>1.081906</v>
      </c>
      <c r="Q6" s="56">
        <v>4.8161230000000002</v>
      </c>
      <c r="R6" s="56">
        <v>2.8194859999999999</v>
      </c>
    </row>
    <row r="7" spans="1:26">
      <c r="A7">
        <f>A6+1</f>
        <v>2</v>
      </c>
      <c r="B7" s="10" t="s">
        <v>20</v>
      </c>
      <c r="C7" s="17">
        <v>1</v>
      </c>
      <c r="D7" s="21">
        <v>1</v>
      </c>
      <c r="E7" s="21">
        <v>1</v>
      </c>
      <c r="F7" s="21">
        <v>1</v>
      </c>
      <c r="G7" s="50"/>
      <c r="H7" s="63">
        <v>1</v>
      </c>
      <c r="I7" s="51" t="s">
        <v>105</v>
      </c>
      <c r="J7" s="52">
        <v>2.6428189999999998</v>
      </c>
      <c r="K7" s="52">
        <v>-0.41782900000000001</v>
      </c>
      <c r="L7" s="52">
        <v>5.7034669999999998</v>
      </c>
      <c r="M7" s="52">
        <v>14.052759999999999</v>
      </c>
      <c r="N7" s="52">
        <v>0.65847489999999997</v>
      </c>
      <c r="O7" s="52">
        <v>299.90539999999999</v>
      </c>
      <c r="P7" s="52">
        <v>1.5611980000000001</v>
      </c>
      <c r="Q7" s="52">
        <v>2.8656220000000001</v>
      </c>
      <c r="R7" s="52">
        <v>9.0490759999999995</v>
      </c>
    </row>
    <row r="8" spans="1:26">
      <c r="A8">
        <f t="shared" ref="A8:A25" si="0">A7+1</f>
        <v>3</v>
      </c>
      <c r="B8" s="10" t="s">
        <v>21</v>
      </c>
      <c r="C8" s="17">
        <v>1</v>
      </c>
      <c r="D8" s="21">
        <v>1</v>
      </c>
      <c r="E8" s="21">
        <v>1</v>
      </c>
      <c r="F8" s="21">
        <v>1</v>
      </c>
      <c r="G8" s="50"/>
      <c r="H8" s="63">
        <v>2</v>
      </c>
      <c r="I8" s="51" t="s">
        <v>106</v>
      </c>
      <c r="J8" s="52">
        <v>1.9484300000000001</v>
      </c>
      <c r="K8" s="52">
        <v>-0.78448960000000001</v>
      </c>
      <c r="L8" s="52">
        <v>4.6813500000000001</v>
      </c>
      <c r="M8" s="52">
        <v>7.0176639999999999</v>
      </c>
      <c r="N8" s="52">
        <v>0.4563526</v>
      </c>
      <c r="O8" s="52">
        <v>107.9157</v>
      </c>
      <c r="P8" s="52">
        <v>1.394028</v>
      </c>
      <c r="Q8" s="52">
        <v>1.95356</v>
      </c>
      <c r="R8" s="52">
        <v>16.22035</v>
      </c>
    </row>
    <row r="9" spans="1:26">
      <c r="A9">
        <f t="shared" si="0"/>
        <v>4</v>
      </c>
      <c r="B9" s="10" t="s">
        <v>22</v>
      </c>
      <c r="C9" s="17">
        <v>1</v>
      </c>
      <c r="D9" s="21">
        <v>1</v>
      </c>
      <c r="E9" s="21">
        <v>0</v>
      </c>
      <c r="F9" s="21">
        <v>1</v>
      </c>
      <c r="G9" s="50"/>
      <c r="H9" s="64">
        <v>3</v>
      </c>
      <c r="I9" s="53" t="s">
        <v>107</v>
      </c>
      <c r="J9" s="54">
        <v>0.503525</v>
      </c>
      <c r="K9" s="54">
        <v>-2.5440680000000002</v>
      </c>
      <c r="L9" s="54">
        <v>3.5511180000000002</v>
      </c>
      <c r="M9" s="54">
        <v>1.6545430000000001</v>
      </c>
      <c r="N9" s="54">
        <v>7.8546229999999995E-2</v>
      </c>
      <c r="O9" s="54">
        <v>34.852260000000001</v>
      </c>
      <c r="P9" s="54">
        <v>1.5545389999999999</v>
      </c>
      <c r="Q9" s="54">
        <v>0.1049153</v>
      </c>
      <c r="R9" s="54">
        <v>74.60087</v>
      </c>
    </row>
    <row r="10" spans="1:26" ht="15" thickBot="1">
      <c r="A10">
        <f t="shared" si="0"/>
        <v>5</v>
      </c>
      <c r="B10" s="10" t="s">
        <v>23</v>
      </c>
      <c r="C10" s="17">
        <v>1</v>
      </c>
      <c r="D10" s="21">
        <v>1</v>
      </c>
      <c r="E10" s="21">
        <v>0</v>
      </c>
      <c r="F10" s="21">
        <v>1</v>
      </c>
      <c r="U10" s="24" t="s">
        <v>78</v>
      </c>
      <c r="V10" s="24" t="s">
        <v>79</v>
      </c>
      <c r="W10" s="24" t="s">
        <v>82</v>
      </c>
      <c r="X10" s="24" t="s">
        <v>85</v>
      </c>
      <c r="Y10" s="24" t="s">
        <v>159</v>
      </c>
      <c r="Z10" s="24" t="s">
        <v>87</v>
      </c>
    </row>
    <row r="11" spans="1:26" ht="15" thickTop="1">
      <c r="A11">
        <f t="shared" si="0"/>
        <v>6</v>
      </c>
      <c r="B11" s="10" t="s">
        <v>24</v>
      </c>
      <c r="C11" s="17">
        <v>1</v>
      </c>
      <c r="D11" s="21">
        <v>1</v>
      </c>
      <c r="E11" s="21">
        <v>0</v>
      </c>
      <c r="F11" s="21">
        <v>0</v>
      </c>
      <c r="U11" s="55" t="s">
        <v>88</v>
      </c>
      <c r="V11" s="56">
        <v>-2.3743159999999999</v>
      </c>
      <c r="W11" s="56">
        <v>0</v>
      </c>
      <c r="X11" s="56">
        <v>1.081906</v>
      </c>
      <c r="Y11" s="56">
        <v>4.8161230000000002</v>
      </c>
      <c r="Z11" s="56">
        <v>2.8194859999999999</v>
      </c>
    </row>
    <row r="12" spans="1:26">
      <c r="A12">
        <f t="shared" si="0"/>
        <v>7</v>
      </c>
      <c r="B12" s="10" t="s">
        <v>25</v>
      </c>
      <c r="C12" s="17">
        <v>1</v>
      </c>
      <c r="D12" s="21">
        <v>0</v>
      </c>
      <c r="E12" s="21">
        <v>1</v>
      </c>
      <c r="F12" s="21">
        <v>0</v>
      </c>
      <c r="U12" s="51" t="s">
        <v>105</v>
      </c>
      <c r="V12" s="52">
        <v>2.6428189999999998</v>
      </c>
      <c r="W12" s="52">
        <v>14.052759999999999</v>
      </c>
      <c r="X12" s="52">
        <v>1.5611980000000001</v>
      </c>
      <c r="Y12" s="52">
        <v>2.8656220000000001</v>
      </c>
      <c r="Z12" s="52">
        <v>9.0490759999999995</v>
      </c>
    </row>
    <row r="13" spans="1:26" s="12" customFormat="1">
      <c r="A13">
        <f t="shared" si="0"/>
        <v>8</v>
      </c>
      <c r="B13" s="10" t="s">
        <v>26</v>
      </c>
      <c r="C13" s="17">
        <v>1</v>
      </c>
      <c r="D13" s="21">
        <v>0</v>
      </c>
      <c r="E13" s="21">
        <v>0</v>
      </c>
      <c r="F13" s="21">
        <v>0</v>
      </c>
      <c r="H13" s="86"/>
      <c r="I13"/>
      <c r="J13"/>
      <c r="K13"/>
      <c r="L13"/>
      <c r="M13"/>
      <c r="N13"/>
      <c r="O13"/>
      <c r="P13" s="1"/>
      <c r="U13" s="51" t="s">
        <v>106</v>
      </c>
      <c r="V13" s="52">
        <v>1.9484300000000001</v>
      </c>
      <c r="W13" s="52">
        <v>7.0176639999999999</v>
      </c>
      <c r="X13" s="52">
        <v>1.394028</v>
      </c>
      <c r="Y13" s="52">
        <v>1.95356</v>
      </c>
      <c r="Z13" s="52">
        <v>16.22035</v>
      </c>
    </row>
    <row r="14" spans="1:26" s="12" customFormat="1">
      <c r="A14">
        <f t="shared" si="0"/>
        <v>9</v>
      </c>
      <c r="B14" s="10" t="s">
        <v>27</v>
      </c>
      <c r="C14" s="17">
        <v>0</v>
      </c>
      <c r="D14" s="21">
        <v>1</v>
      </c>
      <c r="E14" s="21">
        <v>0</v>
      </c>
      <c r="F14" s="21">
        <v>1</v>
      </c>
      <c r="H14" s="86"/>
      <c r="I14"/>
      <c r="J14"/>
      <c r="K14"/>
      <c r="L14"/>
      <c r="M14"/>
      <c r="N14"/>
      <c r="O14"/>
      <c r="P14" s="1"/>
      <c r="U14" s="53" t="s">
        <v>107</v>
      </c>
      <c r="V14" s="54">
        <v>0.503525</v>
      </c>
      <c r="W14" s="54">
        <v>1.6545430000000001</v>
      </c>
      <c r="X14" s="54">
        <v>1.5545389999999999</v>
      </c>
      <c r="Y14" s="54">
        <v>0.1049153</v>
      </c>
      <c r="Z14" s="54">
        <v>74.60087</v>
      </c>
    </row>
    <row r="15" spans="1:26" s="12" customFormat="1">
      <c r="A15">
        <f t="shared" si="0"/>
        <v>10</v>
      </c>
      <c r="B15" s="10" t="s">
        <v>28</v>
      </c>
      <c r="C15" s="17">
        <v>0</v>
      </c>
      <c r="D15" s="21">
        <v>1</v>
      </c>
      <c r="E15" s="21">
        <v>0</v>
      </c>
      <c r="F15" s="21">
        <v>0</v>
      </c>
      <c r="H15" s="86"/>
      <c r="I15"/>
      <c r="J15"/>
      <c r="K15"/>
      <c r="L15"/>
      <c r="M15"/>
      <c r="N15"/>
      <c r="O15"/>
      <c r="P15" s="1"/>
    </row>
    <row r="16" spans="1:26" s="12" customFormat="1">
      <c r="A16">
        <f t="shared" si="0"/>
        <v>11</v>
      </c>
      <c r="B16" s="10" t="s">
        <v>29</v>
      </c>
      <c r="C16" s="17">
        <v>0</v>
      </c>
      <c r="D16" s="21">
        <v>0</v>
      </c>
      <c r="E16" s="21">
        <v>1</v>
      </c>
      <c r="F16" s="21">
        <v>0</v>
      </c>
      <c r="H16" s="86"/>
      <c r="I16"/>
      <c r="J16"/>
      <c r="K16"/>
      <c r="L16"/>
      <c r="M16"/>
      <c r="N16"/>
      <c r="O16"/>
      <c r="P16" s="1"/>
    </row>
    <row r="17" spans="1:18" s="12" customFormat="1">
      <c r="A17">
        <f t="shared" si="0"/>
        <v>12</v>
      </c>
      <c r="B17" s="10" t="s">
        <v>30</v>
      </c>
      <c r="C17" s="17">
        <v>0</v>
      </c>
      <c r="D17" s="21">
        <v>0</v>
      </c>
      <c r="E17" s="21">
        <v>1</v>
      </c>
      <c r="F17" s="21">
        <v>0</v>
      </c>
      <c r="H17" s="86"/>
      <c r="I17"/>
      <c r="J17"/>
      <c r="K17"/>
      <c r="L17"/>
      <c r="M17"/>
      <c r="N17"/>
      <c r="O17"/>
      <c r="P17" s="1"/>
    </row>
    <row r="18" spans="1:18" s="12" customFormat="1">
      <c r="A18">
        <f t="shared" si="0"/>
        <v>13</v>
      </c>
      <c r="B18" s="10" t="s">
        <v>31</v>
      </c>
      <c r="C18" s="17">
        <v>0</v>
      </c>
      <c r="D18" s="21">
        <v>0</v>
      </c>
      <c r="E18" s="21">
        <v>0</v>
      </c>
      <c r="F18" s="21">
        <v>1</v>
      </c>
      <c r="H18" s="86"/>
      <c r="I18"/>
      <c r="J18"/>
      <c r="K18"/>
      <c r="L18"/>
      <c r="M18"/>
      <c r="N18"/>
      <c r="O18"/>
      <c r="P18" s="1"/>
    </row>
    <row r="19" spans="1:18" s="12" customFormat="1">
      <c r="A19">
        <f t="shared" si="0"/>
        <v>14</v>
      </c>
      <c r="B19" s="10" t="s">
        <v>32</v>
      </c>
      <c r="C19" s="17">
        <v>0</v>
      </c>
      <c r="D19" s="21">
        <v>0</v>
      </c>
      <c r="E19" s="21">
        <v>0</v>
      </c>
      <c r="F19" s="21">
        <v>0</v>
      </c>
      <c r="H19" s="86"/>
      <c r="I19"/>
      <c r="J19"/>
      <c r="K19"/>
      <c r="L19"/>
      <c r="M19"/>
      <c r="N19"/>
      <c r="O19"/>
      <c r="P19" s="1"/>
    </row>
    <row r="20" spans="1:18" s="12" customFormat="1">
      <c r="A20">
        <f t="shared" si="0"/>
        <v>15</v>
      </c>
      <c r="B20" s="10" t="s">
        <v>33</v>
      </c>
      <c r="C20" s="17">
        <v>0</v>
      </c>
      <c r="D20" s="21">
        <v>0</v>
      </c>
      <c r="E20" s="21">
        <v>0</v>
      </c>
      <c r="F20" s="21">
        <v>0</v>
      </c>
      <c r="H20" s="80"/>
      <c r="I20" s="194" t="s">
        <v>108</v>
      </c>
      <c r="J20" s="195"/>
      <c r="K20" s="81"/>
      <c r="L20"/>
      <c r="M20" s="80" t="s">
        <v>119</v>
      </c>
      <c r="N20"/>
      <c r="O20"/>
      <c r="P20" s="1"/>
    </row>
    <row r="21" spans="1:18" s="12" customFormat="1" ht="15" thickBot="1">
      <c r="A21">
        <f t="shared" si="0"/>
        <v>16</v>
      </c>
      <c r="B21" s="10" t="s">
        <v>34</v>
      </c>
      <c r="C21" s="17">
        <v>0</v>
      </c>
      <c r="D21" s="21">
        <v>0</v>
      </c>
      <c r="E21" s="21">
        <v>0</v>
      </c>
      <c r="F21" s="21">
        <v>0</v>
      </c>
      <c r="H21" s="23"/>
      <c r="I21" s="82" t="s">
        <v>109</v>
      </c>
      <c r="J21" s="82" t="s">
        <v>110</v>
      </c>
      <c r="K21" s="23" t="s">
        <v>121</v>
      </c>
      <c r="L21"/>
      <c r="M21" s="91" t="s">
        <v>117</v>
      </c>
      <c r="N21" s="91" t="s">
        <v>118</v>
      </c>
      <c r="O21" s="91" t="s">
        <v>105</v>
      </c>
      <c r="P21" s="91" t="s">
        <v>106</v>
      </c>
      <c r="Q21" s="91" t="s">
        <v>107</v>
      </c>
      <c r="R21" s="89"/>
    </row>
    <row r="22" spans="1:18" s="12" customFormat="1" ht="15" thickTop="1">
      <c r="A22">
        <f t="shared" si="0"/>
        <v>17</v>
      </c>
      <c r="B22" s="10" t="s">
        <v>35</v>
      </c>
      <c r="C22" s="17">
        <v>0</v>
      </c>
      <c r="D22" s="21">
        <v>0</v>
      </c>
      <c r="E22" s="21">
        <v>0</v>
      </c>
      <c r="F22" s="21">
        <v>0</v>
      </c>
      <c r="H22" s="62" t="s">
        <v>111</v>
      </c>
      <c r="I22" s="87">
        <v>6</v>
      </c>
      <c r="J22" s="87">
        <v>2</v>
      </c>
      <c r="K22" s="92" t="s">
        <v>122</v>
      </c>
      <c r="L22"/>
      <c r="M22" s="56" t="s">
        <v>118</v>
      </c>
      <c r="N22" s="56">
        <v>1</v>
      </c>
      <c r="O22" s="56">
        <v>0.58333330000000005</v>
      </c>
      <c r="P22" s="56">
        <v>0.35634830000000001</v>
      </c>
      <c r="Q22" s="56">
        <v>0.47075650000000002</v>
      </c>
      <c r="R22" s="90"/>
    </row>
    <row r="23" spans="1:18" s="12" customFormat="1">
      <c r="A23">
        <f t="shared" si="0"/>
        <v>18</v>
      </c>
      <c r="B23" s="10" t="s">
        <v>36</v>
      </c>
      <c r="C23" s="17">
        <v>0</v>
      </c>
      <c r="D23" s="21">
        <v>0</v>
      </c>
      <c r="E23" s="21">
        <v>0</v>
      </c>
      <c r="F23" s="21">
        <v>0</v>
      </c>
      <c r="H23" s="64" t="s">
        <v>112</v>
      </c>
      <c r="I23" s="88">
        <v>2</v>
      </c>
      <c r="J23" s="88">
        <v>10</v>
      </c>
      <c r="K23" s="93" t="s">
        <v>122</v>
      </c>
      <c r="L23"/>
      <c r="M23" s="52" t="s">
        <v>105</v>
      </c>
      <c r="N23" s="52">
        <v>0.58333330000000005</v>
      </c>
      <c r="O23" s="52">
        <v>1</v>
      </c>
      <c r="P23" s="52">
        <v>0.13363059999999999</v>
      </c>
      <c r="Q23" s="52">
        <v>0.68473680000000003</v>
      </c>
      <c r="R23" s="90"/>
    </row>
    <row r="24" spans="1:18" s="12" customFormat="1">
      <c r="A24">
        <f t="shared" si="0"/>
        <v>19</v>
      </c>
      <c r="B24" s="10" t="s">
        <v>37</v>
      </c>
      <c r="C24" s="17">
        <v>0</v>
      </c>
      <c r="D24" s="21">
        <v>0</v>
      </c>
      <c r="E24" s="21">
        <v>0</v>
      </c>
      <c r="F24" s="21">
        <v>0</v>
      </c>
      <c r="H24" s="85" t="s">
        <v>120</v>
      </c>
      <c r="I24" s="94">
        <f>I22/I23</f>
        <v>3</v>
      </c>
      <c r="J24" s="94">
        <f>J22/J23</f>
        <v>0.2</v>
      </c>
      <c r="K24" s="94">
        <f>I24/J24</f>
        <v>15</v>
      </c>
      <c r="L24"/>
      <c r="M24" s="52" t="s">
        <v>106</v>
      </c>
      <c r="N24" s="52">
        <v>0.35634830000000001</v>
      </c>
      <c r="O24" s="52">
        <v>0.13363059999999999</v>
      </c>
      <c r="P24" s="52">
        <v>1</v>
      </c>
      <c r="Q24" s="52">
        <v>0.20587900000000001</v>
      </c>
      <c r="R24" s="90"/>
    </row>
    <row r="25" spans="1:18" s="12" customFormat="1">
      <c r="A25">
        <f t="shared" si="0"/>
        <v>20</v>
      </c>
      <c r="B25" s="11" t="s">
        <v>38</v>
      </c>
      <c r="C25" s="18">
        <v>0</v>
      </c>
      <c r="D25" s="22">
        <v>0</v>
      </c>
      <c r="E25" s="22">
        <v>0</v>
      </c>
      <c r="F25" s="22">
        <v>0</v>
      </c>
      <c r="H25" s="86"/>
      <c r="I25"/>
      <c r="J25"/>
      <c r="K25"/>
      <c r="L25"/>
      <c r="M25" s="54" t="s">
        <v>107</v>
      </c>
      <c r="N25" s="54">
        <v>0.47075650000000002</v>
      </c>
      <c r="O25" s="54">
        <v>0.68473680000000003</v>
      </c>
      <c r="P25" s="54">
        <v>0.20587900000000001</v>
      </c>
      <c r="Q25" s="54">
        <v>1</v>
      </c>
      <c r="R25" s="90"/>
    </row>
    <row r="26" spans="1:18">
      <c r="H26" s="80"/>
      <c r="I26" s="194" t="s">
        <v>108</v>
      </c>
      <c r="J26" s="195"/>
      <c r="K26" s="81"/>
    </row>
    <row r="27" spans="1:18" ht="15" thickBot="1">
      <c r="H27" s="23"/>
      <c r="I27" s="82" t="s">
        <v>109</v>
      </c>
      <c r="J27" s="82" t="s">
        <v>110</v>
      </c>
      <c r="K27" s="23" t="s">
        <v>121</v>
      </c>
    </row>
    <row r="28" spans="1:18" ht="15" thickTop="1">
      <c r="H28" s="62" t="s">
        <v>113</v>
      </c>
      <c r="I28" s="83">
        <v>4</v>
      </c>
      <c r="J28" s="83">
        <v>2</v>
      </c>
      <c r="K28" s="92" t="s">
        <v>122</v>
      </c>
    </row>
    <row r="29" spans="1:18">
      <c r="H29" s="64" t="s">
        <v>114</v>
      </c>
      <c r="I29" s="84">
        <v>4</v>
      </c>
      <c r="J29" s="84">
        <v>10</v>
      </c>
      <c r="K29" s="93" t="s">
        <v>122</v>
      </c>
    </row>
    <row r="30" spans="1:18">
      <c r="H30" s="85" t="s">
        <v>120</v>
      </c>
      <c r="I30" s="94">
        <f>I28/I29</f>
        <v>1</v>
      </c>
      <c r="J30" s="94">
        <f>J28/J29</f>
        <v>0.2</v>
      </c>
      <c r="K30" s="94">
        <f>I30/J30</f>
        <v>5</v>
      </c>
    </row>
    <row r="32" spans="1:18">
      <c r="H32" s="80"/>
      <c r="I32" s="194" t="s">
        <v>108</v>
      </c>
      <c r="J32" s="195"/>
      <c r="K32" s="81"/>
    </row>
    <row r="33" spans="7:16" ht="15" thickBot="1">
      <c r="H33" s="23"/>
      <c r="I33" s="82" t="s">
        <v>109</v>
      </c>
      <c r="J33" s="82" t="s">
        <v>110</v>
      </c>
      <c r="K33" s="23" t="s">
        <v>121</v>
      </c>
    </row>
    <row r="34" spans="7:16" ht="15" thickTop="1">
      <c r="H34" s="62" t="s">
        <v>115</v>
      </c>
      <c r="I34" s="87">
        <v>5</v>
      </c>
      <c r="J34" s="87">
        <v>2</v>
      </c>
      <c r="K34" s="92" t="s">
        <v>122</v>
      </c>
    </row>
    <row r="35" spans="7:16">
      <c r="H35" s="64" t="s">
        <v>116</v>
      </c>
      <c r="I35" s="88">
        <v>3</v>
      </c>
      <c r="J35" s="88">
        <v>10</v>
      </c>
      <c r="K35" s="93" t="s">
        <v>122</v>
      </c>
    </row>
    <row r="36" spans="7:16">
      <c r="H36" s="85" t="s">
        <v>120</v>
      </c>
      <c r="I36" s="94">
        <f>I34/I35</f>
        <v>1.6666666666666667</v>
      </c>
      <c r="J36" s="94">
        <f>J34/J35</f>
        <v>0.2</v>
      </c>
      <c r="K36" s="94">
        <f>I36/J36</f>
        <v>8.3333333333333339</v>
      </c>
    </row>
    <row r="38" spans="7:16" ht="15" thickBot="1">
      <c r="G38" s="49"/>
      <c r="H38" s="76" t="s">
        <v>130</v>
      </c>
      <c r="I38" s="76" t="s">
        <v>91</v>
      </c>
      <c r="J38" s="76" t="s">
        <v>92</v>
      </c>
      <c r="K38" s="76" t="s">
        <v>93</v>
      </c>
      <c r="L38" s="76" t="s">
        <v>94</v>
      </c>
      <c r="M38" s="76" t="s">
        <v>95</v>
      </c>
      <c r="N38" s="76" t="s">
        <v>96</v>
      </c>
      <c r="O38" s="76" t="s">
        <v>97</v>
      </c>
    </row>
    <row r="39" spans="7:16" ht="15" thickTop="1">
      <c r="G39" s="50"/>
      <c r="H39" s="77">
        <v>1</v>
      </c>
      <c r="I39" s="77" t="s">
        <v>19</v>
      </c>
      <c r="J39" s="75">
        <v>2.720459</v>
      </c>
      <c r="K39" s="75">
        <v>0.93822309999999998</v>
      </c>
      <c r="L39" s="75">
        <v>-5.7960490000000003E-2</v>
      </c>
      <c r="M39" s="75">
        <v>0.93822309999999998</v>
      </c>
      <c r="N39" s="75">
        <v>-6.3767480000000001E-2</v>
      </c>
      <c r="O39" s="75">
        <v>6.5844539999999993E-2</v>
      </c>
      <c r="P39" s="1" t="str">
        <f>IF(K39&gt;0.5,"〇","×")</f>
        <v>〇</v>
      </c>
    </row>
    <row r="40" spans="7:16">
      <c r="G40" s="50"/>
      <c r="H40" s="78">
        <v>2</v>
      </c>
      <c r="I40" s="78" t="s">
        <v>20</v>
      </c>
      <c r="J40" s="73">
        <v>2.720459</v>
      </c>
      <c r="K40" s="73">
        <v>0.93822309999999998</v>
      </c>
      <c r="L40" s="73">
        <v>-5.7960490000000003E-2</v>
      </c>
      <c r="M40" s="73">
        <v>0.93822309999999998</v>
      </c>
      <c r="N40" s="73">
        <v>-6.3767480000000001E-2</v>
      </c>
      <c r="O40" s="73">
        <v>6.5844539999999993E-2</v>
      </c>
      <c r="P40" s="1" t="str">
        <f t="shared" ref="P40:P46" si="1">IF(K40&gt;0.5,"〇","×")</f>
        <v>〇</v>
      </c>
    </row>
    <row r="41" spans="7:16">
      <c r="G41" s="50"/>
      <c r="H41" s="78">
        <v>3</v>
      </c>
      <c r="I41" s="78" t="s">
        <v>21</v>
      </c>
      <c r="J41" s="73">
        <v>2.720459</v>
      </c>
      <c r="K41" s="73">
        <v>0.93822309999999998</v>
      </c>
      <c r="L41" s="73">
        <v>-5.7960490000000003E-2</v>
      </c>
      <c r="M41" s="73">
        <v>0.93822309999999998</v>
      </c>
      <c r="N41" s="73">
        <v>-6.3767480000000001E-2</v>
      </c>
      <c r="O41" s="73">
        <v>6.5844539999999993E-2</v>
      </c>
      <c r="P41" s="1" t="str">
        <f t="shared" si="1"/>
        <v>〇</v>
      </c>
    </row>
    <row r="42" spans="7:16">
      <c r="G42" s="50"/>
      <c r="H42" s="78">
        <v>4</v>
      </c>
      <c r="I42" s="78" t="s">
        <v>22</v>
      </c>
      <c r="J42" s="73">
        <v>0.77202839999999995</v>
      </c>
      <c r="K42" s="73">
        <v>0.68395950000000005</v>
      </c>
      <c r="L42" s="73">
        <v>-0.21615889999999999</v>
      </c>
      <c r="M42" s="73">
        <v>0.68395950000000005</v>
      </c>
      <c r="N42" s="73">
        <v>-0.37985659999999999</v>
      </c>
      <c r="O42" s="73">
        <v>0.46207480000000001</v>
      </c>
      <c r="P42" s="1" t="str">
        <f t="shared" si="1"/>
        <v>〇</v>
      </c>
    </row>
    <row r="43" spans="7:16">
      <c r="G43" s="50"/>
      <c r="H43" s="78">
        <v>5</v>
      </c>
      <c r="I43" s="78" t="s">
        <v>23</v>
      </c>
      <c r="J43" s="73">
        <v>0.77202839999999995</v>
      </c>
      <c r="K43" s="73">
        <v>0.68395950000000005</v>
      </c>
      <c r="L43" s="73">
        <v>-0.21615889999999999</v>
      </c>
      <c r="M43" s="73">
        <v>0.68395950000000005</v>
      </c>
      <c r="N43" s="73">
        <v>-0.37985659999999999</v>
      </c>
      <c r="O43" s="73">
        <v>0.46207480000000001</v>
      </c>
      <c r="P43" s="1" t="str">
        <f t="shared" si="1"/>
        <v>〇</v>
      </c>
    </row>
    <row r="44" spans="7:16">
      <c r="G44" s="50"/>
      <c r="H44" s="78">
        <v>6</v>
      </c>
      <c r="I44" s="78" t="s">
        <v>24</v>
      </c>
      <c r="J44" s="73">
        <v>0.2685034</v>
      </c>
      <c r="K44" s="73">
        <v>0.56672540000000005</v>
      </c>
      <c r="L44" s="73">
        <v>-0.24554770000000001</v>
      </c>
      <c r="M44" s="73">
        <v>0.56672540000000005</v>
      </c>
      <c r="N44" s="73">
        <v>-0.5678803</v>
      </c>
      <c r="O44" s="73">
        <v>0.76452279999999995</v>
      </c>
      <c r="P44" s="1" t="str">
        <f t="shared" si="1"/>
        <v>〇</v>
      </c>
    </row>
    <row r="45" spans="7:16">
      <c r="G45" s="50"/>
      <c r="H45" s="78">
        <v>7</v>
      </c>
      <c r="I45" s="78" t="s">
        <v>25</v>
      </c>
      <c r="J45" s="73">
        <v>-0.42588520000000002</v>
      </c>
      <c r="K45" s="73">
        <v>0.3951093</v>
      </c>
      <c r="L45" s="73">
        <v>-0.23899790000000001</v>
      </c>
      <c r="M45" s="73">
        <v>0.3951093</v>
      </c>
      <c r="N45" s="73">
        <v>-0.9285928</v>
      </c>
      <c r="O45" s="73">
        <v>1.530945</v>
      </c>
      <c r="P45" s="1" t="str">
        <f t="shared" si="1"/>
        <v>×</v>
      </c>
    </row>
    <row r="46" spans="7:16">
      <c r="G46" s="50"/>
      <c r="H46" s="78">
        <v>8</v>
      </c>
      <c r="I46" s="78" t="s">
        <v>26</v>
      </c>
      <c r="J46" s="73">
        <v>-2.3743159999999999</v>
      </c>
      <c r="K46" s="73">
        <v>8.5152340000000007E-2</v>
      </c>
      <c r="L46" s="73">
        <v>-7.7901419999999999E-2</v>
      </c>
      <c r="M46" s="73">
        <v>8.5152340000000007E-2</v>
      </c>
      <c r="N46" s="73">
        <v>-2.4633129999999999</v>
      </c>
      <c r="O46" s="73">
        <v>10.74366</v>
      </c>
      <c r="P46" s="1" t="str">
        <f t="shared" si="1"/>
        <v>×</v>
      </c>
    </row>
    <row r="47" spans="7:16">
      <c r="G47" s="50"/>
      <c r="H47" s="78">
        <v>9</v>
      </c>
      <c r="I47" s="78" t="s">
        <v>27</v>
      </c>
      <c r="J47" s="73">
        <v>0.77202839999999995</v>
      </c>
      <c r="K47" s="73">
        <v>0.68395950000000005</v>
      </c>
      <c r="L47" s="73">
        <v>-0.21615889999999999</v>
      </c>
      <c r="M47" s="73">
        <v>0.3160405</v>
      </c>
      <c r="N47" s="73">
        <v>-1.151885</v>
      </c>
      <c r="O47" s="73">
        <v>2.1641520000000001</v>
      </c>
      <c r="P47" s="1" t="str">
        <f>IF(K47&lt;=0.5,"〇","×")</f>
        <v>×</v>
      </c>
    </row>
    <row r="48" spans="7:16">
      <c r="G48" s="50"/>
      <c r="H48" s="78">
        <v>10</v>
      </c>
      <c r="I48" s="78" t="s">
        <v>28</v>
      </c>
      <c r="J48" s="73">
        <v>0.2685034</v>
      </c>
      <c r="K48" s="73">
        <v>0.56672540000000005</v>
      </c>
      <c r="L48" s="73">
        <v>-0.24554770000000001</v>
      </c>
      <c r="M48" s="73">
        <v>0.43327460000000001</v>
      </c>
      <c r="N48" s="73">
        <v>-0.83638369999999995</v>
      </c>
      <c r="O48" s="73">
        <v>1.3080050000000001</v>
      </c>
      <c r="P48" s="1" t="str">
        <f t="shared" ref="P48:P58" si="2">IF(K48&lt;=0.5,"〇","×")</f>
        <v>×</v>
      </c>
    </row>
    <row r="49" spans="7:16">
      <c r="G49" s="50"/>
      <c r="H49" s="78">
        <v>11</v>
      </c>
      <c r="I49" s="78" t="s">
        <v>29</v>
      </c>
      <c r="J49" s="73">
        <v>-0.42588520000000002</v>
      </c>
      <c r="K49" s="73">
        <v>0.3951093</v>
      </c>
      <c r="L49" s="73">
        <v>-0.23899790000000001</v>
      </c>
      <c r="M49" s="73">
        <v>0.6048907</v>
      </c>
      <c r="N49" s="73">
        <v>-0.50270760000000003</v>
      </c>
      <c r="O49" s="73">
        <v>0.65319130000000003</v>
      </c>
      <c r="P49" s="1" t="str">
        <f t="shared" si="2"/>
        <v>〇</v>
      </c>
    </row>
    <row r="50" spans="7:16">
      <c r="G50" s="50"/>
      <c r="H50" s="78">
        <v>12</v>
      </c>
      <c r="I50" s="78" t="s">
        <v>30</v>
      </c>
      <c r="J50" s="73">
        <v>-0.42588520000000002</v>
      </c>
      <c r="K50" s="73">
        <v>0.3951093</v>
      </c>
      <c r="L50" s="73">
        <v>-0.23899790000000001</v>
      </c>
      <c r="M50" s="73">
        <v>0.6048907</v>
      </c>
      <c r="N50" s="73">
        <v>-0.50270760000000003</v>
      </c>
      <c r="O50" s="73">
        <v>0.65319130000000003</v>
      </c>
      <c r="P50" s="1" t="str">
        <f t="shared" si="2"/>
        <v>〇</v>
      </c>
    </row>
    <row r="51" spans="7:16">
      <c r="G51" s="50"/>
      <c r="H51" s="78">
        <v>13</v>
      </c>
      <c r="I51" s="78" t="s">
        <v>31</v>
      </c>
      <c r="J51" s="73">
        <v>-1.8707910000000001</v>
      </c>
      <c r="K51" s="73">
        <v>0.13345029999999999</v>
      </c>
      <c r="L51" s="73">
        <v>-0.1156413</v>
      </c>
      <c r="M51" s="73">
        <v>0.86654969999999998</v>
      </c>
      <c r="N51" s="73">
        <v>-0.1432358</v>
      </c>
      <c r="O51" s="73">
        <v>0.1540019</v>
      </c>
      <c r="P51" s="1" t="str">
        <f t="shared" si="2"/>
        <v>〇</v>
      </c>
    </row>
    <row r="52" spans="7:16">
      <c r="G52" s="50"/>
      <c r="H52" s="78">
        <v>14</v>
      </c>
      <c r="I52" s="78" t="s">
        <v>32</v>
      </c>
      <c r="J52" s="73">
        <v>-2.3743159999999999</v>
      </c>
      <c r="K52" s="73">
        <v>8.5152340000000007E-2</v>
      </c>
      <c r="L52" s="73">
        <v>-7.7901419999999999E-2</v>
      </c>
      <c r="M52" s="73">
        <v>0.91484770000000004</v>
      </c>
      <c r="N52" s="73">
        <v>-8.8997720000000002E-2</v>
      </c>
      <c r="O52" s="73">
        <v>9.3078170000000002E-2</v>
      </c>
      <c r="P52" s="1" t="str">
        <f t="shared" si="2"/>
        <v>〇</v>
      </c>
    </row>
    <row r="53" spans="7:16">
      <c r="G53" s="50"/>
      <c r="H53" s="78">
        <v>15</v>
      </c>
      <c r="I53" s="78" t="s">
        <v>33</v>
      </c>
      <c r="J53" s="73">
        <v>-2.3743159999999999</v>
      </c>
      <c r="K53" s="73">
        <v>8.5152340000000007E-2</v>
      </c>
      <c r="L53" s="73">
        <v>-7.7901419999999999E-2</v>
      </c>
      <c r="M53" s="73">
        <v>0.91484770000000004</v>
      </c>
      <c r="N53" s="73">
        <v>-8.8997720000000002E-2</v>
      </c>
      <c r="O53" s="73">
        <v>9.3078170000000002E-2</v>
      </c>
      <c r="P53" s="1" t="str">
        <f t="shared" si="2"/>
        <v>〇</v>
      </c>
    </row>
    <row r="54" spans="7:16">
      <c r="G54" s="50"/>
      <c r="H54" s="78">
        <v>16</v>
      </c>
      <c r="I54" s="78" t="s">
        <v>34</v>
      </c>
      <c r="J54" s="73">
        <v>-2.3743159999999999</v>
      </c>
      <c r="K54" s="73">
        <v>8.5152340000000007E-2</v>
      </c>
      <c r="L54" s="73">
        <v>-7.7901419999999999E-2</v>
      </c>
      <c r="M54" s="73">
        <v>0.91484770000000004</v>
      </c>
      <c r="N54" s="73">
        <v>-8.8997720000000002E-2</v>
      </c>
      <c r="O54" s="73">
        <v>9.3078170000000002E-2</v>
      </c>
      <c r="P54" s="1" t="str">
        <f t="shared" si="2"/>
        <v>〇</v>
      </c>
    </row>
    <row r="55" spans="7:16">
      <c r="G55" s="50"/>
      <c r="H55" s="78">
        <v>17</v>
      </c>
      <c r="I55" s="78" t="s">
        <v>35</v>
      </c>
      <c r="J55" s="73">
        <v>-2.3743159999999999</v>
      </c>
      <c r="K55" s="73">
        <v>8.5152340000000007E-2</v>
      </c>
      <c r="L55" s="73">
        <v>-7.7901419999999999E-2</v>
      </c>
      <c r="M55" s="73">
        <v>0.91484770000000004</v>
      </c>
      <c r="N55" s="73">
        <v>-8.8997720000000002E-2</v>
      </c>
      <c r="O55" s="73">
        <v>9.3078170000000002E-2</v>
      </c>
      <c r="P55" s="1" t="str">
        <f t="shared" si="2"/>
        <v>〇</v>
      </c>
    </row>
    <row r="56" spans="7:16">
      <c r="G56" s="50"/>
      <c r="H56" s="78">
        <v>18</v>
      </c>
      <c r="I56" s="78" t="s">
        <v>36</v>
      </c>
      <c r="J56" s="73">
        <v>-2.3743159999999999</v>
      </c>
      <c r="K56" s="73">
        <v>8.5152340000000007E-2</v>
      </c>
      <c r="L56" s="73">
        <v>-7.7901419999999999E-2</v>
      </c>
      <c r="M56" s="73">
        <v>0.91484770000000004</v>
      </c>
      <c r="N56" s="73">
        <v>-8.8997720000000002E-2</v>
      </c>
      <c r="O56" s="73">
        <v>9.3078170000000002E-2</v>
      </c>
      <c r="P56" s="1" t="str">
        <f t="shared" si="2"/>
        <v>〇</v>
      </c>
    </row>
    <row r="57" spans="7:16">
      <c r="G57" s="50"/>
      <c r="H57" s="78">
        <v>19</v>
      </c>
      <c r="I57" s="78" t="s">
        <v>37</v>
      </c>
      <c r="J57" s="73">
        <v>-2.3743159999999999</v>
      </c>
      <c r="K57" s="73">
        <v>8.5152340000000007E-2</v>
      </c>
      <c r="L57" s="73">
        <v>-7.7901419999999999E-2</v>
      </c>
      <c r="M57" s="73">
        <v>0.91484770000000004</v>
      </c>
      <c r="N57" s="73">
        <v>-8.8997720000000002E-2</v>
      </c>
      <c r="O57" s="73">
        <v>9.3078170000000002E-2</v>
      </c>
      <c r="P57" s="1" t="str">
        <f t="shared" si="2"/>
        <v>〇</v>
      </c>
    </row>
    <row r="58" spans="7:16">
      <c r="G58" s="50"/>
      <c r="H58" s="72">
        <v>20</v>
      </c>
      <c r="I58" s="72" t="s">
        <v>38</v>
      </c>
      <c r="J58" s="74">
        <v>-2.3743159999999999</v>
      </c>
      <c r="K58" s="74">
        <v>8.5152340000000007E-2</v>
      </c>
      <c r="L58" s="74">
        <v>-7.7901419999999999E-2</v>
      </c>
      <c r="M58" s="74">
        <v>0.91484770000000004</v>
      </c>
      <c r="N58" s="74">
        <v>-8.8997720000000002E-2</v>
      </c>
      <c r="O58" s="74">
        <v>9.3078170000000002E-2</v>
      </c>
      <c r="P58" s="1" t="str">
        <f t="shared" si="2"/>
        <v>〇</v>
      </c>
    </row>
    <row r="59" spans="7:16">
      <c r="N59" s="128">
        <f>SUM(N39:N58)</f>
        <v>-8.6707054800000005</v>
      </c>
    </row>
  </sheetData>
  <mergeCells count="4">
    <mergeCell ref="I20:J20"/>
    <mergeCell ref="I26:J26"/>
    <mergeCell ref="I32:J32"/>
    <mergeCell ref="D4:F4"/>
  </mergeCells>
  <phoneticPr fontId="1"/>
  <pageMargins left="0.7" right="0.7" top="0.75" bottom="0.75" header="0.3" footer="0.3"/>
  <pageSetup paperSize="9" scale="63" fitToHeight="0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X41"/>
  <sheetViews>
    <sheetView workbookViewId="0">
      <selection activeCell="W24" sqref="W24"/>
    </sheetView>
  </sheetViews>
  <sheetFormatPr defaultRowHeight="14.25"/>
  <cols>
    <col min="3" max="3" width="12.875" customWidth="1"/>
    <col min="4" max="4" width="13" customWidth="1"/>
    <col min="8" max="8" width="9.125" bestFit="1" customWidth="1"/>
    <col min="9" max="9" width="14.25" customWidth="1"/>
    <col min="10" max="10" width="13.125" customWidth="1"/>
    <col min="11" max="11" width="11.75" customWidth="1"/>
    <col min="12" max="12" width="11.5" customWidth="1"/>
    <col min="13" max="13" width="9.125" bestFit="1" customWidth="1"/>
    <col min="14" max="14" width="4.625" style="1" customWidth="1"/>
    <col min="15" max="15" width="9.125" style="1" customWidth="1"/>
    <col min="16" max="18" width="9.125" style="61" bestFit="1" customWidth="1"/>
    <col min="19" max="24" width="9" style="61"/>
  </cols>
  <sheetData>
    <row r="2" spans="2:24">
      <c r="B2" t="s">
        <v>75</v>
      </c>
    </row>
    <row r="3" spans="2:24">
      <c r="C3" s="85" t="s">
        <v>11</v>
      </c>
      <c r="D3" s="194" t="s">
        <v>1</v>
      </c>
      <c r="E3" s="196"/>
      <c r="F3" s="195"/>
    </row>
    <row r="4" spans="2:24" ht="15" thickBot="1">
      <c r="B4" s="23" t="s">
        <v>0</v>
      </c>
      <c r="C4" s="23" t="s">
        <v>39</v>
      </c>
      <c r="D4" s="23" t="s">
        <v>40</v>
      </c>
      <c r="E4" s="23" t="s">
        <v>41</v>
      </c>
      <c r="F4" s="23" t="s">
        <v>42</v>
      </c>
      <c r="H4" s="24" t="s">
        <v>0</v>
      </c>
      <c r="I4" s="24" t="s">
        <v>128</v>
      </c>
      <c r="J4" s="24" t="s">
        <v>124</v>
      </c>
      <c r="K4" s="24" t="s">
        <v>127</v>
      </c>
      <c r="L4" s="24" t="s">
        <v>42</v>
      </c>
      <c r="M4" s="49"/>
      <c r="N4" s="76" t="s">
        <v>77</v>
      </c>
      <c r="O4" s="76" t="s">
        <v>78</v>
      </c>
      <c r="P4" s="76" t="s">
        <v>79</v>
      </c>
      <c r="Q4" s="76" t="s">
        <v>80</v>
      </c>
      <c r="R4" s="76" t="s">
        <v>81</v>
      </c>
      <c r="S4" s="76" t="s">
        <v>82</v>
      </c>
      <c r="T4" s="76" t="s">
        <v>83</v>
      </c>
      <c r="U4" s="76" t="s">
        <v>84</v>
      </c>
      <c r="V4" s="76" t="s">
        <v>85</v>
      </c>
      <c r="W4" s="76" t="s">
        <v>86</v>
      </c>
      <c r="X4" s="76" t="s">
        <v>87</v>
      </c>
    </row>
    <row r="5" spans="2:24" ht="15" thickTop="1">
      <c r="B5" s="15">
        <v>1</v>
      </c>
      <c r="C5" s="15" t="s">
        <v>43</v>
      </c>
      <c r="D5" s="15">
        <v>0</v>
      </c>
      <c r="E5" s="15" t="s">
        <v>44</v>
      </c>
      <c r="F5" s="15">
        <v>36</v>
      </c>
      <c r="H5" s="15">
        <v>1</v>
      </c>
      <c r="I5" s="15">
        <f>IF(C5="無",0,1)</f>
        <v>0</v>
      </c>
      <c r="J5" s="15">
        <v>0</v>
      </c>
      <c r="K5" s="15">
        <f>IF(E5="男",0,1)</f>
        <v>0</v>
      </c>
      <c r="L5" s="15">
        <v>36</v>
      </c>
      <c r="M5" s="50"/>
      <c r="N5" s="109">
        <v>0</v>
      </c>
      <c r="O5" s="109" t="s">
        <v>88</v>
      </c>
      <c r="P5" s="110">
        <v>-1.533261</v>
      </c>
      <c r="Q5" s="110">
        <v>0</v>
      </c>
      <c r="R5" s="110">
        <v>0</v>
      </c>
      <c r="S5" s="110">
        <v>0</v>
      </c>
      <c r="T5" s="110">
        <v>0</v>
      </c>
      <c r="U5" s="110">
        <v>0</v>
      </c>
      <c r="V5" s="110">
        <v>2.180056</v>
      </c>
      <c r="W5" s="110">
        <v>0.4946489</v>
      </c>
      <c r="X5" s="110">
        <v>48.186100000000003</v>
      </c>
    </row>
    <row r="6" spans="2:24">
      <c r="B6" s="13">
        <v>2</v>
      </c>
      <c r="C6" s="13" t="s">
        <v>43</v>
      </c>
      <c r="D6" s="13">
        <v>0</v>
      </c>
      <c r="E6" s="13" t="s">
        <v>44</v>
      </c>
      <c r="F6" s="13">
        <v>55</v>
      </c>
      <c r="H6" s="13">
        <v>2</v>
      </c>
      <c r="I6" s="13">
        <f t="shared" ref="I6:I29" si="0">IF(C6="無",0,1)</f>
        <v>0</v>
      </c>
      <c r="J6" s="13">
        <v>0</v>
      </c>
      <c r="K6" s="13">
        <f t="shared" ref="K6:K29" si="1">IF(E6="男",0,1)</f>
        <v>0</v>
      </c>
      <c r="L6" s="13">
        <v>55</v>
      </c>
      <c r="M6" s="50"/>
      <c r="N6" s="78">
        <v>1</v>
      </c>
      <c r="O6" s="78" t="s">
        <v>40</v>
      </c>
      <c r="P6" s="112">
        <v>2.0802909999999999</v>
      </c>
      <c r="Q6" s="112">
        <v>0.27074589999999998</v>
      </c>
      <c r="R6" s="112">
        <v>3.8898350000000002</v>
      </c>
      <c r="S6" s="112">
        <v>8.0067959999999996</v>
      </c>
      <c r="T6" s="112">
        <v>1.3109420000000001</v>
      </c>
      <c r="U6" s="112">
        <v>48.902830000000002</v>
      </c>
      <c r="V6" s="112">
        <v>0.92302600000000001</v>
      </c>
      <c r="W6" s="112">
        <v>5.079491</v>
      </c>
      <c r="X6" s="112">
        <v>2.4210600000000002</v>
      </c>
    </row>
    <row r="7" spans="2:24">
      <c r="B7" s="13">
        <v>3</v>
      </c>
      <c r="C7" s="13" t="s">
        <v>43</v>
      </c>
      <c r="D7" s="13">
        <v>0</v>
      </c>
      <c r="E7" s="13" t="s">
        <v>45</v>
      </c>
      <c r="F7" s="13">
        <v>27</v>
      </c>
      <c r="H7" s="13">
        <v>3</v>
      </c>
      <c r="I7" s="13">
        <f t="shared" si="0"/>
        <v>0</v>
      </c>
      <c r="J7" s="13">
        <v>0</v>
      </c>
      <c r="K7" s="13">
        <f t="shared" si="1"/>
        <v>1</v>
      </c>
      <c r="L7" s="13">
        <v>27</v>
      </c>
      <c r="M7" s="50"/>
      <c r="N7" s="78">
        <v>2</v>
      </c>
      <c r="O7" s="78" t="s">
        <v>41</v>
      </c>
      <c r="P7" s="112">
        <v>1.3481000000000001</v>
      </c>
      <c r="Q7" s="112">
        <v>-0.83928919999999996</v>
      </c>
      <c r="R7" s="112">
        <v>3.5354890000000001</v>
      </c>
      <c r="S7" s="112">
        <v>3.8501020000000001</v>
      </c>
      <c r="T7" s="112">
        <v>0.4320175</v>
      </c>
      <c r="U7" s="112">
        <v>34.311779999999999</v>
      </c>
      <c r="V7" s="112">
        <v>1.1157600000000001</v>
      </c>
      <c r="W7" s="112">
        <v>1.459832</v>
      </c>
      <c r="X7" s="112">
        <v>22.695679999999999</v>
      </c>
    </row>
    <row r="8" spans="2:24">
      <c r="B8" s="13">
        <v>4</v>
      </c>
      <c r="C8" s="13" t="s">
        <v>43</v>
      </c>
      <c r="D8" s="13">
        <v>0</v>
      </c>
      <c r="E8" s="13" t="s">
        <v>45</v>
      </c>
      <c r="F8" s="13">
        <v>42</v>
      </c>
      <c r="H8" s="13">
        <v>4</v>
      </c>
      <c r="I8" s="13">
        <f t="shared" si="0"/>
        <v>0</v>
      </c>
      <c r="J8" s="13">
        <v>0</v>
      </c>
      <c r="K8" s="13">
        <f t="shared" si="1"/>
        <v>1</v>
      </c>
      <c r="L8" s="13">
        <v>42</v>
      </c>
      <c r="M8" s="50"/>
      <c r="N8" s="72">
        <v>3</v>
      </c>
      <c r="O8" s="72" t="s">
        <v>42</v>
      </c>
      <c r="P8" s="113">
        <v>-5.6036240000000001E-2</v>
      </c>
      <c r="Q8" s="113">
        <v>-0.15300549999999999</v>
      </c>
      <c r="R8" s="113">
        <v>4.093306E-2</v>
      </c>
      <c r="S8" s="113">
        <v>0.94550480000000003</v>
      </c>
      <c r="T8" s="113">
        <v>0.85812500000000003</v>
      </c>
      <c r="U8" s="113">
        <v>1.041782</v>
      </c>
      <c r="V8" s="113">
        <v>4.9462819999999998E-2</v>
      </c>
      <c r="W8" s="113">
        <v>1.2834540000000001</v>
      </c>
      <c r="X8" s="113">
        <v>25.72578</v>
      </c>
    </row>
    <row r="9" spans="2:24">
      <c r="B9" s="13">
        <v>5</v>
      </c>
      <c r="C9" s="13" t="s">
        <v>43</v>
      </c>
      <c r="D9" s="13">
        <v>1</v>
      </c>
      <c r="E9" s="13" t="s">
        <v>44</v>
      </c>
      <c r="F9" s="13">
        <v>35</v>
      </c>
      <c r="H9" s="13">
        <v>5</v>
      </c>
      <c r="I9" s="13">
        <f t="shared" si="0"/>
        <v>0</v>
      </c>
      <c r="J9" s="13">
        <v>1</v>
      </c>
      <c r="K9" s="13">
        <f t="shared" si="1"/>
        <v>0</v>
      </c>
      <c r="L9" s="13">
        <v>35</v>
      </c>
    </row>
    <row r="10" spans="2:24" ht="15" thickBot="1">
      <c r="B10" s="13">
        <v>6</v>
      </c>
      <c r="C10" s="13" t="s">
        <v>43</v>
      </c>
      <c r="D10" s="13">
        <v>1</v>
      </c>
      <c r="E10" s="13" t="s">
        <v>44</v>
      </c>
      <c r="F10" s="13">
        <v>39</v>
      </c>
      <c r="H10" s="13">
        <v>6</v>
      </c>
      <c r="I10" s="13">
        <f t="shared" si="0"/>
        <v>0</v>
      </c>
      <c r="J10" s="13">
        <v>1</v>
      </c>
      <c r="K10" s="13">
        <f t="shared" si="1"/>
        <v>0</v>
      </c>
      <c r="L10" s="13">
        <v>39</v>
      </c>
      <c r="M10" s="49"/>
      <c r="N10" s="117" t="s">
        <v>77</v>
      </c>
      <c r="O10" s="117" t="s">
        <v>91</v>
      </c>
      <c r="P10" s="117" t="s">
        <v>92</v>
      </c>
      <c r="Q10" s="117" t="s">
        <v>93</v>
      </c>
      <c r="R10" s="117" t="s">
        <v>94</v>
      </c>
      <c r="S10" s="117" t="s">
        <v>95</v>
      </c>
      <c r="T10" s="117" t="s">
        <v>96</v>
      </c>
      <c r="U10" s="117" t="s">
        <v>97</v>
      </c>
    </row>
    <row r="11" spans="2:24" ht="15" thickTop="1">
      <c r="B11" s="13">
        <v>7</v>
      </c>
      <c r="C11" s="13" t="s">
        <v>43</v>
      </c>
      <c r="D11" s="13">
        <v>1</v>
      </c>
      <c r="E11" s="13" t="s">
        <v>44</v>
      </c>
      <c r="F11" s="13">
        <v>41</v>
      </c>
      <c r="H11" s="13">
        <v>7</v>
      </c>
      <c r="I11" s="13">
        <f t="shared" si="0"/>
        <v>0</v>
      </c>
      <c r="J11" s="13">
        <v>1</v>
      </c>
      <c r="K11" s="13">
        <f t="shared" si="1"/>
        <v>0</v>
      </c>
      <c r="L11" s="13">
        <v>41</v>
      </c>
      <c r="M11" s="50"/>
      <c r="N11" s="116">
        <v>1</v>
      </c>
      <c r="O11" s="116">
        <v>1</v>
      </c>
      <c r="P11" s="118">
        <v>-3.5505659999999999</v>
      </c>
      <c r="Q11" s="118">
        <v>2.790722E-2</v>
      </c>
      <c r="R11" s="118">
        <v>-2.71284E-2</v>
      </c>
      <c r="S11" s="118">
        <v>0.97209279999999998</v>
      </c>
      <c r="T11" s="118">
        <v>-2.8304019999999999E-2</v>
      </c>
      <c r="U11" s="118">
        <v>2.870839E-2</v>
      </c>
      <c r="V11" s="1" t="str">
        <f>IF(Q11&lt;0.5,"〇","×")</f>
        <v>〇</v>
      </c>
    </row>
    <row r="12" spans="2:24">
      <c r="B12" s="13">
        <v>8</v>
      </c>
      <c r="C12" s="13" t="s">
        <v>43</v>
      </c>
      <c r="D12" s="13">
        <v>1</v>
      </c>
      <c r="E12" s="13" t="s">
        <v>44</v>
      </c>
      <c r="F12" s="13">
        <v>45</v>
      </c>
      <c r="H12" s="13">
        <v>8</v>
      </c>
      <c r="I12" s="13">
        <f t="shared" si="0"/>
        <v>0</v>
      </c>
      <c r="J12" s="13">
        <v>1</v>
      </c>
      <c r="K12" s="13">
        <f t="shared" si="1"/>
        <v>0</v>
      </c>
      <c r="L12" s="13">
        <v>45</v>
      </c>
      <c r="M12" s="50"/>
      <c r="N12" s="114">
        <v>2</v>
      </c>
      <c r="O12" s="114">
        <v>2</v>
      </c>
      <c r="P12" s="119">
        <v>-4.6152540000000002</v>
      </c>
      <c r="Q12" s="119">
        <v>9.8026209999999992E-3</v>
      </c>
      <c r="R12" s="119">
        <v>-9.7065299999999997E-3</v>
      </c>
      <c r="S12" s="119">
        <v>0.99019740000000001</v>
      </c>
      <c r="T12" s="119">
        <v>-9.8509830000000007E-3</v>
      </c>
      <c r="U12" s="119">
        <v>9.8996640000000007E-3</v>
      </c>
      <c r="V12" s="1" t="str">
        <f t="shared" ref="V12:V25" si="2">IF(Q12&lt;0.5,"〇","×")</f>
        <v>〇</v>
      </c>
    </row>
    <row r="13" spans="2:24">
      <c r="B13" s="13">
        <v>9</v>
      </c>
      <c r="C13" s="13" t="s">
        <v>43</v>
      </c>
      <c r="D13" s="13">
        <v>1</v>
      </c>
      <c r="E13" s="13" t="s">
        <v>45</v>
      </c>
      <c r="F13" s="13">
        <v>32</v>
      </c>
      <c r="H13" s="13">
        <v>9</v>
      </c>
      <c r="I13" s="13">
        <f t="shared" si="0"/>
        <v>0</v>
      </c>
      <c r="J13" s="13">
        <v>1</v>
      </c>
      <c r="K13" s="13">
        <f t="shared" si="1"/>
        <v>1</v>
      </c>
      <c r="L13" s="13">
        <v>32</v>
      </c>
      <c r="M13" s="50"/>
      <c r="N13" s="114">
        <v>3</v>
      </c>
      <c r="O13" s="114">
        <v>3</v>
      </c>
      <c r="P13" s="119">
        <v>-1.69814</v>
      </c>
      <c r="Q13" s="119">
        <v>0.15470829999999999</v>
      </c>
      <c r="R13" s="119">
        <v>-0.13077369999999999</v>
      </c>
      <c r="S13" s="119">
        <v>0.84529169999999998</v>
      </c>
      <c r="T13" s="119">
        <v>-0.16807359999999999</v>
      </c>
      <c r="U13" s="119">
        <v>0.18302360000000001</v>
      </c>
      <c r="V13" s="1" t="str">
        <f t="shared" si="2"/>
        <v>〇</v>
      </c>
    </row>
    <row r="14" spans="2:24">
      <c r="B14" s="13">
        <v>10</v>
      </c>
      <c r="C14" s="13" t="s">
        <v>43</v>
      </c>
      <c r="D14" s="13">
        <v>1</v>
      </c>
      <c r="E14" s="13" t="s">
        <v>45</v>
      </c>
      <c r="F14" s="13">
        <v>42</v>
      </c>
      <c r="H14" s="13">
        <v>10</v>
      </c>
      <c r="I14" s="13">
        <f t="shared" si="0"/>
        <v>0</v>
      </c>
      <c r="J14" s="13">
        <v>1</v>
      </c>
      <c r="K14" s="13">
        <f t="shared" si="1"/>
        <v>1</v>
      </c>
      <c r="L14" s="13">
        <v>42</v>
      </c>
      <c r="M14" s="50"/>
      <c r="N14" s="114">
        <v>4</v>
      </c>
      <c r="O14" s="114">
        <v>4</v>
      </c>
      <c r="P14" s="119">
        <v>-2.5386839999999999</v>
      </c>
      <c r="Q14" s="119">
        <v>7.3190409999999997E-2</v>
      </c>
      <c r="R14" s="119">
        <v>-6.7833580000000004E-2</v>
      </c>
      <c r="S14" s="119">
        <v>0.92680960000000001</v>
      </c>
      <c r="T14" s="119">
        <v>-7.6007140000000001E-2</v>
      </c>
      <c r="U14" s="119">
        <v>7.8970280000000004E-2</v>
      </c>
      <c r="V14" s="1" t="str">
        <f t="shared" si="2"/>
        <v>〇</v>
      </c>
    </row>
    <row r="15" spans="2:24">
      <c r="B15" s="13">
        <v>11</v>
      </c>
      <c r="C15" s="13" t="s">
        <v>43</v>
      </c>
      <c r="D15" s="13">
        <v>1</v>
      </c>
      <c r="E15" s="13" t="s">
        <v>45</v>
      </c>
      <c r="F15" s="13">
        <v>51</v>
      </c>
      <c r="H15" s="13">
        <v>11</v>
      </c>
      <c r="I15" s="13">
        <f t="shared" si="0"/>
        <v>0</v>
      </c>
      <c r="J15" s="13">
        <v>1</v>
      </c>
      <c r="K15" s="13">
        <f t="shared" si="1"/>
        <v>1</v>
      </c>
      <c r="L15" s="13">
        <v>51</v>
      </c>
      <c r="M15" s="50"/>
      <c r="N15" s="114">
        <v>5</v>
      </c>
      <c r="O15" s="114">
        <v>5</v>
      </c>
      <c r="P15" s="119">
        <v>-1.414239</v>
      </c>
      <c r="Q15" s="119">
        <v>0.1955663</v>
      </c>
      <c r="R15" s="119">
        <v>-0.15732009999999999</v>
      </c>
      <c r="S15" s="119">
        <v>0.80443370000000003</v>
      </c>
      <c r="T15" s="119">
        <v>-0.2176167</v>
      </c>
      <c r="U15" s="119">
        <v>0.24311050000000001</v>
      </c>
      <c r="V15" s="1" t="str">
        <f t="shared" si="2"/>
        <v>〇</v>
      </c>
    </row>
    <row r="16" spans="2:24">
      <c r="B16" s="13">
        <v>12</v>
      </c>
      <c r="C16" s="13" t="s">
        <v>43</v>
      </c>
      <c r="D16" s="13">
        <v>1</v>
      </c>
      <c r="E16" s="13" t="s">
        <v>45</v>
      </c>
      <c r="F16" s="13">
        <v>53</v>
      </c>
      <c r="H16" s="13">
        <v>12</v>
      </c>
      <c r="I16" s="13">
        <f t="shared" si="0"/>
        <v>0</v>
      </c>
      <c r="J16" s="13">
        <v>1</v>
      </c>
      <c r="K16" s="13">
        <f t="shared" si="1"/>
        <v>1</v>
      </c>
      <c r="L16" s="13">
        <v>53</v>
      </c>
      <c r="M16" s="50"/>
      <c r="N16" s="114">
        <v>6</v>
      </c>
      <c r="O16" s="114">
        <v>6</v>
      </c>
      <c r="P16" s="119">
        <v>-1.6383840000000001</v>
      </c>
      <c r="Q16" s="119">
        <v>0.1626851</v>
      </c>
      <c r="R16" s="119">
        <v>-0.1362186</v>
      </c>
      <c r="S16" s="119">
        <v>0.83731489999999997</v>
      </c>
      <c r="T16" s="119">
        <v>-0.17755499999999999</v>
      </c>
      <c r="U16" s="119">
        <v>0.19429379999999999</v>
      </c>
      <c r="V16" s="1" t="str">
        <f t="shared" si="2"/>
        <v>〇</v>
      </c>
    </row>
    <row r="17" spans="2:22">
      <c r="B17" s="13">
        <v>13</v>
      </c>
      <c r="C17" s="13" t="s">
        <v>43</v>
      </c>
      <c r="D17" s="13">
        <v>2</v>
      </c>
      <c r="E17" s="13" t="s">
        <v>44</v>
      </c>
      <c r="F17" s="13">
        <v>43</v>
      </c>
      <c r="H17" s="13">
        <v>13</v>
      </c>
      <c r="I17" s="13">
        <f t="shared" si="0"/>
        <v>0</v>
      </c>
      <c r="J17" s="13">
        <v>2</v>
      </c>
      <c r="K17" s="13">
        <f t="shared" si="1"/>
        <v>0</v>
      </c>
      <c r="L17" s="13">
        <v>43</v>
      </c>
      <c r="M17" s="50"/>
      <c r="N17" s="114">
        <v>7</v>
      </c>
      <c r="O17" s="114">
        <v>7</v>
      </c>
      <c r="P17" s="119">
        <v>-1.750456</v>
      </c>
      <c r="Q17" s="119">
        <v>0.1479896</v>
      </c>
      <c r="R17" s="119">
        <v>-0.1260887</v>
      </c>
      <c r="S17" s="119">
        <v>0.85201039999999995</v>
      </c>
      <c r="T17" s="119">
        <v>-0.16015660000000001</v>
      </c>
      <c r="U17" s="119">
        <v>0.1736946</v>
      </c>
      <c r="V17" s="1" t="str">
        <f t="shared" si="2"/>
        <v>〇</v>
      </c>
    </row>
    <row r="18" spans="2:22">
      <c r="B18" s="13">
        <v>14</v>
      </c>
      <c r="C18" s="13" t="s">
        <v>43</v>
      </c>
      <c r="D18" s="13">
        <v>2</v>
      </c>
      <c r="E18" s="13" t="s">
        <v>44</v>
      </c>
      <c r="F18" s="13">
        <v>47</v>
      </c>
      <c r="H18" s="13">
        <v>14</v>
      </c>
      <c r="I18" s="13">
        <f t="shared" si="0"/>
        <v>0</v>
      </c>
      <c r="J18" s="13">
        <v>2</v>
      </c>
      <c r="K18" s="13">
        <f t="shared" si="1"/>
        <v>0</v>
      </c>
      <c r="L18" s="13">
        <v>47</v>
      </c>
      <c r="M18" s="50"/>
      <c r="N18" s="114">
        <v>8</v>
      </c>
      <c r="O18" s="114">
        <v>8</v>
      </c>
      <c r="P18" s="119">
        <v>-1.9746010000000001</v>
      </c>
      <c r="Q18" s="119">
        <v>0.1218955</v>
      </c>
      <c r="R18" s="119">
        <v>-0.10703699999999999</v>
      </c>
      <c r="S18" s="119">
        <v>0.87810449999999995</v>
      </c>
      <c r="T18" s="119">
        <v>-0.12998970000000001</v>
      </c>
      <c r="U18" s="119">
        <v>0.13881660000000001</v>
      </c>
      <c r="V18" s="1" t="str">
        <f t="shared" si="2"/>
        <v>〇</v>
      </c>
    </row>
    <row r="19" spans="2:22">
      <c r="B19" s="13">
        <v>15</v>
      </c>
      <c r="C19" s="13" t="s">
        <v>43</v>
      </c>
      <c r="D19" s="13">
        <v>2</v>
      </c>
      <c r="E19" s="13" t="s">
        <v>45</v>
      </c>
      <c r="F19" s="13">
        <v>52</v>
      </c>
      <c r="H19" s="13">
        <v>15</v>
      </c>
      <c r="I19" s="13">
        <f t="shared" si="0"/>
        <v>0</v>
      </c>
      <c r="J19" s="13">
        <v>2</v>
      </c>
      <c r="K19" s="13">
        <f t="shared" si="1"/>
        <v>1</v>
      </c>
      <c r="L19" s="13">
        <v>52</v>
      </c>
      <c r="M19" s="50"/>
      <c r="N19" s="114">
        <v>9</v>
      </c>
      <c r="O19" s="114">
        <v>9</v>
      </c>
      <c r="P19" s="119">
        <v>0.1019694</v>
      </c>
      <c r="Q19" s="119">
        <v>0.52547029999999995</v>
      </c>
      <c r="R19" s="119">
        <v>-0.2493513</v>
      </c>
      <c r="S19" s="119">
        <v>0.4745297</v>
      </c>
      <c r="T19" s="119">
        <v>-0.74543099999999995</v>
      </c>
      <c r="U19" s="119">
        <v>1.1073500000000001</v>
      </c>
      <c r="V19" s="1" t="str">
        <f t="shared" si="2"/>
        <v>×</v>
      </c>
    </row>
    <row r="20" spans="2:22">
      <c r="B20" s="13">
        <v>16</v>
      </c>
      <c r="C20" s="13" t="s">
        <v>46</v>
      </c>
      <c r="D20" s="13">
        <v>1</v>
      </c>
      <c r="E20" s="13" t="s">
        <v>44</v>
      </c>
      <c r="F20" s="13">
        <v>46</v>
      </c>
      <c r="H20" s="13">
        <v>16</v>
      </c>
      <c r="I20" s="13">
        <f t="shared" si="0"/>
        <v>1</v>
      </c>
      <c r="J20" s="13">
        <v>1</v>
      </c>
      <c r="K20" s="13">
        <f t="shared" si="1"/>
        <v>0</v>
      </c>
      <c r="L20" s="13">
        <v>46</v>
      </c>
      <c r="M20" s="50"/>
      <c r="N20" s="114">
        <v>10</v>
      </c>
      <c r="O20" s="114">
        <v>10</v>
      </c>
      <c r="P20" s="119">
        <v>-0.4583931</v>
      </c>
      <c r="Q20" s="119">
        <v>0.38736710000000002</v>
      </c>
      <c r="R20" s="119">
        <v>-0.23731379999999999</v>
      </c>
      <c r="S20" s="119">
        <v>0.61263290000000004</v>
      </c>
      <c r="T20" s="119">
        <v>-0.48998940000000002</v>
      </c>
      <c r="U20" s="119">
        <v>0.6322989</v>
      </c>
      <c r="V20" s="1" t="str">
        <f t="shared" si="2"/>
        <v>〇</v>
      </c>
    </row>
    <row r="21" spans="2:22">
      <c r="B21" s="13">
        <v>17</v>
      </c>
      <c r="C21" s="13" t="s">
        <v>46</v>
      </c>
      <c r="D21" s="13">
        <v>1</v>
      </c>
      <c r="E21" s="13" t="s">
        <v>45</v>
      </c>
      <c r="F21" s="13">
        <v>24</v>
      </c>
      <c r="H21" s="13">
        <v>17</v>
      </c>
      <c r="I21" s="13">
        <f t="shared" si="0"/>
        <v>1</v>
      </c>
      <c r="J21" s="13">
        <v>1</v>
      </c>
      <c r="K21" s="13">
        <f t="shared" si="1"/>
        <v>1</v>
      </c>
      <c r="L21" s="13">
        <v>24</v>
      </c>
      <c r="M21" s="50"/>
      <c r="N21" s="114">
        <v>11</v>
      </c>
      <c r="O21" s="114">
        <v>11</v>
      </c>
      <c r="P21" s="119">
        <v>-0.9627192</v>
      </c>
      <c r="Q21" s="119">
        <v>0.27633410000000003</v>
      </c>
      <c r="R21" s="119">
        <v>-0.1999736</v>
      </c>
      <c r="S21" s="119">
        <v>0.72366589999999997</v>
      </c>
      <c r="T21" s="119">
        <v>-0.32342539999999997</v>
      </c>
      <c r="U21" s="119">
        <v>0.3818531</v>
      </c>
      <c r="V21" s="1" t="str">
        <f t="shared" si="2"/>
        <v>〇</v>
      </c>
    </row>
    <row r="22" spans="2:22">
      <c r="B22" s="13">
        <v>18</v>
      </c>
      <c r="C22" s="13" t="s">
        <v>46</v>
      </c>
      <c r="D22" s="13">
        <v>1</v>
      </c>
      <c r="E22" s="13" t="s">
        <v>45</v>
      </c>
      <c r="F22" s="13">
        <v>38</v>
      </c>
      <c r="H22" s="13">
        <v>18</v>
      </c>
      <c r="I22" s="13">
        <f t="shared" si="0"/>
        <v>1</v>
      </c>
      <c r="J22" s="13">
        <v>1</v>
      </c>
      <c r="K22" s="13">
        <f t="shared" si="1"/>
        <v>1</v>
      </c>
      <c r="L22" s="13">
        <v>38</v>
      </c>
      <c r="M22" s="50"/>
      <c r="N22" s="114">
        <v>12</v>
      </c>
      <c r="O22" s="114">
        <v>12</v>
      </c>
      <c r="P22" s="119">
        <v>-1.074792</v>
      </c>
      <c r="Q22" s="119">
        <v>0.25449290000000002</v>
      </c>
      <c r="R22" s="119">
        <v>-0.18972629999999999</v>
      </c>
      <c r="S22" s="119">
        <v>0.74550709999999998</v>
      </c>
      <c r="T22" s="119">
        <v>-0.29369060000000002</v>
      </c>
      <c r="U22" s="119">
        <v>0.34136879999999997</v>
      </c>
      <c r="V22" s="1" t="str">
        <f t="shared" si="2"/>
        <v>〇</v>
      </c>
    </row>
    <row r="23" spans="2:22">
      <c r="B23" s="13">
        <v>19</v>
      </c>
      <c r="C23" s="13" t="s">
        <v>46</v>
      </c>
      <c r="D23" s="13">
        <v>1</v>
      </c>
      <c r="E23" s="13" t="s">
        <v>45</v>
      </c>
      <c r="F23" s="13">
        <v>58</v>
      </c>
      <c r="H23" s="13">
        <v>19</v>
      </c>
      <c r="I23" s="13">
        <f t="shared" si="0"/>
        <v>1</v>
      </c>
      <c r="J23" s="13">
        <v>1</v>
      </c>
      <c r="K23" s="13">
        <f t="shared" si="1"/>
        <v>1</v>
      </c>
      <c r="L23" s="13">
        <v>58</v>
      </c>
      <c r="M23" s="50"/>
      <c r="N23" s="114">
        <v>13</v>
      </c>
      <c r="O23" s="114">
        <v>13</v>
      </c>
      <c r="P23" s="119">
        <v>0.2177616</v>
      </c>
      <c r="Q23" s="119">
        <v>0.55422629999999995</v>
      </c>
      <c r="R23" s="119">
        <v>-0.24705949999999999</v>
      </c>
      <c r="S23" s="119">
        <v>0.44577369999999999</v>
      </c>
      <c r="T23" s="119">
        <v>-0.80794379999999999</v>
      </c>
      <c r="U23" s="119">
        <v>1.2432909999999999</v>
      </c>
      <c r="V23" s="1" t="str">
        <f t="shared" si="2"/>
        <v>×</v>
      </c>
    </row>
    <row r="24" spans="2:22">
      <c r="B24" s="13">
        <v>20</v>
      </c>
      <c r="C24" s="13" t="s">
        <v>46</v>
      </c>
      <c r="D24" s="13">
        <v>2</v>
      </c>
      <c r="E24" s="13" t="s">
        <v>44</v>
      </c>
      <c r="F24" s="13">
        <v>21</v>
      </c>
      <c r="H24" s="13">
        <v>20</v>
      </c>
      <c r="I24" s="13">
        <f t="shared" si="0"/>
        <v>1</v>
      </c>
      <c r="J24" s="13">
        <v>2</v>
      </c>
      <c r="K24" s="13">
        <f t="shared" si="1"/>
        <v>0</v>
      </c>
      <c r="L24" s="13">
        <v>21</v>
      </c>
      <c r="M24" s="50"/>
      <c r="N24" s="114">
        <v>14</v>
      </c>
      <c r="O24" s="114">
        <v>14</v>
      </c>
      <c r="P24" s="119">
        <v>-6.3833220000000003E-3</v>
      </c>
      <c r="Q24" s="119">
        <v>0.49840420000000002</v>
      </c>
      <c r="R24" s="119">
        <v>-0.24999750000000001</v>
      </c>
      <c r="S24" s="119">
        <v>0.50159580000000004</v>
      </c>
      <c r="T24" s="119">
        <v>-0.68996060000000003</v>
      </c>
      <c r="U24" s="119">
        <v>0.99363699999999999</v>
      </c>
      <c r="V24" s="1" t="str">
        <f t="shared" si="2"/>
        <v>〇</v>
      </c>
    </row>
    <row r="25" spans="2:22">
      <c r="B25" s="13">
        <v>21</v>
      </c>
      <c r="C25" s="13" t="s">
        <v>46</v>
      </c>
      <c r="D25" s="13">
        <v>2</v>
      </c>
      <c r="E25" s="13" t="s">
        <v>44</v>
      </c>
      <c r="F25" s="13">
        <v>30</v>
      </c>
      <c r="H25" s="13">
        <v>21</v>
      </c>
      <c r="I25" s="13">
        <f t="shared" si="0"/>
        <v>1</v>
      </c>
      <c r="J25" s="13">
        <v>2</v>
      </c>
      <c r="K25" s="13">
        <f t="shared" si="1"/>
        <v>0</v>
      </c>
      <c r="L25" s="13">
        <v>30</v>
      </c>
      <c r="M25" s="50"/>
      <c r="N25" s="114">
        <v>15</v>
      </c>
      <c r="O25" s="114">
        <v>15</v>
      </c>
      <c r="P25" s="119">
        <v>1.0615349999999999</v>
      </c>
      <c r="Q25" s="119">
        <v>0.74298379999999997</v>
      </c>
      <c r="R25" s="119">
        <v>-0.19095889999999999</v>
      </c>
      <c r="S25" s="119">
        <v>0.25701619999999997</v>
      </c>
      <c r="T25" s="119">
        <v>-1.358616</v>
      </c>
      <c r="U25" s="119">
        <v>2.8908049999999998</v>
      </c>
      <c r="V25" s="1" t="str">
        <f t="shared" si="2"/>
        <v>×</v>
      </c>
    </row>
    <row r="26" spans="2:22">
      <c r="B26" s="13">
        <v>22</v>
      </c>
      <c r="C26" s="13" t="s">
        <v>46</v>
      </c>
      <c r="D26" s="13">
        <v>2</v>
      </c>
      <c r="E26" s="13" t="s">
        <v>44</v>
      </c>
      <c r="F26" s="25">
        <v>37</v>
      </c>
      <c r="G26" s="26"/>
      <c r="H26" s="13">
        <v>22</v>
      </c>
      <c r="I26" s="13">
        <f t="shared" si="0"/>
        <v>1</v>
      </c>
      <c r="J26" s="13">
        <v>2</v>
      </c>
      <c r="K26" s="13">
        <f t="shared" si="1"/>
        <v>0</v>
      </c>
      <c r="L26" s="13">
        <v>37</v>
      </c>
      <c r="M26" s="50"/>
      <c r="N26" s="114">
        <v>16</v>
      </c>
      <c r="O26" s="114">
        <v>16</v>
      </c>
      <c r="P26" s="119">
        <v>-2.0306380000000002</v>
      </c>
      <c r="Q26" s="119">
        <v>0.1160235</v>
      </c>
      <c r="R26" s="119">
        <v>-0.102562</v>
      </c>
      <c r="S26" s="119">
        <v>0.1160235</v>
      </c>
      <c r="T26" s="119">
        <v>-2.1539630000000001</v>
      </c>
      <c r="U26" s="119">
        <v>7.6189429999999998</v>
      </c>
      <c r="V26" s="1" t="str">
        <f>IF(Q26&lt;0.5,"×","〇")</f>
        <v>×</v>
      </c>
    </row>
    <row r="27" spans="2:22">
      <c r="B27" s="13">
        <v>23</v>
      </c>
      <c r="C27" s="13" t="s">
        <v>46</v>
      </c>
      <c r="D27" s="13">
        <v>2</v>
      </c>
      <c r="E27" s="13" t="s">
        <v>45</v>
      </c>
      <c r="F27" s="25">
        <v>24</v>
      </c>
      <c r="G27" s="26"/>
      <c r="H27" s="13">
        <v>23</v>
      </c>
      <c r="I27" s="13">
        <f t="shared" si="0"/>
        <v>1</v>
      </c>
      <c r="J27" s="13">
        <v>2</v>
      </c>
      <c r="K27" s="13">
        <f t="shared" si="1"/>
        <v>1</v>
      </c>
      <c r="L27" s="13">
        <v>24</v>
      </c>
      <c r="M27" s="50"/>
      <c r="N27" s="114">
        <v>17</v>
      </c>
      <c r="O27" s="114">
        <v>17</v>
      </c>
      <c r="P27" s="119">
        <v>0.55025930000000001</v>
      </c>
      <c r="Q27" s="119">
        <v>0.63419570000000003</v>
      </c>
      <c r="R27" s="119">
        <v>-0.23199149999999999</v>
      </c>
      <c r="S27" s="119">
        <v>0.63419570000000003</v>
      </c>
      <c r="T27" s="119">
        <v>-0.45539760000000001</v>
      </c>
      <c r="U27" s="119">
        <v>0.57680019999999999</v>
      </c>
      <c r="V27" s="1" t="str">
        <f t="shared" ref="V27:V35" si="3">IF(Q27&lt;0.5,"×","〇")</f>
        <v>〇</v>
      </c>
    </row>
    <row r="28" spans="2:22">
      <c r="B28" s="13">
        <v>24</v>
      </c>
      <c r="C28" s="13" t="s">
        <v>46</v>
      </c>
      <c r="D28" s="13">
        <v>2</v>
      </c>
      <c r="E28" s="13" t="s">
        <v>45</v>
      </c>
      <c r="F28" s="13">
        <v>56</v>
      </c>
      <c r="H28" s="13">
        <v>24</v>
      </c>
      <c r="I28" s="13">
        <f t="shared" si="0"/>
        <v>1</v>
      </c>
      <c r="J28" s="13">
        <v>2</v>
      </c>
      <c r="K28" s="13">
        <f t="shared" si="1"/>
        <v>1</v>
      </c>
      <c r="L28" s="13">
        <v>56</v>
      </c>
      <c r="M28" s="50"/>
      <c r="N28" s="114">
        <v>18</v>
      </c>
      <c r="O28" s="114">
        <v>18</v>
      </c>
      <c r="P28" s="119">
        <v>-0.23424809999999999</v>
      </c>
      <c r="Q28" s="119">
        <v>0.44170429999999999</v>
      </c>
      <c r="R28" s="119">
        <v>-0.2466016</v>
      </c>
      <c r="S28" s="119">
        <v>0.44170429999999999</v>
      </c>
      <c r="T28" s="119">
        <v>-0.81711460000000002</v>
      </c>
      <c r="U28" s="119">
        <v>1.2639579999999999</v>
      </c>
      <c r="V28" s="1" t="str">
        <f t="shared" si="3"/>
        <v>×</v>
      </c>
    </row>
    <row r="29" spans="2:22">
      <c r="B29" s="14">
        <v>25</v>
      </c>
      <c r="C29" s="14" t="s">
        <v>46</v>
      </c>
      <c r="D29" s="14">
        <v>2</v>
      </c>
      <c r="E29" s="14" t="s">
        <v>45</v>
      </c>
      <c r="F29" s="14">
        <v>58</v>
      </c>
      <c r="H29" s="14">
        <v>25</v>
      </c>
      <c r="I29" s="14">
        <f t="shared" si="0"/>
        <v>1</v>
      </c>
      <c r="J29" s="14">
        <v>2</v>
      </c>
      <c r="K29" s="14">
        <f t="shared" si="1"/>
        <v>1</v>
      </c>
      <c r="L29" s="14">
        <v>58</v>
      </c>
      <c r="M29" s="50"/>
      <c r="N29" s="114">
        <v>19</v>
      </c>
      <c r="O29" s="114">
        <v>19</v>
      </c>
      <c r="P29" s="119">
        <v>-1.354973</v>
      </c>
      <c r="Q29" s="119">
        <v>0.2050585</v>
      </c>
      <c r="R29" s="119">
        <v>-0.1630095</v>
      </c>
      <c r="S29" s="119">
        <v>0.2050585</v>
      </c>
      <c r="T29" s="119">
        <v>-1.58446</v>
      </c>
      <c r="U29" s="119">
        <v>3.8766560000000001</v>
      </c>
      <c r="V29" s="1" t="str">
        <f t="shared" si="3"/>
        <v>×</v>
      </c>
    </row>
    <row r="30" spans="2:22">
      <c r="M30" s="50"/>
      <c r="N30" s="114">
        <v>20</v>
      </c>
      <c r="O30" s="114">
        <v>20</v>
      </c>
      <c r="P30" s="119">
        <v>1.4505589999999999</v>
      </c>
      <c r="Q30" s="119">
        <v>0.81008440000000004</v>
      </c>
      <c r="R30" s="119">
        <v>-0.1538476</v>
      </c>
      <c r="S30" s="119">
        <v>0.81008440000000004</v>
      </c>
      <c r="T30" s="119">
        <v>-0.21061679999999999</v>
      </c>
      <c r="U30" s="119">
        <v>0.23443919999999999</v>
      </c>
      <c r="V30" s="1" t="str">
        <f t="shared" si="3"/>
        <v>〇</v>
      </c>
    </row>
    <row r="31" spans="2:22">
      <c r="H31" s="80"/>
      <c r="I31" s="194" t="s">
        <v>123</v>
      </c>
      <c r="J31" s="195"/>
      <c r="K31" s="105"/>
      <c r="M31" s="50"/>
      <c r="N31" s="114">
        <v>21</v>
      </c>
      <c r="O31" s="114">
        <v>21</v>
      </c>
      <c r="P31" s="119">
        <v>0.94623279999999999</v>
      </c>
      <c r="Q31" s="119">
        <v>0.72035689999999997</v>
      </c>
      <c r="R31" s="119">
        <v>-0.20144280000000001</v>
      </c>
      <c r="S31" s="119">
        <v>0.72035689999999997</v>
      </c>
      <c r="T31" s="119">
        <v>-0.32800849999999998</v>
      </c>
      <c r="U31" s="119">
        <v>0.38820070000000001</v>
      </c>
      <c r="V31" s="1" t="str">
        <f t="shared" si="3"/>
        <v>〇</v>
      </c>
    </row>
    <row r="32" spans="2:22" ht="15" thickBot="1">
      <c r="H32" s="23"/>
      <c r="I32" s="82" t="s">
        <v>109</v>
      </c>
      <c r="J32" s="82" t="s">
        <v>110</v>
      </c>
      <c r="K32" s="23" t="s">
        <v>121</v>
      </c>
      <c r="M32" s="50"/>
      <c r="N32" s="114">
        <v>22</v>
      </c>
      <c r="O32" s="114">
        <v>22</v>
      </c>
      <c r="P32" s="119">
        <v>0.55397909999999995</v>
      </c>
      <c r="Q32" s="119">
        <v>0.63505829999999996</v>
      </c>
      <c r="R32" s="119">
        <v>-0.2317593</v>
      </c>
      <c r="S32" s="119">
        <v>0.63505829999999996</v>
      </c>
      <c r="T32" s="119">
        <v>-0.45403850000000001</v>
      </c>
      <c r="U32" s="119">
        <v>0.57465860000000002</v>
      </c>
      <c r="V32" s="1" t="str">
        <f t="shared" si="3"/>
        <v>〇</v>
      </c>
    </row>
    <row r="33" spans="8:22" ht="15" thickTop="1">
      <c r="H33" s="15" t="s">
        <v>125</v>
      </c>
      <c r="I33" s="106">
        <v>4</v>
      </c>
      <c r="J33" s="106">
        <v>8</v>
      </c>
      <c r="K33" s="92" t="s">
        <v>122</v>
      </c>
      <c r="M33" s="50"/>
      <c r="N33" s="114">
        <v>23</v>
      </c>
      <c r="O33" s="114">
        <v>23</v>
      </c>
      <c r="P33" s="119">
        <v>2.6305499999999999</v>
      </c>
      <c r="Q33" s="119">
        <v>0.93280200000000002</v>
      </c>
      <c r="R33" s="119">
        <v>-6.2682409999999994E-2</v>
      </c>
      <c r="S33" s="119">
        <v>0.93280200000000002</v>
      </c>
      <c r="T33" s="119">
        <v>-6.9562289999999999E-2</v>
      </c>
      <c r="U33" s="119">
        <v>7.2038840000000007E-2</v>
      </c>
      <c r="V33" s="1" t="str">
        <f t="shared" si="3"/>
        <v>〇</v>
      </c>
    </row>
    <row r="34" spans="8:22">
      <c r="H34" s="14" t="s">
        <v>126</v>
      </c>
      <c r="I34" s="107">
        <v>6</v>
      </c>
      <c r="J34" s="107">
        <v>7</v>
      </c>
      <c r="K34" s="93" t="s">
        <v>122</v>
      </c>
      <c r="M34" s="50"/>
      <c r="N34" s="114">
        <v>24</v>
      </c>
      <c r="O34" s="114">
        <v>24</v>
      </c>
      <c r="P34" s="119">
        <v>0.83739019999999997</v>
      </c>
      <c r="Q34" s="119">
        <v>0.69791530000000002</v>
      </c>
      <c r="R34" s="119">
        <v>-0.2108295</v>
      </c>
      <c r="S34" s="119">
        <v>0.69791530000000002</v>
      </c>
      <c r="T34" s="119">
        <v>-0.35965760000000002</v>
      </c>
      <c r="U34" s="119">
        <v>0.43283870000000002</v>
      </c>
      <c r="V34" s="1" t="str">
        <f t="shared" si="3"/>
        <v>〇</v>
      </c>
    </row>
    <row r="35" spans="8:22">
      <c r="H35" s="85" t="s">
        <v>120</v>
      </c>
      <c r="I35" s="108">
        <f>I33/I34</f>
        <v>0.66666666666666663</v>
      </c>
      <c r="J35" s="108">
        <f>J33/J34</f>
        <v>1.1428571428571428</v>
      </c>
      <c r="K35" s="108">
        <f>I35/J35</f>
        <v>0.58333333333333337</v>
      </c>
      <c r="M35" s="50"/>
      <c r="N35" s="115">
        <v>25</v>
      </c>
      <c r="O35" s="115">
        <v>25</v>
      </c>
      <c r="P35" s="120">
        <v>0.72531769999999995</v>
      </c>
      <c r="Q35" s="120">
        <v>0.67377690000000001</v>
      </c>
      <c r="R35" s="120">
        <v>-0.21980160000000001</v>
      </c>
      <c r="S35" s="120">
        <v>0.67377690000000001</v>
      </c>
      <c r="T35" s="120">
        <v>-0.39485619999999999</v>
      </c>
      <c r="U35" s="120">
        <v>0.48417070000000001</v>
      </c>
      <c r="V35" s="1" t="str">
        <f t="shared" si="3"/>
        <v>〇</v>
      </c>
    </row>
    <row r="37" spans="8:22" ht="15" thickBot="1">
      <c r="M37" s="122"/>
      <c r="N37" s="121" t="s">
        <v>117</v>
      </c>
      <c r="O37" s="121" t="s">
        <v>132</v>
      </c>
      <c r="P37" s="121" t="s">
        <v>40</v>
      </c>
      <c r="Q37" s="121" t="s">
        <v>133</v>
      </c>
      <c r="R37" s="121" t="s">
        <v>42</v>
      </c>
    </row>
    <row r="38" spans="8:22" ht="15" thickTop="1">
      <c r="M38" s="123"/>
      <c r="N38" s="79" t="s">
        <v>132</v>
      </c>
      <c r="O38" s="79">
        <v>1</v>
      </c>
      <c r="P38" s="79">
        <v>0.4714045</v>
      </c>
      <c r="Q38" s="79">
        <v>0.1307441</v>
      </c>
      <c r="R38" s="79">
        <v>-0.1573851</v>
      </c>
    </row>
    <row r="39" spans="8:22">
      <c r="M39" s="123"/>
      <c r="N39" s="111" t="s">
        <v>40</v>
      </c>
      <c r="O39" s="111">
        <v>0.4714045</v>
      </c>
      <c r="P39" s="111">
        <v>1</v>
      </c>
      <c r="Q39" s="111">
        <v>-6.933752E-2</v>
      </c>
      <c r="R39" s="111">
        <v>8.5606209999999992E-3</v>
      </c>
    </row>
    <row r="40" spans="8:22">
      <c r="M40" s="123"/>
      <c r="N40" s="111" t="s">
        <v>133</v>
      </c>
      <c r="O40" s="111">
        <v>0.1307441</v>
      </c>
      <c r="P40" s="111">
        <v>-6.933752E-2</v>
      </c>
      <c r="Q40" s="111">
        <v>1</v>
      </c>
      <c r="R40" s="111">
        <v>0.15106410000000001</v>
      </c>
    </row>
    <row r="41" spans="8:22">
      <c r="M41" s="123"/>
      <c r="N41" s="71" t="s">
        <v>42</v>
      </c>
      <c r="O41" s="71">
        <v>-0.1573851</v>
      </c>
      <c r="P41" s="71">
        <v>8.5606209999999992E-3</v>
      </c>
      <c r="Q41" s="71">
        <v>0.15106410000000001</v>
      </c>
      <c r="R41" s="71">
        <v>1</v>
      </c>
    </row>
  </sheetData>
  <mergeCells count="2">
    <mergeCell ref="D3:F3"/>
    <mergeCell ref="I31:J31"/>
  </mergeCells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4:AD57"/>
  <sheetViews>
    <sheetView workbookViewId="0">
      <selection activeCell="Q28" sqref="Q28"/>
    </sheetView>
  </sheetViews>
  <sheetFormatPr defaultRowHeight="14.25"/>
  <cols>
    <col min="2" max="2" width="5.625" customWidth="1"/>
    <col min="3" max="3" width="12" customWidth="1"/>
    <col min="4" max="4" width="6.625" customWidth="1"/>
    <col min="8" max="8" width="9" style="127"/>
    <col min="10" max="15" width="9.125" bestFit="1" customWidth="1"/>
    <col min="16" max="16" width="9.75" bestFit="1" customWidth="1"/>
    <col min="17" max="18" width="9.125" bestFit="1" customWidth="1"/>
    <col min="24" max="24" width="14.25" customWidth="1"/>
  </cols>
  <sheetData>
    <row r="4" spans="2:30" ht="17.25" thickBot="1">
      <c r="B4" s="34"/>
      <c r="C4" s="27" t="s">
        <v>47</v>
      </c>
      <c r="D4" s="27" t="s">
        <v>10</v>
      </c>
      <c r="E4" s="27" t="s">
        <v>48</v>
      </c>
      <c r="F4" s="27" t="s">
        <v>49</v>
      </c>
      <c r="G4" s="49"/>
      <c r="H4" s="98" t="s">
        <v>77</v>
      </c>
      <c r="I4" s="98" t="s">
        <v>78</v>
      </c>
      <c r="J4" s="98" t="s">
        <v>79</v>
      </c>
      <c r="K4" s="98" t="s">
        <v>80</v>
      </c>
      <c r="L4" s="98" t="s">
        <v>81</v>
      </c>
      <c r="M4" s="98" t="s">
        <v>82</v>
      </c>
      <c r="N4" s="98" t="s">
        <v>83</v>
      </c>
      <c r="O4" s="98" t="s">
        <v>84</v>
      </c>
      <c r="P4" s="98" t="s">
        <v>85</v>
      </c>
      <c r="Q4" s="98" t="s">
        <v>86</v>
      </c>
      <c r="R4" s="98" t="s">
        <v>87</v>
      </c>
      <c r="X4" s="27" t="s">
        <v>47</v>
      </c>
      <c r="Y4" s="27" t="s">
        <v>48</v>
      </c>
      <c r="Z4" s="27" t="s">
        <v>49</v>
      </c>
      <c r="AB4" s="27" t="s">
        <v>47</v>
      </c>
      <c r="AC4" s="27" t="s">
        <v>48</v>
      </c>
      <c r="AD4" s="27" t="s">
        <v>49</v>
      </c>
    </row>
    <row r="5" spans="2:30" ht="17.25" thickTop="1">
      <c r="B5" s="33">
        <v>1</v>
      </c>
      <c r="C5" s="28" t="s">
        <v>50</v>
      </c>
      <c r="D5" s="28">
        <v>1</v>
      </c>
      <c r="E5" s="28">
        <v>220</v>
      </c>
      <c r="F5" s="28">
        <v>110</v>
      </c>
      <c r="G5" s="50"/>
      <c r="H5" s="99">
        <v>0</v>
      </c>
      <c r="I5" s="97" t="s">
        <v>88</v>
      </c>
      <c r="J5" s="102">
        <v>-659.66309999999999</v>
      </c>
      <c r="K5" s="102">
        <v>0</v>
      </c>
      <c r="L5" s="102">
        <v>0</v>
      </c>
      <c r="M5" s="102">
        <v>0</v>
      </c>
      <c r="N5" s="102">
        <v>0</v>
      </c>
      <c r="O5" s="102">
        <v>0</v>
      </c>
      <c r="P5" s="102">
        <v>79455.100000000006</v>
      </c>
      <c r="Q5" s="102">
        <v>6.8928820000000005E-5</v>
      </c>
      <c r="R5" s="102">
        <v>99.337580000000003</v>
      </c>
      <c r="X5" s="28" t="s">
        <v>50</v>
      </c>
      <c r="Y5" s="28">
        <v>220</v>
      </c>
      <c r="Z5" s="28">
        <v>110</v>
      </c>
      <c r="AB5" s="29" t="s">
        <v>60</v>
      </c>
      <c r="AC5" s="29">
        <v>180</v>
      </c>
      <c r="AD5" s="29">
        <v>130</v>
      </c>
    </row>
    <row r="6" spans="2:30" ht="16.5">
      <c r="B6" s="31">
        <f>B5+1</f>
        <v>2</v>
      </c>
      <c r="C6" s="29" t="s">
        <v>51</v>
      </c>
      <c r="D6" s="29">
        <v>1</v>
      </c>
      <c r="E6" s="29">
        <v>230</v>
      </c>
      <c r="F6" s="29">
        <v>150</v>
      </c>
      <c r="G6" s="50"/>
      <c r="H6" s="100">
        <v>1</v>
      </c>
      <c r="I6" s="95" t="s">
        <v>48</v>
      </c>
      <c r="J6" s="103">
        <v>3.3262930000000002</v>
      </c>
      <c r="K6" s="103">
        <v>-802.23270000000002</v>
      </c>
      <c r="L6" s="103">
        <v>808.88530000000003</v>
      </c>
      <c r="M6" s="103">
        <v>27.834959999999999</v>
      </c>
      <c r="N6" s="103">
        <v>0</v>
      </c>
      <c r="O6" s="103" t="s">
        <v>131</v>
      </c>
      <c r="P6" s="103">
        <v>410.90550000000002</v>
      </c>
      <c r="Q6" s="103">
        <v>6.5529519999999998E-5</v>
      </c>
      <c r="R6" s="103">
        <v>99.354119999999995</v>
      </c>
      <c r="X6" s="29" t="s">
        <v>51</v>
      </c>
      <c r="Y6" s="29">
        <v>230</v>
      </c>
      <c r="Z6" s="29">
        <v>150</v>
      </c>
      <c r="AB6" s="29" t="s">
        <v>61</v>
      </c>
      <c r="AC6" s="29">
        <v>180</v>
      </c>
      <c r="AD6" s="29">
        <v>150</v>
      </c>
    </row>
    <row r="7" spans="2:30" ht="16.5">
      <c r="B7" s="31">
        <f t="shared" ref="B7:B29" si="0">B6+1</f>
        <v>3</v>
      </c>
      <c r="C7" s="29" t="s">
        <v>52</v>
      </c>
      <c r="D7" s="29">
        <v>1</v>
      </c>
      <c r="E7" s="29">
        <v>240</v>
      </c>
      <c r="F7" s="29">
        <v>150</v>
      </c>
      <c r="G7" s="50"/>
      <c r="H7" s="101">
        <v>2</v>
      </c>
      <c r="I7" s="96" t="s">
        <v>49</v>
      </c>
      <c r="J7" s="104">
        <v>-0.49009429999999998</v>
      </c>
      <c r="K7" s="104">
        <v>-162.3492</v>
      </c>
      <c r="L7" s="104">
        <v>161.369</v>
      </c>
      <c r="M7" s="104">
        <v>0.61256860000000002</v>
      </c>
      <c r="N7" s="104">
        <v>0</v>
      </c>
      <c r="O7" s="104" t="s">
        <v>131</v>
      </c>
      <c r="P7" s="104">
        <v>82.562309999999997</v>
      </c>
      <c r="Q7" s="104">
        <v>3.5236730000000003E-5</v>
      </c>
      <c r="R7" s="104">
        <v>99.526380000000003</v>
      </c>
      <c r="X7" s="29" t="s">
        <v>52</v>
      </c>
      <c r="Y7" s="29">
        <v>240</v>
      </c>
      <c r="Z7" s="29">
        <v>150</v>
      </c>
      <c r="AB7" s="29" t="s">
        <v>62</v>
      </c>
      <c r="AC7" s="29">
        <v>190</v>
      </c>
      <c r="AD7" s="29">
        <v>160</v>
      </c>
    </row>
    <row r="8" spans="2:30" ht="16.5">
      <c r="B8" s="31">
        <f t="shared" si="0"/>
        <v>4</v>
      </c>
      <c r="C8" s="29" t="s">
        <v>53</v>
      </c>
      <c r="D8" s="29">
        <v>1</v>
      </c>
      <c r="E8" s="29">
        <v>240</v>
      </c>
      <c r="F8" s="29">
        <v>250</v>
      </c>
      <c r="X8" s="29" t="s">
        <v>53</v>
      </c>
      <c r="Y8" s="29">
        <v>240</v>
      </c>
      <c r="Z8" s="29">
        <v>250</v>
      </c>
      <c r="AB8" s="29" t="s">
        <v>63</v>
      </c>
      <c r="AC8" s="29">
        <v>190</v>
      </c>
      <c r="AD8" s="29">
        <v>180</v>
      </c>
    </row>
    <row r="9" spans="2:30" ht="16.5">
      <c r="B9" s="31">
        <f t="shared" si="0"/>
        <v>5</v>
      </c>
      <c r="C9" s="29" t="s">
        <v>54</v>
      </c>
      <c r="D9" s="29">
        <v>1</v>
      </c>
      <c r="E9" s="29">
        <v>250</v>
      </c>
      <c r="F9" s="29">
        <v>200</v>
      </c>
      <c r="X9" s="29" t="s">
        <v>54</v>
      </c>
      <c r="Y9" s="29">
        <v>250</v>
      </c>
      <c r="Z9" s="29">
        <v>200</v>
      </c>
      <c r="AB9" s="29" t="s">
        <v>64</v>
      </c>
      <c r="AC9" s="29">
        <v>200</v>
      </c>
      <c r="AD9" s="29">
        <v>160</v>
      </c>
    </row>
    <row r="10" spans="2:30" ht="16.5">
      <c r="B10" s="31">
        <f t="shared" si="0"/>
        <v>6</v>
      </c>
      <c r="C10" s="29" t="s">
        <v>55</v>
      </c>
      <c r="D10" s="29">
        <v>1</v>
      </c>
      <c r="E10" s="29">
        <v>260</v>
      </c>
      <c r="F10" s="29">
        <v>150</v>
      </c>
      <c r="X10" s="29" t="s">
        <v>55</v>
      </c>
      <c r="Y10" s="29">
        <v>260</v>
      </c>
      <c r="Z10" s="29">
        <v>150</v>
      </c>
      <c r="AB10" s="29" t="s">
        <v>65</v>
      </c>
      <c r="AC10" s="29">
        <v>200</v>
      </c>
      <c r="AD10" s="29">
        <v>170</v>
      </c>
    </row>
    <row r="11" spans="2:30" ht="16.5">
      <c r="B11" s="31">
        <f t="shared" si="0"/>
        <v>7</v>
      </c>
      <c r="C11" s="29" t="s">
        <v>56</v>
      </c>
      <c r="D11" s="29">
        <v>1</v>
      </c>
      <c r="E11" s="29">
        <v>260</v>
      </c>
      <c r="F11" s="29">
        <v>250</v>
      </c>
      <c r="X11" s="29" t="s">
        <v>56</v>
      </c>
      <c r="Y11" s="29">
        <v>260</v>
      </c>
      <c r="Z11" s="29">
        <v>250</v>
      </c>
      <c r="AB11" s="29" t="s">
        <v>66</v>
      </c>
      <c r="AC11" s="29">
        <v>200</v>
      </c>
      <c r="AD11" s="29">
        <v>240</v>
      </c>
    </row>
    <row r="12" spans="2:30" ht="16.5">
      <c r="B12" s="31">
        <f t="shared" si="0"/>
        <v>8</v>
      </c>
      <c r="C12" s="29" t="s">
        <v>57</v>
      </c>
      <c r="D12" s="29">
        <v>1</v>
      </c>
      <c r="E12" s="29">
        <v>260</v>
      </c>
      <c r="F12" s="29">
        <v>290</v>
      </c>
      <c r="X12" s="29" t="s">
        <v>57</v>
      </c>
      <c r="Y12" s="29">
        <v>260</v>
      </c>
      <c r="Z12" s="29">
        <v>290</v>
      </c>
      <c r="AB12" s="29" t="s">
        <v>67</v>
      </c>
      <c r="AC12" s="29">
        <v>210</v>
      </c>
      <c r="AD12" s="29">
        <v>160</v>
      </c>
    </row>
    <row r="13" spans="2:30" ht="16.5">
      <c r="B13" s="31">
        <f t="shared" si="0"/>
        <v>9</v>
      </c>
      <c r="C13" s="29" t="s">
        <v>58</v>
      </c>
      <c r="D13" s="29">
        <v>1</v>
      </c>
      <c r="E13" s="29">
        <v>270</v>
      </c>
      <c r="F13" s="29">
        <v>250</v>
      </c>
      <c r="X13" s="29" t="s">
        <v>58</v>
      </c>
      <c r="Y13" s="29">
        <v>270</v>
      </c>
      <c r="Z13" s="29">
        <v>250</v>
      </c>
      <c r="AB13" s="29" t="s">
        <v>68</v>
      </c>
      <c r="AC13" s="29">
        <v>210</v>
      </c>
      <c r="AD13" s="29">
        <v>180</v>
      </c>
    </row>
    <row r="14" spans="2:30" ht="16.5" customHeight="1">
      <c r="B14" s="31">
        <f t="shared" si="0"/>
        <v>10</v>
      </c>
      <c r="C14" s="29" t="s">
        <v>59</v>
      </c>
      <c r="D14" s="29">
        <v>1</v>
      </c>
      <c r="E14" s="29">
        <v>280</v>
      </c>
      <c r="F14" s="29">
        <v>290</v>
      </c>
      <c r="X14" s="30" t="s">
        <v>59</v>
      </c>
      <c r="Y14" s="30">
        <v>280</v>
      </c>
      <c r="Z14" s="30">
        <v>290</v>
      </c>
      <c r="AB14" s="29" t="s">
        <v>69</v>
      </c>
      <c r="AC14" s="29">
        <v>210</v>
      </c>
      <c r="AD14" s="29">
        <v>250</v>
      </c>
    </row>
    <row r="15" spans="2:30" ht="17.25" thickBot="1">
      <c r="B15" s="31">
        <f t="shared" si="0"/>
        <v>11</v>
      </c>
      <c r="C15" s="29" t="s">
        <v>60</v>
      </c>
      <c r="D15" s="29">
        <v>0</v>
      </c>
      <c r="E15" s="29">
        <v>180</v>
      </c>
      <c r="F15" s="29">
        <v>130</v>
      </c>
      <c r="G15" s="49"/>
      <c r="H15" s="76" t="s">
        <v>77</v>
      </c>
      <c r="I15" s="76" t="s">
        <v>91</v>
      </c>
      <c r="J15" s="76" t="s">
        <v>92</v>
      </c>
      <c r="K15" s="76" t="s">
        <v>93</v>
      </c>
      <c r="L15" s="76" t="s">
        <v>94</v>
      </c>
      <c r="M15" s="76" t="s">
        <v>95</v>
      </c>
      <c r="N15" s="76" t="s">
        <v>96</v>
      </c>
      <c r="O15" s="76" t="s">
        <v>97</v>
      </c>
      <c r="AB15" s="29" t="s">
        <v>70</v>
      </c>
      <c r="AC15" s="29">
        <v>220</v>
      </c>
      <c r="AD15" s="29">
        <v>180</v>
      </c>
    </row>
    <row r="16" spans="2:30" ht="18" thickTop="1" thickBot="1">
      <c r="B16" s="31">
        <f t="shared" si="0"/>
        <v>12</v>
      </c>
      <c r="C16" s="29" t="s">
        <v>61</v>
      </c>
      <c r="D16" s="29">
        <v>0</v>
      </c>
      <c r="E16" s="29">
        <v>180</v>
      </c>
      <c r="F16" s="29">
        <v>150</v>
      </c>
      <c r="G16" s="50"/>
      <c r="H16" s="77">
        <v>1</v>
      </c>
      <c r="I16" s="79" t="s">
        <v>134</v>
      </c>
      <c r="J16" s="126">
        <v>18.210899999999999</v>
      </c>
      <c r="K16" s="126">
        <v>1</v>
      </c>
      <c r="L16" s="126">
        <v>-1.233411E-8</v>
      </c>
      <c r="M16" s="126">
        <v>1</v>
      </c>
      <c r="N16" s="126">
        <v>-1.233411E-8</v>
      </c>
      <c r="O16" s="126">
        <v>1.233411E-8</v>
      </c>
      <c r="P16" s="1" t="str">
        <f>IF(K16&lt;0.5,"×","〇")</f>
        <v>〇</v>
      </c>
      <c r="X16" s="27" t="s">
        <v>47</v>
      </c>
      <c r="Y16" s="27" t="s">
        <v>48</v>
      </c>
      <c r="Z16" s="27" t="s">
        <v>49</v>
      </c>
      <c r="AB16" s="29" t="s">
        <v>71</v>
      </c>
      <c r="AC16" s="29">
        <v>220</v>
      </c>
      <c r="AD16" s="29">
        <v>260</v>
      </c>
    </row>
    <row r="17" spans="2:30" ht="17.25" thickTop="1">
      <c r="B17" s="31">
        <f t="shared" si="0"/>
        <v>13</v>
      </c>
      <c r="C17" s="29" t="s">
        <v>62</v>
      </c>
      <c r="D17" s="29">
        <v>0</v>
      </c>
      <c r="E17" s="29">
        <v>190</v>
      </c>
      <c r="F17" s="29">
        <v>160</v>
      </c>
      <c r="G17" s="50"/>
      <c r="H17" s="78">
        <v>2</v>
      </c>
      <c r="I17" s="111" t="s">
        <v>135</v>
      </c>
      <c r="J17" s="124">
        <v>31.870049999999999</v>
      </c>
      <c r="K17" s="124">
        <v>1</v>
      </c>
      <c r="L17" s="124">
        <v>-1.44329E-14</v>
      </c>
      <c r="M17" s="124">
        <v>1</v>
      </c>
      <c r="N17" s="124">
        <v>-1.44329E-14</v>
      </c>
      <c r="O17" s="124">
        <v>0</v>
      </c>
      <c r="P17" s="1" t="str">
        <f t="shared" ref="P17:P25" si="1">IF(K17&lt;0.5,"×","〇")</f>
        <v>〇</v>
      </c>
      <c r="X17" s="28" t="s">
        <v>50</v>
      </c>
      <c r="Y17" s="28">
        <v>220</v>
      </c>
      <c r="Z17" s="28">
        <v>110</v>
      </c>
      <c r="AB17" s="29" t="s">
        <v>72</v>
      </c>
      <c r="AC17" s="29">
        <v>220</v>
      </c>
      <c r="AD17" s="29">
        <v>300</v>
      </c>
    </row>
    <row r="18" spans="2:30" ht="16.5">
      <c r="B18" s="31">
        <f t="shared" si="0"/>
        <v>14</v>
      </c>
      <c r="C18" s="29" t="s">
        <v>63</v>
      </c>
      <c r="D18" s="29">
        <v>0</v>
      </c>
      <c r="E18" s="29">
        <v>190</v>
      </c>
      <c r="F18" s="29">
        <v>180</v>
      </c>
      <c r="G18" s="50"/>
      <c r="H18" s="78">
        <v>3</v>
      </c>
      <c r="I18" s="111" t="s">
        <v>136</v>
      </c>
      <c r="J18" s="124">
        <v>65.132980000000003</v>
      </c>
      <c r="K18" s="124">
        <v>1</v>
      </c>
      <c r="L18" s="124">
        <v>0</v>
      </c>
      <c r="M18" s="124">
        <v>1</v>
      </c>
      <c r="N18" s="124">
        <v>0</v>
      </c>
      <c r="O18" s="124">
        <v>0</v>
      </c>
      <c r="P18" s="1" t="str">
        <f t="shared" si="1"/>
        <v>〇</v>
      </c>
      <c r="X18" s="29" t="s">
        <v>51</v>
      </c>
      <c r="Y18" s="29">
        <v>230</v>
      </c>
      <c r="Z18" s="29">
        <v>150</v>
      </c>
      <c r="AB18" s="29" t="s">
        <v>73</v>
      </c>
      <c r="AC18" s="29">
        <v>230</v>
      </c>
      <c r="AD18" s="29">
        <v>250</v>
      </c>
    </row>
    <row r="19" spans="2:30" ht="16.5">
      <c r="B19" s="31">
        <f t="shared" si="0"/>
        <v>15</v>
      </c>
      <c r="C19" s="29" t="s">
        <v>64</v>
      </c>
      <c r="D19" s="29">
        <v>0</v>
      </c>
      <c r="E19" s="29">
        <v>200</v>
      </c>
      <c r="F19" s="29">
        <v>160</v>
      </c>
      <c r="G19" s="50"/>
      <c r="H19" s="78">
        <v>4</v>
      </c>
      <c r="I19" s="111" t="s">
        <v>137</v>
      </c>
      <c r="J19" s="124">
        <v>16.123550000000002</v>
      </c>
      <c r="K19" s="124">
        <v>0.99999990000000005</v>
      </c>
      <c r="L19" s="124">
        <v>-9.9455659999999998E-8</v>
      </c>
      <c r="M19" s="124">
        <v>0.99999990000000005</v>
      </c>
      <c r="N19" s="124">
        <v>-9.9455680000000005E-8</v>
      </c>
      <c r="O19" s="124">
        <v>9.9455680000000005E-8</v>
      </c>
      <c r="P19" s="1" t="str">
        <f t="shared" si="1"/>
        <v>〇</v>
      </c>
      <c r="X19" s="29" t="s">
        <v>52</v>
      </c>
      <c r="Y19" s="29">
        <v>240</v>
      </c>
      <c r="Z19" s="29">
        <v>150</v>
      </c>
      <c r="AB19" s="30" t="s">
        <v>74</v>
      </c>
      <c r="AC19" s="30">
        <v>240</v>
      </c>
      <c r="AD19" s="30">
        <v>320</v>
      </c>
    </row>
    <row r="20" spans="2:30" ht="16.5">
      <c r="B20" s="31">
        <f t="shared" si="0"/>
        <v>16</v>
      </c>
      <c r="C20" s="29" t="s">
        <v>65</v>
      </c>
      <c r="D20" s="29">
        <v>0</v>
      </c>
      <c r="E20" s="29">
        <v>200</v>
      </c>
      <c r="F20" s="29">
        <v>170</v>
      </c>
      <c r="G20" s="50"/>
      <c r="H20" s="78">
        <v>5</v>
      </c>
      <c r="I20" s="111" t="s">
        <v>138</v>
      </c>
      <c r="J20" s="124">
        <v>73.891199999999998</v>
      </c>
      <c r="K20" s="124">
        <v>1</v>
      </c>
      <c r="L20" s="124">
        <v>0</v>
      </c>
      <c r="M20" s="124">
        <v>1</v>
      </c>
      <c r="N20" s="124">
        <v>0</v>
      </c>
      <c r="O20" s="124">
        <v>0</v>
      </c>
      <c r="P20" s="1" t="str">
        <f t="shared" si="1"/>
        <v>〇</v>
      </c>
      <c r="X20" s="29" t="s">
        <v>53</v>
      </c>
      <c r="Y20" s="29">
        <v>240</v>
      </c>
      <c r="Z20" s="35">
        <v>275</v>
      </c>
    </row>
    <row r="21" spans="2:30" ht="16.5">
      <c r="B21" s="31">
        <f t="shared" si="0"/>
        <v>17</v>
      </c>
      <c r="C21" s="29" t="s">
        <v>66</v>
      </c>
      <c r="D21" s="29">
        <v>0</v>
      </c>
      <c r="E21" s="29">
        <v>200</v>
      </c>
      <c r="F21" s="29">
        <v>240</v>
      </c>
      <c r="G21" s="50"/>
      <c r="H21" s="78">
        <v>6</v>
      </c>
      <c r="I21" s="111" t="s">
        <v>139</v>
      </c>
      <c r="J21" s="124">
        <v>131.65880000000001</v>
      </c>
      <c r="K21" s="124">
        <v>1</v>
      </c>
      <c r="L21" s="124">
        <v>0</v>
      </c>
      <c r="M21" s="124">
        <v>1</v>
      </c>
      <c r="N21" s="124">
        <v>0</v>
      </c>
      <c r="O21" s="124">
        <v>0</v>
      </c>
      <c r="P21" s="1" t="str">
        <f t="shared" si="1"/>
        <v>〇</v>
      </c>
      <c r="X21" s="29" t="s">
        <v>54</v>
      </c>
      <c r="Y21" s="29">
        <v>250</v>
      </c>
      <c r="Z21" s="29">
        <v>200</v>
      </c>
    </row>
    <row r="22" spans="2:30" ht="16.5">
      <c r="B22" s="31">
        <f t="shared" si="0"/>
        <v>18</v>
      </c>
      <c r="C22" s="29" t="s">
        <v>67</v>
      </c>
      <c r="D22" s="29">
        <v>0</v>
      </c>
      <c r="E22" s="29">
        <v>210</v>
      </c>
      <c r="F22" s="29">
        <v>160</v>
      </c>
      <c r="G22" s="50"/>
      <c r="H22" s="78">
        <v>7</v>
      </c>
      <c r="I22" s="111" t="s">
        <v>140</v>
      </c>
      <c r="J22" s="124">
        <v>82.649410000000003</v>
      </c>
      <c r="K22" s="124">
        <v>1</v>
      </c>
      <c r="L22" s="124">
        <v>0</v>
      </c>
      <c r="M22" s="124">
        <v>1</v>
      </c>
      <c r="N22" s="124">
        <v>0</v>
      </c>
      <c r="O22" s="124">
        <v>0</v>
      </c>
      <c r="P22" s="1" t="str">
        <f t="shared" si="1"/>
        <v>〇</v>
      </c>
      <c r="X22" s="29" t="s">
        <v>55</v>
      </c>
      <c r="Y22" s="29">
        <v>260</v>
      </c>
      <c r="Z22" s="29">
        <v>150</v>
      </c>
    </row>
    <row r="23" spans="2:30" ht="16.5">
      <c r="B23" s="31">
        <f t="shared" si="0"/>
        <v>19</v>
      </c>
      <c r="C23" s="29" t="s">
        <v>68</v>
      </c>
      <c r="D23" s="29">
        <v>0</v>
      </c>
      <c r="E23" s="29">
        <v>210</v>
      </c>
      <c r="F23" s="29">
        <v>180</v>
      </c>
      <c r="G23" s="50"/>
      <c r="H23" s="78">
        <v>8</v>
      </c>
      <c r="I23" s="111" t="s">
        <v>141</v>
      </c>
      <c r="J23" s="124">
        <v>63.045639999999999</v>
      </c>
      <c r="K23" s="124">
        <v>1</v>
      </c>
      <c r="L23" s="124">
        <v>0</v>
      </c>
      <c r="M23" s="124">
        <v>1</v>
      </c>
      <c r="N23" s="124">
        <v>0</v>
      </c>
      <c r="O23" s="124">
        <v>0</v>
      </c>
      <c r="P23" s="1" t="str">
        <f t="shared" si="1"/>
        <v>〇</v>
      </c>
      <c r="X23" s="29" t="s">
        <v>56</v>
      </c>
      <c r="Y23" s="29">
        <v>260</v>
      </c>
      <c r="Z23" s="29">
        <v>250</v>
      </c>
    </row>
    <row r="24" spans="2:30" ht="16.5">
      <c r="B24" s="31">
        <f t="shared" si="0"/>
        <v>20</v>
      </c>
      <c r="C24" s="29" t="s">
        <v>69</v>
      </c>
      <c r="D24" s="29">
        <v>0</v>
      </c>
      <c r="E24" s="29">
        <v>210</v>
      </c>
      <c r="F24" s="29">
        <v>250</v>
      </c>
      <c r="G24" s="50"/>
      <c r="H24" s="78">
        <v>9</v>
      </c>
      <c r="I24" s="111" t="s">
        <v>142</v>
      </c>
      <c r="J24" s="124">
        <v>115.9123</v>
      </c>
      <c r="K24" s="124">
        <v>1</v>
      </c>
      <c r="L24" s="124">
        <v>0</v>
      </c>
      <c r="M24" s="124">
        <v>1</v>
      </c>
      <c r="N24" s="124">
        <v>0</v>
      </c>
      <c r="O24" s="124">
        <v>0</v>
      </c>
      <c r="P24" s="1" t="str">
        <f t="shared" si="1"/>
        <v>〇</v>
      </c>
      <c r="X24" s="29" t="s">
        <v>57</v>
      </c>
      <c r="Y24" s="29">
        <v>260</v>
      </c>
      <c r="Z24" s="29">
        <v>290</v>
      </c>
    </row>
    <row r="25" spans="2:30" ht="16.5">
      <c r="B25" s="31">
        <f t="shared" si="0"/>
        <v>21</v>
      </c>
      <c r="C25" s="29" t="s">
        <v>70</v>
      </c>
      <c r="D25" s="29">
        <v>0</v>
      </c>
      <c r="E25" s="29">
        <v>220</v>
      </c>
      <c r="F25" s="29">
        <v>180</v>
      </c>
      <c r="G25" s="50"/>
      <c r="H25" s="78">
        <v>10</v>
      </c>
      <c r="I25" s="111" t="s">
        <v>143</v>
      </c>
      <c r="J25" s="124">
        <v>129.57149999999999</v>
      </c>
      <c r="K25" s="124">
        <v>1</v>
      </c>
      <c r="L25" s="124">
        <v>0</v>
      </c>
      <c r="M25" s="124">
        <v>1</v>
      </c>
      <c r="N25" s="124">
        <v>0</v>
      </c>
      <c r="O25" s="124">
        <v>0</v>
      </c>
      <c r="P25" s="1" t="str">
        <f t="shared" si="1"/>
        <v>〇</v>
      </c>
      <c r="X25" s="29" t="s">
        <v>58</v>
      </c>
      <c r="Y25" s="29">
        <v>270</v>
      </c>
      <c r="Z25" s="29">
        <v>250</v>
      </c>
    </row>
    <row r="26" spans="2:30" ht="16.5">
      <c r="B26" s="37">
        <f t="shared" si="0"/>
        <v>22</v>
      </c>
      <c r="C26" s="38" t="s">
        <v>71</v>
      </c>
      <c r="D26" s="38">
        <v>0</v>
      </c>
      <c r="E26" s="38">
        <v>220</v>
      </c>
      <c r="F26" s="38">
        <v>260</v>
      </c>
      <c r="G26" s="50"/>
      <c r="H26" s="78">
        <v>11</v>
      </c>
      <c r="I26" s="111" t="s">
        <v>144</v>
      </c>
      <c r="J26" s="124">
        <v>-124.6427</v>
      </c>
      <c r="K26" s="124">
        <v>7.3852270000000007E-55</v>
      </c>
      <c r="L26" s="124">
        <v>-7.3852270000000007E-55</v>
      </c>
      <c r="M26" s="124">
        <v>1</v>
      </c>
      <c r="N26" s="124">
        <v>0</v>
      </c>
      <c r="O26" s="124">
        <v>7.3852270000000007E-55</v>
      </c>
      <c r="P26" s="191" t="str">
        <f>IF(K26&lt;0.5,"〇","×")</f>
        <v>〇</v>
      </c>
      <c r="Q26" s="36"/>
      <c r="R26" s="36"/>
      <c r="S26" s="36"/>
      <c r="T26" s="36"/>
      <c r="U26" s="36"/>
      <c r="V26" s="36"/>
      <c r="W26" s="36"/>
      <c r="X26" s="39" t="s">
        <v>59</v>
      </c>
      <c r="Y26" s="39">
        <v>280</v>
      </c>
      <c r="Z26" s="39">
        <v>290</v>
      </c>
    </row>
    <row r="27" spans="2:30" ht="16.5">
      <c r="B27" s="37">
        <f t="shared" si="0"/>
        <v>23</v>
      </c>
      <c r="C27" s="38" t="s">
        <v>72</v>
      </c>
      <c r="D27" s="38">
        <v>0</v>
      </c>
      <c r="E27" s="38">
        <v>220</v>
      </c>
      <c r="F27" s="38">
        <v>300</v>
      </c>
      <c r="G27" s="50"/>
      <c r="H27" s="78">
        <v>12</v>
      </c>
      <c r="I27" s="111" t="s">
        <v>145</v>
      </c>
      <c r="J27" s="124">
        <v>-134.44460000000001</v>
      </c>
      <c r="K27" s="124">
        <v>4.0875120000000001E-59</v>
      </c>
      <c r="L27" s="124">
        <v>-4.0875120000000001E-59</v>
      </c>
      <c r="M27" s="124">
        <v>1</v>
      </c>
      <c r="N27" s="124">
        <v>0</v>
      </c>
      <c r="O27" s="124">
        <v>4.0875120000000001E-59</v>
      </c>
      <c r="P27" s="191" t="str">
        <f t="shared" ref="P27:P40" si="2">IF(K27&lt;0.5,"〇","×")</f>
        <v>〇</v>
      </c>
      <c r="Q27" s="36"/>
      <c r="R27" s="36"/>
      <c r="S27" s="36"/>
      <c r="T27" s="36"/>
      <c r="U27" s="36"/>
      <c r="V27" s="36"/>
      <c r="W27" s="36"/>
      <c r="X27" s="36"/>
      <c r="Y27" s="36"/>
      <c r="Z27" s="36"/>
    </row>
    <row r="28" spans="2:30" ht="16.5">
      <c r="B28" s="31">
        <f t="shared" si="0"/>
        <v>24</v>
      </c>
      <c r="C28" s="29" t="s">
        <v>73</v>
      </c>
      <c r="D28" s="29">
        <v>0</v>
      </c>
      <c r="E28" s="29">
        <v>230</v>
      </c>
      <c r="F28" s="29">
        <v>250</v>
      </c>
      <c r="G28" s="50"/>
      <c r="H28" s="78">
        <v>13</v>
      </c>
      <c r="I28" s="111" t="s">
        <v>146</v>
      </c>
      <c r="J28" s="124">
        <v>-106.0826</v>
      </c>
      <c r="K28" s="124">
        <v>8.4900939999999998E-47</v>
      </c>
      <c r="L28" s="124">
        <v>-8.4900939999999998E-47</v>
      </c>
      <c r="M28" s="124">
        <v>1</v>
      </c>
      <c r="N28" s="124">
        <v>0</v>
      </c>
      <c r="O28" s="124">
        <v>8.4900939999999998E-47</v>
      </c>
      <c r="P28" s="1" t="str">
        <f t="shared" si="2"/>
        <v>〇</v>
      </c>
      <c r="AB28" s="36"/>
    </row>
    <row r="29" spans="2:30" ht="16.5">
      <c r="B29" s="32">
        <f t="shared" si="0"/>
        <v>25</v>
      </c>
      <c r="C29" s="30" t="s">
        <v>74</v>
      </c>
      <c r="D29" s="30">
        <v>0</v>
      </c>
      <c r="E29" s="30">
        <v>240</v>
      </c>
      <c r="F29" s="30">
        <v>320</v>
      </c>
      <c r="G29" s="50"/>
      <c r="H29" s="78">
        <v>14</v>
      </c>
      <c r="I29" s="111" t="s">
        <v>147</v>
      </c>
      <c r="J29" s="124">
        <v>-115.8845</v>
      </c>
      <c r="K29" s="124">
        <v>4.699025E-51</v>
      </c>
      <c r="L29" s="124">
        <v>-4.699025E-51</v>
      </c>
      <c r="M29" s="124">
        <v>1</v>
      </c>
      <c r="N29" s="124">
        <v>0</v>
      </c>
      <c r="O29" s="124">
        <v>4.699025E-51</v>
      </c>
      <c r="P29" s="1" t="str">
        <f t="shared" si="2"/>
        <v>〇</v>
      </c>
    </row>
    <row r="30" spans="2:30">
      <c r="G30" s="50"/>
      <c r="H30" s="78">
        <v>15</v>
      </c>
      <c r="I30" s="111" t="s">
        <v>148</v>
      </c>
      <c r="J30" s="124">
        <v>-72.819670000000002</v>
      </c>
      <c r="K30" s="124">
        <v>2.3703820000000001E-32</v>
      </c>
      <c r="L30" s="124">
        <v>-2.3703820000000001E-32</v>
      </c>
      <c r="M30" s="124">
        <v>1</v>
      </c>
      <c r="N30" s="124">
        <v>0</v>
      </c>
      <c r="O30" s="124">
        <v>2.3703820000000001E-32</v>
      </c>
      <c r="P30" s="1" t="str">
        <f t="shared" si="2"/>
        <v>〇</v>
      </c>
    </row>
    <row r="31" spans="2:30">
      <c r="G31" s="50"/>
      <c r="H31" s="78">
        <v>16</v>
      </c>
      <c r="I31" s="111" t="s">
        <v>149</v>
      </c>
      <c r="J31" s="124">
        <v>-77.720609999999994</v>
      </c>
      <c r="K31" s="124">
        <v>1.763462E-34</v>
      </c>
      <c r="L31" s="124">
        <v>-1.763462E-34</v>
      </c>
      <c r="M31" s="124">
        <v>1</v>
      </c>
      <c r="N31" s="124">
        <v>0</v>
      </c>
      <c r="O31" s="124">
        <v>1.763462E-34</v>
      </c>
      <c r="P31" s="1" t="str">
        <f t="shared" si="2"/>
        <v>〇</v>
      </c>
    </row>
    <row r="32" spans="2:30" ht="17.25" thickBot="1">
      <c r="B32" s="34"/>
      <c r="C32" s="27" t="s">
        <v>47</v>
      </c>
      <c r="D32" s="27" t="s">
        <v>10</v>
      </c>
      <c r="E32" s="27" t="s">
        <v>48</v>
      </c>
      <c r="F32" s="27" t="s">
        <v>49</v>
      </c>
      <c r="G32" s="50"/>
      <c r="H32" s="78">
        <v>17</v>
      </c>
      <c r="I32" s="111" t="s">
        <v>150</v>
      </c>
      <c r="J32" s="124">
        <v>-112.02719999999999</v>
      </c>
      <c r="K32" s="124">
        <v>2.2243299999999999E-49</v>
      </c>
      <c r="L32" s="124">
        <v>-2.2243299999999999E-49</v>
      </c>
      <c r="M32" s="124">
        <v>1</v>
      </c>
      <c r="N32" s="124">
        <v>0</v>
      </c>
      <c r="O32" s="124">
        <v>2.2243299999999999E-49</v>
      </c>
      <c r="P32" s="1" t="str">
        <f t="shared" si="2"/>
        <v>〇</v>
      </c>
    </row>
    <row r="33" spans="2:16" ht="17.25" thickTop="1">
      <c r="B33" s="33">
        <v>1</v>
      </c>
      <c r="C33" s="28" t="s">
        <v>50</v>
      </c>
      <c r="D33" s="28">
        <v>1</v>
      </c>
      <c r="E33" s="28">
        <v>220</v>
      </c>
      <c r="F33" s="28">
        <v>110</v>
      </c>
      <c r="G33" s="50"/>
      <c r="H33" s="78">
        <v>18</v>
      </c>
      <c r="I33" s="111" t="s">
        <v>151</v>
      </c>
      <c r="J33" s="124">
        <v>-39.556739999999998</v>
      </c>
      <c r="K33" s="124">
        <v>6.6179630000000001E-18</v>
      </c>
      <c r="L33" s="124">
        <v>-6.6179630000000001E-18</v>
      </c>
      <c r="M33" s="124">
        <v>1</v>
      </c>
      <c r="N33" s="124">
        <v>0</v>
      </c>
      <c r="O33" s="124">
        <v>6.6179630000000001E-18</v>
      </c>
      <c r="P33" s="1" t="str">
        <f t="shared" si="2"/>
        <v>〇</v>
      </c>
    </row>
    <row r="34" spans="2:16" ht="16.5">
      <c r="B34" s="31">
        <f>B33+1</f>
        <v>2</v>
      </c>
      <c r="C34" s="29" t="s">
        <v>51</v>
      </c>
      <c r="D34" s="29">
        <v>1</v>
      </c>
      <c r="E34" s="29">
        <v>230</v>
      </c>
      <c r="F34" s="29">
        <v>150</v>
      </c>
      <c r="G34" s="50"/>
      <c r="H34" s="78">
        <v>19</v>
      </c>
      <c r="I34" s="111" t="s">
        <v>152</v>
      </c>
      <c r="J34" s="124">
        <v>-49.358629999999998</v>
      </c>
      <c r="K34" s="124">
        <v>3.6628529999999998E-22</v>
      </c>
      <c r="L34" s="124">
        <v>-3.6628529999999998E-22</v>
      </c>
      <c r="M34" s="124">
        <v>1</v>
      </c>
      <c r="N34" s="124">
        <v>0</v>
      </c>
      <c r="O34" s="124">
        <v>3.6628529999999998E-22</v>
      </c>
      <c r="P34" s="1" t="str">
        <f t="shared" si="2"/>
        <v>〇</v>
      </c>
    </row>
    <row r="35" spans="2:16" ht="16.5">
      <c r="B35" s="31">
        <f t="shared" ref="B35:B57" si="3">B34+1</f>
        <v>3</v>
      </c>
      <c r="C35" s="29" t="s">
        <v>52</v>
      </c>
      <c r="D35" s="29">
        <v>1</v>
      </c>
      <c r="E35" s="29">
        <v>240</v>
      </c>
      <c r="F35" s="29">
        <v>150</v>
      </c>
      <c r="G35" s="50"/>
      <c r="H35" s="78">
        <v>20</v>
      </c>
      <c r="I35" s="111" t="s">
        <v>153</v>
      </c>
      <c r="J35" s="124">
        <v>-83.665229999999994</v>
      </c>
      <c r="K35" s="124">
        <v>4.620114E-37</v>
      </c>
      <c r="L35" s="124">
        <v>-4.620114E-37</v>
      </c>
      <c r="M35" s="124">
        <v>1</v>
      </c>
      <c r="N35" s="124">
        <v>0</v>
      </c>
      <c r="O35" s="124">
        <v>4.620114E-37</v>
      </c>
      <c r="P35" s="1" t="str">
        <f t="shared" si="2"/>
        <v>〇</v>
      </c>
    </row>
    <row r="36" spans="2:16" ht="16.5">
      <c r="B36" s="31">
        <f t="shared" si="3"/>
        <v>4</v>
      </c>
      <c r="C36" s="29" t="s">
        <v>53</v>
      </c>
      <c r="D36" s="29">
        <v>1</v>
      </c>
      <c r="E36" s="29">
        <v>240</v>
      </c>
      <c r="F36" s="35">
        <v>275</v>
      </c>
      <c r="G36" s="50"/>
      <c r="H36" s="78">
        <v>21</v>
      </c>
      <c r="I36" s="111" t="s">
        <v>154</v>
      </c>
      <c r="J36" s="124">
        <v>-16.095700000000001</v>
      </c>
      <c r="K36" s="124">
        <v>1.022646E-7</v>
      </c>
      <c r="L36" s="124">
        <v>-1.022646E-7</v>
      </c>
      <c r="M36" s="124">
        <v>0.99999990000000005</v>
      </c>
      <c r="N36" s="124">
        <v>-1.022646E-7</v>
      </c>
      <c r="O36" s="124">
        <v>1.022646E-7</v>
      </c>
      <c r="P36" s="1" t="str">
        <f t="shared" si="2"/>
        <v>〇</v>
      </c>
    </row>
    <row r="37" spans="2:16" ht="16.5">
      <c r="B37" s="31">
        <f t="shared" si="3"/>
        <v>5</v>
      </c>
      <c r="C37" s="29" t="s">
        <v>54</v>
      </c>
      <c r="D37" s="29">
        <v>1</v>
      </c>
      <c r="E37" s="29">
        <v>250</v>
      </c>
      <c r="F37" s="29">
        <v>200</v>
      </c>
      <c r="G37" s="50"/>
      <c r="H37" s="78">
        <v>22</v>
      </c>
      <c r="I37" s="111" t="s">
        <v>155</v>
      </c>
      <c r="J37" s="124">
        <v>-55.303240000000002</v>
      </c>
      <c r="K37" s="124">
        <v>9.5963520000000006E-25</v>
      </c>
      <c r="L37" s="124">
        <v>-9.5963520000000006E-25</v>
      </c>
      <c r="M37" s="124">
        <v>1</v>
      </c>
      <c r="N37" s="124">
        <v>0</v>
      </c>
      <c r="O37" s="124">
        <v>9.5963520000000006E-25</v>
      </c>
      <c r="P37" s="1" t="str">
        <f t="shared" si="2"/>
        <v>〇</v>
      </c>
    </row>
    <row r="38" spans="2:16" ht="16.5">
      <c r="B38" s="31">
        <f t="shared" si="3"/>
        <v>6</v>
      </c>
      <c r="C38" s="29" t="s">
        <v>55</v>
      </c>
      <c r="D38" s="29">
        <v>1</v>
      </c>
      <c r="E38" s="29">
        <v>260</v>
      </c>
      <c r="F38" s="29">
        <v>150</v>
      </c>
      <c r="G38" s="50"/>
      <c r="H38" s="78">
        <v>23</v>
      </c>
      <c r="I38" s="111" t="s">
        <v>156</v>
      </c>
      <c r="J38" s="124">
        <v>-74.907020000000003</v>
      </c>
      <c r="K38" s="124">
        <v>2.9396559999999998E-33</v>
      </c>
      <c r="L38" s="124">
        <v>-2.9396559999999998E-33</v>
      </c>
      <c r="M38" s="124">
        <v>1</v>
      </c>
      <c r="N38" s="124">
        <v>0</v>
      </c>
      <c r="O38" s="124">
        <v>2.9396559999999998E-33</v>
      </c>
      <c r="P38" s="1" t="str">
        <f t="shared" si="2"/>
        <v>〇</v>
      </c>
    </row>
    <row r="39" spans="2:16" ht="16.5">
      <c r="B39" s="31">
        <f t="shared" si="3"/>
        <v>7</v>
      </c>
      <c r="C39" s="29" t="s">
        <v>56</v>
      </c>
      <c r="D39" s="29">
        <v>1</v>
      </c>
      <c r="E39" s="29">
        <v>260</v>
      </c>
      <c r="F39" s="29">
        <v>250</v>
      </c>
      <c r="G39" s="50"/>
      <c r="H39" s="78">
        <v>24</v>
      </c>
      <c r="I39" s="111" t="s">
        <v>157</v>
      </c>
      <c r="J39" s="124">
        <v>-17.13937</v>
      </c>
      <c r="K39" s="124">
        <v>3.6013429999999998E-8</v>
      </c>
      <c r="L39" s="124">
        <v>-3.6013429999999998E-8</v>
      </c>
      <c r="M39" s="124">
        <v>1</v>
      </c>
      <c r="N39" s="124">
        <v>-3.6013429999999998E-8</v>
      </c>
      <c r="O39" s="124">
        <v>3.6013429999999998E-8</v>
      </c>
      <c r="P39" s="1" t="str">
        <f t="shared" si="2"/>
        <v>〇</v>
      </c>
    </row>
    <row r="40" spans="2:16" ht="16.5">
      <c r="B40" s="31">
        <f t="shared" si="3"/>
        <v>8</v>
      </c>
      <c r="C40" s="29" t="s">
        <v>57</v>
      </c>
      <c r="D40" s="29">
        <v>1</v>
      </c>
      <c r="E40" s="29">
        <v>260</v>
      </c>
      <c r="F40" s="29">
        <v>290</v>
      </c>
      <c r="G40" s="50"/>
      <c r="H40" s="72">
        <v>25</v>
      </c>
      <c r="I40" s="71" t="s">
        <v>158</v>
      </c>
      <c r="J40" s="125">
        <v>-18.183050000000001</v>
      </c>
      <c r="K40" s="125">
        <v>1.268246E-8</v>
      </c>
      <c r="L40" s="125">
        <v>-1.268246E-8</v>
      </c>
      <c r="M40" s="125">
        <v>1</v>
      </c>
      <c r="N40" s="125">
        <v>-1.268246E-8</v>
      </c>
      <c r="O40" s="125">
        <v>1.268246E-8</v>
      </c>
      <c r="P40" s="1" t="str">
        <f t="shared" si="2"/>
        <v>〇</v>
      </c>
    </row>
    <row r="41" spans="2:16" ht="16.5">
      <c r="B41" s="31">
        <f t="shared" si="3"/>
        <v>9</v>
      </c>
      <c r="C41" s="29" t="s">
        <v>58</v>
      </c>
      <c r="D41" s="29">
        <v>1</v>
      </c>
      <c r="E41" s="29">
        <v>270</v>
      </c>
      <c r="F41" s="29">
        <v>250</v>
      </c>
    </row>
    <row r="42" spans="2:16" ht="16.5">
      <c r="B42" s="31">
        <f t="shared" si="3"/>
        <v>10</v>
      </c>
      <c r="C42" s="29" t="s">
        <v>59</v>
      </c>
      <c r="D42" s="29">
        <v>1</v>
      </c>
      <c r="E42" s="29">
        <v>280</v>
      </c>
      <c r="F42" s="29">
        <v>290</v>
      </c>
    </row>
    <row r="43" spans="2:16" ht="16.5">
      <c r="B43" s="31">
        <f t="shared" si="3"/>
        <v>11</v>
      </c>
      <c r="C43" s="29" t="s">
        <v>60</v>
      </c>
      <c r="D43" s="29">
        <v>0</v>
      </c>
      <c r="E43" s="29">
        <v>180</v>
      </c>
      <c r="F43" s="29">
        <v>130</v>
      </c>
    </row>
    <row r="44" spans="2:16" ht="16.5">
      <c r="B44" s="31">
        <f t="shared" si="3"/>
        <v>12</v>
      </c>
      <c r="C44" s="29" t="s">
        <v>61</v>
      </c>
      <c r="D44" s="29">
        <v>0</v>
      </c>
      <c r="E44" s="29">
        <v>180</v>
      </c>
      <c r="F44" s="29">
        <v>150</v>
      </c>
    </row>
    <row r="45" spans="2:16" ht="16.5">
      <c r="B45" s="31">
        <f t="shared" si="3"/>
        <v>13</v>
      </c>
      <c r="C45" s="29" t="s">
        <v>62</v>
      </c>
      <c r="D45" s="29">
        <v>0</v>
      </c>
      <c r="E45" s="29">
        <v>190</v>
      </c>
      <c r="F45" s="29">
        <v>160</v>
      </c>
    </row>
    <row r="46" spans="2:16" ht="16.5">
      <c r="B46" s="31">
        <f t="shared" si="3"/>
        <v>14</v>
      </c>
      <c r="C46" s="29" t="s">
        <v>63</v>
      </c>
      <c r="D46" s="29">
        <v>0</v>
      </c>
      <c r="E46" s="29">
        <v>190</v>
      </c>
      <c r="F46" s="29">
        <v>180</v>
      </c>
    </row>
    <row r="47" spans="2:16" ht="16.5">
      <c r="B47" s="31">
        <f t="shared" si="3"/>
        <v>15</v>
      </c>
      <c r="C47" s="29" t="s">
        <v>64</v>
      </c>
      <c r="D47" s="29">
        <v>0</v>
      </c>
      <c r="E47" s="29">
        <v>200</v>
      </c>
      <c r="F47" s="29">
        <v>160</v>
      </c>
    </row>
    <row r="48" spans="2:16" ht="16.5">
      <c r="B48" s="31">
        <f t="shared" si="3"/>
        <v>16</v>
      </c>
      <c r="C48" s="29" t="s">
        <v>65</v>
      </c>
      <c r="D48" s="29">
        <v>0</v>
      </c>
      <c r="E48" s="29">
        <v>200</v>
      </c>
      <c r="F48" s="29">
        <v>170</v>
      </c>
    </row>
    <row r="49" spans="2:6" ht="16.5">
      <c r="B49" s="31">
        <f t="shared" si="3"/>
        <v>17</v>
      </c>
      <c r="C49" s="29" t="s">
        <v>66</v>
      </c>
      <c r="D49" s="29">
        <v>0</v>
      </c>
      <c r="E49" s="29">
        <v>200</v>
      </c>
      <c r="F49" s="29">
        <v>240</v>
      </c>
    </row>
    <row r="50" spans="2:6" ht="16.5">
      <c r="B50" s="31">
        <f t="shared" si="3"/>
        <v>18</v>
      </c>
      <c r="C50" s="29" t="s">
        <v>67</v>
      </c>
      <c r="D50" s="29">
        <v>0</v>
      </c>
      <c r="E50" s="29">
        <v>210</v>
      </c>
      <c r="F50" s="29">
        <v>160</v>
      </c>
    </row>
    <row r="51" spans="2:6" ht="16.5">
      <c r="B51" s="31">
        <f t="shared" si="3"/>
        <v>19</v>
      </c>
      <c r="C51" s="29" t="s">
        <v>68</v>
      </c>
      <c r="D51" s="29">
        <v>0</v>
      </c>
      <c r="E51" s="29">
        <v>210</v>
      </c>
      <c r="F51" s="29">
        <v>180</v>
      </c>
    </row>
    <row r="52" spans="2:6" ht="16.5">
      <c r="B52" s="31">
        <f t="shared" si="3"/>
        <v>20</v>
      </c>
      <c r="C52" s="29" t="s">
        <v>69</v>
      </c>
      <c r="D52" s="29">
        <v>0</v>
      </c>
      <c r="E52" s="29">
        <v>210</v>
      </c>
      <c r="F52" s="29">
        <v>250</v>
      </c>
    </row>
    <row r="53" spans="2:6" ht="16.5">
      <c r="B53" s="31">
        <f t="shared" si="3"/>
        <v>21</v>
      </c>
      <c r="C53" s="29" t="s">
        <v>70</v>
      </c>
      <c r="D53" s="29">
        <v>0</v>
      </c>
      <c r="E53" s="29">
        <v>220</v>
      </c>
      <c r="F53" s="29">
        <v>180</v>
      </c>
    </row>
    <row r="54" spans="2:6" ht="16.5">
      <c r="B54" s="31">
        <f t="shared" si="3"/>
        <v>22</v>
      </c>
      <c r="C54" s="29" t="s">
        <v>71</v>
      </c>
      <c r="D54" s="29">
        <v>0</v>
      </c>
      <c r="E54" s="29">
        <v>220</v>
      </c>
      <c r="F54" s="29">
        <v>260</v>
      </c>
    </row>
    <row r="55" spans="2:6" ht="16.5">
      <c r="B55" s="31">
        <f t="shared" si="3"/>
        <v>23</v>
      </c>
      <c r="C55" s="29" t="s">
        <v>72</v>
      </c>
      <c r="D55" s="29">
        <v>0</v>
      </c>
      <c r="E55" s="29">
        <v>220</v>
      </c>
      <c r="F55" s="29">
        <v>300</v>
      </c>
    </row>
    <row r="56" spans="2:6" ht="16.5">
      <c r="B56" s="31">
        <f t="shared" si="3"/>
        <v>24</v>
      </c>
      <c r="C56" s="29" t="s">
        <v>73</v>
      </c>
      <c r="D56" s="29">
        <v>0</v>
      </c>
      <c r="E56" s="29">
        <v>230</v>
      </c>
      <c r="F56" s="29">
        <v>250</v>
      </c>
    </row>
    <row r="57" spans="2:6" ht="16.5">
      <c r="B57" s="32">
        <f t="shared" si="3"/>
        <v>25</v>
      </c>
      <c r="C57" s="30" t="s">
        <v>74</v>
      </c>
      <c r="D57" s="30">
        <v>0</v>
      </c>
      <c r="E57" s="30">
        <v>240</v>
      </c>
      <c r="F57" s="30">
        <v>320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71FFE-77DD-4973-B227-7D7A15CFA62A}">
  <dimension ref="B4:P31"/>
  <sheetViews>
    <sheetView workbookViewId="0">
      <selection activeCell="J31" sqref="J31"/>
    </sheetView>
  </sheetViews>
  <sheetFormatPr defaultRowHeight="14.25"/>
  <cols>
    <col min="6" max="6" width="9" style="1"/>
  </cols>
  <sheetData>
    <row r="4" spans="2:16" ht="17.25" thickBot="1">
      <c r="B4" s="27" t="s">
        <v>47</v>
      </c>
      <c r="C4" s="27" t="s">
        <v>98</v>
      </c>
      <c r="D4" s="27" t="s">
        <v>100</v>
      </c>
      <c r="E4" s="49"/>
      <c r="F4" s="76" t="s">
        <v>77</v>
      </c>
      <c r="G4" s="76" t="s">
        <v>78</v>
      </c>
      <c r="H4" s="76" t="s">
        <v>79</v>
      </c>
      <c r="I4" s="76" t="s">
        <v>80</v>
      </c>
      <c r="J4" s="76" t="s">
        <v>81</v>
      </c>
      <c r="K4" s="76" t="s">
        <v>82</v>
      </c>
      <c r="L4" s="76" t="s">
        <v>83</v>
      </c>
      <c r="M4" s="76" t="s">
        <v>84</v>
      </c>
      <c r="N4" s="76" t="s">
        <v>85</v>
      </c>
      <c r="O4" s="76" t="s">
        <v>86</v>
      </c>
      <c r="P4" s="69" t="s">
        <v>87</v>
      </c>
    </row>
    <row r="5" spans="2:16" ht="17.25" thickTop="1">
      <c r="B5" s="28">
        <v>1</v>
      </c>
      <c r="C5" s="28">
        <v>1</v>
      </c>
      <c r="D5" s="28">
        <v>1</v>
      </c>
      <c r="E5" s="50"/>
      <c r="F5" s="77">
        <v>0</v>
      </c>
      <c r="G5" s="79" t="s">
        <v>88</v>
      </c>
      <c r="H5" s="79">
        <v>-1.3862989999999999</v>
      </c>
      <c r="I5" s="79">
        <v>0</v>
      </c>
      <c r="J5" s="79">
        <v>0</v>
      </c>
      <c r="K5" s="79">
        <v>0</v>
      </c>
      <c r="L5" s="79">
        <v>0</v>
      </c>
      <c r="M5" s="79">
        <v>0</v>
      </c>
      <c r="N5" s="79">
        <v>1.118036</v>
      </c>
      <c r="O5" s="79">
        <v>1.5374559999999999</v>
      </c>
      <c r="P5" s="70">
        <v>21.499669999999998</v>
      </c>
    </row>
    <row r="6" spans="2:16" ht="16.5">
      <c r="B6" s="29">
        <v>2</v>
      </c>
      <c r="C6" s="29">
        <v>1</v>
      </c>
      <c r="D6" s="29">
        <v>1</v>
      </c>
      <c r="E6" s="50"/>
      <c r="F6" s="72">
        <v>1</v>
      </c>
      <c r="G6" s="71" t="s">
        <v>99</v>
      </c>
      <c r="H6" s="71">
        <v>2.484915</v>
      </c>
      <c r="I6" s="71">
        <v>-0.66606829999999995</v>
      </c>
      <c r="J6" s="71">
        <v>5.6358990000000002</v>
      </c>
      <c r="K6" s="71">
        <v>12.0001</v>
      </c>
      <c r="L6" s="71">
        <v>0.51372439999999997</v>
      </c>
      <c r="M6" s="71">
        <v>280.3107</v>
      </c>
      <c r="N6" s="71">
        <v>1.6072770000000001</v>
      </c>
      <c r="O6" s="71">
        <v>2.3902410000000001</v>
      </c>
      <c r="P6" s="70">
        <v>12.20947</v>
      </c>
    </row>
    <row r="7" spans="2:16" ht="16.5">
      <c r="B7" s="29">
        <v>3</v>
      </c>
      <c r="C7" s="29">
        <v>1</v>
      </c>
      <c r="D7" s="29">
        <v>1</v>
      </c>
    </row>
    <row r="8" spans="2:16" ht="17.25" thickBot="1">
      <c r="B8" s="29">
        <v>4</v>
      </c>
      <c r="C8" s="29">
        <v>1</v>
      </c>
      <c r="D8" s="29">
        <v>0</v>
      </c>
      <c r="E8" s="49"/>
      <c r="F8" s="76" t="s">
        <v>77</v>
      </c>
      <c r="G8" s="76" t="s">
        <v>91</v>
      </c>
      <c r="H8" s="76" t="s">
        <v>92</v>
      </c>
      <c r="I8" s="76" t="s">
        <v>93</v>
      </c>
      <c r="J8" s="76" t="s">
        <v>94</v>
      </c>
      <c r="K8" s="76" t="s">
        <v>95</v>
      </c>
      <c r="L8" s="76" t="s">
        <v>96</v>
      </c>
      <c r="M8" s="76" t="s">
        <v>97</v>
      </c>
    </row>
    <row r="9" spans="2:16" ht="17.25" thickTop="1">
      <c r="B9" s="29">
        <v>5</v>
      </c>
      <c r="C9" s="29">
        <v>0</v>
      </c>
      <c r="D9" s="29">
        <v>0</v>
      </c>
      <c r="E9" s="50"/>
      <c r="F9" s="77">
        <v>1</v>
      </c>
      <c r="G9" s="77">
        <v>1</v>
      </c>
      <c r="H9" s="75">
        <v>1.098616</v>
      </c>
      <c r="I9" s="75">
        <v>0.75000069999999996</v>
      </c>
      <c r="J9" s="75">
        <v>-0.18749959999999999</v>
      </c>
      <c r="K9" s="75">
        <v>0.75000069999999996</v>
      </c>
      <c r="L9" s="75">
        <v>-0.28768110000000002</v>
      </c>
      <c r="M9" s="75">
        <v>0.33333200000000002</v>
      </c>
    </row>
    <row r="10" spans="2:16" ht="16.5">
      <c r="B10" s="29">
        <v>6</v>
      </c>
      <c r="C10" s="29">
        <v>0</v>
      </c>
      <c r="D10" s="29">
        <v>0</v>
      </c>
      <c r="E10" s="50"/>
      <c r="F10" s="78">
        <v>2</v>
      </c>
      <c r="G10" s="78">
        <v>2</v>
      </c>
      <c r="H10" s="73">
        <v>1.098616</v>
      </c>
      <c r="I10" s="73">
        <v>0.75000069999999996</v>
      </c>
      <c r="J10" s="73">
        <v>-0.18749959999999999</v>
      </c>
      <c r="K10" s="73">
        <v>0.75000069999999996</v>
      </c>
      <c r="L10" s="73">
        <v>-0.28768110000000002</v>
      </c>
      <c r="M10" s="73">
        <v>0.33333200000000002</v>
      </c>
    </row>
    <row r="11" spans="2:16" ht="16.5">
      <c r="B11" s="29">
        <v>7</v>
      </c>
      <c r="C11" s="29">
        <v>0</v>
      </c>
      <c r="D11" s="29">
        <v>0</v>
      </c>
      <c r="E11" s="50"/>
      <c r="F11" s="78">
        <v>3</v>
      </c>
      <c r="G11" s="78">
        <v>3</v>
      </c>
      <c r="H11" s="73">
        <v>1.098616</v>
      </c>
      <c r="I11" s="73">
        <v>0.75000069999999996</v>
      </c>
      <c r="J11" s="73">
        <v>-0.18749959999999999</v>
      </c>
      <c r="K11" s="73">
        <v>0.75000069999999996</v>
      </c>
      <c r="L11" s="73">
        <v>-0.28768110000000002</v>
      </c>
      <c r="M11" s="73">
        <v>0.33333200000000002</v>
      </c>
    </row>
    <row r="12" spans="2:16" ht="16.5">
      <c r="B12" s="29">
        <v>8</v>
      </c>
      <c r="C12" s="29">
        <v>0</v>
      </c>
      <c r="D12" s="29">
        <v>0</v>
      </c>
      <c r="E12" s="50"/>
      <c r="F12" s="78">
        <v>4</v>
      </c>
      <c r="G12" s="78">
        <v>4</v>
      </c>
      <c r="H12" s="73">
        <v>-1.3862989999999999</v>
      </c>
      <c r="I12" s="73">
        <v>0.19999929999999999</v>
      </c>
      <c r="J12" s="73">
        <v>-0.15999959999999999</v>
      </c>
      <c r="K12" s="73">
        <v>0.19999929999999999</v>
      </c>
      <c r="L12" s="73">
        <v>-1.609442</v>
      </c>
      <c r="M12" s="73">
        <v>4.0000179999999999</v>
      </c>
    </row>
    <row r="13" spans="2:16" ht="16.5">
      <c r="B13" s="30">
        <v>9</v>
      </c>
      <c r="C13" s="30">
        <v>0</v>
      </c>
      <c r="D13" s="30">
        <v>1</v>
      </c>
      <c r="E13" s="50"/>
      <c r="F13" s="78">
        <v>5</v>
      </c>
      <c r="G13" s="78">
        <v>5</v>
      </c>
      <c r="H13" s="73">
        <v>-1.3862989999999999</v>
      </c>
      <c r="I13" s="73">
        <v>0.19999929999999999</v>
      </c>
      <c r="J13" s="73">
        <v>-0.15999959999999999</v>
      </c>
      <c r="K13" s="73">
        <v>0.80000070000000001</v>
      </c>
      <c r="L13" s="73">
        <v>-0.2231426</v>
      </c>
      <c r="M13" s="73">
        <v>0.2499989</v>
      </c>
    </row>
    <row r="14" spans="2:16">
      <c r="E14" s="50"/>
      <c r="F14" s="78">
        <v>6</v>
      </c>
      <c r="G14" s="78">
        <v>6</v>
      </c>
      <c r="H14" s="73">
        <v>-1.3862989999999999</v>
      </c>
      <c r="I14" s="73">
        <v>0.19999929999999999</v>
      </c>
      <c r="J14" s="73">
        <v>-0.15999959999999999</v>
      </c>
      <c r="K14" s="73">
        <v>0.80000070000000001</v>
      </c>
      <c r="L14" s="73">
        <v>-0.2231426</v>
      </c>
      <c r="M14" s="73">
        <v>0.2499989</v>
      </c>
    </row>
    <row r="15" spans="2:16">
      <c r="E15" s="50"/>
      <c r="F15" s="78">
        <v>7</v>
      </c>
      <c r="G15" s="78">
        <v>7</v>
      </c>
      <c r="H15" s="73">
        <v>-1.3862989999999999</v>
      </c>
      <c r="I15" s="73">
        <v>0.19999929999999999</v>
      </c>
      <c r="J15" s="73">
        <v>-0.15999959999999999</v>
      </c>
      <c r="K15" s="73">
        <v>0.80000070000000001</v>
      </c>
      <c r="L15" s="73">
        <v>-0.2231426</v>
      </c>
      <c r="M15" s="73">
        <v>0.2499989</v>
      </c>
    </row>
    <row r="16" spans="2:16">
      <c r="E16" s="50"/>
      <c r="F16" s="78">
        <v>8</v>
      </c>
      <c r="G16" s="78">
        <v>8</v>
      </c>
      <c r="H16" s="73">
        <v>-1.3862989999999999</v>
      </c>
      <c r="I16" s="73">
        <v>0.19999929999999999</v>
      </c>
      <c r="J16" s="73">
        <v>-0.15999959999999999</v>
      </c>
      <c r="K16" s="73">
        <v>0.80000070000000001</v>
      </c>
      <c r="L16" s="73">
        <v>-0.2231426</v>
      </c>
      <c r="M16" s="73">
        <v>0.2499989</v>
      </c>
    </row>
    <row r="17" spans="5:13">
      <c r="E17" s="50"/>
      <c r="F17" s="72">
        <v>9</v>
      </c>
      <c r="G17" s="72">
        <v>9</v>
      </c>
      <c r="H17" s="74">
        <v>1.098616</v>
      </c>
      <c r="I17" s="74">
        <v>0.75000069999999996</v>
      </c>
      <c r="J17" s="74">
        <v>-0.18749959999999999</v>
      </c>
      <c r="K17" s="74">
        <v>0.24999930000000001</v>
      </c>
      <c r="L17" s="74">
        <v>-1.3862969999999999</v>
      </c>
      <c r="M17" s="74">
        <v>3.0000119999999999</v>
      </c>
    </row>
    <row r="27" spans="5:13">
      <c r="F27" s="80"/>
      <c r="G27" s="194" t="s">
        <v>98</v>
      </c>
      <c r="H27" s="195"/>
      <c r="I27" s="81"/>
    </row>
    <row r="28" spans="5:13" ht="15" thickBot="1">
      <c r="F28" s="23"/>
      <c r="G28" s="82" t="s">
        <v>103</v>
      </c>
      <c r="H28" s="82" t="s">
        <v>104</v>
      </c>
      <c r="I28" s="23" t="s">
        <v>121</v>
      </c>
    </row>
    <row r="29" spans="5:13" ht="15" thickTop="1">
      <c r="F29" s="15" t="s">
        <v>102</v>
      </c>
      <c r="G29" s="83">
        <v>3</v>
      </c>
      <c r="H29" s="83">
        <v>1</v>
      </c>
      <c r="I29" s="92" t="s">
        <v>122</v>
      </c>
    </row>
    <row r="30" spans="5:13">
      <c r="F30" s="14" t="s">
        <v>101</v>
      </c>
      <c r="G30" s="84">
        <v>1</v>
      </c>
      <c r="H30" s="84">
        <v>4</v>
      </c>
      <c r="I30" s="93" t="s">
        <v>122</v>
      </c>
    </row>
    <row r="31" spans="5:13">
      <c r="F31" s="85" t="s">
        <v>120</v>
      </c>
      <c r="G31" s="94">
        <f>G29/G30</f>
        <v>3</v>
      </c>
      <c r="H31" s="94">
        <f>H29/H30</f>
        <v>0.25</v>
      </c>
      <c r="I31" s="94">
        <f>G31/H31</f>
        <v>12</v>
      </c>
    </row>
  </sheetData>
  <mergeCells count="1">
    <mergeCell ref="G27:H27"/>
  </mergeCells>
  <phoneticPr fontId="1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97528-418C-4716-9026-8C67631DFC00}">
  <dimension ref="A1:R58"/>
  <sheetViews>
    <sheetView workbookViewId="0">
      <selection activeCell="F16" sqref="F16"/>
    </sheetView>
  </sheetViews>
  <sheetFormatPr defaultRowHeight="14.25"/>
  <cols>
    <col min="3" max="6" width="10.625" customWidth="1"/>
    <col min="8" max="8" width="9.125" style="1" bestFit="1" customWidth="1"/>
    <col min="9" max="9" width="9.125" style="61" bestFit="1" customWidth="1"/>
    <col min="10" max="10" width="9.75" style="61" bestFit="1" customWidth="1"/>
    <col min="11" max="11" width="9.125" style="61" bestFit="1" customWidth="1"/>
    <col min="12" max="12" width="9.75" style="61" bestFit="1" customWidth="1"/>
    <col min="13" max="13" width="9.125" style="61" bestFit="1" customWidth="1"/>
    <col min="14" max="14" width="9.75" style="61" bestFit="1" customWidth="1"/>
    <col min="15" max="15" width="9.125" style="61" bestFit="1" customWidth="1"/>
    <col min="16" max="18" width="9" style="61"/>
  </cols>
  <sheetData>
    <row r="1" spans="2:18" ht="14.25" customHeight="1"/>
    <row r="2" spans="2:18" ht="14.25" customHeight="1"/>
    <row r="3" spans="2:18" ht="14.25" customHeight="1">
      <c r="C3" s="165" t="s">
        <v>184</v>
      </c>
      <c r="D3" s="165" t="s">
        <v>183</v>
      </c>
      <c r="E3" s="166"/>
      <c r="F3" s="165" t="s">
        <v>185</v>
      </c>
    </row>
    <row r="4" spans="2:18" s="132" customFormat="1" ht="14.25" customHeight="1" thickBot="1">
      <c r="B4" s="130" t="s">
        <v>47</v>
      </c>
      <c r="C4" s="130" t="s">
        <v>168</v>
      </c>
      <c r="D4" s="130" t="s">
        <v>170</v>
      </c>
      <c r="E4" s="130" t="s">
        <v>172</v>
      </c>
      <c r="F4" s="130" t="s">
        <v>174</v>
      </c>
      <c r="G4" s="49"/>
      <c r="H4" s="159" t="s">
        <v>77</v>
      </c>
      <c r="I4" s="159" t="s">
        <v>78</v>
      </c>
      <c r="J4" s="159" t="s">
        <v>79</v>
      </c>
      <c r="K4" s="159" t="s">
        <v>80</v>
      </c>
      <c r="L4" s="159" t="s">
        <v>81</v>
      </c>
      <c r="M4" s="159" t="s">
        <v>82</v>
      </c>
      <c r="N4" s="159" t="s">
        <v>83</v>
      </c>
      <c r="O4" s="159" t="s">
        <v>84</v>
      </c>
      <c r="P4" s="159" t="s">
        <v>85</v>
      </c>
      <c r="Q4" s="159" t="s">
        <v>86</v>
      </c>
      <c r="R4" s="159" t="s">
        <v>87</v>
      </c>
    </row>
    <row r="5" spans="2:18" s="132" customFormat="1" ht="14.25" customHeight="1" thickTop="1">
      <c r="B5" s="149">
        <v>1</v>
      </c>
      <c r="C5" s="149">
        <v>1</v>
      </c>
      <c r="D5" s="149">
        <v>1</v>
      </c>
      <c r="E5" s="149">
        <v>16</v>
      </c>
      <c r="F5" s="149">
        <v>0</v>
      </c>
      <c r="G5" s="50"/>
      <c r="H5" s="157">
        <v>0</v>
      </c>
      <c r="I5" s="158" t="s">
        <v>88</v>
      </c>
      <c r="J5" s="75">
        <v>4.9992179999999999</v>
      </c>
      <c r="K5" s="75">
        <v>0</v>
      </c>
      <c r="L5" s="75">
        <v>0</v>
      </c>
      <c r="M5" s="75">
        <v>0</v>
      </c>
      <c r="N5" s="75">
        <v>0</v>
      </c>
      <c r="O5" s="75">
        <v>0</v>
      </c>
      <c r="P5" s="75">
        <v>7.5381559999999999</v>
      </c>
      <c r="Q5" s="75">
        <v>0.43981890000000001</v>
      </c>
      <c r="R5" s="75">
        <v>50.720999999999997</v>
      </c>
    </row>
    <row r="6" spans="2:18" s="132" customFormat="1" ht="14.25" customHeight="1">
      <c r="B6" s="150">
        <f>B5+1</f>
        <v>2</v>
      </c>
      <c r="C6" s="150">
        <v>1</v>
      </c>
      <c r="D6" s="150">
        <v>1</v>
      </c>
      <c r="E6" s="150">
        <v>22</v>
      </c>
      <c r="F6" s="150">
        <v>0</v>
      </c>
      <c r="G6" s="50"/>
      <c r="H6" s="153">
        <v>1</v>
      </c>
      <c r="I6" s="154" t="s">
        <v>169</v>
      </c>
      <c r="J6" s="73">
        <v>2.8892000000000002</v>
      </c>
      <c r="K6" s="73">
        <v>0.40201710000000002</v>
      </c>
      <c r="L6" s="73">
        <v>5.3763839999999998</v>
      </c>
      <c r="M6" s="73">
        <v>17.978929999999998</v>
      </c>
      <c r="N6" s="73">
        <v>1.494837</v>
      </c>
      <c r="O6" s="73">
        <v>216.2389</v>
      </c>
      <c r="P6" s="73">
        <v>1.2686809999999999</v>
      </c>
      <c r="Q6" s="73">
        <v>5.1862149999999998</v>
      </c>
      <c r="R6" s="73">
        <v>2.2766839999999999</v>
      </c>
    </row>
    <row r="7" spans="2:18" s="132" customFormat="1" ht="14.25" customHeight="1">
      <c r="B7" s="150">
        <f t="shared" ref="B7:B20" si="0">B6+1</f>
        <v>3</v>
      </c>
      <c r="C7" s="150">
        <v>1</v>
      </c>
      <c r="D7" s="150">
        <v>0</v>
      </c>
      <c r="E7" s="150">
        <v>21</v>
      </c>
      <c r="F7" s="150">
        <v>0</v>
      </c>
      <c r="G7" s="50"/>
      <c r="H7" s="153">
        <v>2</v>
      </c>
      <c r="I7" s="154" t="s">
        <v>171</v>
      </c>
      <c r="J7" s="73">
        <v>-0.22908000000000001</v>
      </c>
      <c r="K7" s="73">
        <v>-0.92228779999999999</v>
      </c>
      <c r="L7" s="73">
        <v>0.46412769999999998</v>
      </c>
      <c r="M7" s="73">
        <v>0.79526490000000005</v>
      </c>
      <c r="N7" s="73">
        <v>0.39760839999999997</v>
      </c>
      <c r="O7" s="73">
        <v>1.5906260000000001</v>
      </c>
      <c r="P7" s="73">
        <v>0.35359649999999998</v>
      </c>
      <c r="Q7" s="73">
        <v>0.4197187</v>
      </c>
      <c r="R7" s="73">
        <v>51.70776</v>
      </c>
    </row>
    <row r="8" spans="2:18" s="132" customFormat="1" ht="14.25" customHeight="1">
      <c r="B8" s="150">
        <f t="shared" si="0"/>
        <v>4</v>
      </c>
      <c r="C8" s="150">
        <v>1</v>
      </c>
      <c r="D8" s="150">
        <v>1</v>
      </c>
      <c r="E8" s="150">
        <v>16</v>
      </c>
      <c r="F8" s="150">
        <v>0</v>
      </c>
      <c r="G8" s="50"/>
      <c r="H8" s="155">
        <v>3</v>
      </c>
      <c r="I8" s="156" t="s">
        <v>173</v>
      </c>
      <c r="J8" s="74">
        <v>-2.520788</v>
      </c>
      <c r="K8" s="74">
        <v>-4.9920809999999998</v>
      </c>
      <c r="L8" s="74">
        <v>-4.9495459999999998E-2</v>
      </c>
      <c r="M8" s="74">
        <v>8.0396209999999996E-2</v>
      </c>
      <c r="N8" s="74">
        <v>6.791516E-3</v>
      </c>
      <c r="O8" s="74">
        <v>0.95170940000000004</v>
      </c>
      <c r="P8" s="74">
        <v>1.260575</v>
      </c>
      <c r="Q8" s="74">
        <v>3.99885</v>
      </c>
      <c r="R8" s="74">
        <v>4.5531579999999998</v>
      </c>
    </row>
    <row r="9" spans="2:18" ht="14.25" customHeight="1">
      <c r="B9" s="151">
        <f t="shared" si="0"/>
        <v>5</v>
      </c>
      <c r="C9" s="151">
        <v>1</v>
      </c>
      <c r="D9" s="151">
        <v>1</v>
      </c>
      <c r="E9" s="151">
        <v>19</v>
      </c>
      <c r="F9" s="151">
        <v>0</v>
      </c>
    </row>
    <row r="10" spans="2:18" ht="14.25" customHeight="1">
      <c r="B10" s="151">
        <f t="shared" si="0"/>
        <v>6</v>
      </c>
      <c r="C10" s="151">
        <v>1</v>
      </c>
      <c r="D10" s="151">
        <v>1</v>
      </c>
      <c r="E10" s="151">
        <v>15</v>
      </c>
      <c r="F10" s="151">
        <v>0</v>
      </c>
      <c r="G10" s="49"/>
    </row>
    <row r="11" spans="2:18" ht="14.25" customHeight="1">
      <c r="B11" s="151">
        <f t="shared" si="0"/>
        <v>7</v>
      </c>
      <c r="C11" s="151">
        <v>1</v>
      </c>
      <c r="D11" s="151">
        <v>0</v>
      </c>
      <c r="E11" s="151">
        <v>20</v>
      </c>
      <c r="F11" s="151">
        <v>1</v>
      </c>
      <c r="G11" s="50"/>
    </row>
    <row r="12" spans="2:18" ht="14.25" customHeight="1">
      <c r="B12" s="151">
        <f t="shared" si="0"/>
        <v>8</v>
      </c>
      <c r="C12" s="151">
        <v>1</v>
      </c>
      <c r="D12" s="151">
        <v>1</v>
      </c>
      <c r="E12" s="151">
        <v>15</v>
      </c>
      <c r="F12" s="151">
        <v>0</v>
      </c>
      <c r="G12" s="50"/>
    </row>
    <row r="13" spans="2:18" ht="14.25" customHeight="1">
      <c r="B13" s="151">
        <f t="shared" si="0"/>
        <v>9</v>
      </c>
      <c r="C13" s="151">
        <v>1</v>
      </c>
      <c r="D13" s="151">
        <v>1</v>
      </c>
      <c r="E13" s="151">
        <v>21</v>
      </c>
      <c r="F13" s="151">
        <v>1</v>
      </c>
      <c r="G13" s="50"/>
    </row>
    <row r="14" spans="2:18" ht="14.25" customHeight="1">
      <c r="B14" s="151">
        <f t="shared" si="0"/>
        <v>10</v>
      </c>
      <c r="C14" s="151">
        <v>1</v>
      </c>
      <c r="D14" s="151">
        <v>1</v>
      </c>
      <c r="E14" s="151">
        <v>17</v>
      </c>
      <c r="F14" s="151">
        <v>0</v>
      </c>
      <c r="G14" s="50"/>
    </row>
    <row r="15" spans="2:18" ht="14.25" customHeight="1">
      <c r="B15" s="151">
        <f t="shared" si="0"/>
        <v>11</v>
      </c>
      <c r="C15" s="151">
        <v>1</v>
      </c>
      <c r="D15" s="151">
        <v>1</v>
      </c>
      <c r="E15" s="151">
        <v>19</v>
      </c>
      <c r="F15" s="151">
        <v>0</v>
      </c>
      <c r="G15" s="50"/>
    </row>
    <row r="16" spans="2:18" ht="14.25" customHeight="1">
      <c r="B16" s="151">
        <f t="shared" si="0"/>
        <v>12</v>
      </c>
      <c r="C16" s="151">
        <v>1</v>
      </c>
      <c r="D16" s="151">
        <v>1</v>
      </c>
      <c r="E16" s="151">
        <v>20</v>
      </c>
      <c r="F16" s="151">
        <v>1</v>
      </c>
      <c r="G16" s="50"/>
    </row>
    <row r="17" spans="2:16" ht="14.25" customHeight="1" thickBot="1">
      <c r="B17" s="151">
        <f t="shared" si="0"/>
        <v>13</v>
      </c>
      <c r="C17" s="151">
        <v>1</v>
      </c>
      <c r="D17" s="151">
        <v>0</v>
      </c>
      <c r="E17" s="151">
        <v>22</v>
      </c>
      <c r="F17" s="151">
        <v>0</v>
      </c>
      <c r="G17" s="49"/>
      <c r="H17" s="98" t="s">
        <v>77</v>
      </c>
      <c r="I17" s="98" t="s">
        <v>91</v>
      </c>
      <c r="J17" s="98" t="s">
        <v>92</v>
      </c>
      <c r="K17" s="98" t="s">
        <v>93</v>
      </c>
      <c r="L17" s="98" t="s">
        <v>94</v>
      </c>
      <c r="M17" s="98" t="s">
        <v>95</v>
      </c>
      <c r="N17" s="98" t="s">
        <v>96</v>
      </c>
      <c r="O17" s="98" t="s">
        <v>97</v>
      </c>
      <c r="P17" s="173"/>
    </row>
    <row r="18" spans="2:16" ht="14.25" customHeight="1" thickTop="1">
      <c r="B18" s="151">
        <f t="shared" si="0"/>
        <v>14</v>
      </c>
      <c r="C18" s="151">
        <v>1</v>
      </c>
      <c r="D18" s="151">
        <v>1</v>
      </c>
      <c r="E18" s="151">
        <v>18</v>
      </c>
      <c r="F18" s="151">
        <v>1</v>
      </c>
      <c r="G18" s="50"/>
      <c r="H18" s="97">
        <v>1</v>
      </c>
      <c r="I18" s="97">
        <v>1</v>
      </c>
      <c r="J18" s="167">
        <v>4.2231379999999996</v>
      </c>
      <c r="K18" s="167">
        <v>0.98555899999999996</v>
      </c>
      <c r="L18" s="167">
        <v>-1.4232450000000001E-2</v>
      </c>
      <c r="M18" s="167">
        <v>0.98555899999999996</v>
      </c>
      <c r="N18" s="167">
        <v>-1.454628E-2</v>
      </c>
      <c r="O18" s="167">
        <v>1.465259E-2</v>
      </c>
      <c r="P18" s="172" t="str">
        <f>IF(K18&gt;0.5,"〇","×")</f>
        <v>〇</v>
      </c>
    </row>
    <row r="19" spans="2:16" ht="14.25" customHeight="1">
      <c r="B19" s="151">
        <f t="shared" si="0"/>
        <v>15</v>
      </c>
      <c r="C19" s="151">
        <v>1</v>
      </c>
      <c r="D19" s="151">
        <v>0</v>
      </c>
      <c r="E19" s="151">
        <v>22</v>
      </c>
      <c r="F19" s="151">
        <v>0</v>
      </c>
      <c r="G19" s="50"/>
      <c r="H19" s="95">
        <v>2</v>
      </c>
      <c r="I19" s="95">
        <v>2</v>
      </c>
      <c r="J19" s="168">
        <v>2.8486579999999999</v>
      </c>
      <c r="K19" s="168">
        <v>0.94524929999999996</v>
      </c>
      <c r="L19" s="168">
        <v>-5.1753090000000002E-2</v>
      </c>
      <c r="M19" s="168">
        <v>0.94524929999999996</v>
      </c>
      <c r="N19" s="168">
        <v>-5.630661E-2</v>
      </c>
      <c r="O19" s="168">
        <v>5.7922000000000001E-2</v>
      </c>
      <c r="P19" s="170" t="str">
        <f t="shared" ref="P19:P35" si="1">IF(K19&gt;0.5,"〇","×")</f>
        <v>〇</v>
      </c>
    </row>
    <row r="20" spans="2:16" ht="14.25" customHeight="1">
      <c r="B20" s="151">
        <f t="shared" si="0"/>
        <v>16</v>
      </c>
      <c r="C20" s="151">
        <v>1</v>
      </c>
      <c r="D20" s="151">
        <v>1</v>
      </c>
      <c r="E20" s="151">
        <v>23</v>
      </c>
      <c r="F20" s="151">
        <v>0</v>
      </c>
      <c r="G20" s="50"/>
      <c r="H20" s="95">
        <v>3</v>
      </c>
      <c r="I20" s="95">
        <v>3</v>
      </c>
      <c r="J20" s="168">
        <v>0.1885375</v>
      </c>
      <c r="K20" s="168">
        <v>0.54699529999999996</v>
      </c>
      <c r="L20" s="168">
        <v>-0.24779139999999999</v>
      </c>
      <c r="M20" s="168">
        <v>0.54699529999999996</v>
      </c>
      <c r="N20" s="168">
        <v>-0.60331509999999999</v>
      </c>
      <c r="O20" s="168">
        <v>0.82816939999999994</v>
      </c>
      <c r="P20" s="170" t="str">
        <f t="shared" si="1"/>
        <v>〇</v>
      </c>
    </row>
    <row r="21" spans="2:16" ht="14.25" customHeight="1">
      <c r="B21" s="151">
        <f t="shared" ref="B21:B34" si="2">B20+1</f>
        <v>17</v>
      </c>
      <c r="C21" s="151">
        <v>1</v>
      </c>
      <c r="D21" s="151">
        <v>0</v>
      </c>
      <c r="E21" s="151">
        <v>18</v>
      </c>
      <c r="F21" s="151">
        <v>0</v>
      </c>
      <c r="G21" s="50"/>
      <c r="H21" s="95">
        <v>4</v>
      </c>
      <c r="I21" s="95">
        <v>4</v>
      </c>
      <c r="J21" s="168">
        <v>4.2231379999999996</v>
      </c>
      <c r="K21" s="168">
        <v>0.98555899999999996</v>
      </c>
      <c r="L21" s="168">
        <v>-1.4232450000000001E-2</v>
      </c>
      <c r="M21" s="168">
        <v>0.98555899999999996</v>
      </c>
      <c r="N21" s="168">
        <v>-1.454628E-2</v>
      </c>
      <c r="O21" s="168">
        <v>1.465259E-2</v>
      </c>
      <c r="P21" s="170" t="str">
        <f t="shared" si="1"/>
        <v>〇</v>
      </c>
    </row>
    <row r="22" spans="2:16" ht="14.25" customHeight="1">
      <c r="B22" s="151">
        <f t="shared" si="2"/>
        <v>18</v>
      </c>
      <c r="C22" s="151">
        <v>1</v>
      </c>
      <c r="D22" s="151">
        <v>1</v>
      </c>
      <c r="E22" s="151">
        <v>20</v>
      </c>
      <c r="F22" s="151">
        <v>1</v>
      </c>
      <c r="G22" s="50"/>
      <c r="H22" s="95">
        <v>5</v>
      </c>
      <c r="I22" s="95">
        <v>5</v>
      </c>
      <c r="J22" s="168">
        <v>3.535898</v>
      </c>
      <c r="K22" s="168">
        <v>0.97169209999999995</v>
      </c>
      <c r="L22" s="168">
        <v>-2.7506570000000001E-2</v>
      </c>
      <c r="M22" s="168">
        <v>0.97169209999999995</v>
      </c>
      <c r="N22" s="168">
        <v>-2.87163E-2</v>
      </c>
      <c r="O22" s="168">
        <v>2.913259E-2</v>
      </c>
      <c r="P22" s="170" t="str">
        <f t="shared" si="1"/>
        <v>〇</v>
      </c>
    </row>
    <row r="23" spans="2:16" ht="14.25" customHeight="1">
      <c r="B23" s="151">
        <f t="shared" si="2"/>
        <v>19</v>
      </c>
      <c r="C23" s="151">
        <v>0</v>
      </c>
      <c r="D23" s="151">
        <v>0</v>
      </c>
      <c r="E23" s="151">
        <v>22</v>
      </c>
      <c r="F23" s="151">
        <v>0</v>
      </c>
      <c r="G23" s="50"/>
      <c r="H23" s="95">
        <v>6</v>
      </c>
      <c r="I23" s="95">
        <v>6</v>
      </c>
      <c r="J23" s="168">
        <v>4.4522180000000002</v>
      </c>
      <c r="K23" s="168">
        <v>0.98848150000000001</v>
      </c>
      <c r="L23" s="168">
        <v>-1.13858E-2</v>
      </c>
      <c r="M23" s="168">
        <v>0.98848150000000001</v>
      </c>
      <c r="N23" s="168">
        <v>-1.158532E-2</v>
      </c>
      <c r="O23" s="168">
        <v>1.165269E-2</v>
      </c>
      <c r="P23" s="170" t="str">
        <f t="shared" si="1"/>
        <v>〇</v>
      </c>
    </row>
    <row r="24" spans="2:16" ht="14.25" customHeight="1">
      <c r="B24" s="151">
        <f t="shared" si="2"/>
        <v>20</v>
      </c>
      <c r="C24" s="151">
        <v>0</v>
      </c>
      <c r="D24" s="151">
        <v>0</v>
      </c>
      <c r="E24" s="151">
        <v>20</v>
      </c>
      <c r="F24" s="151">
        <v>1</v>
      </c>
      <c r="G24" s="50"/>
      <c r="H24" s="95">
        <v>7</v>
      </c>
      <c r="I24" s="95">
        <v>7</v>
      </c>
      <c r="J24" s="168">
        <v>-2.1031710000000001</v>
      </c>
      <c r="K24" s="168">
        <v>0.108789</v>
      </c>
      <c r="L24" s="168">
        <v>-9.695397E-2</v>
      </c>
      <c r="M24" s="168">
        <v>0.108789</v>
      </c>
      <c r="N24" s="168">
        <v>-2.2183449999999998</v>
      </c>
      <c r="O24" s="168">
        <v>8.1921040000000005</v>
      </c>
      <c r="P24" s="170" t="str">
        <f t="shared" si="1"/>
        <v>×</v>
      </c>
    </row>
    <row r="25" spans="2:16" ht="14.25" customHeight="1">
      <c r="B25" s="151">
        <f t="shared" si="2"/>
        <v>21</v>
      </c>
      <c r="C25" s="151">
        <v>0</v>
      </c>
      <c r="D25" s="151">
        <v>0</v>
      </c>
      <c r="E25" s="151">
        <v>19</v>
      </c>
      <c r="F25" s="151">
        <v>1</v>
      </c>
      <c r="G25" s="50"/>
      <c r="H25" s="95">
        <v>8</v>
      </c>
      <c r="I25" s="95">
        <v>8</v>
      </c>
      <c r="J25" s="168">
        <v>4.4522180000000002</v>
      </c>
      <c r="K25" s="168">
        <v>0.98848150000000001</v>
      </c>
      <c r="L25" s="168">
        <v>-1.13858E-2</v>
      </c>
      <c r="M25" s="168">
        <v>0.98848150000000001</v>
      </c>
      <c r="N25" s="168">
        <v>-1.158532E-2</v>
      </c>
      <c r="O25" s="168">
        <v>1.165269E-2</v>
      </c>
      <c r="P25" s="170" t="str">
        <f t="shared" si="1"/>
        <v>〇</v>
      </c>
    </row>
    <row r="26" spans="2:16" ht="14.25" customHeight="1">
      <c r="B26" s="151">
        <f t="shared" si="2"/>
        <v>22</v>
      </c>
      <c r="C26" s="151">
        <v>0</v>
      </c>
      <c r="D26" s="151">
        <v>0</v>
      </c>
      <c r="E26" s="151">
        <v>21</v>
      </c>
      <c r="F26" s="151">
        <v>0</v>
      </c>
      <c r="G26" s="50"/>
      <c r="H26" s="95">
        <v>9</v>
      </c>
      <c r="I26" s="95">
        <v>9</v>
      </c>
      <c r="J26" s="168">
        <v>0.55694960000000004</v>
      </c>
      <c r="K26" s="168">
        <v>0.63574649999999999</v>
      </c>
      <c r="L26" s="168">
        <v>-0.2315729</v>
      </c>
      <c r="M26" s="168">
        <v>0.63574649999999999</v>
      </c>
      <c r="N26" s="168">
        <v>-0.45295550000000001</v>
      </c>
      <c r="O26" s="168">
        <v>0.57295410000000002</v>
      </c>
      <c r="P26" s="170" t="str">
        <f t="shared" si="1"/>
        <v>〇</v>
      </c>
    </row>
    <row r="27" spans="2:16" ht="14.25" customHeight="1">
      <c r="B27" s="151">
        <f t="shared" si="2"/>
        <v>23</v>
      </c>
      <c r="C27" s="151">
        <v>0</v>
      </c>
      <c r="D27" s="151">
        <v>0</v>
      </c>
      <c r="E27" s="151">
        <v>22</v>
      </c>
      <c r="F27" s="151">
        <v>0</v>
      </c>
      <c r="G27" s="50"/>
      <c r="H27" s="95">
        <v>10</v>
      </c>
      <c r="I27" s="95">
        <v>10</v>
      </c>
      <c r="J27" s="168">
        <v>3.9940579999999999</v>
      </c>
      <c r="K27" s="168">
        <v>0.98190849999999996</v>
      </c>
      <c r="L27" s="168">
        <v>-1.7764160000000001E-2</v>
      </c>
      <c r="M27" s="168">
        <v>0.98190849999999996</v>
      </c>
      <c r="N27" s="168">
        <v>-1.8257120000000002E-2</v>
      </c>
      <c r="O27" s="168">
        <v>1.8424800000000002E-2</v>
      </c>
      <c r="P27" s="170" t="str">
        <f t="shared" si="1"/>
        <v>〇</v>
      </c>
    </row>
    <row r="28" spans="2:16" ht="14.25" customHeight="1">
      <c r="B28" s="151">
        <f t="shared" si="2"/>
        <v>24</v>
      </c>
      <c r="C28" s="151">
        <v>0</v>
      </c>
      <c r="D28" s="151">
        <v>1</v>
      </c>
      <c r="E28" s="151">
        <v>18</v>
      </c>
      <c r="F28" s="151">
        <v>1</v>
      </c>
      <c r="G28" s="50"/>
      <c r="H28" s="95">
        <v>11</v>
      </c>
      <c r="I28" s="95">
        <v>11</v>
      </c>
      <c r="J28" s="168">
        <v>3.535898</v>
      </c>
      <c r="K28" s="168">
        <v>0.97169209999999995</v>
      </c>
      <c r="L28" s="168">
        <v>-2.7506570000000001E-2</v>
      </c>
      <c r="M28" s="168">
        <v>0.97169209999999995</v>
      </c>
      <c r="N28" s="168">
        <v>-2.87163E-2</v>
      </c>
      <c r="O28" s="168">
        <v>2.913259E-2</v>
      </c>
      <c r="P28" s="170" t="str">
        <f t="shared" si="1"/>
        <v>〇</v>
      </c>
    </row>
    <row r="29" spans="2:16" ht="14.25" customHeight="1">
      <c r="B29" s="151">
        <f t="shared" si="2"/>
        <v>25</v>
      </c>
      <c r="C29" s="151">
        <v>0</v>
      </c>
      <c r="D29" s="151">
        <v>0</v>
      </c>
      <c r="E29" s="151">
        <v>22</v>
      </c>
      <c r="F29" s="151">
        <v>1</v>
      </c>
      <c r="G29" s="50"/>
      <c r="H29" s="95">
        <v>12</v>
      </c>
      <c r="I29" s="95">
        <v>12</v>
      </c>
      <c r="J29" s="168">
        <v>0.78602959999999999</v>
      </c>
      <c r="K29" s="168">
        <v>0.68697819999999998</v>
      </c>
      <c r="L29" s="168">
        <v>-0.21503920000000001</v>
      </c>
      <c r="M29" s="168">
        <v>0.68697819999999998</v>
      </c>
      <c r="N29" s="168">
        <v>-0.37545269999999997</v>
      </c>
      <c r="O29" s="168">
        <v>0.45565030000000001</v>
      </c>
      <c r="P29" s="170" t="str">
        <f t="shared" si="1"/>
        <v>〇</v>
      </c>
    </row>
    <row r="30" spans="2:16" ht="14.25" customHeight="1">
      <c r="B30" s="151">
        <f t="shared" si="2"/>
        <v>26</v>
      </c>
      <c r="C30" s="151">
        <v>0</v>
      </c>
      <c r="D30" s="151">
        <v>0</v>
      </c>
      <c r="E30" s="151">
        <v>23</v>
      </c>
      <c r="F30" s="151">
        <v>1</v>
      </c>
      <c r="G30" s="50"/>
      <c r="H30" s="95">
        <v>13</v>
      </c>
      <c r="I30" s="95">
        <v>13</v>
      </c>
      <c r="J30" s="168">
        <v>-4.0542460000000002E-2</v>
      </c>
      <c r="K30" s="168">
        <v>0.48986580000000002</v>
      </c>
      <c r="L30" s="168">
        <v>-0.24989729999999999</v>
      </c>
      <c r="M30" s="168">
        <v>0.48986580000000002</v>
      </c>
      <c r="N30" s="168">
        <v>-0.71362389999999998</v>
      </c>
      <c r="O30" s="168">
        <v>1.0413760000000001</v>
      </c>
      <c r="P30" s="170" t="str">
        <f t="shared" si="1"/>
        <v>×</v>
      </c>
    </row>
    <row r="31" spans="2:16" ht="14.25" customHeight="1">
      <c r="B31" s="151">
        <f t="shared" si="2"/>
        <v>27</v>
      </c>
      <c r="C31" s="151">
        <v>0</v>
      </c>
      <c r="D31" s="151">
        <v>0</v>
      </c>
      <c r="E31" s="151">
        <v>18</v>
      </c>
      <c r="F31" s="151">
        <v>1</v>
      </c>
      <c r="G31" s="50"/>
      <c r="H31" s="95">
        <v>14</v>
      </c>
      <c r="I31" s="95">
        <v>14</v>
      </c>
      <c r="J31" s="168">
        <v>1.2441899999999999</v>
      </c>
      <c r="K31" s="168">
        <v>0.77629239999999999</v>
      </c>
      <c r="L31" s="168">
        <v>-0.1736625</v>
      </c>
      <c r="M31" s="168">
        <v>0.77629239999999999</v>
      </c>
      <c r="N31" s="168">
        <v>-0.25322600000000001</v>
      </c>
      <c r="O31" s="168">
        <v>0.28817429999999999</v>
      </c>
      <c r="P31" s="170" t="str">
        <f t="shared" si="1"/>
        <v>〇</v>
      </c>
    </row>
    <row r="32" spans="2:16" ht="14.25" customHeight="1">
      <c r="B32" s="151">
        <f t="shared" si="2"/>
        <v>28</v>
      </c>
      <c r="C32" s="151">
        <v>0</v>
      </c>
      <c r="D32" s="151">
        <v>1</v>
      </c>
      <c r="E32" s="151">
        <v>20</v>
      </c>
      <c r="F32" s="151">
        <v>1</v>
      </c>
      <c r="G32" s="50"/>
      <c r="H32" s="95">
        <v>15</v>
      </c>
      <c r="I32" s="95">
        <v>15</v>
      </c>
      <c r="J32" s="168">
        <v>-4.0542460000000002E-2</v>
      </c>
      <c r="K32" s="168">
        <v>0.48986580000000002</v>
      </c>
      <c r="L32" s="168">
        <v>-0.24989729999999999</v>
      </c>
      <c r="M32" s="168">
        <v>0.48986580000000002</v>
      </c>
      <c r="N32" s="168">
        <v>-0.71362389999999998</v>
      </c>
      <c r="O32" s="168">
        <v>1.0413760000000001</v>
      </c>
      <c r="P32" s="170" t="str">
        <f t="shared" si="1"/>
        <v>×</v>
      </c>
    </row>
    <row r="33" spans="1:16" ht="14.25" customHeight="1">
      <c r="B33" s="151">
        <f t="shared" si="2"/>
        <v>29</v>
      </c>
      <c r="C33" s="151">
        <v>0</v>
      </c>
      <c r="D33" s="151">
        <v>0</v>
      </c>
      <c r="E33" s="151">
        <v>22</v>
      </c>
      <c r="F33" s="151">
        <v>0</v>
      </c>
      <c r="G33" s="50"/>
      <c r="H33" s="95">
        <v>16</v>
      </c>
      <c r="I33" s="95">
        <v>16</v>
      </c>
      <c r="J33" s="168">
        <v>2.6195780000000002</v>
      </c>
      <c r="K33" s="168">
        <v>0.93211100000000002</v>
      </c>
      <c r="L33" s="168">
        <v>-6.3280080000000002E-2</v>
      </c>
      <c r="M33" s="168">
        <v>0.93211100000000002</v>
      </c>
      <c r="N33" s="168">
        <v>-7.0303370000000004E-2</v>
      </c>
      <c r="O33" s="168">
        <v>7.2833599999999998E-2</v>
      </c>
      <c r="P33" s="170" t="str">
        <f t="shared" si="1"/>
        <v>〇</v>
      </c>
    </row>
    <row r="34" spans="1:16" ht="14.25" customHeight="1">
      <c r="B34" s="152">
        <f t="shared" si="2"/>
        <v>30</v>
      </c>
      <c r="C34" s="152">
        <v>0</v>
      </c>
      <c r="D34" s="152">
        <v>0</v>
      </c>
      <c r="E34" s="152">
        <v>20</v>
      </c>
      <c r="F34" s="152">
        <v>1</v>
      </c>
      <c r="G34" s="50"/>
      <c r="H34" s="95">
        <v>17</v>
      </c>
      <c r="I34" s="95">
        <v>17</v>
      </c>
      <c r="J34" s="168">
        <v>0.87577749999999999</v>
      </c>
      <c r="K34" s="168">
        <v>0.70594650000000003</v>
      </c>
      <c r="L34" s="168">
        <v>-0.2075861</v>
      </c>
      <c r="M34" s="168">
        <v>0.70594650000000003</v>
      </c>
      <c r="N34" s="168">
        <v>-0.34821590000000002</v>
      </c>
      <c r="O34" s="168">
        <v>0.41653800000000002</v>
      </c>
      <c r="P34" s="170" t="str">
        <f t="shared" si="1"/>
        <v>〇</v>
      </c>
    </row>
    <row r="35" spans="1:16">
      <c r="D35" s="26"/>
      <c r="E35" s="26"/>
      <c r="F35" s="26"/>
      <c r="G35" s="50"/>
      <c r="H35" s="95">
        <v>18</v>
      </c>
      <c r="I35" s="95">
        <v>18</v>
      </c>
      <c r="J35" s="168">
        <v>0.78602959999999999</v>
      </c>
      <c r="K35" s="168">
        <v>0.68697819999999998</v>
      </c>
      <c r="L35" s="168">
        <v>-0.21503920000000001</v>
      </c>
      <c r="M35" s="168">
        <v>0.68697819999999998</v>
      </c>
      <c r="N35" s="168">
        <v>-0.37545269999999997</v>
      </c>
      <c r="O35" s="168">
        <v>0.45565030000000001</v>
      </c>
      <c r="P35" s="170" t="str">
        <f t="shared" si="1"/>
        <v>〇</v>
      </c>
    </row>
    <row r="36" spans="1:16">
      <c r="D36" s="26"/>
      <c r="E36" s="26"/>
      <c r="F36" s="26"/>
      <c r="G36" s="50"/>
      <c r="H36" s="95">
        <v>19</v>
      </c>
      <c r="I36" s="95">
        <v>19</v>
      </c>
      <c r="J36" s="168">
        <v>-4.0542460000000002E-2</v>
      </c>
      <c r="K36" s="168">
        <v>0.48986580000000002</v>
      </c>
      <c r="L36" s="168">
        <v>-0.24989729999999999</v>
      </c>
      <c r="M36" s="168">
        <v>0.51013419999999998</v>
      </c>
      <c r="N36" s="168">
        <v>-0.67308140000000005</v>
      </c>
      <c r="O36" s="168">
        <v>0.96026840000000002</v>
      </c>
      <c r="P36" s="170" t="str">
        <f>IF(K36&lt;=0.5,"〇","×")</f>
        <v>〇</v>
      </c>
    </row>
    <row r="37" spans="1:16">
      <c r="A37" s="49"/>
      <c r="B37" s="69"/>
      <c r="C37" s="69"/>
      <c r="D37" s="69"/>
      <c r="E37" s="69"/>
      <c r="F37" s="69"/>
      <c r="G37" s="50"/>
      <c r="H37" s="95">
        <v>20</v>
      </c>
      <c r="I37" s="95">
        <v>20</v>
      </c>
      <c r="J37" s="168">
        <v>-2.1031710000000001</v>
      </c>
      <c r="K37" s="168">
        <v>0.108789</v>
      </c>
      <c r="L37" s="168">
        <v>-9.695397E-2</v>
      </c>
      <c r="M37" s="168">
        <v>0.89121099999999998</v>
      </c>
      <c r="N37" s="168">
        <v>-0.1151741</v>
      </c>
      <c r="O37" s="168">
        <v>0.12206880000000001</v>
      </c>
      <c r="P37" s="170" t="str">
        <f t="shared" ref="P37:P47" si="3">IF(K37&lt;=0.5,"〇","×")</f>
        <v>〇</v>
      </c>
    </row>
    <row r="38" spans="1:16" ht="15" thickBot="1">
      <c r="A38" s="50"/>
      <c r="B38" s="76" t="s">
        <v>117</v>
      </c>
      <c r="C38" s="76" t="s">
        <v>190</v>
      </c>
      <c r="D38" s="76" t="s">
        <v>169</v>
      </c>
      <c r="E38" s="76" t="s">
        <v>171</v>
      </c>
      <c r="F38" s="76" t="s">
        <v>173</v>
      </c>
      <c r="G38" s="50"/>
      <c r="H38" s="95">
        <v>21</v>
      </c>
      <c r="I38" s="95">
        <v>21</v>
      </c>
      <c r="J38" s="168">
        <v>-1.874091</v>
      </c>
      <c r="K38" s="168">
        <v>0.1330691</v>
      </c>
      <c r="L38" s="168">
        <v>-0.1153617</v>
      </c>
      <c r="M38" s="168">
        <v>0.86693089999999995</v>
      </c>
      <c r="N38" s="168">
        <v>-0.14279600000000001</v>
      </c>
      <c r="O38" s="168">
        <v>0.15349450000000001</v>
      </c>
      <c r="P38" s="170" t="str">
        <f t="shared" si="3"/>
        <v>〇</v>
      </c>
    </row>
    <row r="39" spans="1:16" ht="15" thickTop="1">
      <c r="A39" s="50"/>
      <c r="B39" s="79" t="s">
        <v>190</v>
      </c>
      <c r="C39" s="75">
        <v>1</v>
      </c>
      <c r="D39" s="75">
        <v>0.54433109999999996</v>
      </c>
      <c r="E39" s="75">
        <v>-0.31598039999999999</v>
      </c>
      <c r="F39" s="75">
        <v>-0.38446449999999999</v>
      </c>
      <c r="G39" s="50"/>
      <c r="H39" s="95">
        <v>22</v>
      </c>
      <c r="I39" s="95">
        <v>22</v>
      </c>
      <c r="J39" s="168">
        <v>0.1885375</v>
      </c>
      <c r="K39" s="168">
        <v>0.54699529999999996</v>
      </c>
      <c r="L39" s="168">
        <v>-0.24779139999999999</v>
      </c>
      <c r="M39" s="168">
        <v>0.45300469999999998</v>
      </c>
      <c r="N39" s="168">
        <v>-0.79185269999999996</v>
      </c>
      <c r="O39" s="168">
        <v>1.2074819999999999</v>
      </c>
      <c r="P39" s="170" t="str">
        <f t="shared" si="3"/>
        <v>×</v>
      </c>
    </row>
    <row r="40" spans="1:16">
      <c r="A40" s="50"/>
      <c r="B40" s="111" t="s">
        <v>169</v>
      </c>
      <c r="C40" s="73">
        <v>0.54433109999999996</v>
      </c>
      <c r="D40" s="73">
        <v>1</v>
      </c>
      <c r="E40" s="73">
        <v>-0.48191879999999998</v>
      </c>
      <c r="F40" s="73">
        <v>-6.7267279999999999E-2</v>
      </c>
      <c r="G40" s="50"/>
      <c r="H40" s="95">
        <v>23</v>
      </c>
      <c r="I40" s="95">
        <v>23</v>
      </c>
      <c r="J40" s="168">
        <v>-4.0542460000000002E-2</v>
      </c>
      <c r="K40" s="168">
        <v>0.48986580000000002</v>
      </c>
      <c r="L40" s="168">
        <v>-0.24989729999999999</v>
      </c>
      <c r="M40" s="168">
        <v>0.51013419999999998</v>
      </c>
      <c r="N40" s="168">
        <v>-0.67308140000000005</v>
      </c>
      <c r="O40" s="168">
        <v>0.96026840000000002</v>
      </c>
      <c r="P40" s="170" t="str">
        <f t="shared" si="3"/>
        <v>〇</v>
      </c>
    </row>
    <row r="41" spans="1:16">
      <c r="A41" s="50"/>
      <c r="B41" s="111" t="s">
        <v>171</v>
      </c>
      <c r="C41" s="73">
        <v>-0.31598039999999999</v>
      </c>
      <c r="D41" s="73">
        <v>-0.48191879999999998</v>
      </c>
      <c r="E41" s="73">
        <v>1</v>
      </c>
      <c r="F41" s="73">
        <v>8.5463960000000005E-2</v>
      </c>
      <c r="G41" s="50"/>
      <c r="H41" s="95">
        <v>24</v>
      </c>
      <c r="I41" s="95">
        <v>24</v>
      </c>
      <c r="J41" s="168">
        <v>1.2441899999999999</v>
      </c>
      <c r="K41" s="168">
        <v>0.77629239999999999</v>
      </c>
      <c r="L41" s="168">
        <v>-0.1736625</v>
      </c>
      <c r="M41" s="168">
        <v>0.22370760000000001</v>
      </c>
      <c r="N41" s="168">
        <v>-1.4974160000000001</v>
      </c>
      <c r="O41" s="168">
        <v>3.4701219999999999</v>
      </c>
      <c r="P41" s="170" t="str">
        <f t="shared" si="3"/>
        <v>×</v>
      </c>
    </row>
    <row r="42" spans="1:16">
      <c r="B42" s="71" t="s">
        <v>173</v>
      </c>
      <c r="C42" s="74">
        <v>-0.38446449999999999</v>
      </c>
      <c r="D42" s="74">
        <v>-6.7267279999999999E-2</v>
      </c>
      <c r="E42" s="74">
        <v>8.5463960000000005E-2</v>
      </c>
      <c r="F42" s="74">
        <v>1</v>
      </c>
      <c r="G42" s="50"/>
      <c r="H42" s="95">
        <v>25</v>
      </c>
      <c r="I42" s="95">
        <v>25</v>
      </c>
      <c r="J42" s="168">
        <v>-2.561331</v>
      </c>
      <c r="K42" s="168">
        <v>7.1668949999999995E-2</v>
      </c>
      <c r="L42" s="168">
        <v>-6.6532510000000003E-2</v>
      </c>
      <c r="M42" s="168">
        <v>0.92833100000000002</v>
      </c>
      <c r="N42" s="168">
        <v>-7.4366879999999996E-2</v>
      </c>
      <c r="O42" s="168">
        <v>7.7201930000000002E-2</v>
      </c>
      <c r="P42" s="170" t="str">
        <f t="shared" si="3"/>
        <v>〇</v>
      </c>
    </row>
    <row r="43" spans="1:16">
      <c r="G43" s="50"/>
      <c r="H43" s="95">
        <v>26</v>
      </c>
      <c r="I43" s="95">
        <v>26</v>
      </c>
      <c r="J43" s="168">
        <v>-2.7904110000000002</v>
      </c>
      <c r="K43" s="168">
        <v>5.7844560000000003E-2</v>
      </c>
      <c r="L43" s="168">
        <v>-5.4498570000000003E-2</v>
      </c>
      <c r="M43" s="168">
        <v>0.94215539999999998</v>
      </c>
      <c r="N43" s="168">
        <v>-5.9585010000000001E-2</v>
      </c>
      <c r="O43" s="168">
        <v>6.1395989999999998E-2</v>
      </c>
      <c r="P43" s="170" t="str">
        <f t="shared" si="3"/>
        <v>〇</v>
      </c>
    </row>
    <row r="44" spans="1:16">
      <c r="B44" s="69"/>
      <c r="C44" s="69"/>
      <c r="D44" s="69"/>
      <c r="E44" s="69"/>
      <c r="F44" s="69"/>
      <c r="G44" s="50"/>
      <c r="H44" s="95">
        <v>27</v>
      </c>
      <c r="I44" s="95">
        <v>27</v>
      </c>
      <c r="J44" s="168">
        <v>-1.645011</v>
      </c>
      <c r="K44" s="168">
        <v>0.16178439999999999</v>
      </c>
      <c r="L44" s="168">
        <v>-0.13561019999999999</v>
      </c>
      <c r="M44" s="168">
        <v>0.83821559999999995</v>
      </c>
      <c r="N44" s="168">
        <v>-0.1764799</v>
      </c>
      <c r="O44" s="168">
        <v>0.1930105</v>
      </c>
      <c r="P44" s="170" t="str">
        <f t="shared" si="3"/>
        <v>〇</v>
      </c>
    </row>
    <row r="45" spans="1:16">
      <c r="B45" s="70"/>
      <c r="C45" s="184"/>
      <c r="D45" s="184"/>
      <c r="E45" s="184"/>
      <c r="F45" s="184"/>
      <c r="G45" s="50"/>
      <c r="H45" s="95">
        <v>28</v>
      </c>
      <c r="I45" s="95">
        <v>28</v>
      </c>
      <c r="J45" s="168">
        <v>0.78602959999999999</v>
      </c>
      <c r="K45" s="168">
        <v>0.68697819999999998</v>
      </c>
      <c r="L45" s="168">
        <v>-0.21503920000000001</v>
      </c>
      <c r="M45" s="168">
        <v>0.31302180000000002</v>
      </c>
      <c r="N45" s="168">
        <v>-1.1614819999999999</v>
      </c>
      <c r="O45" s="168">
        <v>2.1946650000000001</v>
      </c>
      <c r="P45" s="170" t="str">
        <f t="shared" si="3"/>
        <v>×</v>
      </c>
    </row>
    <row r="46" spans="1:16">
      <c r="B46" s="70"/>
      <c r="C46" s="184"/>
      <c r="D46" s="184"/>
      <c r="E46" s="184"/>
      <c r="F46" s="184"/>
      <c r="G46" s="50"/>
      <c r="H46" s="95">
        <v>29</v>
      </c>
      <c r="I46" s="95">
        <v>29</v>
      </c>
      <c r="J46" s="168">
        <v>-4.0542460000000002E-2</v>
      </c>
      <c r="K46" s="168">
        <v>0.48986580000000002</v>
      </c>
      <c r="L46" s="168">
        <v>-0.24989729999999999</v>
      </c>
      <c r="M46" s="168">
        <v>0.51013419999999998</v>
      </c>
      <c r="N46" s="168">
        <v>-0.67308140000000005</v>
      </c>
      <c r="O46" s="168">
        <v>0.96026840000000002</v>
      </c>
      <c r="P46" s="170" t="str">
        <f t="shared" si="3"/>
        <v>〇</v>
      </c>
    </row>
    <row r="47" spans="1:16">
      <c r="B47" s="70"/>
      <c r="C47" s="184"/>
      <c r="D47" s="184"/>
      <c r="E47" s="184"/>
      <c r="F47" s="184"/>
      <c r="G47" s="50"/>
      <c r="H47" s="96">
        <v>30</v>
      </c>
      <c r="I47" s="96">
        <v>30</v>
      </c>
      <c r="J47" s="169">
        <v>-2.1031710000000001</v>
      </c>
      <c r="K47" s="169">
        <v>0.108789</v>
      </c>
      <c r="L47" s="169">
        <v>-9.695397E-2</v>
      </c>
      <c r="M47" s="169">
        <v>0.89121099999999998</v>
      </c>
      <c r="N47" s="169">
        <v>-0.1151741</v>
      </c>
      <c r="O47" s="169">
        <v>0.12206880000000001</v>
      </c>
      <c r="P47" s="171" t="str">
        <f t="shared" si="3"/>
        <v>〇</v>
      </c>
    </row>
    <row r="48" spans="1:16">
      <c r="B48" s="70"/>
      <c r="C48" s="184"/>
      <c r="D48" s="184"/>
      <c r="E48" s="184"/>
      <c r="F48" s="184"/>
    </row>
    <row r="50" spans="4:11" ht="15" thickBot="1">
      <c r="H50" s="174"/>
      <c r="I50" s="178" t="s">
        <v>187</v>
      </c>
      <c r="J50" s="178" t="s">
        <v>186</v>
      </c>
      <c r="K50" s="178" t="s">
        <v>189</v>
      </c>
    </row>
    <row r="51" spans="4:11" ht="15" thickTop="1">
      <c r="D51" s="174"/>
      <c r="E51" s="183"/>
      <c r="F51" s="183"/>
      <c r="H51" s="175" t="s">
        <v>126</v>
      </c>
      <c r="I51" s="177">
        <v>13</v>
      </c>
      <c r="J51" s="177">
        <v>2</v>
      </c>
      <c r="K51" s="182" t="s">
        <v>122</v>
      </c>
    </row>
    <row r="52" spans="4:11">
      <c r="D52" s="174"/>
      <c r="E52" s="183"/>
      <c r="F52" s="183"/>
      <c r="H52" s="176" t="s">
        <v>125</v>
      </c>
      <c r="I52" s="179">
        <v>5</v>
      </c>
      <c r="J52" s="179">
        <v>10</v>
      </c>
      <c r="K52" s="176" t="s">
        <v>122</v>
      </c>
    </row>
    <row r="53" spans="4:11">
      <c r="H53" s="180" t="s">
        <v>188</v>
      </c>
      <c r="I53" s="181">
        <f>I51/I52</f>
        <v>2.6</v>
      </c>
      <c r="J53" s="181">
        <f>J51/J52</f>
        <v>0.2</v>
      </c>
      <c r="K53" s="181">
        <f>I53/J53</f>
        <v>13</v>
      </c>
    </row>
    <row r="55" spans="4:11" ht="15" thickBot="1">
      <c r="H55" s="174"/>
      <c r="I55" s="178" t="s">
        <v>187</v>
      </c>
      <c r="J55" s="178" t="s">
        <v>186</v>
      </c>
      <c r="K55" s="178" t="s">
        <v>189</v>
      </c>
    </row>
    <row r="56" spans="4:11" ht="15" thickTop="1">
      <c r="H56" s="175" t="s">
        <v>191</v>
      </c>
      <c r="I56" s="177">
        <v>5</v>
      </c>
      <c r="J56" s="177">
        <v>8</v>
      </c>
      <c r="K56" s="182" t="s">
        <v>122</v>
      </c>
    </row>
    <row r="57" spans="4:11">
      <c r="H57" s="176" t="s">
        <v>192</v>
      </c>
      <c r="I57" s="179">
        <v>13</v>
      </c>
      <c r="J57" s="179">
        <v>4</v>
      </c>
      <c r="K57" s="176" t="s">
        <v>122</v>
      </c>
    </row>
    <row r="58" spans="4:11">
      <c r="H58" s="180" t="s">
        <v>188</v>
      </c>
      <c r="I58" s="181">
        <f>I56/I57</f>
        <v>0.38461538461538464</v>
      </c>
      <c r="J58" s="181">
        <f>J56/J57</f>
        <v>2</v>
      </c>
      <c r="K58" s="181">
        <f>I58/J58</f>
        <v>0.19230769230769232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89116-0918-4CBB-8A38-7B0DF6F0F127}">
  <dimension ref="A1:R58"/>
  <sheetViews>
    <sheetView workbookViewId="0">
      <selection activeCell="B4" sqref="B4:F34"/>
    </sheetView>
  </sheetViews>
  <sheetFormatPr defaultRowHeight="14.25"/>
  <cols>
    <col min="3" max="6" width="10.625" customWidth="1"/>
    <col min="8" max="8" width="9.125" style="1" bestFit="1" customWidth="1"/>
    <col min="9" max="9" width="9.125" style="61" bestFit="1" customWidth="1"/>
    <col min="10" max="10" width="9.75" style="61" bestFit="1" customWidth="1"/>
    <col min="11" max="11" width="9.125" style="61" bestFit="1" customWidth="1"/>
    <col min="12" max="12" width="9.75" style="61" bestFit="1" customWidth="1"/>
    <col min="13" max="13" width="9.125" style="61" bestFit="1" customWidth="1"/>
    <col min="14" max="14" width="9.75" style="61" bestFit="1" customWidth="1"/>
    <col min="15" max="15" width="9.125" style="61" bestFit="1" customWidth="1"/>
    <col min="16" max="18" width="9" style="61"/>
  </cols>
  <sheetData>
    <row r="1" spans="2:18" ht="14.25" customHeight="1"/>
    <row r="2" spans="2:18" ht="14.25" customHeight="1"/>
    <row r="3" spans="2:18" ht="14.25" customHeight="1">
      <c r="C3" s="165" t="s">
        <v>184</v>
      </c>
      <c r="D3" s="165" t="s">
        <v>183</v>
      </c>
      <c r="E3" s="166"/>
      <c r="F3" s="165" t="s">
        <v>185</v>
      </c>
    </row>
    <row r="4" spans="2:18" s="132" customFormat="1" ht="14.25" customHeight="1" thickBot="1">
      <c r="B4" s="130" t="s">
        <v>47</v>
      </c>
      <c r="C4" s="130" t="s">
        <v>168</v>
      </c>
      <c r="D4" s="130" t="s">
        <v>170</v>
      </c>
      <c r="E4" s="130" t="s">
        <v>172</v>
      </c>
      <c r="F4" s="130" t="s">
        <v>174</v>
      </c>
      <c r="G4" s="49"/>
      <c r="H4" s="159" t="s">
        <v>77</v>
      </c>
      <c r="I4" s="159" t="s">
        <v>78</v>
      </c>
      <c r="J4" s="159" t="s">
        <v>79</v>
      </c>
      <c r="K4" s="159" t="s">
        <v>80</v>
      </c>
      <c r="L4" s="159" t="s">
        <v>81</v>
      </c>
      <c r="M4" s="159" t="s">
        <v>82</v>
      </c>
      <c r="N4" s="159" t="s">
        <v>83</v>
      </c>
      <c r="O4" s="159" t="s">
        <v>84</v>
      </c>
      <c r="P4" s="159" t="s">
        <v>85</v>
      </c>
      <c r="Q4" s="159" t="s">
        <v>86</v>
      </c>
      <c r="R4" s="159" t="s">
        <v>87</v>
      </c>
    </row>
    <row r="5" spans="2:18" s="132" customFormat="1" ht="14.25" customHeight="1" thickTop="1">
      <c r="B5" s="149">
        <v>1</v>
      </c>
      <c r="C5" s="149">
        <v>1</v>
      </c>
      <c r="D5" s="149">
        <v>1</v>
      </c>
      <c r="E5" s="149">
        <v>16</v>
      </c>
      <c r="F5" s="149">
        <v>0</v>
      </c>
      <c r="G5" s="50"/>
      <c r="H5" s="157">
        <v>0</v>
      </c>
      <c r="I5" s="158" t="s">
        <v>88</v>
      </c>
      <c r="J5" s="75">
        <v>4.9992179999999999</v>
      </c>
      <c r="K5" s="75">
        <v>0</v>
      </c>
      <c r="L5" s="75">
        <v>0</v>
      </c>
      <c r="M5" s="75">
        <v>0</v>
      </c>
      <c r="N5" s="75">
        <v>0</v>
      </c>
      <c r="O5" s="75">
        <v>0</v>
      </c>
      <c r="P5" s="75">
        <v>7.5381559999999999</v>
      </c>
      <c r="Q5" s="75">
        <v>0.43981890000000001</v>
      </c>
      <c r="R5" s="75">
        <v>50.720999999999997</v>
      </c>
    </row>
    <row r="6" spans="2:18" s="132" customFormat="1" ht="14.25" customHeight="1">
      <c r="B6" s="150">
        <f>B5+1</f>
        <v>2</v>
      </c>
      <c r="C6" s="150">
        <v>1</v>
      </c>
      <c r="D6" s="150">
        <v>1</v>
      </c>
      <c r="E6" s="150">
        <v>22</v>
      </c>
      <c r="F6" s="150">
        <v>0</v>
      </c>
      <c r="G6" s="50"/>
      <c r="H6" s="153">
        <v>1</v>
      </c>
      <c r="I6" s="154" t="s">
        <v>169</v>
      </c>
      <c r="J6" s="73">
        <v>2.8892000000000002</v>
      </c>
      <c r="K6" s="73">
        <v>0.40201710000000002</v>
      </c>
      <c r="L6" s="73">
        <v>5.3763839999999998</v>
      </c>
      <c r="M6" s="73">
        <v>17.978929999999998</v>
      </c>
      <c r="N6" s="73">
        <v>1.494837</v>
      </c>
      <c r="O6" s="73">
        <v>216.2389</v>
      </c>
      <c r="P6" s="73">
        <v>1.2686809999999999</v>
      </c>
      <c r="Q6" s="73">
        <v>5.1862149999999998</v>
      </c>
      <c r="R6" s="73">
        <v>2.2766839999999999</v>
      </c>
    </row>
    <row r="7" spans="2:18" s="132" customFormat="1" ht="14.25" customHeight="1">
      <c r="B7" s="150">
        <f t="shared" ref="B7:B34" si="0">B6+1</f>
        <v>3</v>
      </c>
      <c r="C7" s="150">
        <v>1</v>
      </c>
      <c r="D7" s="150">
        <v>0</v>
      </c>
      <c r="E7" s="150">
        <v>21</v>
      </c>
      <c r="F7" s="150">
        <v>0</v>
      </c>
      <c r="G7" s="50"/>
      <c r="H7" s="153">
        <v>2</v>
      </c>
      <c r="I7" s="154" t="s">
        <v>171</v>
      </c>
      <c r="J7" s="73">
        <v>-0.22908000000000001</v>
      </c>
      <c r="K7" s="73">
        <v>-0.92228779999999999</v>
      </c>
      <c r="L7" s="73">
        <v>0.46412769999999998</v>
      </c>
      <c r="M7" s="73">
        <v>0.79526490000000005</v>
      </c>
      <c r="N7" s="73">
        <v>0.39760839999999997</v>
      </c>
      <c r="O7" s="73">
        <v>1.5906260000000001</v>
      </c>
      <c r="P7" s="73">
        <v>0.35359649999999998</v>
      </c>
      <c r="Q7" s="73">
        <v>0.4197187</v>
      </c>
      <c r="R7" s="73">
        <v>51.70776</v>
      </c>
    </row>
    <row r="8" spans="2:18" s="132" customFormat="1" ht="14.25" customHeight="1">
      <c r="B8" s="150">
        <f t="shared" si="0"/>
        <v>4</v>
      </c>
      <c r="C8" s="150">
        <v>1</v>
      </c>
      <c r="D8" s="150">
        <v>1</v>
      </c>
      <c r="E8" s="150">
        <v>16</v>
      </c>
      <c r="F8" s="150">
        <v>0</v>
      </c>
      <c r="G8" s="50"/>
      <c r="H8" s="155">
        <v>3</v>
      </c>
      <c r="I8" s="156" t="s">
        <v>173</v>
      </c>
      <c r="J8" s="74">
        <v>-2.520788</v>
      </c>
      <c r="K8" s="74">
        <v>-4.9920809999999998</v>
      </c>
      <c r="L8" s="74">
        <v>-4.9495459999999998E-2</v>
      </c>
      <c r="M8" s="74">
        <v>8.0396209999999996E-2</v>
      </c>
      <c r="N8" s="74">
        <v>6.791516E-3</v>
      </c>
      <c r="O8" s="74">
        <v>0.95170940000000004</v>
      </c>
      <c r="P8" s="74">
        <v>1.260575</v>
      </c>
      <c r="Q8" s="74">
        <v>3.99885</v>
      </c>
      <c r="R8" s="74">
        <v>4.5531579999999998</v>
      </c>
    </row>
    <row r="9" spans="2:18" ht="14.25" customHeight="1">
      <c r="B9" s="151">
        <f t="shared" si="0"/>
        <v>5</v>
      </c>
      <c r="C9" s="151">
        <v>1</v>
      </c>
      <c r="D9" s="151">
        <v>1</v>
      </c>
      <c r="E9" s="151">
        <v>19</v>
      </c>
      <c r="F9" s="151">
        <v>0</v>
      </c>
    </row>
    <row r="10" spans="2:18" ht="14.25" customHeight="1">
      <c r="B10" s="151">
        <f t="shared" si="0"/>
        <v>6</v>
      </c>
      <c r="C10" s="151">
        <v>1</v>
      </c>
      <c r="D10" s="151">
        <v>1</v>
      </c>
      <c r="E10" s="151">
        <v>15</v>
      </c>
      <c r="F10" s="151">
        <v>0</v>
      </c>
      <c r="G10" s="49"/>
    </row>
    <row r="11" spans="2:18" ht="14.25" customHeight="1">
      <c r="B11" s="151">
        <f t="shared" si="0"/>
        <v>7</v>
      </c>
      <c r="C11" s="151">
        <v>1</v>
      </c>
      <c r="D11" s="151">
        <v>0</v>
      </c>
      <c r="E11" s="151">
        <v>20</v>
      </c>
      <c r="F11" s="151">
        <v>1</v>
      </c>
      <c r="G11" s="50"/>
    </row>
    <row r="12" spans="2:18" ht="14.25" customHeight="1">
      <c r="B12" s="151">
        <f t="shared" si="0"/>
        <v>8</v>
      </c>
      <c r="C12" s="151">
        <v>1</v>
      </c>
      <c r="D12" s="151">
        <v>1</v>
      </c>
      <c r="E12" s="151">
        <v>15</v>
      </c>
      <c r="F12" s="151">
        <v>0</v>
      </c>
      <c r="G12" s="50"/>
    </row>
    <row r="13" spans="2:18" ht="14.25" customHeight="1">
      <c r="B13" s="151">
        <f t="shared" si="0"/>
        <v>9</v>
      </c>
      <c r="C13" s="151">
        <v>1</v>
      </c>
      <c r="D13" s="151">
        <v>1</v>
      </c>
      <c r="E13" s="151">
        <v>21</v>
      </c>
      <c r="F13" s="151">
        <v>1</v>
      </c>
      <c r="G13" s="50"/>
    </row>
    <row r="14" spans="2:18" ht="14.25" customHeight="1">
      <c r="B14" s="151">
        <f t="shared" si="0"/>
        <v>10</v>
      </c>
      <c r="C14" s="151">
        <v>1</v>
      </c>
      <c r="D14" s="151">
        <v>1</v>
      </c>
      <c r="E14" s="151">
        <v>17</v>
      </c>
      <c r="F14" s="151">
        <v>0</v>
      </c>
      <c r="G14" s="50"/>
    </row>
    <row r="15" spans="2:18" ht="14.25" customHeight="1">
      <c r="B15" s="151">
        <f t="shared" si="0"/>
        <v>11</v>
      </c>
      <c r="C15" s="151">
        <v>1</v>
      </c>
      <c r="D15" s="151">
        <v>1</v>
      </c>
      <c r="E15" s="151">
        <v>19</v>
      </c>
      <c r="F15" s="151">
        <v>0</v>
      </c>
      <c r="G15" s="50"/>
    </row>
    <row r="16" spans="2:18" ht="14.25" customHeight="1">
      <c r="B16" s="151">
        <f t="shared" si="0"/>
        <v>12</v>
      </c>
      <c r="C16" s="151">
        <v>1</v>
      </c>
      <c r="D16" s="151">
        <v>1</v>
      </c>
      <c r="E16" s="151">
        <v>20</v>
      </c>
      <c r="F16" s="151">
        <v>1</v>
      </c>
      <c r="G16" s="50"/>
    </row>
    <row r="17" spans="2:16" ht="14.25" customHeight="1" thickBot="1">
      <c r="B17" s="151">
        <f t="shared" si="0"/>
        <v>13</v>
      </c>
      <c r="C17" s="151">
        <v>1</v>
      </c>
      <c r="D17" s="151">
        <v>0</v>
      </c>
      <c r="E17" s="151">
        <v>22</v>
      </c>
      <c r="F17" s="151">
        <v>0</v>
      </c>
      <c r="G17" s="49"/>
      <c r="H17" s="98" t="s">
        <v>77</v>
      </c>
      <c r="I17" s="98" t="s">
        <v>91</v>
      </c>
      <c r="J17" s="98" t="s">
        <v>92</v>
      </c>
      <c r="K17" s="98" t="s">
        <v>93</v>
      </c>
      <c r="L17" s="98" t="s">
        <v>94</v>
      </c>
      <c r="M17" s="98" t="s">
        <v>95</v>
      </c>
      <c r="N17" s="98" t="s">
        <v>96</v>
      </c>
      <c r="O17" s="98" t="s">
        <v>97</v>
      </c>
      <c r="P17" s="173"/>
    </row>
    <row r="18" spans="2:16" ht="14.25" customHeight="1" thickTop="1">
      <c r="B18" s="151">
        <f t="shared" si="0"/>
        <v>14</v>
      </c>
      <c r="C18" s="151">
        <v>1</v>
      </c>
      <c r="D18" s="151">
        <v>1</v>
      </c>
      <c r="E18" s="151">
        <v>18</v>
      </c>
      <c r="F18" s="151">
        <v>1</v>
      </c>
      <c r="G18" s="50"/>
      <c r="H18" s="97">
        <v>1</v>
      </c>
      <c r="I18" s="97">
        <v>1</v>
      </c>
      <c r="J18" s="167">
        <v>4.2231379999999996</v>
      </c>
      <c r="K18" s="167">
        <v>0.98555899999999996</v>
      </c>
      <c r="L18" s="167">
        <v>-1.4232450000000001E-2</v>
      </c>
      <c r="M18" s="167">
        <v>0.98555899999999996</v>
      </c>
      <c r="N18" s="167">
        <v>-1.454628E-2</v>
      </c>
      <c r="O18" s="167">
        <v>1.465259E-2</v>
      </c>
      <c r="P18" s="172" t="str">
        <f>IF(K18&gt;0.5,"〇","×")</f>
        <v>〇</v>
      </c>
    </row>
    <row r="19" spans="2:16" ht="14.25" customHeight="1">
      <c r="B19" s="151">
        <f t="shared" si="0"/>
        <v>15</v>
      </c>
      <c r="C19" s="151">
        <v>1</v>
      </c>
      <c r="D19" s="151">
        <v>0</v>
      </c>
      <c r="E19" s="151">
        <v>22</v>
      </c>
      <c r="F19" s="151">
        <v>0</v>
      </c>
      <c r="G19" s="50"/>
      <c r="H19" s="95">
        <v>2</v>
      </c>
      <c r="I19" s="95">
        <v>2</v>
      </c>
      <c r="J19" s="168">
        <v>2.8486579999999999</v>
      </c>
      <c r="K19" s="168">
        <v>0.94524929999999996</v>
      </c>
      <c r="L19" s="168">
        <v>-5.1753090000000002E-2</v>
      </c>
      <c r="M19" s="168">
        <v>0.94524929999999996</v>
      </c>
      <c r="N19" s="168">
        <v>-5.630661E-2</v>
      </c>
      <c r="O19" s="168">
        <v>5.7922000000000001E-2</v>
      </c>
      <c r="P19" s="170" t="str">
        <f t="shared" ref="P19:P35" si="1">IF(K19&gt;0.5,"〇","×")</f>
        <v>〇</v>
      </c>
    </row>
    <row r="20" spans="2:16" ht="14.25" customHeight="1">
      <c r="B20" s="151">
        <f t="shared" si="0"/>
        <v>16</v>
      </c>
      <c r="C20" s="151">
        <v>1</v>
      </c>
      <c r="D20" s="151">
        <v>1</v>
      </c>
      <c r="E20" s="151">
        <v>23</v>
      </c>
      <c r="F20" s="151">
        <v>0</v>
      </c>
      <c r="G20" s="50"/>
      <c r="H20" s="95">
        <v>3</v>
      </c>
      <c r="I20" s="95">
        <v>3</v>
      </c>
      <c r="J20" s="168">
        <v>0.1885375</v>
      </c>
      <c r="K20" s="168">
        <v>0.54699529999999996</v>
      </c>
      <c r="L20" s="168">
        <v>-0.24779139999999999</v>
      </c>
      <c r="M20" s="168">
        <v>0.54699529999999996</v>
      </c>
      <c r="N20" s="168">
        <v>-0.60331509999999999</v>
      </c>
      <c r="O20" s="168">
        <v>0.82816939999999994</v>
      </c>
      <c r="P20" s="170" t="str">
        <f t="shared" si="1"/>
        <v>〇</v>
      </c>
    </row>
    <row r="21" spans="2:16" ht="14.25" customHeight="1">
      <c r="B21" s="151">
        <f t="shared" si="0"/>
        <v>17</v>
      </c>
      <c r="C21" s="151">
        <v>1</v>
      </c>
      <c r="D21" s="151">
        <v>0</v>
      </c>
      <c r="E21" s="151">
        <v>18</v>
      </c>
      <c r="F21" s="151">
        <v>0</v>
      </c>
      <c r="G21" s="50"/>
      <c r="H21" s="95">
        <v>4</v>
      </c>
      <c r="I21" s="95">
        <v>4</v>
      </c>
      <c r="J21" s="168">
        <v>4.2231379999999996</v>
      </c>
      <c r="K21" s="168">
        <v>0.98555899999999996</v>
      </c>
      <c r="L21" s="168">
        <v>-1.4232450000000001E-2</v>
      </c>
      <c r="M21" s="168">
        <v>0.98555899999999996</v>
      </c>
      <c r="N21" s="168">
        <v>-1.454628E-2</v>
      </c>
      <c r="O21" s="168">
        <v>1.465259E-2</v>
      </c>
      <c r="P21" s="170" t="str">
        <f t="shared" si="1"/>
        <v>〇</v>
      </c>
    </row>
    <row r="22" spans="2:16" ht="14.25" customHeight="1">
      <c r="B22" s="151">
        <f t="shared" si="0"/>
        <v>18</v>
      </c>
      <c r="C22" s="151">
        <v>1</v>
      </c>
      <c r="D22" s="151">
        <v>1</v>
      </c>
      <c r="E22" s="151">
        <v>20</v>
      </c>
      <c r="F22" s="151">
        <v>1</v>
      </c>
      <c r="G22" s="50"/>
      <c r="H22" s="95">
        <v>5</v>
      </c>
      <c r="I22" s="95">
        <v>5</v>
      </c>
      <c r="J22" s="168">
        <v>3.535898</v>
      </c>
      <c r="K22" s="168">
        <v>0.97169209999999995</v>
      </c>
      <c r="L22" s="168">
        <v>-2.7506570000000001E-2</v>
      </c>
      <c r="M22" s="168">
        <v>0.97169209999999995</v>
      </c>
      <c r="N22" s="168">
        <v>-2.87163E-2</v>
      </c>
      <c r="O22" s="168">
        <v>2.913259E-2</v>
      </c>
      <c r="P22" s="170" t="str">
        <f t="shared" si="1"/>
        <v>〇</v>
      </c>
    </row>
    <row r="23" spans="2:16" ht="14.25" customHeight="1">
      <c r="B23" s="151">
        <f t="shared" si="0"/>
        <v>19</v>
      </c>
      <c r="C23" s="151">
        <v>0</v>
      </c>
      <c r="D23" s="151">
        <v>0</v>
      </c>
      <c r="E23" s="151">
        <v>22</v>
      </c>
      <c r="F23" s="151">
        <v>0</v>
      </c>
      <c r="G23" s="50"/>
      <c r="H23" s="95">
        <v>6</v>
      </c>
      <c r="I23" s="95">
        <v>6</v>
      </c>
      <c r="J23" s="168">
        <v>4.4522180000000002</v>
      </c>
      <c r="K23" s="168">
        <v>0.98848150000000001</v>
      </c>
      <c r="L23" s="168">
        <v>-1.13858E-2</v>
      </c>
      <c r="M23" s="168">
        <v>0.98848150000000001</v>
      </c>
      <c r="N23" s="168">
        <v>-1.158532E-2</v>
      </c>
      <c r="O23" s="168">
        <v>1.165269E-2</v>
      </c>
      <c r="P23" s="170" t="str">
        <f t="shared" si="1"/>
        <v>〇</v>
      </c>
    </row>
    <row r="24" spans="2:16" ht="14.25" customHeight="1">
      <c r="B24" s="151">
        <f t="shared" si="0"/>
        <v>20</v>
      </c>
      <c r="C24" s="151">
        <v>0</v>
      </c>
      <c r="D24" s="151">
        <v>0</v>
      </c>
      <c r="E24" s="151">
        <v>20</v>
      </c>
      <c r="F24" s="151">
        <v>1</v>
      </c>
      <c r="G24" s="50"/>
      <c r="H24" s="95">
        <v>7</v>
      </c>
      <c r="I24" s="95">
        <v>7</v>
      </c>
      <c r="J24" s="168">
        <v>-2.1031710000000001</v>
      </c>
      <c r="K24" s="168">
        <v>0.108789</v>
      </c>
      <c r="L24" s="168">
        <v>-9.695397E-2</v>
      </c>
      <c r="M24" s="168">
        <v>0.108789</v>
      </c>
      <c r="N24" s="168">
        <v>-2.2183449999999998</v>
      </c>
      <c r="O24" s="168">
        <v>8.1921040000000005</v>
      </c>
      <c r="P24" s="170" t="str">
        <f t="shared" si="1"/>
        <v>×</v>
      </c>
    </row>
    <row r="25" spans="2:16" ht="14.25" customHeight="1">
      <c r="B25" s="151">
        <f t="shared" si="0"/>
        <v>21</v>
      </c>
      <c r="C25" s="151">
        <v>0</v>
      </c>
      <c r="D25" s="151">
        <v>0</v>
      </c>
      <c r="E25" s="151">
        <v>19</v>
      </c>
      <c r="F25" s="151">
        <v>1</v>
      </c>
      <c r="G25" s="50"/>
      <c r="H25" s="95">
        <v>8</v>
      </c>
      <c r="I25" s="95">
        <v>8</v>
      </c>
      <c r="J25" s="168">
        <v>4.4522180000000002</v>
      </c>
      <c r="K25" s="168">
        <v>0.98848150000000001</v>
      </c>
      <c r="L25" s="168">
        <v>-1.13858E-2</v>
      </c>
      <c r="M25" s="168">
        <v>0.98848150000000001</v>
      </c>
      <c r="N25" s="168">
        <v>-1.158532E-2</v>
      </c>
      <c r="O25" s="168">
        <v>1.165269E-2</v>
      </c>
      <c r="P25" s="170" t="str">
        <f t="shared" si="1"/>
        <v>〇</v>
      </c>
    </row>
    <row r="26" spans="2:16" ht="14.25" customHeight="1">
      <c r="B26" s="151">
        <f t="shared" si="0"/>
        <v>22</v>
      </c>
      <c r="C26" s="151">
        <v>0</v>
      </c>
      <c r="D26" s="151">
        <v>0</v>
      </c>
      <c r="E26" s="151">
        <v>21</v>
      </c>
      <c r="F26" s="151">
        <v>0</v>
      </c>
      <c r="G26" s="50"/>
      <c r="H26" s="95">
        <v>9</v>
      </c>
      <c r="I26" s="95">
        <v>9</v>
      </c>
      <c r="J26" s="168">
        <v>0.55694960000000004</v>
      </c>
      <c r="K26" s="168">
        <v>0.63574649999999999</v>
      </c>
      <c r="L26" s="168">
        <v>-0.2315729</v>
      </c>
      <c r="M26" s="168">
        <v>0.63574649999999999</v>
      </c>
      <c r="N26" s="168">
        <v>-0.45295550000000001</v>
      </c>
      <c r="O26" s="168">
        <v>0.57295410000000002</v>
      </c>
      <c r="P26" s="170" t="str">
        <f t="shared" si="1"/>
        <v>〇</v>
      </c>
    </row>
    <row r="27" spans="2:16" ht="14.25" customHeight="1">
      <c r="B27" s="151">
        <f t="shared" si="0"/>
        <v>23</v>
      </c>
      <c r="C27" s="151">
        <v>0</v>
      </c>
      <c r="D27" s="151">
        <v>0</v>
      </c>
      <c r="E27" s="151">
        <v>22</v>
      </c>
      <c r="F27" s="151">
        <v>0</v>
      </c>
      <c r="G27" s="50"/>
      <c r="H27" s="95">
        <v>10</v>
      </c>
      <c r="I27" s="95">
        <v>10</v>
      </c>
      <c r="J27" s="168">
        <v>3.9940579999999999</v>
      </c>
      <c r="K27" s="168">
        <v>0.98190849999999996</v>
      </c>
      <c r="L27" s="168">
        <v>-1.7764160000000001E-2</v>
      </c>
      <c r="M27" s="168">
        <v>0.98190849999999996</v>
      </c>
      <c r="N27" s="168">
        <v>-1.8257120000000002E-2</v>
      </c>
      <c r="O27" s="168">
        <v>1.8424800000000002E-2</v>
      </c>
      <c r="P27" s="170" t="str">
        <f t="shared" si="1"/>
        <v>〇</v>
      </c>
    </row>
    <row r="28" spans="2:16" ht="14.25" customHeight="1">
      <c r="B28" s="151">
        <f t="shared" si="0"/>
        <v>24</v>
      </c>
      <c r="C28" s="151">
        <v>0</v>
      </c>
      <c r="D28" s="151">
        <v>1</v>
      </c>
      <c r="E28" s="151">
        <v>18</v>
      </c>
      <c r="F28" s="151">
        <v>1</v>
      </c>
      <c r="G28" s="50"/>
      <c r="H28" s="95">
        <v>11</v>
      </c>
      <c r="I28" s="95">
        <v>11</v>
      </c>
      <c r="J28" s="168">
        <v>3.535898</v>
      </c>
      <c r="K28" s="168">
        <v>0.97169209999999995</v>
      </c>
      <c r="L28" s="168">
        <v>-2.7506570000000001E-2</v>
      </c>
      <c r="M28" s="168">
        <v>0.97169209999999995</v>
      </c>
      <c r="N28" s="168">
        <v>-2.87163E-2</v>
      </c>
      <c r="O28" s="168">
        <v>2.913259E-2</v>
      </c>
      <c r="P28" s="170" t="str">
        <f t="shared" si="1"/>
        <v>〇</v>
      </c>
    </row>
    <row r="29" spans="2:16" ht="14.25" customHeight="1">
      <c r="B29" s="151">
        <f t="shared" si="0"/>
        <v>25</v>
      </c>
      <c r="C29" s="151">
        <v>0</v>
      </c>
      <c r="D29" s="151">
        <v>0</v>
      </c>
      <c r="E29" s="151">
        <v>22</v>
      </c>
      <c r="F29" s="151">
        <v>1</v>
      </c>
      <c r="G29" s="50"/>
      <c r="H29" s="95">
        <v>12</v>
      </c>
      <c r="I29" s="95">
        <v>12</v>
      </c>
      <c r="J29" s="168">
        <v>0.78602959999999999</v>
      </c>
      <c r="K29" s="168">
        <v>0.68697819999999998</v>
      </c>
      <c r="L29" s="168">
        <v>-0.21503920000000001</v>
      </c>
      <c r="M29" s="168">
        <v>0.68697819999999998</v>
      </c>
      <c r="N29" s="168">
        <v>-0.37545269999999997</v>
      </c>
      <c r="O29" s="168">
        <v>0.45565030000000001</v>
      </c>
      <c r="P29" s="170" t="str">
        <f t="shared" si="1"/>
        <v>〇</v>
      </c>
    </row>
    <row r="30" spans="2:16" ht="14.25" customHeight="1">
      <c r="B30" s="151">
        <f t="shared" si="0"/>
        <v>26</v>
      </c>
      <c r="C30" s="151">
        <v>0</v>
      </c>
      <c r="D30" s="151">
        <v>0</v>
      </c>
      <c r="E30" s="151">
        <v>23</v>
      </c>
      <c r="F30" s="151">
        <v>1</v>
      </c>
      <c r="G30" s="50"/>
      <c r="H30" s="95">
        <v>13</v>
      </c>
      <c r="I30" s="95">
        <v>13</v>
      </c>
      <c r="J30" s="168">
        <v>-4.0542460000000002E-2</v>
      </c>
      <c r="K30" s="168">
        <v>0.48986580000000002</v>
      </c>
      <c r="L30" s="168">
        <v>-0.24989729999999999</v>
      </c>
      <c r="M30" s="168">
        <v>0.48986580000000002</v>
      </c>
      <c r="N30" s="168">
        <v>-0.71362389999999998</v>
      </c>
      <c r="O30" s="168">
        <v>1.0413760000000001</v>
      </c>
      <c r="P30" s="170" t="str">
        <f t="shared" si="1"/>
        <v>×</v>
      </c>
    </row>
    <row r="31" spans="2:16" ht="14.25" customHeight="1">
      <c r="B31" s="151">
        <f t="shared" si="0"/>
        <v>27</v>
      </c>
      <c r="C31" s="151">
        <v>0</v>
      </c>
      <c r="D31" s="151">
        <v>0</v>
      </c>
      <c r="E31" s="151">
        <v>18</v>
      </c>
      <c r="F31" s="151">
        <v>1</v>
      </c>
      <c r="G31" s="50"/>
      <c r="H31" s="95">
        <v>14</v>
      </c>
      <c r="I31" s="95">
        <v>14</v>
      </c>
      <c r="J31" s="168">
        <v>1.2441899999999999</v>
      </c>
      <c r="K31" s="168">
        <v>0.77629239999999999</v>
      </c>
      <c r="L31" s="168">
        <v>-0.1736625</v>
      </c>
      <c r="M31" s="168">
        <v>0.77629239999999999</v>
      </c>
      <c r="N31" s="168">
        <v>-0.25322600000000001</v>
      </c>
      <c r="O31" s="168">
        <v>0.28817429999999999</v>
      </c>
      <c r="P31" s="170" t="str">
        <f t="shared" si="1"/>
        <v>〇</v>
      </c>
    </row>
    <row r="32" spans="2:16" ht="14.25" customHeight="1">
      <c r="B32" s="151">
        <f t="shared" si="0"/>
        <v>28</v>
      </c>
      <c r="C32" s="151">
        <v>0</v>
      </c>
      <c r="D32" s="151">
        <v>1</v>
      </c>
      <c r="E32" s="151">
        <v>20</v>
      </c>
      <c r="F32" s="151">
        <v>1</v>
      </c>
      <c r="G32" s="50"/>
      <c r="H32" s="95">
        <v>15</v>
      </c>
      <c r="I32" s="95">
        <v>15</v>
      </c>
      <c r="J32" s="168">
        <v>-4.0542460000000002E-2</v>
      </c>
      <c r="K32" s="168">
        <v>0.48986580000000002</v>
      </c>
      <c r="L32" s="168">
        <v>-0.24989729999999999</v>
      </c>
      <c r="M32" s="168">
        <v>0.48986580000000002</v>
      </c>
      <c r="N32" s="168">
        <v>-0.71362389999999998</v>
      </c>
      <c r="O32" s="168">
        <v>1.0413760000000001</v>
      </c>
      <c r="P32" s="170" t="str">
        <f t="shared" si="1"/>
        <v>×</v>
      </c>
    </row>
    <row r="33" spans="1:16" ht="14.25" customHeight="1">
      <c r="B33" s="151">
        <f t="shared" si="0"/>
        <v>29</v>
      </c>
      <c r="C33" s="151">
        <v>0</v>
      </c>
      <c r="D33" s="151">
        <v>0</v>
      </c>
      <c r="E33" s="151">
        <v>22</v>
      </c>
      <c r="F33" s="151">
        <v>0</v>
      </c>
      <c r="G33" s="50"/>
      <c r="H33" s="95">
        <v>16</v>
      </c>
      <c r="I33" s="95">
        <v>16</v>
      </c>
      <c r="J33" s="168">
        <v>2.6195780000000002</v>
      </c>
      <c r="K33" s="168">
        <v>0.93211100000000002</v>
      </c>
      <c r="L33" s="168">
        <v>-6.3280080000000002E-2</v>
      </c>
      <c r="M33" s="168">
        <v>0.93211100000000002</v>
      </c>
      <c r="N33" s="168">
        <v>-7.0303370000000004E-2</v>
      </c>
      <c r="O33" s="168">
        <v>7.2833599999999998E-2</v>
      </c>
      <c r="P33" s="170" t="str">
        <f t="shared" si="1"/>
        <v>〇</v>
      </c>
    </row>
    <row r="34" spans="1:16" ht="14.25" customHeight="1">
      <c r="B34" s="152">
        <f t="shared" si="0"/>
        <v>30</v>
      </c>
      <c r="C34" s="152">
        <v>0</v>
      </c>
      <c r="D34" s="152">
        <v>0</v>
      </c>
      <c r="E34" s="152">
        <v>20</v>
      </c>
      <c r="F34" s="152">
        <v>1</v>
      </c>
      <c r="G34" s="50"/>
      <c r="H34" s="95">
        <v>17</v>
      </c>
      <c r="I34" s="95">
        <v>17</v>
      </c>
      <c r="J34" s="168">
        <v>0.87577749999999999</v>
      </c>
      <c r="K34" s="168">
        <v>0.70594650000000003</v>
      </c>
      <c r="L34" s="168">
        <v>-0.2075861</v>
      </c>
      <c r="M34" s="168">
        <v>0.70594650000000003</v>
      </c>
      <c r="N34" s="168">
        <v>-0.34821590000000002</v>
      </c>
      <c r="O34" s="168">
        <v>0.41653800000000002</v>
      </c>
      <c r="P34" s="170" t="str">
        <f t="shared" si="1"/>
        <v>〇</v>
      </c>
    </row>
    <row r="35" spans="1:16">
      <c r="D35" s="26"/>
      <c r="E35" s="26"/>
      <c r="F35" s="26"/>
      <c r="G35" s="50"/>
      <c r="H35" s="95">
        <v>18</v>
      </c>
      <c r="I35" s="95">
        <v>18</v>
      </c>
      <c r="J35" s="168">
        <v>0.78602959999999999</v>
      </c>
      <c r="K35" s="168">
        <v>0.68697819999999998</v>
      </c>
      <c r="L35" s="168">
        <v>-0.21503920000000001</v>
      </c>
      <c r="M35" s="168">
        <v>0.68697819999999998</v>
      </c>
      <c r="N35" s="168">
        <v>-0.37545269999999997</v>
      </c>
      <c r="O35" s="168">
        <v>0.45565030000000001</v>
      </c>
      <c r="P35" s="170" t="str">
        <f t="shared" si="1"/>
        <v>〇</v>
      </c>
    </row>
    <row r="36" spans="1:16">
      <c r="D36" s="26"/>
      <c r="E36" s="26"/>
      <c r="F36" s="26"/>
      <c r="G36" s="50"/>
      <c r="H36" s="95">
        <v>19</v>
      </c>
      <c r="I36" s="95">
        <v>19</v>
      </c>
      <c r="J36" s="168">
        <v>-4.0542460000000002E-2</v>
      </c>
      <c r="K36" s="168">
        <v>0.48986580000000002</v>
      </c>
      <c r="L36" s="168">
        <v>-0.24989729999999999</v>
      </c>
      <c r="M36" s="168">
        <v>0.51013419999999998</v>
      </c>
      <c r="N36" s="168">
        <v>-0.67308140000000005</v>
      </c>
      <c r="O36" s="168">
        <v>0.96026840000000002</v>
      </c>
      <c r="P36" s="170" t="str">
        <f>IF(K36&lt;=0.5,"〇","×")</f>
        <v>〇</v>
      </c>
    </row>
    <row r="37" spans="1:16">
      <c r="A37" s="49"/>
      <c r="B37" s="69"/>
      <c r="C37" s="69"/>
      <c r="D37" s="69"/>
      <c r="E37" s="69"/>
      <c r="F37" s="69"/>
      <c r="G37" s="50"/>
      <c r="H37" s="95">
        <v>20</v>
      </c>
      <c r="I37" s="95">
        <v>20</v>
      </c>
      <c r="J37" s="168">
        <v>-2.1031710000000001</v>
      </c>
      <c r="K37" s="168">
        <v>0.108789</v>
      </c>
      <c r="L37" s="168">
        <v>-9.695397E-2</v>
      </c>
      <c r="M37" s="168">
        <v>0.89121099999999998</v>
      </c>
      <c r="N37" s="168">
        <v>-0.1151741</v>
      </c>
      <c r="O37" s="168">
        <v>0.12206880000000001</v>
      </c>
      <c r="P37" s="170" t="str">
        <f t="shared" ref="P37:P47" si="2">IF(K37&lt;=0.5,"〇","×")</f>
        <v>〇</v>
      </c>
    </row>
    <row r="38" spans="1:16" ht="15" thickBot="1">
      <c r="A38" s="50"/>
      <c r="B38" s="76" t="s">
        <v>117</v>
      </c>
      <c r="C38" s="76" t="s">
        <v>190</v>
      </c>
      <c r="D38" s="76" t="s">
        <v>169</v>
      </c>
      <c r="E38" s="76" t="s">
        <v>171</v>
      </c>
      <c r="F38" s="76" t="s">
        <v>173</v>
      </c>
      <c r="G38" s="50"/>
      <c r="H38" s="95">
        <v>21</v>
      </c>
      <c r="I38" s="95">
        <v>21</v>
      </c>
      <c r="J38" s="168">
        <v>-1.874091</v>
      </c>
      <c r="K38" s="168">
        <v>0.1330691</v>
      </c>
      <c r="L38" s="168">
        <v>-0.1153617</v>
      </c>
      <c r="M38" s="168">
        <v>0.86693089999999995</v>
      </c>
      <c r="N38" s="168">
        <v>-0.14279600000000001</v>
      </c>
      <c r="O38" s="168">
        <v>0.15349450000000001</v>
      </c>
      <c r="P38" s="170" t="str">
        <f t="shared" si="2"/>
        <v>〇</v>
      </c>
    </row>
    <row r="39" spans="1:16" ht="15" thickTop="1">
      <c r="A39" s="50"/>
      <c r="B39" s="79" t="s">
        <v>190</v>
      </c>
      <c r="C39" s="75">
        <v>1</v>
      </c>
      <c r="D39" s="75">
        <v>0.54433109999999996</v>
      </c>
      <c r="E39" s="75">
        <v>-0.31598039999999999</v>
      </c>
      <c r="F39" s="75">
        <v>-0.38446449999999999</v>
      </c>
      <c r="G39" s="50"/>
      <c r="H39" s="95">
        <v>22</v>
      </c>
      <c r="I39" s="95">
        <v>22</v>
      </c>
      <c r="J39" s="168">
        <v>0.1885375</v>
      </c>
      <c r="K39" s="168">
        <v>0.54699529999999996</v>
      </c>
      <c r="L39" s="168">
        <v>-0.24779139999999999</v>
      </c>
      <c r="M39" s="168">
        <v>0.45300469999999998</v>
      </c>
      <c r="N39" s="168">
        <v>-0.79185269999999996</v>
      </c>
      <c r="O39" s="168">
        <v>1.2074819999999999</v>
      </c>
      <c r="P39" s="170" t="str">
        <f t="shared" si="2"/>
        <v>×</v>
      </c>
    </row>
    <row r="40" spans="1:16">
      <c r="A40" s="50"/>
      <c r="B40" s="111" t="s">
        <v>169</v>
      </c>
      <c r="C40" s="73">
        <v>0.54433109999999996</v>
      </c>
      <c r="D40" s="73">
        <v>1</v>
      </c>
      <c r="E40" s="73">
        <v>-0.48191879999999998</v>
      </c>
      <c r="F40" s="73">
        <v>-6.7267279999999999E-2</v>
      </c>
      <c r="G40" s="50"/>
      <c r="H40" s="95">
        <v>23</v>
      </c>
      <c r="I40" s="95">
        <v>23</v>
      </c>
      <c r="J40" s="168">
        <v>-4.0542460000000002E-2</v>
      </c>
      <c r="K40" s="168">
        <v>0.48986580000000002</v>
      </c>
      <c r="L40" s="168">
        <v>-0.24989729999999999</v>
      </c>
      <c r="M40" s="168">
        <v>0.51013419999999998</v>
      </c>
      <c r="N40" s="168">
        <v>-0.67308140000000005</v>
      </c>
      <c r="O40" s="168">
        <v>0.96026840000000002</v>
      </c>
      <c r="P40" s="170" t="str">
        <f t="shared" si="2"/>
        <v>〇</v>
      </c>
    </row>
    <row r="41" spans="1:16">
      <c r="A41" s="50"/>
      <c r="B41" s="111" t="s">
        <v>171</v>
      </c>
      <c r="C41" s="73">
        <v>-0.31598039999999999</v>
      </c>
      <c r="D41" s="73">
        <v>-0.48191879999999998</v>
      </c>
      <c r="E41" s="73">
        <v>1</v>
      </c>
      <c r="F41" s="73">
        <v>8.5463960000000005E-2</v>
      </c>
      <c r="G41" s="50"/>
      <c r="H41" s="95">
        <v>24</v>
      </c>
      <c r="I41" s="95">
        <v>24</v>
      </c>
      <c r="J41" s="168">
        <v>1.2441899999999999</v>
      </c>
      <c r="K41" s="168">
        <v>0.77629239999999999</v>
      </c>
      <c r="L41" s="168">
        <v>-0.1736625</v>
      </c>
      <c r="M41" s="168">
        <v>0.22370760000000001</v>
      </c>
      <c r="N41" s="168">
        <v>-1.4974160000000001</v>
      </c>
      <c r="O41" s="168">
        <v>3.4701219999999999</v>
      </c>
      <c r="P41" s="170" t="str">
        <f t="shared" si="2"/>
        <v>×</v>
      </c>
    </row>
    <row r="42" spans="1:16">
      <c r="B42" s="71" t="s">
        <v>173</v>
      </c>
      <c r="C42" s="74">
        <v>-0.38446449999999999</v>
      </c>
      <c r="D42" s="74">
        <v>-6.7267279999999999E-2</v>
      </c>
      <c r="E42" s="74">
        <v>8.5463960000000005E-2</v>
      </c>
      <c r="F42" s="74">
        <v>1</v>
      </c>
      <c r="G42" s="50"/>
      <c r="H42" s="95">
        <v>25</v>
      </c>
      <c r="I42" s="95">
        <v>25</v>
      </c>
      <c r="J42" s="168">
        <v>-2.561331</v>
      </c>
      <c r="K42" s="168">
        <v>7.1668949999999995E-2</v>
      </c>
      <c r="L42" s="168">
        <v>-6.6532510000000003E-2</v>
      </c>
      <c r="M42" s="168">
        <v>0.92833100000000002</v>
      </c>
      <c r="N42" s="168">
        <v>-7.4366879999999996E-2</v>
      </c>
      <c r="O42" s="168">
        <v>7.7201930000000002E-2</v>
      </c>
      <c r="P42" s="170" t="str">
        <f t="shared" si="2"/>
        <v>〇</v>
      </c>
    </row>
    <row r="43" spans="1:16">
      <c r="G43" s="50"/>
      <c r="H43" s="95">
        <v>26</v>
      </c>
      <c r="I43" s="95">
        <v>26</v>
      </c>
      <c r="J43" s="168">
        <v>-2.7904110000000002</v>
      </c>
      <c r="K43" s="168">
        <v>5.7844560000000003E-2</v>
      </c>
      <c r="L43" s="168">
        <v>-5.4498570000000003E-2</v>
      </c>
      <c r="M43" s="168">
        <v>0.94215539999999998</v>
      </c>
      <c r="N43" s="168">
        <v>-5.9585010000000001E-2</v>
      </c>
      <c r="O43" s="168">
        <v>6.1395989999999998E-2</v>
      </c>
      <c r="P43" s="170" t="str">
        <f t="shared" si="2"/>
        <v>〇</v>
      </c>
    </row>
    <row r="44" spans="1:16">
      <c r="B44" s="69"/>
      <c r="C44" s="69"/>
      <c r="D44" s="69"/>
      <c r="E44" s="69"/>
      <c r="F44" s="69"/>
      <c r="G44" s="50"/>
      <c r="H44" s="95">
        <v>27</v>
      </c>
      <c r="I44" s="95">
        <v>27</v>
      </c>
      <c r="J44" s="168">
        <v>-1.645011</v>
      </c>
      <c r="K44" s="168">
        <v>0.16178439999999999</v>
      </c>
      <c r="L44" s="168">
        <v>-0.13561019999999999</v>
      </c>
      <c r="M44" s="168">
        <v>0.83821559999999995</v>
      </c>
      <c r="N44" s="168">
        <v>-0.1764799</v>
      </c>
      <c r="O44" s="168">
        <v>0.1930105</v>
      </c>
      <c r="P44" s="170" t="str">
        <f t="shared" si="2"/>
        <v>〇</v>
      </c>
    </row>
    <row r="45" spans="1:16">
      <c r="B45" s="70"/>
      <c r="C45" s="184"/>
      <c r="D45" s="184"/>
      <c r="E45" s="184"/>
      <c r="F45" s="184"/>
      <c r="G45" s="50"/>
      <c r="H45" s="95">
        <v>28</v>
      </c>
      <c r="I45" s="95">
        <v>28</v>
      </c>
      <c r="J45" s="168">
        <v>0.78602959999999999</v>
      </c>
      <c r="K45" s="168">
        <v>0.68697819999999998</v>
      </c>
      <c r="L45" s="168">
        <v>-0.21503920000000001</v>
      </c>
      <c r="M45" s="168">
        <v>0.31302180000000002</v>
      </c>
      <c r="N45" s="168">
        <v>-1.1614819999999999</v>
      </c>
      <c r="O45" s="168">
        <v>2.1946650000000001</v>
      </c>
      <c r="P45" s="170" t="str">
        <f t="shared" si="2"/>
        <v>×</v>
      </c>
    </row>
    <row r="46" spans="1:16">
      <c r="B46" s="70"/>
      <c r="C46" s="184"/>
      <c r="D46" s="184"/>
      <c r="E46" s="184"/>
      <c r="F46" s="184"/>
      <c r="G46" s="50"/>
      <c r="H46" s="95">
        <v>29</v>
      </c>
      <c r="I46" s="95">
        <v>29</v>
      </c>
      <c r="J46" s="168">
        <v>-4.0542460000000002E-2</v>
      </c>
      <c r="K46" s="168">
        <v>0.48986580000000002</v>
      </c>
      <c r="L46" s="168">
        <v>-0.24989729999999999</v>
      </c>
      <c r="M46" s="168">
        <v>0.51013419999999998</v>
      </c>
      <c r="N46" s="168">
        <v>-0.67308140000000005</v>
      </c>
      <c r="O46" s="168">
        <v>0.96026840000000002</v>
      </c>
      <c r="P46" s="170" t="str">
        <f t="shared" si="2"/>
        <v>〇</v>
      </c>
    </row>
    <row r="47" spans="1:16">
      <c r="B47" s="70"/>
      <c r="C47" s="184"/>
      <c r="D47" s="184"/>
      <c r="E47" s="184"/>
      <c r="F47" s="184"/>
      <c r="G47" s="50"/>
      <c r="H47" s="96">
        <v>30</v>
      </c>
      <c r="I47" s="96">
        <v>30</v>
      </c>
      <c r="J47" s="169">
        <v>-2.1031710000000001</v>
      </c>
      <c r="K47" s="169">
        <v>0.108789</v>
      </c>
      <c r="L47" s="169">
        <v>-9.695397E-2</v>
      </c>
      <c r="M47" s="169">
        <v>0.89121099999999998</v>
      </c>
      <c r="N47" s="169">
        <v>-0.1151741</v>
      </c>
      <c r="O47" s="169">
        <v>0.12206880000000001</v>
      </c>
      <c r="P47" s="171" t="str">
        <f t="shared" si="2"/>
        <v>〇</v>
      </c>
    </row>
    <row r="48" spans="1:16">
      <c r="B48" s="70"/>
      <c r="C48" s="184"/>
      <c r="D48" s="184"/>
      <c r="E48" s="184"/>
      <c r="F48" s="184"/>
    </row>
    <row r="50" spans="4:11" ht="15" thickBot="1">
      <c r="H50" s="174"/>
      <c r="I50" s="178" t="s">
        <v>187</v>
      </c>
      <c r="J50" s="178" t="s">
        <v>186</v>
      </c>
      <c r="K50" s="178" t="s">
        <v>189</v>
      </c>
    </row>
    <row r="51" spans="4:11" ht="15" thickTop="1">
      <c r="D51" s="174"/>
      <c r="E51" s="183"/>
      <c r="F51" s="183"/>
      <c r="H51" s="175" t="s">
        <v>126</v>
      </c>
      <c r="I51" s="177">
        <v>13</v>
      </c>
      <c r="J51" s="177">
        <v>2</v>
      </c>
      <c r="K51" s="182" t="s">
        <v>122</v>
      </c>
    </row>
    <row r="52" spans="4:11">
      <c r="D52" s="174"/>
      <c r="E52" s="183"/>
      <c r="F52" s="183"/>
      <c r="H52" s="176" t="s">
        <v>125</v>
      </c>
      <c r="I52" s="179">
        <v>5</v>
      </c>
      <c r="J52" s="179">
        <v>10</v>
      </c>
      <c r="K52" s="176" t="s">
        <v>122</v>
      </c>
    </row>
    <row r="53" spans="4:11">
      <c r="H53" s="180" t="s">
        <v>188</v>
      </c>
      <c r="I53" s="181">
        <f>I51/I52</f>
        <v>2.6</v>
      </c>
      <c r="J53" s="181">
        <f>J51/J52</f>
        <v>0.2</v>
      </c>
      <c r="K53" s="181">
        <f>I53/J53</f>
        <v>13</v>
      </c>
    </row>
    <row r="55" spans="4:11" ht="15" thickBot="1">
      <c r="H55" s="174"/>
      <c r="I55" s="178" t="s">
        <v>187</v>
      </c>
      <c r="J55" s="178" t="s">
        <v>186</v>
      </c>
      <c r="K55" s="178" t="s">
        <v>189</v>
      </c>
    </row>
    <row r="56" spans="4:11" ht="15" thickTop="1">
      <c r="H56" s="175" t="s">
        <v>191</v>
      </c>
      <c r="I56" s="177">
        <v>5</v>
      </c>
      <c r="J56" s="177">
        <v>8</v>
      </c>
      <c r="K56" s="182" t="s">
        <v>122</v>
      </c>
    </row>
    <row r="57" spans="4:11">
      <c r="H57" s="176" t="s">
        <v>192</v>
      </c>
      <c r="I57" s="179">
        <v>13</v>
      </c>
      <c r="J57" s="179">
        <v>4</v>
      </c>
      <c r="K57" s="176" t="s">
        <v>122</v>
      </c>
    </row>
    <row r="58" spans="4:11">
      <c r="H58" s="180" t="s">
        <v>188</v>
      </c>
      <c r="I58" s="181">
        <f>I56/I57</f>
        <v>0.38461538461538464</v>
      </c>
      <c r="J58" s="181">
        <f>J56/J57</f>
        <v>2</v>
      </c>
      <c r="K58" s="181">
        <f>I58/J58</f>
        <v>0.19230769230769232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1C420-84FC-4F58-B1E5-0260C29EA172}">
  <sheetPr>
    <pageSetUpPr fitToPage="1"/>
  </sheetPr>
  <dimension ref="A1:R38"/>
  <sheetViews>
    <sheetView workbookViewId="0">
      <selection activeCell="B4" sqref="B4:F20"/>
    </sheetView>
  </sheetViews>
  <sheetFormatPr defaultRowHeight="14.25"/>
  <cols>
    <col min="3" max="3" width="7.125" customWidth="1"/>
    <col min="8" max="8" width="9.125" style="134" customWidth="1"/>
    <col min="9" max="9" width="9" style="134"/>
    <col min="10" max="18" width="9" style="135"/>
  </cols>
  <sheetData>
    <row r="1" spans="2:18" ht="14.25" customHeight="1"/>
    <row r="2" spans="2:18" ht="14.25" customHeight="1"/>
    <row r="3" spans="2:18" ht="14.25" customHeight="1"/>
    <row r="4" spans="2:18" s="132" customFormat="1" ht="14.25" customHeight="1" thickBot="1">
      <c r="B4" s="164" t="s">
        <v>47</v>
      </c>
      <c r="C4" s="164" t="s">
        <v>160</v>
      </c>
      <c r="D4" s="164" t="s">
        <v>162</v>
      </c>
      <c r="E4" s="164" t="s">
        <v>164</v>
      </c>
      <c r="F4" s="164" t="s">
        <v>166</v>
      </c>
      <c r="G4" s="131"/>
      <c r="H4" s="142" t="s">
        <v>77</v>
      </c>
      <c r="I4" s="142" t="s">
        <v>78</v>
      </c>
      <c r="J4" s="142" t="s">
        <v>79</v>
      </c>
      <c r="K4" s="142" t="s">
        <v>80</v>
      </c>
      <c r="L4" s="142" t="s">
        <v>81</v>
      </c>
      <c r="M4" s="142" t="s">
        <v>82</v>
      </c>
      <c r="N4" s="142" t="s">
        <v>83</v>
      </c>
      <c r="O4" s="142" t="s">
        <v>84</v>
      </c>
      <c r="P4" s="142" t="s">
        <v>85</v>
      </c>
      <c r="Q4" s="142" t="s">
        <v>86</v>
      </c>
      <c r="R4" s="142" t="s">
        <v>167</v>
      </c>
    </row>
    <row r="5" spans="2:18" s="132" customFormat="1" ht="14.25" customHeight="1" thickTop="1">
      <c r="B5" s="162">
        <v>1</v>
      </c>
      <c r="C5" s="162">
        <v>1</v>
      </c>
      <c r="D5" s="162">
        <v>5</v>
      </c>
      <c r="E5" s="162">
        <v>1</v>
      </c>
      <c r="F5" s="162">
        <v>3</v>
      </c>
      <c r="G5" s="133"/>
      <c r="H5" s="140">
        <v>0</v>
      </c>
      <c r="I5" s="140" t="s">
        <v>88</v>
      </c>
      <c r="J5" s="141">
        <v>0.3974104</v>
      </c>
      <c r="K5" s="141">
        <v>0</v>
      </c>
      <c r="L5" s="141">
        <v>0</v>
      </c>
      <c r="M5" s="141">
        <v>0</v>
      </c>
      <c r="N5" s="141">
        <v>0</v>
      </c>
      <c r="O5" s="141">
        <v>0</v>
      </c>
      <c r="P5" s="141">
        <v>2.5557110000000001</v>
      </c>
      <c r="Q5" s="141">
        <v>2.4179909999999999E-2</v>
      </c>
      <c r="R5" s="141">
        <v>87.64282</v>
      </c>
    </row>
    <row r="6" spans="2:18" s="132" customFormat="1" ht="14.25" customHeight="1">
      <c r="B6" s="163">
        <f>B5+1</f>
        <v>2</v>
      </c>
      <c r="C6" s="163">
        <v>1</v>
      </c>
      <c r="D6" s="163">
        <v>3</v>
      </c>
      <c r="E6" s="163">
        <v>1</v>
      </c>
      <c r="F6" s="163">
        <v>5</v>
      </c>
      <c r="G6" s="133"/>
      <c r="H6" s="136">
        <v>1</v>
      </c>
      <c r="I6" s="136" t="s">
        <v>161</v>
      </c>
      <c r="J6" s="137">
        <v>6.9570190000000004E-2</v>
      </c>
      <c r="K6" s="137">
        <v>-0.4588373</v>
      </c>
      <c r="L6" s="137">
        <v>0.59797769999999995</v>
      </c>
      <c r="M6" s="137">
        <v>1.072047</v>
      </c>
      <c r="N6" s="137">
        <v>0.63201799999999997</v>
      </c>
      <c r="O6" s="137">
        <v>1.818438</v>
      </c>
      <c r="P6" s="137">
        <v>0.269534</v>
      </c>
      <c r="Q6" s="137">
        <v>6.6622239999999999E-2</v>
      </c>
      <c r="R6" s="137">
        <v>79.631969999999995</v>
      </c>
    </row>
    <row r="7" spans="2:18" s="132" customFormat="1" ht="14.25" customHeight="1">
      <c r="B7" s="163">
        <f t="shared" ref="B7:B20" si="0">B6+1</f>
        <v>3</v>
      </c>
      <c r="C7" s="163">
        <v>1</v>
      </c>
      <c r="D7" s="163">
        <v>4</v>
      </c>
      <c r="E7" s="163">
        <v>0</v>
      </c>
      <c r="F7" s="163">
        <v>4</v>
      </c>
      <c r="G7" s="133"/>
      <c r="H7" s="136">
        <v>2</v>
      </c>
      <c r="I7" s="136" t="s">
        <v>163</v>
      </c>
      <c r="J7" s="137">
        <v>-0.3686855</v>
      </c>
      <c r="K7" s="137">
        <v>-2.489052</v>
      </c>
      <c r="L7" s="137">
        <v>1.751681</v>
      </c>
      <c r="M7" s="137">
        <v>0.69164289999999995</v>
      </c>
      <c r="N7" s="137">
        <v>8.2988590000000001E-2</v>
      </c>
      <c r="O7" s="137">
        <v>5.7642850000000001</v>
      </c>
      <c r="P7" s="137">
        <v>1.081572</v>
      </c>
      <c r="Q7" s="137">
        <v>0.1161986</v>
      </c>
      <c r="R7" s="137">
        <v>73.319429999999997</v>
      </c>
    </row>
    <row r="8" spans="2:18" s="132" customFormat="1" ht="14.25" customHeight="1">
      <c r="B8" s="163">
        <f t="shared" si="0"/>
        <v>4</v>
      </c>
      <c r="C8" s="163">
        <v>1</v>
      </c>
      <c r="D8" s="163">
        <v>7</v>
      </c>
      <c r="E8" s="163">
        <v>0</v>
      </c>
      <c r="F8" s="163">
        <v>3</v>
      </c>
      <c r="G8" s="133"/>
      <c r="H8" s="138">
        <v>3</v>
      </c>
      <c r="I8" s="138" t="s">
        <v>165</v>
      </c>
      <c r="J8" s="139">
        <v>-2.9598180000000002E-2</v>
      </c>
      <c r="K8" s="139">
        <v>-0.92730020000000002</v>
      </c>
      <c r="L8" s="139">
        <v>0.86810379999999998</v>
      </c>
      <c r="M8" s="139">
        <v>0.97083560000000002</v>
      </c>
      <c r="N8" s="139">
        <v>0.39562039999999998</v>
      </c>
      <c r="O8" s="139">
        <v>2.3823889999999999</v>
      </c>
      <c r="P8" s="139">
        <v>0.45790649999999999</v>
      </c>
      <c r="Q8" s="139">
        <v>4.1780769999999997E-3</v>
      </c>
      <c r="R8" s="139">
        <v>94.846239999999995</v>
      </c>
    </row>
    <row r="9" spans="2:18" ht="14.25" customHeight="1">
      <c r="B9" s="160">
        <f t="shared" si="0"/>
        <v>5</v>
      </c>
      <c r="C9" s="160">
        <v>0</v>
      </c>
      <c r="D9" s="160">
        <v>2</v>
      </c>
      <c r="E9" s="160">
        <v>1</v>
      </c>
      <c r="F9" s="160">
        <v>3</v>
      </c>
    </row>
    <row r="10" spans="2:18" ht="14.25" customHeight="1" thickBot="1">
      <c r="B10" s="160">
        <f t="shared" si="0"/>
        <v>6</v>
      </c>
      <c r="C10" s="160">
        <v>1</v>
      </c>
      <c r="D10" s="160">
        <v>8</v>
      </c>
      <c r="E10" s="160">
        <v>0</v>
      </c>
      <c r="F10" s="160">
        <v>2</v>
      </c>
      <c r="G10" s="49"/>
      <c r="H10" s="147" t="s">
        <v>77</v>
      </c>
      <c r="I10" s="147" t="s">
        <v>91</v>
      </c>
      <c r="J10" s="148" t="s">
        <v>92</v>
      </c>
      <c r="K10" s="148" t="s">
        <v>93</v>
      </c>
      <c r="L10" s="148" t="s">
        <v>94</v>
      </c>
      <c r="M10" s="148" t="s">
        <v>95</v>
      </c>
      <c r="N10" s="148" t="s">
        <v>96</v>
      </c>
      <c r="O10" s="148" t="s">
        <v>97</v>
      </c>
    </row>
    <row r="11" spans="2:18" ht="14.25" customHeight="1" thickTop="1">
      <c r="B11" s="160">
        <f t="shared" si="0"/>
        <v>7</v>
      </c>
      <c r="C11" s="160">
        <v>0</v>
      </c>
      <c r="D11" s="160">
        <v>6</v>
      </c>
      <c r="E11" s="160">
        <v>1</v>
      </c>
      <c r="F11" s="160">
        <v>4</v>
      </c>
      <c r="G11" s="50"/>
      <c r="H11" s="143">
        <v>1</v>
      </c>
      <c r="I11" s="143">
        <v>1</v>
      </c>
      <c r="J11" s="144">
        <v>0.28778130000000002</v>
      </c>
      <c r="K11" s="144">
        <v>0.57145290000000004</v>
      </c>
      <c r="L11" s="144">
        <v>-0.24489449999999999</v>
      </c>
      <c r="M11" s="144">
        <v>0.57145290000000004</v>
      </c>
      <c r="N11" s="144">
        <v>-0.55957330000000005</v>
      </c>
      <c r="O11" s="144">
        <v>0.74992559999999997</v>
      </c>
      <c r="P11" s="134" t="s">
        <v>193</v>
      </c>
    </row>
    <row r="12" spans="2:18" ht="14.25" customHeight="1">
      <c r="B12" s="160">
        <f t="shared" si="0"/>
        <v>8</v>
      </c>
      <c r="C12" s="160">
        <v>1</v>
      </c>
      <c r="D12" s="160">
        <v>10</v>
      </c>
      <c r="E12" s="160">
        <v>1</v>
      </c>
      <c r="F12" s="160">
        <v>1</v>
      </c>
      <c r="G12" s="50"/>
      <c r="H12" s="143">
        <v>2</v>
      </c>
      <c r="I12" s="143">
        <v>2</v>
      </c>
      <c r="J12" s="144">
        <v>8.944452E-2</v>
      </c>
      <c r="K12" s="144">
        <v>0.52234619999999998</v>
      </c>
      <c r="L12" s="144">
        <v>-0.24950059999999999</v>
      </c>
      <c r="M12" s="144">
        <v>0.52234619999999998</v>
      </c>
      <c r="N12" s="144">
        <v>-0.64942460000000002</v>
      </c>
      <c r="O12" s="144">
        <v>0.914439</v>
      </c>
      <c r="P12" s="134" t="s">
        <v>193</v>
      </c>
    </row>
    <row r="13" spans="2:18" ht="14.25" customHeight="1">
      <c r="B13" s="160">
        <f t="shared" si="0"/>
        <v>9</v>
      </c>
      <c r="C13" s="160">
        <v>1</v>
      </c>
      <c r="D13" s="160">
        <v>4</v>
      </c>
      <c r="E13" s="160">
        <v>0</v>
      </c>
      <c r="F13" s="160">
        <v>4</v>
      </c>
      <c r="G13" s="50"/>
      <c r="H13" s="143">
        <v>3</v>
      </c>
      <c r="I13" s="143">
        <v>3</v>
      </c>
      <c r="J13" s="144">
        <v>0.55729839999999997</v>
      </c>
      <c r="K13" s="144">
        <v>0.63582720000000004</v>
      </c>
      <c r="L13" s="144">
        <v>-0.23155100000000001</v>
      </c>
      <c r="M13" s="144">
        <v>0.63582720000000004</v>
      </c>
      <c r="N13" s="144">
        <v>-0.45282840000000002</v>
      </c>
      <c r="O13" s="144">
        <v>0.57275430000000005</v>
      </c>
      <c r="P13" s="134" t="s">
        <v>193</v>
      </c>
    </row>
    <row r="14" spans="2:18" ht="14.25" customHeight="1">
      <c r="B14" s="160">
        <f t="shared" si="0"/>
        <v>10</v>
      </c>
      <c r="C14" s="160">
        <v>0</v>
      </c>
      <c r="D14" s="160">
        <v>6</v>
      </c>
      <c r="E14" s="160">
        <v>1</v>
      </c>
      <c r="F14" s="160">
        <v>6</v>
      </c>
      <c r="G14" s="50"/>
      <c r="H14" s="143">
        <v>4</v>
      </c>
      <c r="I14" s="143">
        <v>4</v>
      </c>
      <c r="J14" s="144">
        <v>0.79560719999999996</v>
      </c>
      <c r="K14" s="144">
        <v>0.68903400000000004</v>
      </c>
      <c r="L14" s="144">
        <v>-0.21426609999999999</v>
      </c>
      <c r="M14" s="144">
        <v>0.68903400000000004</v>
      </c>
      <c r="N14" s="144">
        <v>-0.37246459999999998</v>
      </c>
      <c r="O14" s="144">
        <v>0.45130710000000002</v>
      </c>
      <c r="P14" s="134" t="s">
        <v>193</v>
      </c>
    </row>
    <row r="15" spans="2:18" ht="14.25" customHeight="1">
      <c r="B15" s="160">
        <f t="shared" si="0"/>
        <v>11</v>
      </c>
      <c r="C15" s="160">
        <v>1</v>
      </c>
      <c r="D15" s="160">
        <v>2</v>
      </c>
      <c r="E15" s="160">
        <v>0</v>
      </c>
      <c r="F15" s="160">
        <v>5</v>
      </c>
      <c r="G15" s="50"/>
      <c r="H15" s="143">
        <v>5</v>
      </c>
      <c r="I15" s="143">
        <v>5</v>
      </c>
      <c r="J15" s="144">
        <v>7.9070689999999999E-2</v>
      </c>
      <c r="K15" s="144">
        <v>0.51975740000000004</v>
      </c>
      <c r="L15" s="144">
        <v>-0.24960959999999999</v>
      </c>
      <c r="M15" s="144">
        <v>0.48024260000000002</v>
      </c>
      <c r="N15" s="144">
        <v>-0.7334638</v>
      </c>
      <c r="O15" s="144">
        <v>1.082281</v>
      </c>
      <c r="P15" s="134" t="s">
        <v>194</v>
      </c>
    </row>
    <row r="16" spans="2:18" ht="14.25" customHeight="1">
      <c r="B16" s="160">
        <f t="shared" si="0"/>
        <v>12</v>
      </c>
      <c r="C16" s="160">
        <v>0</v>
      </c>
      <c r="D16" s="160">
        <v>6</v>
      </c>
      <c r="E16" s="160">
        <v>0</v>
      </c>
      <c r="F16" s="160">
        <v>2</v>
      </c>
      <c r="G16" s="50"/>
      <c r="H16" s="143">
        <v>6</v>
      </c>
      <c r="I16" s="143">
        <v>6</v>
      </c>
      <c r="J16" s="144">
        <v>0.8947756</v>
      </c>
      <c r="K16" s="144">
        <v>0.70987469999999997</v>
      </c>
      <c r="L16" s="144">
        <v>-0.20595260000000001</v>
      </c>
      <c r="M16" s="144">
        <v>0.70987469999999997</v>
      </c>
      <c r="N16" s="144">
        <v>-0.34266679999999999</v>
      </c>
      <c r="O16" s="144">
        <v>0.40869929999999999</v>
      </c>
      <c r="P16" s="134" t="s">
        <v>193</v>
      </c>
    </row>
    <row r="17" spans="1:16" ht="14.25" customHeight="1">
      <c r="B17" s="160">
        <f t="shared" si="0"/>
        <v>13</v>
      </c>
      <c r="C17" s="160">
        <v>0</v>
      </c>
      <c r="D17" s="160">
        <v>3</v>
      </c>
      <c r="E17" s="160">
        <v>0</v>
      </c>
      <c r="F17" s="160">
        <v>2</v>
      </c>
      <c r="G17" s="50"/>
      <c r="H17" s="143">
        <v>7</v>
      </c>
      <c r="I17" s="143">
        <v>7</v>
      </c>
      <c r="J17" s="144">
        <v>0.32775330000000003</v>
      </c>
      <c r="K17" s="144">
        <v>0.58121259999999997</v>
      </c>
      <c r="L17" s="144">
        <v>-0.2434045</v>
      </c>
      <c r="M17" s="144">
        <v>0.41878739999999998</v>
      </c>
      <c r="N17" s="144">
        <v>-0.8703919</v>
      </c>
      <c r="O17" s="144">
        <v>1.3878470000000001</v>
      </c>
      <c r="P17" s="134" t="s">
        <v>194</v>
      </c>
    </row>
    <row r="18" spans="1:16" ht="14.25" customHeight="1">
      <c r="B18" s="160">
        <f t="shared" si="0"/>
        <v>14</v>
      </c>
      <c r="C18" s="160">
        <v>1</v>
      </c>
      <c r="D18" s="160">
        <v>5</v>
      </c>
      <c r="E18" s="160">
        <v>1</v>
      </c>
      <c r="F18" s="160">
        <v>3</v>
      </c>
      <c r="G18" s="50"/>
      <c r="H18" s="143">
        <v>8</v>
      </c>
      <c r="I18" s="143">
        <v>8</v>
      </c>
      <c r="J18" s="144">
        <v>0.69482860000000002</v>
      </c>
      <c r="K18" s="144">
        <v>0.66704019999999997</v>
      </c>
      <c r="L18" s="144">
        <v>-0.22209760000000001</v>
      </c>
      <c r="M18" s="144">
        <v>0.66704019999999997</v>
      </c>
      <c r="N18" s="144">
        <v>-0.40490490000000001</v>
      </c>
      <c r="O18" s="144">
        <v>0.49915999999999999</v>
      </c>
      <c r="P18" s="134" t="s">
        <v>193</v>
      </c>
    </row>
    <row r="19" spans="1:16" ht="14.25" customHeight="1">
      <c r="B19" s="160">
        <f t="shared" si="0"/>
        <v>15</v>
      </c>
      <c r="C19" s="160">
        <v>0</v>
      </c>
      <c r="D19" s="160">
        <v>8</v>
      </c>
      <c r="E19" s="160">
        <v>0</v>
      </c>
      <c r="F19" s="160">
        <v>3</v>
      </c>
      <c r="G19" s="50"/>
      <c r="H19" s="143">
        <v>9</v>
      </c>
      <c r="I19" s="143">
        <v>9</v>
      </c>
      <c r="J19" s="144">
        <v>0.55729839999999997</v>
      </c>
      <c r="K19" s="144">
        <v>0.63582720000000004</v>
      </c>
      <c r="L19" s="144">
        <v>-0.23155100000000001</v>
      </c>
      <c r="M19" s="144">
        <v>0.63582720000000004</v>
      </c>
      <c r="N19" s="144">
        <v>-0.45282840000000002</v>
      </c>
      <c r="O19" s="144">
        <v>0.57275430000000005</v>
      </c>
      <c r="P19" s="134" t="s">
        <v>193</v>
      </c>
    </row>
    <row r="20" spans="1:16" ht="14.25" customHeight="1">
      <c r="B20" s="161">
        <f t="shared" si="0"/>
        <v>16</v>
      </c>
      <c r="C20" s="161">
        <v>1</v>
      </c>
      <c r="D20" s="161">
        <v>8</v>
      </c>
      <c r="E20" s="161">
        <v>0</v>
      </c>
      <c r="F20" s="161">
        <v>1</v>
      </c>
      <c r="G20" s="50"/>
      <c r="H20" s="143">
        <v>10</v>
      </c>
      <c r="I20" s="143">
        <v>10</v>
      </c>
      <c r="J20" s="144">
        <v>0.26855689999999999</v>
      </c>
      <c r="K20" s="144">
        <v>0.56673859999999998</v>
      </c>
      <c r="L20" s="144">
        <v>-0.24554599999999999</v>
      </c>
      <c r="M20" s="144">
        <v>0.43326140000000002</v>
      </c>
      <c r="N20" s="144">
        <v>-0.83641399999999999</v>
      </c>
      <c r="O20" s="144">
        <v>1.3080750000000001</v>
      </c>
      <c r="P20" s="134" t="s">
        <v>194</v>
      </c>
    </row>
    <row r="21" spans="1:16" ht="14.25" customHeight="1">
      <c r="C21" s="129"/>
      <c r="G21" s="50"/>
      <c r="H21" s="143">
        <v>11</v>
      </c>
      <c r="I21" s="143">
        <v>11</v>
      </c>
      <c r="J21" s="144">
        <v>0.38855980000000001</v>
      </c>
      <c r="K21" s="144">
        <v>0.59593600000000002</v>
      </c>
      <c r="L21" s="144">
        <v>-0.24079629999999999</v>
      </c>
      <c r="M21" s="144">
        <v>0.59593600000000002</v>
      </c>
      <c r="N21" s="144">
        <v>-0.51762209999999997</v>
      </c>
      <c r="O21" s="144">
        <v>0.67803259999999999</v>
      </c>
      <c r="P21" s="134" t="s">
        <v>193</v>
      </c>
    </row>
    <row r="22" spans="1:16" ht="14.25" customHeight="1">
      <c r="A22" s="185"/>
      <c r="B22" s="185"/>
      <c r="C22" s="185"/>
      <c r="D22" s="185"/>
      <c r="E22" s="185"/>
      <c r="F22" s="185"/>
      <c r="G22" s="50"/>
      <c r="H22" s="143">
        <v>12</v>
      </c>
      <c r="I22" s="143">
        <v>12</v>
      </c>
      <c r="J22" s="144">
        <v>0.75563519999999995</v>
      </c>
      <c r="K22" s="144">
        <v>0.68040529999999999</v>
      </c>
      <c r="L22" s="144">
        <v>-0.21745390000000001</v>
      </c>
      <c r="M22" s="144">
        <v>0.31959470000000001</v>
      </c>
      <c r="N22" s="144">
        <v>-1.1407020000000001</v>
      </c>
      <c r="O22" s="144">
        <v>2.1289630000000002</v>
      </c>
      <c r="P22" s="134" t="s">
        <v>194</v>
      </c>
    </row>
    <row r="23" spans="1:16" ht="14.25" customHeight="1">
      <c r="A23" s="185"/>
      <c r="B23" s="185"/>
      <c r="C23" s="185"/>
      <c r="D23" s="185"/>
      <c r="E23" s="185"/>
      <c r="F23" s="185"/>
      <c r="G23" s="50"/>
      <c r="H23" s="143">
        <v>13</v>
      </c>
      <c r="I23" s="143">
        <v>13</v>
      </c>
      <c r="J23" s="144">
        <v>0.54692459999999998</v>
      </c>
      <c r="K23" s="144">
        <v>0.63342180000000003</v>
      </c>
      <c r="L23" s="144">
        <v>-0.2321986</v>
      </c>
      <c r="M23" s="144">
        <v>0.36657820000000002</v>
      </c>
      <c r="N23" s="144">
        <v>-1.0035430000000001</v>
      </c>
      <c r="O23" s="144">
        <v>1.7279310000000001</v>
      </c>
      <c r="P23" s="134" t="s">
        <v>194</v>
      </c>
    </row>
    <row r="24" spans="1:16" ht="14.25" customHeight="1">
      <c r="A24" s="185"/>
      <c r="B24" s="185"/>
      <c r="C24" s="185"/>
      <c r="D24" s="185"/>
      <c r="E24" s="185"/>
      <c r="F24" s="185"/>
      <c r="G24" s="50"/>
      <c r="H24" s="143">
        <v>14</v>
      </c>
      <c r="I24" s="143">
        <v>14</v>
      </c>
      <c r="J24" s="144">
        <v>0.28778130000000002</v>
      </c>
      <c r="K24" s="144">
        <v>0.57145290000000004</v>
      </c>
      <c r="L24" s="144">
        <v>-0.24489449999999999</v>
      </c>
      <c r="M24" s="144">
        <v>0.57145290000000004</v>
      </c>
      <c r="N24" s="144">
        <v>-0.55957330000000005</v>
      </c>
      <c r="O24" s="144">
        <v>0.74992559999999997</v>
      </c>
      <c r="P24" s="134" t="s">
        <v>193</v>
      </c>
    </row>
    <row r="25" spans="1:16" ht="14.25" customHeight="1">
      <c r="A25" s="185"/>
      <c r="B25" s="185"/>
      <c r="C25" s="185"/>
      <c r="D25" s="185"/>
      <c r="E25" s="185"/>
      <c r="F25" s="185"/>
      <c r="G25" s="50"/>
      <c r="H25" s="143">
        <v>15</v>
      </c>
      <c r="I25" s="143">
        <v>15</v>
      </c>
      <c r="J25" s="144">
        <v>0.86517739999999999</v>
      </c>
      <c r="K25" s="144">
        <v>0.70374119999999996</v>
      </c>
      <c r="L25" s="144">
        <v>-0.20848949999999999</v>
      </c>
      <c r="M25" s="144">
        <v>0.29625879999999999</v>
      </c>
      <c r="N25" s="144">
        <v>-1.2165220000000001</v>
      </c>
      <c r="O25" s="144">
        <v>2.3754270000000002</v>
      </c>
      <c r="P25" s="134" t="s">
        <v>194</v>
      </c>
    </row>
    <row r="26" spans="1:16" ht="14.25" customHeight="1">
      <c r="A26" s="185"/>
      <c r="B26" s="185"/>
      <c r="C26" s="185"/>
      <c r="D26" s="185"/>
      <c r="E26" s="185"/>
      <c r="F26" s="185"/>
      <c r="G26" s="50"/>
      <c r="H26" s="145">
        <v>16</v>
      </c>
      <c r="I26" s="145">
        <v>16</v>
      </c>
      <c r="J26" s="146">
        <v>0.92437369999999996</v>
      </c>
      <c r="K26" s="146">
        <v>0.71593240000000002</v>
      </c>
      <c r="L26" s="146">
        <v>-0.2033732</v>
      </c>
      <c r="M26" s="146">
        <v>0.71593240000000002</v>
      </c>
      <c r="N26" s="146">
        <v>-0.33416950000000001</v>
      </c>
      <c r="O26" s="146">
        <v>0.39677980000000002</v>
      </c>
      <c r="P26" s="134" t="s">
        <v>193</v>
      </c>
    </row>
    <row r="27" spans="1:16" ht="14.25" customHeight="1">
      <c r="A27" s="186"/>
      <c r="B27" s="186"/>
      <c r="C27" s="186"/>
      <c r="D27" s="186"/>
      <c r="E27" s="186"/>
      <c r="F27" s="186"/>
    </row>
    <row r="28" spans="1:16" ht="14.25" customHeight="1">
      <c r="A28" s="186"/>
      <c r="B28" s="186"/>
      <c r="C28" s="186"/>
      <c r="D28" s="186"/>
      <c r="E28" s="186"/>
      <c r="F28" s="186"/>
    </row>
    <row r="29" spans="1:16" ht="14.25" customHeight="1">
      <c r="A29" s="186"/>
      <c r="B29" s="186"/>
      <c r="C29" s="186"/>
      <c r="D29" s="186"/>
      <c r="E29" s="186"/>
      <c r="F29" s="186"/>
    </row>
    <row r="30" spans="1:16" ht="14.25" customHeight="1">
      <c r="A30" s="186"/>
      <c r="B30" s="186"/>
      <c r="C30" s="186"/>
      <c r="D30" s="186"/>
      <c r="E30" s="186"/>
      <c r="F30" s="186"/>
    </row>
    <row r="31" spans="1:16" ht="14.25" customHeight="1">
      <c r="A31" s="186"/>
      <c r="B31" s="186"/>
      <c r="C31" s="186"/>
      <c r="D31" s="186"/>
      <c r="E31" s="186"/>
      <c r="F31" s="186"/>
    </row>
    <row r="32" spans="1:16" ht="14.25" customHeight="1">
      <c r="A32" s="186"/>
      <c r="B32" s="186"/>
      <c r="C32" s="186"/>
      <c r="D32" s="186"/>
      <c r="E32" s="186"/>
      <c r="F32" s="186"/>
    </row>
    <row r="33" spans="1:6" ht="14.25" customHeight="1">
      <c r="A33" s="186"/>
      <c r="B33" s="186"/>
      <c r="C33" s="186"/>
      <c r="D33" s="186"/>
      <c r="E33" s="186"/>
      <c r="F33" s="186"/>
    </row>
    <row r="34" spans="1:6" ht="14.25" customHeight="1">
      <c r="A34" s="186"/>
      <c r="B34" s="186"/>
      <c r="C34" s="186"/>
      <c r="D34" s="186"/>
      <c r="E34" s="186"/>
      <c r="F34" s="186"/>
    </row>
    <row r="35" spans="1:6">
      <c r="A35" s="186"/>
      <c r="B35" s="186"/>
      <c r="C35" s="186"/>
      <c r="D35" s="186"/>
      <c r="E35" s="186"/>
      <c r="F35" s="186"/>
    </row>
    <row r="36" spans="1:6">
      <c r="A36" s="186"/>
      <c r="B36" s="186"/>
      <c r="C36" s="186"/>
      <c r="D36" s="186"/>
      <c r="E36" s="186"/>
      <c r="F36" s="186"/>
    </row>
    <row r="37" spans="1:6">
      <c r="A37" s="186"/>
      <c r="B37" s="186"/>
      <c r="C37" s="186"/>
      <c r="D37" s="186"/>
      <c r="E37" s="186"/>
      <c r="F37" s="186"/>
    </row>
    <row r="38" spans="1:6">
      <c r="A38" s="186"/>
      <c r="B38" s="186"/>
      <c r="C38" s="186"/>
      <c r="D38" s="186"/>
      <c r="E38" s="186"/>
      <c r="F38" s="186"/>
    </row>
  </sheetData>
  <sortState xmlns:xlrd2="http://schemas.microsoft.com/office/spreadsheetml/2017/richdata2" ref="B23:F38">
    <sortCondition descending="1" ref="C23:C38"/>
  </sortState>
  <phoneticPr fontId="1"/>
  <pageMargins left="0.7" right="0.7" top="0.75" bottom="0.75" header="0.3" footer="0.3"/>
  <pageSetup paperSize="9" scale="81" fitToHeight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BFF5D-D541-49F0-A338-510469B8A97C}">
  <dimension ref="B4:W58"/>
  <sheetViews>
    <sheetView topLeftCell="B1" workbookViewId="0">
      <selection activeCell="O68" sqref="O68"/>
    </sheetView>
  </sheetViews>
  <sheetFormatPr defaultRowHeight="14.25"/>
  <cols>
    <col min="1" max="12" width="9" style="1"/>
    <col min="13" max="14" width="9.125" style="1" bestFit="1" customWidth="1"/>
    <col min="15" max="15" width="9.75" style="1" bestFit="1" customWidth="1"/>
    <col min="16" max="20" width="9.125" style="1" bestFit="1" customWidth="1"/>
    <col min="21" max="16384" width="9" style="1"/>
  </cols>
  <sheetData>
    <row r="4" spans="2:23" ht="15" thickBot="1">
      <c r="B4" s="117" t="s">
        <v>91</v>
      </c>
      <c r="C4" s="117" t="s">
        <v>182</v>
      </c>
      <c r="D4" s="117" t="s">
        <v>175</v>
      </c>
      <c r="E4" s="117" t="s">
        <v>176</v>
      </c>
      <c r="F4" s="117" t="s">
        <v>42</v>
      </c>
      <c r="G4" s="117" t="s">
        <v>177</v>
      </c>
      <c r="H4" s="117" t="s">
        <v>178</v>
      </c>
      <c r="I4" s="117" t="s">
        <v>179</v>
      </c>
      <c r="J4" s="117" t="s">
        <v>180</v>
      </c>
      <c r="K4" s="117" t="s">
        <v>181</v>
      </c>
      <c r="L4" s="49"/>
      <c r="M4" s="76" t="s">
        <v>77</v>
      </c>
      <c r="N4" s="76" t="s">
        <v>78</v>
      </c>
      <c r="O4" s="76" t="s">
        <v>79</v>
      </c>
      <c r="P4" s="76" t="s">
        <v>80</v>
      </c>
      <c r="Q4" s="76" t="s">
        <v>81</v>
      </c>
      <c r="R4" s="76" t="s">
        <v>82</v>
      </c>
      <c r="S4" s="76" t="s">
        <v>83</v>
      </c>
      <c r="T4" s="76" t="s">
        <v>84</v>
      </c>
      <c r="U4" s="76" t="s">
        <v>85</v>
      </c>
      <c r="V4" s="76" t="s">
        <v>86</v>
      </c>
      <c r="W4" s="76" t="s">
        <v>87</v>
      </c>
    </row>
    <row r="5" spans="2:23" ht="15" thickTop="1">
      <c r="B5" s="116">
        <v>1</v>
      </c>
      <c r="C5" s="116">
        <v>0</v>
      </c>
      <c r="D5" s="116">
        <v>0</v>
      </c>
      <c r="E5" s="116">
        <v>29</v>
      </c>
      <c r="F5" s="116">
        <v>76</v>
      </c>
      <c r="G5" s="116">
        <v>19.670000000000002</v>
      </c>
      <c r="H5" s="116">
        <v>113.54</v>
      </c>
      <c r="I5" s="116">
        <v>0</v>
      </c>
      <c r="J5" s="116">
        <v>2</v>
      </c>
      <c r="K5" s="116">
        <v>3</v>
      </c>
      <c r="L5" s="50"/>
      <c r="M5" s="77">
        <v>0</v>
      </c>
      <c r="N5" s="77" t="s">
        <v>88</v>
      </c>
      <c r="O5" s="75">
        <v>-2.4629020000000001</v>
      </c>
      <c r="P5" s="75">
        <v>0</v>
      </c>
      <c r="Q5" s="75">
        <v>0</v>
      </c>
      <c r="R5" s="75">
        <v>0</v>
      </c>
      <c r="S5" s="75">
        <v>0</v>
      </c>
      <c r="T5" s="75">
        <v>0</v>
      </c>
      <c r="U5" s="75">
        <v>1.8629800000000001</v>
      </c>
      <c r="V5" s="75">
        <v>1.7477450000000001</v>
      </c>
      <c r="W5" s="75">
        <v>18.616019999999999</v>
      </c>
    </row>
    <row r="6" spans="2:23">
      <c r="B6" s="114">
        <v>2</v>
      </c>
      <c r="C6" s="114">
        <v>1</v>
      </c>
      <c r="D6" s="114">
        <v>1</v>
      </c>
      <c r="E6" s="114">
        <v>23</v>
      </c>
      <c r="F6" s="114">
        <v>69</v>
      </c>
      <c r="G6" s="114">
        <v>13.67</v>
      </c>
      <c r="H6" s="114">
        <v>133.15</v>
      </c>
      <c r="I6" s="114">
        <v>1</v>
      </c>
      <c r="J6" s="114">
        <v>4</v>
      </c>
      <c r="K6" s="114">
        <v>3</v>
      </c>
      <c r="L6" s="50"/>
      <c r="M6" s="78">
        <v>1</v>
      </c>
      <c r="N6" s="78" t="s">
        <v>175</v>
      </c>
      <c r="O6" s="73">
        <v>0.67694109999999996</v>
      </c>
      <c r="P6" s="73">
        <v>-0.594476</v>
      </c>
      <c r="Q6" s="73">
        <v>1.948358</v>
      </c>
      <c r="R6" s="73">
        <v>1.967849</v>
      </c>
      <c r="S6" s="73">
        <v>0.5518516</v>
      </c>
      <c r="T6" s="73">
        <v>7.0171580000000002</v>
      </c>
      <c r="U6" s="73">
        <v>0.6485339</v>
      </c>
      <c r="V6" s="73">
        <v>1.089523</v>
      </c>
      <c r="W6" s="73">
        <v>29.657699999999998</v>
      </c>
    </row>
    <row r="7" spans="2:23">
      <c r="B7" s="114">
        <v>3</v>
      </c>
      <c r="C7" s="114">
        <v>0</v>
      </c>
      <c r="D7" s="114">
        <v>0</v>
      </c>
      <c r="E7" s="114">
        <v>29</v>
      </c>
      <c r="F7" s="114">
        <v>74</v>
      </c>
      <c r="G7" s="114">
        <v>17</v>
      </c>
      <c r="H7" s="114">
        <v>124.93</v>
      </c>
      <c r="I7" s="114">
        <v>0</v>
      </c>
      <c r="J7" s="114">
        <v>3</v>
      </c>
      <c r="K7" s="114">
        <v>4</v>
      </c>
      <c r="L7" s="50"/>
      <c r="M7" s="72">
        <v>2</v>
      </c>
      <c r="N7" s="72" t="s">
        <v>176</v>
      </c>
      <c r="O7" s="74">
        <v>9.7805980000000001E-2</v>
      </c>
      <c r="P7" s="74">
        <v>-3.2101209999999998E-2</v>
      </c>
      <c r="Q7" s="74">
        <v>0.2277132</v>
      </c>
      <c r="R7" s="74">
        <v>1.102749</v>
      </c>
      <c r="S7" s="74">
        <v>0.96840859999999995</v>
      </c>
      <c r="T7" s="74">
        <v>1.255725</v>
      </c>
      <c r="U7" s="74">
        <v>6.6264030000000002E-2</v>
      </c>
      <c r="V7" s="74">
        <v>2.1785890000000001</v>
      </c>
      <c r="W7" s="74">
        <v>13.994249999999999</v>
      </c>
    </row>
    <row r="8" spans="2:23">
      <c r="B8" s="114">
        <v>4</v>
      </c>
      <c r="C8" s="114">
        <v>1</v>
      </c>
      <c r="D8" s="114">
        <v>0</v>
      </c>
      <c r="E8" s="114">
        <v>26</v>
      </c>
      <c r="F8" s="114">
        <v>86</v>
      </c>
      <c r="G8" s="114">
        <v>14</v>
      </c>
      <c r="H8" s="114">
        <v>103.11</v>
      </c>
      <c r="I8" s="114">
        <v>1</v>
      </c>
      <c r="J8" s="114">
        <v>4</v>
      </c>
      <c r="K8" s="114">
        <v>5</v>
      </c>
    </row>
    <row r="9" spans="2:23" ht="15" thickBot="1">
      <c r="B9" s="114">
        <v>5</v>
      </c>
      <c r="C9" s="114">
        <v>0</v>
      </c>
      <c r="D9" s="114">
        <v>0</v>
      </c>
      <c r="E9" s="114">
        <v>30</v>
      </c>
      <c r="F9" s="114">
        <v>68</v>
      </c>
      <c r="G9" s="114">
        <v>4</v>
      </c>
      <c r="H9" s="114">
        <v>70.86</v>
      </c>
      <c r="I9" s="114">
        <v>1</v>
      </c>
      <c r="J9" s="114">
        <v>5</v>
      </c>
      <c r="K9" s="114">
        <v>5</v>
      </c>
      <c r="L9" s="49"/>
      <c r="M9" s="76" t="s">
        <v>77</v>
      </c>
      <c r="N9" s="76" t="s">
        <v>91</v>
      </c>
      <c r="O9" s="76" t="s">
        <v>92</v>
      </c>
      <c r="P9" s="76" t="s">
        <v>93</v>
      </c>
      <c r="Q9" s="76" t="s">
        <v>94</v>
      </c>
      <c r="R9" s="76" t="s">
        <v>95</v>
      </c>
      <c r="S9" s="76" t="s">
        <v>96</v>
      </c>
      <c r="T9" s="76" t="s">
        <v>97</v>
      </c>
    </row>
    <row r="10" spans="2:23" ht="15" thickTop="1">
      <c r="B10" s="114">
        <v>6</v>
      </c>
      <c r="C10" s="114">
        <v>0</v>
      </c>
      <c r="D10" s="114">
        <v>0</v>
      </c>
      <c r="E10" s="114">
        <v>28</v>
      </c>
      <c r="F10" s="114">
        <v>78</v>
      </c>
      <c r="G10" s="114">
        <v>4.67</v>
      </c>
      <c r="H10" s="114">
        <v>160.87</v>
      </c>
      <c r="I10" s="114">
        <v>0</v>
      </c>
      <c r="J10" s="114">
        <v>6</v>
      </c>
      <c r="K10" s="114">
        <v>6</v>
      </c>
      <c r="L10" s="50"/>
      <c r="M10" s="77">
        <v>1</v>
      </c>
      <c r="N10" s="77">
        <v>1</v>
      </c>
      <c r="O10" s="75">
        <v>0.37347160000000001</v>
      </c>
      <c r="P10" s="75">
        <v>0.59229759999999998</v>
      </c>
      <c r="Q10" s="75">
        <v>-0.24148120000000001</v>
      </c>
      <c r="R10" s="75">
        <v>0.40770240000000002</v>
      </c>
      <c r="S10" s="75">
        <v>-0.89721770000000001</v>
      </c>
      <c r="T10" s="75">
        <v>1.452769</v>
      </c>
    </row>
    <row r="11" spans="2:23">
      <c r="B11" s="114">
        <v>7</v>
      </c>
      <c r="C11" s="114">
        <v>1</v>
      </c>
      <c r="D11" s="114">
        <v>0</v>
      </c>
      <c r="E11" s="114">
        <v>26</v>
      </c>
      <c r="F11" s="114">
        <v>59</v>
      </c>
      <c r="G11" s="114">
        <v>4.67</v>
      </c>
      <c r="H11" s="114">
        <v>70.66</v>
      </c>
      <c r="I11" s="114">
        <v>0</v>
      </c>
      <c r="J11" s="114">
        <v>5</v>
      </c>
      <c r="K11" s="114">
        <v>43</v>
      </c>
      <c r="L11" s="50"/>
      <c r="M11" s="78">
        <v>2</v>
      </c>
      <c r="N11" s="78">
        <v>2</v>
      </c>
      <c r="O11" s="73">
        <v>0.46357680000000001</v>
      </c>
      <c r="P11" s="73">
        <v>0.61386229999999997</v>
      </c>
      <c r="Q11" s="73">
        <v>-0.23703540000000001</v>
      </c>
      <c r="R11" s="73">
        <v>0.61386229999999997</v>
      </c>
      <c r="S11" s="73">
        <v>-0.48798459999999999</v>
      </c>
      <c r="T11" s="73">
        <v>0.62902970000000002</v>
      </c>
    </row>
    <row r="12" spans="2:23">
      <c r="B12" s="114">
        <v>8</v>
      </c>
      <c r="C12" s="114">
        <v>0</v>
      </c>
      <c r="D12" s="114">
        <v>0</v>
      </c>
      <c r="E12" s="114">
        <v>30</v>
      </c>
      <c r="F12" s="114">
        <v>75</v>
      </c>
      <c r="G12" s="114">
        <v>8.33</v>
      </c>
      <c r="H12" s="114">
        <v>65.19</v>
      </c>
      <c r="I12" s="114">
        <v>1</v>
      </c>
      <c r="J12" s="114">
        <v>9</v>
      </c>
      <c r="K12" s="114">
        <v>3</v>
      </c>
      <c r="L12" s="50"/>
      <c r="M12" s="78">
        <v>3</v>
      </c>
      <c r="N12" s="78">
        <v>3</v>
      </c>
      <c r="O12" s="73">
        <v>0.37347160000000001</v>
      </c>
      <c r="P12" s="73">
        <v>0.59229759999999998</v>
      </c>
      <c r="Q12" s="73">
        <v>-0.24148120000000001</v>
      </c>
      <c r="R12" s="73">
        <v>0.40770240000000002</v>
      </c>
      <c r="S12" s="73">
        <v>-0.89721770000000001</v>
      </c>
      <c r="T12" s="73">
        <v>1.452769</v>
      </c>
    </row>
    <row r="13" spans="2:23">
      <c r="B13" s="114">
        <v>9</v>
      </c>
      <c r="C13" s="114">
        <v>1</v>
      </c>
      <c r="D13" s="114">
        <v>0</v>
      </c>
      <c r="E13" s="114">
        <v>29</v>
      </c>
      <c r="F13" s="114">
        <v>74</v>
      </c>
      <c r="G13" s="114">
        <v>12.67</v>
      </c>
      <c r="H13" s="114">
        <v>41.9</v>
      </c>
      <c r="I13" s="114">
        <v>0</v>
      </c>
      <c r="J13" s="114">
        <v>0</v>
      </c>
      <c r="K13" s="114">
        <v>34</v>
      </c>
      <c r="L13" s="50"/>
      <c r="M13" s="78">
        <v>4</v>
      </c>
      <c r="N13" s="78">
        <v>4</v>
      </c>
      <c r="O13" s="73">
        <v>8.0053630000000001E-2</v>
      </c>
      <c r="P13" s="73">
        <v>0.52000270000000004</v>
      </c>
      <c r="Q13" s="73">
        <v>-0.24959990000000001</v>
      </c>
      <c r="R13" s="73">
        <v>0.52000270000000004</v>
      </c>
      <c r="S13" s="73">
        <v>-0.65392119999999998</v>
      </c>
      <c r="T13" s="73">
        <v>0.92306679999999997</v>
      </c>
    </row>
    <row r="14" spans="2:23">
      <c r="B14" s="114">
        <v>10</v>
      </c>
      <c r="C14" s="114">
        <v>1</v>
      </c>
      <c r="D14" s="114">
        <v>1</v>
      </c>
      <c r="E14" s="114">
        <v>27</v>
      </c>
      <c r="F14" s="114">
        <v>74</v>
      </c>
      <c r="G14" s="114">
        <v>3</v>
      </c>
      <c r="H14" s="114">
        <v>57.35</v>
      </c>
      <c r="I14" s="114">
        <v>1</v>
      </c>
      <c r="J14" s="114">
        <v>5</v>
      </c>
      <c r="K14" s="114">
        <v>2</v>
      </c>
      <c r="L14" s="50"/>
      <c r="M14" s="78">
        <v>5</v>
      </c>
      <c r="N14" s="78">
        <v>5</v>
      </c>
      <c r="O14" s="73">
        <v>0.47127760000000002</v>
      </c>
      <c r="P14" s="73">
        <v>0.61568610000000001</v>
      </c>
      <c r="Q14" s="73">
        <v>-0.23661670000000001</v>
      </c>
      <c r="R14" s="73">
        <v>0.38431389999999999</v>
      </c>
      <c r="S14" s="73">
        <v>-0.95629560000000002</v>
      </c>
      <c r="T14" s="73">
        <v>1.6020399999999999</v>
      </c>
    </row>
    <row r="15" spans="2:23">
      <c r="B15" s="114">
        <v>11</v>
      </c>
      <c r="C15" s="114">
        <v>1</v>
      </c>
      <c r="D15" s="114">
        <v>0</v>
      </c>
      <c r="E15" s="114">
        <v>30</v>
      </c>
      <c r="F15" s="114">
        <v>50</v>
      </c>
      <c r="G15" s="114">
        <v>7.67</v>
      </c>
      <c r="H15" s="114">
        <v>55.89</v>
      </c>
      <c r="I15" s="114">
        <v>1</v>
      </c>
      <c r="J15" s="114">
        <v>6</v>
      </c>
      <c r="K15" s="114">
        <v>55</v>
      </c>
      <c r="L15" s="50"/>
      <c r="M15" s="78">
        <v>6</v>
      </c>
      <c r="N15" s="78">
        <v>6</v>
      </c>
      <c r="O15" s="73">
        <v>0.27566560000000001</v>
      </c>
      <c r="P15" s="73">
        <v>0.56848330000000002</v>
      </c>
      <c r="Q15" s="73">
        <v>-0.24531</v>
      </c>
      <c r="R15" s="73">
        <v>0.43151669999999998</v>
      </c>
      <c r="S15" s="73">
        <v>-0.840449</v>
      </c>
      <c r="T15" s="73">
        <v>1.317407</v>
      </c>
    </row>
    <row r="16" spans="2:23">
      <c r="B16" s="114">
        <v>12</v>
      </c>
      <c r="C16" s="114">
        <v>0</v>
      </c>
      <c r="D16" s="114">
        <v>0</v>
      </c>
      <c r="E16" s="114">
        <v>30</v>
      </c>
      <c r="F16" s="114">
        <v>56</v>
      </c>
      <c r="G16" s="114">
        <v>9</v>
      </c>
      <c r="H16" s="114">
        <v>61.61</v>
      </c>
      <c r="I16" s="114">
        <v>1</v>
      </c>
      <c r="J16" s="114">
        <v>7</v>
      </c>
      <c r="K16" s="114">
        <v>7</v>
      </c>
      <c r="L16" s="50"/>
      <c r="M16" s="78">
        <v>7</v>
      </c>
      <c r="N16" s="78">
        <v>7</v>
      </c>
      <c r="O16" s="73">
        <v>8.0053630000000001E-2</v>
      </c>
      <c r="P16" s="73">
        <v>0.52000270000000004</v>
      </c>
      <c r="Q16" s="73">
        <v>-0.24959990000000001</v>
      </c>
      <c r="R16" s="73">
        <v>0.52000270000000004</v>
      </c>
      <c r="S16" s="73">
        <v>-0.65392119999999998</v>
      </c>
      <c r="T16" s="73">
        <v>0.92306679999999997</v>
      </c>
    </row>
    <row r="17" spans="2:20">
      <c r="B17" s="114">
        <v>13</v>
      </c>
      <c r="C17" s="114">
        <v>1</v>
      </c>
      <c r="D17" s="114">
        <v>0</v>
      </c>
      <c r="E17" s="114">
        <v>29</v>
      </c>
      <c r="F17" s="114">
        <v>62</v>
      </c>
      <c r="G17" s="114">
        <v>10</v>
      </c>
      <c r="H17" s="114">
        <v>50.3</v>
      </c>
      <c r="I17" s="114">
        <v>1</v>
      </c>
      <c r="J17" s="114">
        <v>8</v>
      </c>
      <c r="K17" s="114">
        <v>7</v>
      </c>
      <c r="L17" s="50"/>
      <c r="M17" s="78">
        <v>8</v>
      </c>
      <c r="N17" s="78">
        <v>8</v>
      </c>
      <c r="O17" s="73">
        <v>0.47127760000000002</v>
      </c>
      <c r="P17" s="73">
        <v>0.61568610000000001</v>
      </c>
      <c r="Q17" s="73">
        <v>-0.23661670000000001</v>
      </c>
      <c r="R17" s="73">
        <v>0.38431389999999999</v>
      </c>
      <c r="S17" s="73">
        <v>-0.95629560000000002</v>
      </c>
      <c r="T17" s="73">
        <v>1.6020399999999999</v>
      </c>
    </row>
    <row r="18" spans="2:20">
      <c r="B18" s="114">
        <v>14</v>
      </c>
      <c r="C18" s="114">
        <v>0</v>
      </c>
      <c r="D18" s="114">
        <v>1</v>
      </c>
      <c r="E18" s="114">
        <v>7</v>
      </c>
      <c r="F18" s="114">
        <v>71</v>
      </c>
      <c r="G18" s="114">
        <v>11</v>
      </c>
      <c r="H18" s="114">
        <v>203.56</v>
      </c>
      <c r="I18" s="114">
        <v>0</v>
      </c>
      <c r="J18" s="114">
        <v>6</v>
      </c>
      <c r="K18" s="114">
        <v>2</v>
      </c>
      <c r="L18" s="50"/>
      <c r="M18" s="78">
        <v>9</v>
      </c>
      <c r="N18" s="78">
        <v>9</v>
      </c>
      <c r="O18" s="73">
        <v>0.37347160000000001</v>
      </c>
      <c r="P18" s="73">
        <v>0.59229759999999998</v>
      </c>
      <c r="Q18" s="73">
        <v>-0.24148120000000001</v>
      </c>
      <c r="R18" s="73">
        <v>0.59229759999999998</v>
      </c>
      <c r="S18" s="73">
        <v>-0.52374609999999999</v>
      </c>
      <c r="T18" s="73">
        <v>0.68834050000000002</v>
      </c>
    </row>
    <row r="19" spans="2:20">
      <c r="B19" s="114">
        <v>15</v>
      </c>
      <c r="C19" s="114">
        <v>0</v>
      </c>
      <c r="D19" s="114">
        <v>1</v>
      </c>
      <c r="E19" s="114">
        <v>26</v>
      </c>
      <c r="F19" s="114">
        <v>71</v>
      </c>
      <c r="G19" s="114">
        <v>11.33</v>
      </c>
      <c r="H19" s="114">
        <v>145.99</v>
      </c>
      <c r="I19" s="114">
        <v>1</v>
      </c>
      <c r="J19" s="114">
        <v>7</v>
      </c>
      <c r="K19" s="114">
        <v>24</v>
      </c>
      <c r="L19" s="50"/>
      <c r="M19" s="78">
        <v>10</v>
      </c>
      <c r="N19" s="78">
        <v>10</v>
      </c>
      <c r="O19" s="73">
        <v>0.85480069999999997</v>
      </c>
      <c r="P19" s="73">
        <v>0.70157320000000001</v>
      </c>
      <c r="Q19" s="73">
        <v>-0.2093682</v>
      </c>
      <c r="R19" s="73">
        <v>0.70157320000000001</v>
      </c>
      <c r="S19" s="73">
        <v>-0.35443000000000002</v>
      </c>
      <c r="T19" s="73">
        <v>0.42536790000000002</v>
      </c>
    </row>
    <row r="20" spans="2:20">
      <c r="B20" s="114">
        <v>16</v>
      </c>
      <c r="C20" s="114">
        <v>1</v>
      </c>
      <c r="D20" s="114">
        <v>1</v>
      </c>
      <c r="E20" s="114">
        <v>29</v>
      </c>
      <c r="F20" s="114">
        <v>59</v>
      </c>
      <c r="G20" s="114">
        <v>20.329999999999998</v>
      </c>
      <c r="H20" s="114">
        <v>54.19</v>
      </c>
      <c r="I20" s="114">
        <v>0</v>
      </c>
      <c r="J20" s="114">
        <v>8</v>
      </c>
      <c r="K20" s="114">
        <v>5</v>
      </c>
      <c r="L20" s="50"/>
      <c r="M20" s="78">
        <v>11</v>
      </c>
      <c r="N20" s="78">
        <v>11</v>
      </c>
      <c r="O20" s="73">
        <v>0.47127760000000002</v>
      </c>
      <c r="P20" s="73">
        <v>0.61568610000000001</v>
      </c>
      <c r="Q20" s="73">
        <v>-0.23661670000000001</v>
      </c>
      <c r="R20" s="73">
        <v>0.61568610000000001</v>
      </c>
      <c r="S20" s="73">
        <v>-0.485018</v>
      </c>
      <c r="T20" s="73">
        <v>0.62420430000000005</v>
      </c>
    </row>
    <row r="21" spans="2:20">
      <c r="B21" s="114">
        <v>17</v>
      </c>
      <c r="C21" s="114">
        <v>0</v>
      </c>
      <c r="D21" s="114">
        <v>0</v>
      </c>
      <c r="E21" s="114">
        <v>30</v>
      </c>
      <c r="F21" s="114">
        <v>70</v>
      </c>
      <c r="G21" s="114">
        <v>8.67</v>
      </c>
      <c r="H21" s="114">
        <v>90.36</v>
      </c>
      <c r="I21" s="114">
        <v>1</v>
      </c>
      <c r="J21" s="114">
        <v>9</v>
      </c>
      <c r="K21" s="114">
        <v>7</v>
      </c>
      <c r="L21" s="50"/>
      <c r="M21" s="78">
        <v>12</v>
      </c>
      <c r="N21" s="78">
        <v>12</v>
      </c>
      <c r="O21" s="73">
        <v>0.47127760000000002</v>
      </c>
      <c r="P21" s="73">
        <v>0.61568610000000001</v>
      </c>
      <c r="Q21" s="73">
        <v>-0.23661670000000001</v>
      </c>
      <c r="R21" s="73">
        <v>0.38431389999999999</v>
      </c>
      <c r="S21" s="73">
        <v>-0.95629560000000002</v>
      </c>
      <c r="T21" s="73">
        <v>1.6020399999999999</v>
      </c>
    </row>
    <row r="22" spans="2:20">
      <c r="B22" s="114">
        <v>18</v>
      </c>
      <c r="C22" s="114">
        <v>1</v>
      </c>
      <c r="D22" s="114">
        <v>0</v>
      </c>
      <c r="E22" s="114">
        <v>26</v>
      </c>
      <c r="F22" s="114">
        <v>73</v>
      </c>
      <c r="G22" s="114">
        <v>11</v>
      </c>
      <c r="H22" s="114">
        <v>94.7</v>
      </c>
      <c r="I22" s="114">
        <v>0</v>
      </c>
      <c r="J22" s="114">
        <v>0</v>
      </c>
      <c r="K22" s="114">
        <v>8</v>
      </c>
      <c r="L22" s="50"/>
      <c r="M22" s="78">
        <v>13</v>
      </c>
      <c r="N22" s="78">
        <v>13</v>
      </c>
      <c r="O22" s="73">
        <v>0.37347160000000001</v>
      </c>
      <c r="P22" s="73">
        <v>0.59229759999999998</v>
      </c>
      <c r="Q22" s="73">
        <v>-0.24148120000000001</v>
      </c>
      <c r="R22" s="73">
        <v>0.59229759999999998</v>
      </c>
      <c r="S22" s="73">
        <v>-0.52374609999999999</v>
      </c>
      <c r="T22" s="73">
        <v>0.68834050000000002</v>
      </c>
    </row>
    <row r="23" spans="2:20">
      <c r="B23" s="114">
        <v>19</v>
      </c>
      <c r="C23" s="114">
        <v>0</v>
      </c>
      <c r="D23" s="114">
        <v>0</v>
      </c>
      <c r="E23" s="114">
        <v>21</v>
      </c>
      <c r="F23" s="114">
        <v>86</v>
      </c>
      <c r="G23" s="114">
        <v>12</v>
      </c>
      <c r="H23" s="114">
        <v>88.93</v>
      </c>
      <c r="I23" s="114">
        <v>1</v>
      </c>
      <c r="J23" s="114">
        <v>4</v>
      </c>
      <c r="K23" s="114">
        <v>9</v>
      </c>
      <c r="L23" s="50"/>
      <c r="M23" s="78">
        <v>14</v>
      </c>
      <c r="N23" s="78">
        <v>14</v>
      </c>
      <c r="O23" s="73">
        <v>-1.1013189999999999</v>
      </c>
      <c r="P23" s="73">
        <v>0.24949279999999999</v>
      </c>
      <c r="Q23" s="73">
        <v>-0.1872462</v>
      </c>
      <c r="R23" s="73">
        <v>0.75050720000000004</v>
      </c>
      <c r="S23" s="73">
        <v>-0.28700609999999999</v>
      </c>
      <c r="T23" s="73">
        <v>0.33243230000000001</v>
      </c>
    </row>
    <row r="24" spans="2:20">
      <c r="B24" s="114">
        <v>20</v>
      </c>
      <c r="C24" s="114">
        <v>0</v>
      </c>
      <c r="D24" s="114">
        <v>1</v>
      </c>
      <c r="E24" s="114">
        <v>25</v>
      </c>
      <c r="F24" s="114">
        <v>84</v>
      </c>
      <c r="G24" s="114">
        <v>16</v>
      </c>
      <c r="H24" s="114">
        <v>122.41</v>
      </c>
      <c r="I24" s="114">
        <v>1</v>
      </c>
      <c r="J24" s="114">
        <v>8</v>
      </c>
      <c r="K24" s="114">
        <v>6</v>
      </c>
      <c r="L24" s="50"/>
      <c r="M24" s="78">
        <v>15</v>
      </c>
      <c r="N24" s="78">
        <v>15</v>
      </c>
      <c r="O24" s="73">
        <v>0.75699479999999997</v>
      </c>
      <c r="P24" s="73">
        <v>0.68070090000000005</v>
      </c>
      <c r="Q24" s="73">
        <v>-0.21734719999999999</v>
      </c>
      <c r="R24" s="73">
        <v>0.3192991</v>
      </c>
      <c r="S24" s="73">
        <v>-1.1416269999999999</v>
      </c>
      <c r="T24" s="73">
        <v>2.1318600000000001</v>
      </c>
    </row>
    <row r="25" spans="2:20">
      <c r="B25" s="114">
        <v>21</v>
      </c>
      <c r="C25" s="114">
        <v>1</v>
      </c>
      <c r="D25" s="114">
        <v>0</v>
      </c>
      <c r="E25" s="114">
        <v>30</v>
      </c>
      <c r="F25" s="114">
        <v>70</v>
      </c>
      <c r="G25" s="114">
        <v>20.67</v>
      </c>
      <c r="H25" s="114">
        <v>29.85</v>
      </c>
      <c r="I25" s="114">
        <v>0</v>
      </c>
      <c r="J25" s="114">
        <v>2</v>
      </c>
      <c r="K25" s="114">
        <v>5</v>
      </c>
      <c r="L25" s="50"/>
      <c r="M25" s="78">
        <v>16</v>
      </c>
      <c r="N25" s="78">
        <v>16</v>
      </c>
      <c r="O25" s="73">
        <v>1.050413</v>
      </c>
      <c r="P25" s="73">
        <v>0.74085409999999996</v>
      </c>
      <c r="Q25" s="73">
        <v>-0.1919893</v>
      </c>
      <c r="R25" s="73">
        <v>0.74085409999999996</v>
      </c>
      <c r="S25" s="73">
        <v>-0.29995149999999998</v>
      </c>
      <c r="T25" s="73">
        <v>0.34979339999999998</v>
      </c>
    </row>
    <row r="26" spans="2:20">
      <c r="B26" s="114">
        <v>22</v>
      </c>
      <c r="C26" s="114">
        <v>1</v>
      </c>
      <c r="D26" s="114">
        <v>1</v>
      </c>
      <c r="E26" s="114">
        <v>30</v>
      </c>
      <c r="F26" s="114">
        <v>65</v>
      </c>
      <c r="G26" s="114">
        <v>5</v>
      </c>
      <c r="H26" s="114">
        <v>215.98</v>
      </c>
      <c r="I26" s="114">
        <v>1</v>
      </c>
      <c r="J26" s="114">
        <v>9</v>
      </c>
      <c r="K26" s="114">
        <v>78</v>
      </c>
      <c r="L26" s="50"/>
      <c r="M26" s="78">
        <v>17</v>
      </c>
      <c r="N26" s="78">
        <v>17</v>
      </c>
      <c r="O26" s="73">
        <v>0.47127760000000002</v>
      </c>
      <c r="P26" s="73">
        <v>0.61568610000000001</v>
      </c>
      <c r="Q26" s="73">
        <v>-0.23661670000000001</v>
      </c>
      <c r="R26" s="73">
        <v>0.38431389999999999</v>
      </c>
      <c r="S26" s="73">
        <v>-0.95629560000000002</v>
      </c>
      <c r="T26" s="73">
        <v>1.6020399999999999</v>
      </c>
    </row>
    <row r="27" spans="2:20">
      <c r="B27" s="114">
        <v>23</v>
      </c>
      <c r="C27" s="114">
        <v>1</v>
      </c>
      <c r="D27" s="114">
        <v>1</v>
      </c>
      <c r="E27" s="114">
        <v>27</v>
      </c>
      <c r="F27" s="114">
        <v>72</v>
      </c>
      <c r="G27" s="114">
        <v>8.67</v>
      </c>
      <c r="H27" s="114">
        <v>112.27</v>
      </c>
      <c r="I27" s="114">
        <v>0</v>
      </c>
      <c r="J27" s="114">
        <v>9</v>
      </c>
      <c r="K27" s="114">
        <v>8</v>
      </c>
      <c r="L27" s="50"/>
      <c r="M27" s="78">
        <v>18</v>
      </c>
      <c r="N27" s="78">
        <v>18</v>
      </c>
      <c r="O27" s="73">
        <v>8.0053630000000001E-2</v>
      </c>
      <c r="P27" s="73">
        <v>0.52000270000000004</v>
      </c>
      <c r="Q27" s="73">
        <v>-0.24959990000000001</v>
      </c>
      <c r="R27" s="73">
        <v>0.52000270000000004</v>
      </c>
      <c r="S27" s="73">
        <v>-0.65392119999999998</v>
      </c>
      <c r="T27" s="73">
        <v>0.92306679999999997</v>
      </c>
    </row>
    <row r="28" spans="2:20">
      <c r="B28" s="114">
        <v>24</v>
      </c>
      <c r="C28" s="114">
        <v>1</v>
      </c>
      <c r="D28" s="114">
        <v>1</v>
      </c>
      <c r="E28" s="114">
        <v>28</v>
      </c>
      <c r="F28" s="114">
        <v>86</v>
      </c>
      <c r="G28" s="114">
        <v>11.67</v>
      </c>
      <c r="H28" s="114">
        <v>214.87</v>
      </c>
      <c r="I28" s="114">
        <v>1</v>
      </c>
      <c r="J28" s="114">
        <v>6</v>
      </c>
      <c r="K28" s="114">
        <v>9</v>
      </c>
      <c r="L28" s="50"/>
      <c r="M28" s="78">
        <v>19</v>
      </c>
      <c r="N28" s="78">
        <v>19</v>
      </c>
      <c r="O28" s="73">
        <v>-0.40897630000000001</v>
      </c>
      <c r="P28" s="73">
        <v>0.3991576</v>
      </c>
      <c r="Q28" s="73">
        <v>-0.23983080000000001</v>
      </c>
      <c r="R28" s="73">
        <v>0.6008424</v>
      </c>
      <c r="S28" s="73">
        <v>-0.50942259999999995</v>
      </c>
      <c r="T28" s="73">
        <v>0.66432999999999998</v>
      </c>
    </row>
    <row r="29" spans="2:20">
      <c r="B29" s="114">
        <v>25</v>
      </c>
      <c r="C29" s="114">
        <v>1</v>
      </c>
      <c r="D29" s="114">
        <v>1</v>
      </c>
      <c r="E29" s="114">
        <v>20</v>
      </c>
      <c r="F29" s="114">
        <v>77</v>
      </c>
      <c r="G29" s="114">
        <v>16</v>
      </c>
      <c r="H29" s="114">
        <v>78.13</v>
      </c>
      <c r="I29" s="114">
        <v>0</v>
      </c>
      <c r="J29" s="114">
        <v>5</v>
      </c>
      <c r="K29" s="114">
        <v>4</v>
      </c>
      <c r="L29" s="50"/>
      <c r="M29" s="78">
        <v>20</v>
      </c>
      <c r="N29" s="78">
        <v>20</v>
      </c>
      <c r="O29" s="73">
        <v>0.65918880000000002</v>
      </c>
      <c r="P29" s="73">
        <v>0.6590781</v>
      </c>
      <c r="Q29" s="73">
        <v>-0.22469410000000001</v>
      </c>
      <c r="R29" s="73">
        <v>0.3409219</v>
      </c>
      <c r="S29" s="73">
        <v>-1.0761019999999999</v>
      </c>
      <c r="T29" s="73">
        <v>1.9332229999999999</v>
      </c>
    </row>
    <row r="30" spans="2:20">
      <c r="B30" s="114">
        <v>26</v>
      </c>
      <c r="C30" s="114">
        <v>0</v>
      </c>
      <c r="D30" s="114">
        <v>1</v>
      </c>
      <c r="E30" s="114">
        <v>21</v>
      </c>
      <c r="F30" s="114">
        <v>83</v>
      </c>
      <c r="G30" s="114">
        <v>16.329999999999998</v>
      </c>
      <c r="H30" s="114">
        <v>120.3</v>
      </c>
      <c r="I30" s="114">
        <v>0</v>
      </c>
      <c r="J30" s="114">
        <v>3</v>
      </c>
      <c r="K30" s="114">
        <v>3</v>
      </c>
      <c r="L30" s="50"/>
      <c r="M30" s="78">
        <v>21</v>
      </c>
      <c r="N30" s="78">
        <v>21</v>
      </c>
      <c r="O30" s="73">
        <v>0.47127760000000002</v>
      </c>
      <c r="P30" s="73">
        <v>0.61568610000000001</v>
      </c>
      <c r="Q30" s="73">
        <v>-0.23661670000000001</v>
      </c>
      <c r="R30" s="73">
        <v>0.61568610000000001</v>
      </c>
      <c r="S30" s="73">
        <v>-0.485018</v>
      </c>
      <c r="T30" s="73">
        <v>0.62420430000000005</v>
      </c>
    </row>
    <row r="31" spans="2:20">
      <c r="B31" s="114">
        <v>27</v>
      </c>
      <c r="C31" s="114">
        <v>1</v>
      </c>
      <c r="D31" s="114">
        <v>1</v>
      </c>
      <c r="E31" s="114">
        <v>24</v>
      </c>
      <c r="F31" s="114">
        <v>78</v>
      </c>
      <c r="G31" s="114">
        <v>17.670000000000002</v>
      </c>
      <c r="H31" s="114">
        <v>92.55</v>
      </c>
      <c r="I31" s="114">
        <v>1</v>
      </c>
      <c r="J31" s="114">
        <v>34</v>
      </c>
      <c r="K31" s="114">
        <v>3</v>
      </c>
      <c r="L31" s="50"/>
      <c r="M31" s="78">
        <v>22</v>
      </c>
      <c r="N31" s="78">
        <v>22</v>
      </c>
      <c r="O31" s="73">
        <v>1.1482190000000001</v>
      </c>
      <c r="P31" s="73">
        <v>0.75918540000000001</v>
      </c>
      <c r="Q31" s="73">
        <v>-0.18282290000000001</v>
      </c>
      <c r="R31" s="73">
        <v>0.75918540000000001</v>
      </c>
      <c r="S31" s="73">
        <v>-0.27550930000000001</v>
      </c>
      <c r="T31" s="73">
        <v>0.31720130000000002</v>
      </c>
    </row>
    <row r="32" spans="2:20">
      <c r="B32" s="114">
        <v>28</v>
      </c>
      <c r="C32" s="114">
        <v>1</v>
      </c>
      <c r="D32" s="114">
        <v>0</v>
      </c>
      <c r="E32" s="114">
        <v>25</v>
      </c>
      <c r="F32" s="114">
        <v>86</v>
      </c>
      <c r="G32" s="114">
        <v>7.33</v>
      </c>
      <c r="H32" s="114">
        <v>187.19</v>
      </c>
      <c r="I32" s="114">
        <v>1</v>
      </c>
      <c r="J32" s="114">
        <v>3</v>
      </c>
      <c r="K32" s="114">
        <v>4</v>
      </c>
      <c r="L32" s="50"/>
      <c r="M32" s="78">
        <v>23</v>
      </c>
      <c r="N32" s="78">
        <v>23</v>
      </c>
      <c r="O32" s="73">
        <v>0.85480069999999997</v>
      </c>
      <c r="P32" s="73">
        <v>0.70157320000000001</v>
      </c>
      <c r="Q32" s="73">
        <v>-0.2093682</v>
      </c>
      <c r="R32" s="73">
        <v>0.70157320000000001</v>
      </c>
      <c r="S32" s="73">
        <v>-0.35443000000000002</v>
      </c>
      <c r="T32" s="73">
        <v>0.42536790000000002</v>
      </c>
    </row>
    <row r="33" spans="2:20">
      <c r="B33" s="114">
        <v>29</v>
      </c>
      <c r="C33" s="114">
        <v>1</v>
      </c>
      <c r="D33" s="114">
        <v>1</v>
      </c>
      <c r="E33" s="114">
        <v>12</v>
      </c>
      <c r="F33" s="114">
        <v>75</v>
      </c>
      <c r="G33" s="114">
        <v>11.33</v>
      </c>
      <c r="H33" s="114">
        <v>83.44</v>
      </c>
      <c r="I33" s="114">
        <v>0</v>
      </c>
      <c r="J33" s="114">
        <v>5</v>
      </c>
      <c r="K33" s="114">
        <v>3</v>
      </c>
      <c r="L33" s="50"/>
      <c r="M33" s="78">
        <v>24</v>
      </c>
      <c r="N33" s="78">
        <v>24</v>
      </c>
      <c r="O33" s="73">
        <v>0.95260670000000003</v>
      </c>
      <c r="P33" s="73">
        <v>0.72163909999999998</v>
      </c>
      <c r="Q33" s="73">
        <v>-0.2008761</v>
      </c>
      <c r="R33" s="73">
        <v>0.72163909999999998</v>
      </c>
      <c r="S33" s="73">
        <v>-0.32623010000000002</v>
      </c>
      <c r="T33" s="73">
        <v>0.38573420000000003</v>
      </c>
    </row>
    <row r="34" spans="2:20">
      <c r="B34" s="114">
        <v>30</v>
      </c>
      <c r="C34" s="114">
        <v>1</v>
      </c>
      <c r="D34" s="114">
        <v>1</v>
      </c>
      <c r="E34" s="114">
        <v>29</v>
      </c>
      <c r="F34" s="114">
        <v>50</v>
      </c>
      <c r="G34" s="114">
        <v>19.670000000000002</v>
      </c>
      <c r="H34" s="114">
        <v>55.89</v>
      </c>
      <c r="I34" s="114">
        <v>1</v>
      </c>
      <c r="J34" s="114">
        <v>8</v>
      </c>
      <c r="K34" s="114">
        <v>34</v>
      </c>
      <c r="L34" s="50"/>
      <c r="M34" s="78">
        <v>25</v>
      </c>
      <c r="N34" s="78">
        <v>25</v>
      </c>
      <c r="O34" s="73">
        <v>0.1701588</v>
      </c>
      <c r="P34" s="73">
        <v>0.54243739999999996</v>
      </c>
      <c r="Q34" s="73">
        <v>-0.24819910000000001</v>
      </c>
      <c r="R34" s="73">
        <v>0.54243739999999996</v>
      </c>
      <c r="S34" s="73">
        <v>-0.61168270000000002</v>
      </c>
      <c r="T34" s="73">
        <v>0.84353080000000003</v>
      </c>
    </row>
    <row r="35" spans="2:20">
      <c r="B35" s="114">
        <v>31</v>
      </c>
      <c r="C35" s="114">
        <v>0</v>
      </c>
      <c r="D35" s="114">
        <v>1</v>
      </c>
      <c r="E35" s="114">
        <v>23</v>
      </c>
      <c r="F35" s="114">
        <v>56</v>
      </c>
      <c r="G35" s="114">
        <v>13.67</v>
      </c>
      <c r="H35" s="114">
        <v>61.61</v>
      </c>
      <c r="I35" s="114">
        <v>1</v>
      </c>
      <c r="J35" s="114">
        <v>6</v>
      </c>
      <c r="K35" s="114">
        <v>2</v>
      </c>
      <c r="L35" s="50"/>
      <c r="M35" s="78">
        <v>26</v>
      </c>
      <c r="N35" s="78">
        <v>26</v>
      </c>
      <c r="O35" s="73">
        <v>0.2679648</v>
      </c>
      <c r="P35" s="73">
        <v>0.56659320000000002</v>
      </c>
      <c r="Q35" s="73">
        <v>-0.24556529999999999</v>
      </c>
      <c r="R35" s="73">
        <v>0.43340679999999998</v>
      </c>
      <c r="S35" s="73">
        <v>-0.83607849999999995</v>
      </c>
      <c r="T35" s="73">
        <v>1.307301</v>
      </c>
    </row>
    <row r="36" spans="2:20">
      <c r="B36" s="114">
        <v>32</v>
      </c>
      <c r="C36" s="114">
        <v>1</v>
      </c>
      <c r="D36" s="114">
        <v>0</v>
      </c>
      <c r="E36" s="114">
        <v>29</v>
      </c>
      <c r="F36" s="114">
        <v>62</v>
      </c>
      <c r="G36" s="114">
        <v>17</v>
      </c>
      <c r="H36" s="114">
        <v>50.3</v>
      </c>
      <c r="I36" s="114">
        <v>0</v>
      </c>
      <c r="J36" s="114">
        <v>7</v>
      </c>
      <c r="K36" s="114">
        <v>55</v>
      </c>
      <c r="L36" s="50"/>
      <c r="M36" s="78">
        <v>27</v>
      </c>
      <c r="N36" s="78">
        <v>27</v>
      </c>
      <c r="O36" s="73">
        <v>0.56138279999999996</v>
      </c>
      <c r="P36" s="73">
        <v>0.63677240000000002</v>
      </c>
      <c r="Q36" s="73">
        <v>-0.23129330000000001</v>
      </c>
      <c r="R36" s="73">
        <v>0.63677240000000002</v>
      </c>
      <c r="S36" s="73">
        <v>-0.45134289999999999</v>
      </c>
      <c r="T36" s="73">
        <v>0.57041969999999997</v>
      </c>
    </row>
    <row r="37" spans="2:20">
      <c r="B37" s="114">
        <v>33</v>
      </c>
      <c r="C37" s="114">
        <v>0</v>
      </c>
      <c r="D37" s="114">
        <v>0</v>
      </c>
      <c r="E37" s="114">
        <v>26</v>
      </c>
      <c r="F37" s="114">
        <v>71</v>
      </c>
      <c r="G37" s="114">
        <v>14</v>
      </c>
      <c r="H37" s="114">
        <v>203.56</v>
      </c>
      <c r="I37" s="114">
        <v>0</v>
      </c>
      <c r="J37" s="114">
        <v>8</v>
      </c>
      <c r="K37" s="114">
        <v>7</v>
      </c>
      <c r="L37" s="50"/>
      <c r="M37" s="78">
        <v>28</v>
      </c>
      <c r="N37" s="78">
        <v>28</v>
      </c>
      <c r="O37" s="73">
        <v>-1.775235E-2</v>
      </c>
      <c r="P37" s="73">
        <v>0.495562</v>
      </c>
      <c r="Q37" s="73">
        <v>-0.24998029999999999</v>
      </c>
      <c r="R37" s="73">
        <v>0.495562</v>
      </c>
      <c r="S37" s="73">
        <v>-0.70206270000000004</v>
      </c>
      <c r="T37" s="73">
        <v>1.017911</v>
      </c>
    </row>
    <row r="38" spans="2:20">
      <c r="B38" s="114">
        <v>34</v>
      </c>
      <c r="C38" s="114">
        <v>1</v>
      </c>
      <c r="D38" s="114">
        <v>1</v>
      </c>
      <c r="E38" s="114">
        <v>30</v>
      </c>
      <c r="F38" s="114">
        <v>71</v>
      </c>
      <c r="G38" s="114">
        <v>4</v>
      </c>
      <c r="H38" s="114">
        <v>145.99</v>
      </c>
      <c r="I38" s="114">
        <v>0</v>
      </c>
      <c r="J38" s="114">
        <v>9</v>
      </c>
      <c r="K38" s="114">
        <v>7</v>
      </c>
      <c r="L38" s="50"/>
      <c r="M38" s="78">
        <v>29</v>
      </c>
      <c r="N38" s="78">
        <v>29</v>
      </c>
      <c r="O38" s="73">
        <v>-0.61228899999999997</v>
      </c>
      <c r="P38" s="73">
        <v>0.35153719999999999</v>
      </c>
      <c r="Q38" s="73">
        <v>-0.22795879999999999</v>
      </c>
      <c r="R38" s="73">
        <v>0.35153719999999999</v>
      </c>
      <c r="S38" s="73">
        <v>-1.0454399999999999</v>
      </c>
      <c r="T38" s="73">
        <v>1.844649</v>
      </c>
    </row>
    <row r="39" spans="2:20">
      <c r="B39" s="114">
        <v>35</v>
      </c>
      <c r="C39" s="114">
        <v>1</v>
      </c>
      <c r="D39" s="114">
        <v>0</v>
      </c>
      <c r="E39" s="114">
        <v>28</v>
      </c>
      <c r="F39" s="114">
        <v>59</v>
      </c>
      <c r="G39" s="114">
        <v>4.67</v>
      </c>
      <c r="H39" s="114">
        <v>54.19</v>
      </c>
      <c r="I39" s="114">
        <v>0</v>
      </c>
      <c r="J39" s="114">
        <v>0</v>
      </c>
      <c r="K39" s="114">
        <v>2</v>
      </c>
      <c r="L39" s="50"/>
      <c r="M39" s="78">
        <v>30</v>
      </c>
      <c r="N39" s="78">
        <v>30</v>
      </c>
      <c r="O39" s="73">
        <v>1.050413</v>
      </c>
      <c r="P39" s="73">
        <v>0.74085409999999996</v>
      </c>
      <c r="Q39" s="73">
        <v>-0.1919893</v>
      </c>
      <c r="R39" s="73">
        <v>0.74085409999999996</v>
      </c>
      <c r="S39" s="73">
        <v>-0.29995149999999998</v>
      </c>
      <c r="T39" s="73">
        <v>0.34979339999999998</v>
      </c>
    </row>
    <row r="40" spans="2:20">
      <c r="B40" s="114">
        <v>36</v>
      </c>
      <c r="C40" s="114">
        <v>0</v>
      </c>
      <c r="D40" s="114">
        <v>0</v>
      </c>
      <c r="E40" s="114">
        <v>26</v>
      </c>
      <c r="F40" s="114">
        <v>70</v>
      </c>
      <c r="G40" s="114">
        <v>4.67</v>
      </c>
      <c r="H40" s="114">
        <v>90.36</v>
      </c>
      <c r="I40" s="114">
        <v>0</v>
      </c>
      <c r="J40" s="114">
        <v>4</v>
      </c>
      <c r="K40" s="114">
        <v>24</v>
      </c>
      <c r="L40" s="50"/>
      <c r="M40" s="78">
        <v>31</v>
      </c>
      <c r="N40" s="78">
        <v>31</v>
      </c>
      <c r="O40" s="73">
        <v>0.46357680000000001</v>
      </c>
      <c r="P40" s="73">
        <v>0.61386229999999997</v>
      </c>
      <c r="Q40" s="73">
        <v>-0.23703540000000001</v>
      </c>
      <c r="R40" s="73">
        <v>0.38613769999999997</v>
      </c>
      <c r="S40" s="73">
        <v>-0.9515614</v>
      </c>
      <c r="T40" s="73">
        <v>1.58975</v>
      </c>
    </row>
    <row r="41" spans="2:20">
      <c r="B41" s="114">
        <v>37</v>
      </c>
      <c r="C41" s="114">
        <v>1</v>
      </c>
      <c r="D41" s="114">
        <v>1</v>
      </c>
      <c r="E41" s="114">
        <v>30</v>
      </c>
      <c r="F41" s="114">
        <v>73</v>
      </c>
      <c r="G41" s="114">
        <v>8.33</v>
      </c>
      <c r="H41" s="114">
        <v>94.7</v>
      </c>
      <c r="I41" s="114">
        <v>0</v>
      </c>
      <c r="J41" s="114">
        <v>8</v>
      </c>
      <c r="K41" s="114">
        <v>5</v>
      </c>
      <c r="L41" s="50"/>
      <c r="M41" s="78">
        <v>32</v>
      </c>
      <c r="N41" s="78">
        <v>32</v>
      </c>
      <c r="O41" s="73">
        <v>0.37347160000000001</v>
      </c>
      <c r="P41" s="73">
        <v>0.59229759999999998</v>
      </c>
      <c r="Q41" s="73">
        <v>-0.24148120000000001</v>
      </c>
      <c r="R41" s="73">
        <v>0.59229759999999998</v>
      </c>
      <c r="S41" s="73">
        <v>-0.52374609999999999</v>
      </c>
      <c r="T41" s="73">
        <v>0.68834050000000002</v>
      </c>
    </row>
    <row r="42" spans="2:20">
      <c r="B42" s="114">
        <v>38</v>
      </c>
      <c r="C42" s="114">
        <v>1</v>
      </c>
      <c r="D42" s="114">
        <v>1</v>
      </c>
      <c r="E42" s="114">
        <v>29</v>
      </c>
      <c r="F42" s="114">
        <v>86</v>
      </c>
      <c r="G42" s="114">
        <v>12.67</v>
      </c>
      <c r="H42" s="114">
        <v>88.93</v>
      </c>
      <c r="I42" s="114">
        <v>0</v>
      </c>
      <c r="J42" s="114">
        <v>2</v>
      </c>
      <c r="K42" s="114">
        <v>7</v>
      </c>
      <c r="L42" s="50"/>
      <c r="M42" s="78">
        <v>33</v>
      </c>
      <c r="N42" s="78">
        <v>33</v>
      </c>
      <c r="O42" s="73">
        <v>8.0053630000000001E-2</v>
      </c>
      <c r="P42" s="73">
        <v>0.52000270000000004</v>
      </c>
      <c r="Q42" s="73">
        <v>-0.24959990000000001</v>
      </c>
      <c r="R42" s="73">
        <v>0.47999730000000002</v>
      </c>
      <c r="S42" s="73">
        <v>-0.73397489999999999</v>
      </c>
      <c r="T42" s="73">
        <v>1.083345</v>
      </c>
    </row>
    <row r="43" spans="2:20">
      <c r="B43" s="114">
        <v>39</v>
      </c>
      <c r="C43" s="114">
        <v>1</v>
      </c>
      <c r="D43" s="114">
        <v>0</v>
      </c>
      <c r="E43" s="114">
        <v>27</v>
      </c>
      <c r="F43" s="114">
        <v>84</v>
      </c>
      <c r="G43" s="114">
        <v>3</v>
      </c>
      <c r="H43" s="114">
        <v>122.41</v>
      </c>
      <c r="I43" s="114">
        <v>1</v>
      </c>
      <c r="J43" s="114">
        <v>9</v>
      </c>
      <c r="K43" s="114">
        <v>8</v>
      </c>
      <c r="L43" s="50"/>
      <c r="M43" s="78">
        <v>34</v>
      </c>
      <c r="N43" s="78">
        <v>34</v>
      </c>
      <c r="O43" s="73">
        <v>1.1482190000000001</v>
      </c>
      <c r="P43" s="73">
        <v>0.75918540000000001</v>
      </c>
      <c r="Q43" s="73">
        <v>-0.18282290000000001</v>
      </c>
      <c r="R43" s="73">
        <v>0.75918540000000001</v>
      </c>
      <c r="S43" s="73">
        <v>-0.27550930000000001</v>
      </c>
      <c r="T43" s="73">
        <v>0.31720130000000002</v>
      </c>
    </row>
    <row r="44" spans="2:20">
      <c r="B44" s="114">
        <v>40</v>
      </c>
      <c r="C44" s="114">
        <v>0</v>
      </c>
      <c r="D44" s="114">
        <v>1</v>
      </c>
      <c r="E44" s="114">
        <v>30</v>
      </c>
      <c r="F44" s="114">
        <v>50</v>
      </c>
      <c r="G44" s="114">
        <v>7.67</v>
      </c>
      <c r="H44" s="114">
        <v>29.85</v>
      </c>
      <c r="I44" s="114">
        <v>1</v>
      </c>
      <c r="J44" s="114">
        <v>9</v>
      </c>
      <c r="K44" s="114">
        <v>9</v>
      </c>
      <c r="L44" s="50"/>
      <c r="M44" s="78">
        <v>35</v>
      </c>
      <c r="N44" s="78">
        <v>35</v>
      </c>
      <c r="O44" s="73">
        <v>0.27566560000000001</v>
      </c>
      <c r="P44" s="73">
        <v>0.56848330000000002</v>
      </c>
      <c r="Q44" s="73">
        <v>-0.24531</v>
      </c>
      <c r="R44" s="73">
        <v>0.56848330000000002</v>
      </c>
      <c r="S44" s="73">
        <v>-0.56478340000000005</v>
      </c>
      <c r="T44" s="73">
        <v>0.75906669999999998</v>
      </c>
    </row>
    <row r="45" spans="2:20">
      <c r="B45" s="114">
        <v>41</v>
      </c>
      <c r="C45" s="114">
        <v>0</v>
      </c>
      <c r="D45" s="114">
        <v>0</v>
      </c>
      <c r="E45" s="114">
        <v>30</v>
      </c>
      <c r="F45" s="114">
        <v>56</v>
      </c>
      <c r="G45" s="114">
        <v>9</v>
      </c>
      <c r="H45" s="114">
        <v>215.98</v>
      </c>
      <c r="I45" s="114">
        <v>1</v>
      </c>
      <c r="J45" s="114">
        <v>6</v>
      </c>
      <c r="K45" s="114">
        <v>6</v>
      </c>
      <c r="L45" s="50"/>
      <c r="M45" s="78">
        <v>36</v>
      </c>
      <c r="N45" s="78">
        <v>36</v>
      </c>
      <c r="O45" s="73">
        <v>8.0053630000000001E-2</v>
      </c>
      <c r="P45" s="73">
        <v>0.52000270000000004</v>
      </c>
      <c r="Q45" s="73">
        <v>-0.24959990000000001</v>
      </c>
      <c r="R45" s="73">
        <v>0.47999730000000002</v>
      </c>
      <c r="S45" s="73">
        <v>-0.73397489999999999</v>
      </c>
      <c r="T45" s="73">
        <v>1.083345</v>
      </c>
    </row>
    <row r="46" spans="2:20">
      <c r="B46" s="114">
        <v>42</v>
      </c>
      <c r="C46" s="114">
        <v>1</v>
      </c>
      <c r="D46" s="114">
        <v>0</v>
      </c>
      <c r="E46" s="114">
        <v>29</v>
      </c>
      <c r="F46" s="114">
        <v>62</v>
      </c>
      <c r="G46" s="114">
        <v>10</v>
      </c>
      <c r="H46" s="114">
        <v>112.27</v>
      </c>
      <c r="I46" s="114">
        <v>0</v>
      </c>
      <c r="J46" s="114">
        <v>5</v>
      </c>
      <c r="K46" s="114">
        <v>5</v>
      </c>
      <c r="L46" s="50"/>
      <c r="M46" s="78">
        <v>37</v>
      </c>
      <c r="N46" s="78">
        <v>37</v>
      </c>
      <c r="O46" s="73">
        <v>1.1482190000000001</v>
      </c>
      <c r="P46" s="73">
        <v>0.75918540000000001</v>
      </c>
      <c r="Q46" s="73">
        <v>-0.18282290000000001</v>
      </c>
      <c r="R46" s="73">
        <v>0.75918540000000001</v>
      </c>
      <c r="S46" s="73">
        <v>-0.27550930000000001</v>
      </c>
      <c r="T46" s="73">
        <v>0.31720130000000002</v>
      </c>
    </row>
    <row r="47" spans="2:20">
      <c r="B47" s="114">
        <v>43</v>
      </c>
      <c r="C47" s="114">
        <v>0</v>
      </c>
      <c r="D47" s="114">
        <v>0</v>
      </c>
      <c r="E47" s="114">
        <v>7</v>
      </c>
      <c r="F47" s="114">
        <v>71</v>
      </c>
      <c r="G47" s="114">
        <v>11</v>
      </c>
      <c r="H47" s="114">
        <v>214.87</v>
      </c>
      <c r="I47" s="114">
        <v>0</v>
      </c>
      <c r="J47" s="114">
        <v>3</v>
      </c>
      <c r="K47" s="114">
        <v>78</v>
      </c>
      <c r="L47" s="50"/>
      <c r="M47" s="78">
        <v>38</v>
      </c>
      <c r="N47" s="78">
        <v>38</v>
      </c>
      <c r="O47" s="73">
        <v>1.050413</v>
      </c>
      <c r="P47" s="73">
        <v>0.74085409999999996</v>
      </c>
      <c r="Q47" s="73">
        <v>-0.1919893</v>
      </c>
      <c r="R47" s="73">
        <v>0.74085409999999996</v>
      </c>
      <c r="S47" s="73">
        <v>-0.29995149999999998</v>
      </c>
      <c r="T47" s="73">
        <v>0.34979339999999998</v>
      </c>
    </row>
    <row r="48" spans="2:20">
      <c r="B48" s="114">
        <v>44</v>
      </c>
      <c r="C48" s="114">
        <v>1</v>
      </c>
      <c r="D48" s="114">
        <v>0</v>
      </c>
      <c r="E48" s="114">
        <v>26</v>
      </c>
      <c r="F48" s="114">
        <v>71</v>
      </c>
      <c r="G48" s="114">
        <v>11.33</v>
      </c>
      <c r="H48" s="114">
        <v>78.13</v>
      </c>
      <c r="I48" s="114">
        <v>0</v>
      </c>
      <c r="J48" s="114">
        <v>34</v>
      </c>
      <c r="K48" s="114">
        <v>8</v>
      </c>
      <c r="L48" s="50"/>
      <c r="M48" s="78">
        <v>39</v>
      </c>
      <c r="N48" s="78">
        <v>39</v>
      </c>
      <c r="O48" s="73">
        <v>0.17785960000000001</v>
      </c>
      <c r="P48" s="73">
        <v>0.5443481</v>
      </c>
      <c r="Q48" s="73">
        <v>-0.24803320000000001</v>
      </c>
      <c r="R48" s="73">
        <v>0.5443481</v>
      </c>
      <c r="S48" s="73">
        <v>-0.6081664</v>
      </c>
      <c r="T48" s="73">
        <v>0.83705989999999997</v>
      </c>
    </row>
    <row r="49" spans="2:20">
      <c r="B49" s="114">
        <v>45</v>
      </c>
      <c r="C49" s="114">
        <v>1</v>
      </c>
      <c r="D49" s="114">
        <v>0</v>
      </c>
      <c r="E49" s="114">
        <v>29</v>
      </c>
      <c r="F49" s="114">
        <v>59</v>
      </c>
      <c r="G49" s="114">
        <v>20.329999999999998</v>
      </c>
      <c r="H49" s="114">
        <v>120.3</v>
      </c>
      <c r="I49" s="114">
        <v>1</v>
      </c>
      <c r="J49" s="114">
        <v>3</v>
      </c>
      <c r="K49" s="114">
        <v>9</v>
      </c>
      <c r="L49" s="50"/>
      <c r="M49" s="78">
        <v>40</v>
      </c>
      <c r="N49" s="78">
        <v>40</v>
      </c>
      <c r="O49" s="73">
        <v>1.1482190000000001</v>
      </c>
      <c r="P49" s="73">
        <v>0.75918540000000001</v>
      </c>
      <c r="Q49" s="73">
        <v>-0.18282290000000001</v>
      </c>
      <c r="R49" s="73">
        <v>0.24081459999999999</v>
      </c>
      <c r="S49" s="73">
        <v>-1.4237280000000001</v>
      </c>
      <c r="T49" s="73">
        <v>3.1525720000000002</v>
      </c>
    </row>
    <row r="50" spans="2:20">
      <c r="B50" s="114">
        <v>46</v>
      </c>
      <c r="C50" s="114">
        <v>1</v>
      </c>
      <c r="D50" s="114">
        <v>0</v>
      </c>
      <c r="E50" s="114">
        <v>30</v>
      </c>
      <c r="F50" s="114">
        <v>70</v>
      </c>
      <c r="G50" s="114">
        <v>8.67</v>
      </c>
      <c r="H50" s="114">
        <v>92.55</v>
      </c>
      <c r="I50" s="114">
        <v>1</v>
      </c>
      <c r="J50" s="114">
        <v>5</v>
      </c>
      <c r="K50" s="114">
        <v>8</v>
      </c>
      <c r="L50" s="50"/>
      <c r="M50" s="78">
        <v>41</v>
      </c>
      <c r="N50" s="78">
        <v>41</v>
      </c>
      <c r="O50" s="73">
        <v>0.47127760000000002</v>
      </c>
      <c r="P50" s="73">
        <v>0.61568610000000001</v>
      </c>
      <c r="Q50" s="73">
        <v>-0.23661670000000001</v>
      </c>
      <c r="R50" s="73">
        <v>0.38431389999999999</v>
      </c>
      <c r="S50" s="73">
        <v>-0.95629560000000002</v>
      </c>
      <c r="T50" s="73">
        <v>1.6020399999999999</v>
      </c>
    </row>
    <row r="51" spans="2:20">
      <c r="B51" s="114">
        <v>47</v>
      </c>
      <c r="C51" s="114">
        <v>1</v>
      </c>
      <c r="D51" s="114">
        <v>0</v>
      </c>
      <c r="E51" s="114">
        <v>29</v>
      </c>
      <c r="F51" s="114">
        <v>73</v>
      </c>
      <c r="G51" s="114">
        <v>11</v>
      </c>
      <c r="H51" s="114">
        <v>187.19</v>
      </c>
      <c r="I51" s="114">
        <v>0</v>
      </c>
      <c r="J51" s="114">
        <v>9</v>
      </c>
      <c r="K51" s="114">
        <v>9</v>
      </c>
      <c r="L51" s="50"/>
      <c r="M51" s="78">
        <v>42</v>
      </c>
      <c r="N51" s="78">
        <v>42</v>
      </c>
      <c r="O51" s="73">
        <v>0.37347160000000001</v>
      </c>
      <c r="P51" s="73">
        <v>0.59229759999999998</v>
      </c>
      <c r="Q51" s="73">
        <v>-0.24148120000000001</v>
      </c>
      <c r="R51" s="73">
        <v>0.59229759999999998</v>
      </c>
      <c r="S51" s="73">
        <v>-0.52374609999999999</v>
      </c>
      <c r="T51" s="73">
        <v>0.68834050000000002</v>
      </c>
    </row>
    <row r="52" spans="2:20">
      <c r="B52" s="114">
        <v>48</v>
      </c>
      <c r="C52" s="114">
        <v>0</v>
      </c>
      <c r="D52" s="114">
        <v>1</v>
      </c>
      <c r="E52" s="114">
        <v>27</v>
      </c>
      <c r="F52" s="114">
        <v>86</v>
      </c>
      <c r="G52" s="114">
        <v>12</v>
      </c>
      <c r="H52" s="114">
        <v>83.44</v>
      </c>
      <c r="I52" s="114">
        <v>0</v>
      </c>
      <c r="J52" s="114">
        <v>6</v>
      </c>
      <c r="K52" s="114">
        <v>6</v>
      </c>
      <c r="L52" s="50"/>
      <c r="M52" s="78">
        <v>43</v>
      </c>
      <c r="N52" s="78">
        <v>43</v>
      </c>
      <c r="O52" s="73">
        <v>-1.77826</v>
      </c>
      <c r="P52" s="73">
        <v>0.14451810000000001</v>
      </c>
      <c r="Q52" s="73">
        <v>-0.1236326</v>
      </c>
      <c r="R52" s="73">
        <v>0.85548190000000002</v>
      </c>
      <c r="S52" s="73">
        <v>-0.15609039999999999</v>
      </c>
      <c r="T52" s="73">
        <v>0.16893179999999999</v>
      </c>
    </row>
    <row r="53" spans="2:20">
      <c r="B53" s="115">
        <v>49</v>
      </c>
      <c r="C53" s="115">
        <v>0</v>
      </c>
      <c r="D53" s="115">
        <v>0</v>
      </c>
      <c r="E53" s="115">
        <v>25</v>
      </c>
      <c r="F53" s="115">
        <v>84</v>
      </c>
      <c r="G53" s="115">
        <v>16</v>
      </c>
      <c r="H53" s="115">
        <v>96.7</v>
      </c>
      <c r="I53" s="115">
        <v>1</v>
      </c>
      <c r="J53" s="115">
        <v>5</v>
      </c>
      <c r="K53" s="115">
        <v>5</v>
      </c>
      <c r="L53" s="50"/>
      <c r="M53" s="78">
        <v>44</v>
      </c>
      <c r="N53" s="78">
        <v>44</v>
      </c>
      <c r="O53" s="73">
        <v>8.0053630000000001E-2</v>
      </c>
      <c r="P53" s="73">
        <v>0.52000270000000004</v>
      </c>
      <c r="Q53" s="73">
        <v>-0.24959990000000001</v>
      </c>
      <c r="R53" s="73">
        <v>0.52000270000000004</v>
      </c>
      <c r="S53" s="73">
        <v>-0.65392119999999998</v>
      </c>
      <c r="T53" s="73">
        <v>0.92306679999999997</v>
      </c>
    </row>
    <row r="54" spans="2:20">
      <c r="L54" s="50"/>
      <c r="M54" s="78">
        <v>45</v>
      </c>
      <c r="N54" s="78">
        <v>45</v>
      </c>
      <c r="O54" s="73">
        <v>0.37347160000000001</v>
      </c>
      <c r="P54" s="73">
        <v>0.59229759999999998</v>
      </c>
      <c r="Q54" s="73">
        <v>-0.24148120000000001</v>
      </c>
      <c r="R54" s="73">
        <v>0.59229759999999998</v>
      </c>
      <c r="S54" s="73">
        <v>-0.52374609999999999</v>
      </c>
      <c r="T54" s="73">
        <v>0.68834050000000002</v>
      </c>
    </row>
    <row r="55" spans="2:20">
      <c r="L55" s="50"/>
      <c r="M55" s="78">
        <v>46</v>
      </c>
      <c r="N55" s="78">
        <v>46</v>
      </c>
      <c r="O55" s="73">
        <v>0.47127760000000002</v>
      </c>
      <c r="P55" s="73">
        <v>0.61568610000000001</v>
      </c>
      <c r="Q55" s="73">
        <v>-0.23661670000000001</v>
      </c>
      <c r="R55" s="73">
        <v>0.61568610000000001</v>
      </c>
      <c r="S55" s="73">
        <v>-0.485018</v>
      </c>
      <c r="T55" s="73">
        <v>0.62420430000000005</v>
      </c>
    </row>
    <row r="56" spans="2:20">
      <c r="L56" s="50"/>
      <c r="M56" s="78">
        <v>47</v>
      </c>
      <c r="N56" s="78">
        <v>47</v>
      </c>
      <c r="O56" s="73">
        <v>0.37347160000000001</v>
      </c>
      <c r="P56" s="73">
        <v>0.59229759999999998</v>
      </c>
      <c r="Q56" s="73">
        <v>-0.24148120000000001</v>
      </c>
      <c r="R56" s="73">
        <v>0.59229759999999998</v>
      </c>
      <c r="S56" s="73">
        <v>-0.52374609999999999</v>
      </c>
      <c r="T56" s="73">
        <v>0.68834050000000002</v>
      </c>
    </row>
    <row r="57" spans="2:20">
      <c r="L57" s="50"/>
      <c r="M57" s="78">
        <v>48</v>
      </c>
      <c r="N57" s="78">
        <v>48</v>
      </c>
      <c r="O57" s="73">
        <v>0.85480069999999997</v>
      </c>
      <c r="P57" s="73">
        <v>0.70157320000000001</v>
      </c>
      <c r="Q57" s="73">
        <v>-0.2093682</v>
      </c>
      <c r="R57" s="73">
        <v>0.29842679999999999</v>
      </c>
      <c r="S57" s="73">
        <v>-1.2092309999999999</v>
      </c>
      <c r="T57" s="73">
        <v>2.3509060000000002</v>
      </c>
    </row>
    <row r="58" spans="2:20">
      <c r="L58" s="50"/>
      <c r="M58" s="72">
        <v>49</v>
      </c>
      <c r="N58" s="72">
        <v>49</v>
      </c>
      <c r="O58" s="74">
        <v>-1.775235E-2</v>
      </c>
      <c r="P58" s="74">
        <v>0.495562</v>
      </c>
      <c r="Q58" s="74">
        <v>-0.24998029999999999</v>
      </c>
      <c r="R58" s="74">
        <v>0.50443800000000005</v>
      </c>
      <c r="S58" s="74">
        <v>-0.68431039999999999</v>
      </c>
      <c r="T58" s="74">
        <v>0.98240430000000001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2</vt:i4>
      </vt:variant>
    </vt:vector>
  </HeadingPairs>
  <TitlesOfParts>
    <vt:vector size="12" baseType="lpstr">
      <vt:lpstr>試験データ1</vt:lpstr>
      <vt:lpstr>試験データ2</vt:lpstr>
      <vt:lpstr>試験データ3</vt:lpstr>
      <vt:lpstr>試験データ4</vt:lpstr>
      <vt:lpstr>試験データ5</vt:lpstr>
      <vt:lpstr>試験データ６</vt:lpstr>
      <vt:lpstr>試験データ６-1</vt:lpstr>
      <vt:lpstr>試験データ７</vt:lpstr>
      <vt:lpstr>試験データ８</vt:lpstr>
      <vt:lpstr>試験データ９</vt:lpstr>
      <vt:lpstr>試験データ1!Print_Area</vt:lpstr>
      <vt:lpstr>試験データ７!Print_Area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r-doi</dc:creator>
  <cp:lastModifiedBy>r-doi</cp:lastModifiedBy>
  <cp:lastPrinted>2023-03-08T06:52:28Z</cp:lastPrinted>
  <dcterms:created xsi:type="dcterms:W3CDTF">2002-11-19T05:54:24Z</dcterms:created>
  <dcterms:modified xsi:type="dcterms:W3CDTF">2023-03-30T00:22:17Z</dcterms:modified>
</cp:coreProperties>
</file>