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8764B451-7B42-40FD-8809-DB24D27FE53B}" xr6:coauthVersionLast="47" xr6:coauthVersionMax="47" xr10:uidLastSave="{00000000-0000-0000-0000-000000000000}"/>
  <bookViews>
    <workbookView xWindow="1575" yWindow="1980" windowWidth="18090" windowHeight="13125" firstSheet="1" activeTab="5" xr2:uid="{00000000-000D-0000-FFFF-FFFF00000000}"/>
  </bookViews>
  <sheets>
    <sheet name="試験データ1" sheetId="4" r:id="rId1"/>
    <sheet name="試験データ2" sheetId="6" r:id="rId2"/>
    <sheet name="試験データ3" sheetId="13" r:id="rId3"/>
    <sheet name="試験データ4" sheetId="5" r:id="rId4"/>
    <sheet name="試験データ５" sheetId="12" r:id="rId5"/>
    <sheet name="試験データ6" sheetId="8" r:id="rId6"/>
    <sheet name="試験データ7" sheetId="11" r:id="rId7"/>
    <sheet name="試験データ８" sheetId="14" r:id="rId8"/>
  </sheets>
  <definedNames>
    <definedName name="_xlnm.Print_Area" localSheetId="7">試験データ８!$B$3:$P$39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4" l="1"/>
  <c r="C38" i="14"/>
  <c r="C37" i="14"/>
  <c r="C36" i="14"/>
  <c r="C35" i="14"/>
  <c r="C34" i="14"/>
  <c r="C33" i="14"/>
  <c r="C32" i="14"/>
  <c r="C31" i="14"/>
  <c r="C30" i="14"/>
  <c r="C29" i="14"/>
  <c r="C28" i="14"/>
  <c r="C27" i="14"/>
  <c r="C26" i="14"/>
  <c r="C25" i="14"/>
  <c r="C24" i="14"/>
  <c r="B25" i="14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6" i="14"/>
  <c r="B7" i="14" s="1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C23" i="13"/>
  <c r="C22" i="13"/>
  <c r="C21" i="13"/>
  <c r="C20" i="13"/>
  <c r="C19" i="13"/>
  <c r="C18" i="13"/>
  <c r="C17" i="13"/>
  <c r="C16" i="13"/>
  <c r="C5" i="6"/>
  <c r="C8" i="6"/>
  <c r="C7" i="6"/>
  <c r="D58" i="12"/>
  <c r="D57" i="12"/>
  <c r="D56" i="12"/>
  <c r="D55" i="12"/>
  <c r="D54" i="12"/>
  <c r="D53" i="12"/>
  <c r="D52" i="12"/>
  <c r="D51" i="12"/>
  <c r="D50" i="12"/>
  <c r="D49" i="12"/>
  <c r="D48" i="12"/>
  <c r="D47" i="12"/>
  <c r="D46" i="12"/>
  <c r="D45" i="12"/>
  <c r="D44" i="12"/>
  <c r="D43" i="12"/>
  <c r="D42" i="12"/>
  <c r="D41" i="12"/>
  <c r="D40" i="12"/>
  <c r="D39" i="12"/>
  <c r="D38" i="12"/>
  <c r="D37" i="12"/>
  <c r="D36" i="12"/>
  <c r="D35" i="12"/>
  <c r="D34" i="12"/>
  <c r="B35" i="12"/>
  <c r="B36" i="12" s="1"/>
  <c r="B37" i="12" s="1"/>
  <c r="B38" i="12" s="1"/>
  <c r="B39" i="12" s="1"/>
  <c r="B40" i="12" s="1"/>
  <c r="B41" i="12" s="1"/>
  <c r="B42" i="12" s="1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54" i="12" s="1"/>
  <c r="B55" i="12" s="1"/>
  <c r="B56" i="12" s="1"/>
  <c r="B57" i="12" s="1"/>
  <c r="B58" i="12" s="1"/>
  <c r="B6" i="12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K29" i="11" l="1"/>
  <c r="K28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7" i="11"/>
  <c r="K6" i="11"/>
  <c r="K5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5" i="11"/>
  <c r="C20" i="8" l="1"/>
  <c r="C21" i="8"/>
  <c r="C22" i="8"/>
  <c r="C23" i="8"/>
  <c r="C24" i="8"/>
  <c r="C25" i="8"/>
  <c r="C26" i="8"/>
  <c r="C27" i="8"/>
  <c r="C28" i="8"/>
  <c r="C12" i="6"/>
  <c r="C11" i="6"/>
  <c r="C10" i="6"/>
  <c r="C9" i="6"/>
  <c r="C6" i="6"/>
</calcChain>
</file>

<file path=xl/sharedStrings.xml><?xml version="1.0" encoding="utf-8"?>
<sst xmlns="http://schemas.openxmlformats.org/spreadsheetml/2006/main" count="275" uniqueCount="86">
  <si>
    <t>尾長８㎝以上の確率</t>
    <rPh sb="0" eb="2">
      <t>オナガ</t>
    </rPh>
    <rPh sb="4" eb="6">
      <t>イジョウ</t>
    </rPh>
    <rPh sb="7" eb="9">
      <t>カクリツ</t>
    </rPh>
    <phoneticPr fontId="1"/>
  </si>
  <si>
    <t>体長</t>
    <rPh sb="0" eb="2">
      <t>タイチョウ</t>
    </rPh>
    <phoneticPr fontId="1"/>
  </si>
  <si>
    <t>体長</t>
    <rPh sb="0" eb="1">
      <t>カラダ</t>
    </rPh>
    <rPh sb="1" eb="2">
      <t>チョウ</t>
    </rPh>
    <phoneticPr fontId="1"/>
  </si>
  <si>
    <t>５～１０</t>
    <phoneticPr fontId="1"/>
  </si>
  <si>
    <t>１０～２０</t>
    <phoneticPr fontId="1"/>
  </si>
  <si>
    <t>０～５</t>
    <phoneticPr fontId="1"/>
  </si>
  <si>
    <t>ID</t>
    <phoneticPr fontId="1"/>
  </si>
  <si>
    <t>目的変数：確率</t>
    <rPh sb="0" eb="4">
      <t>モクテキヘンスウ</t>
    </rPh>
    <rPh sb="5" eb="7">
      <t>カクリツ</t>
    </rPh>
    <phoneticPr fontId="1"/>
  </si>
  <si>
    <t>説明変数</t>
    <rPh sb="0" eb="4">
      <t>セツメイヘンスウ</t>
    </rPh>
    <phoneticPr fontId="1"/>
  </si>
  <si>
    <t>ID-1</t>
    <phoneticPr fontId="1"/>
  </si>
  <si>
    <t>ID-2</t>
    <phoneticPr fontId="1"/>
  </si>
  <si>
    <t>ID-3</t>
    <phoneticPr fontId="1"/>
  </si>
  <si>
    <t>ID-4</t>
    <phoneticPr fontId="1"/>
  </si>
  <si>
    <t>ID-5</t>
    <phoneticPr fontId="1"/>
  </si>
  <si>
    <t>最小二乗法による</t>
    <rPh sb="0" eb="5">
      <t>サイショウジジョウホウ</t>
    </rPh>
    <phoneticPr fontId="1"/>
  </si>
  <si>
    <t>ｘ１</t>
    <phoneticPr fontId="1"/>
  </si>
  <si>
    <t>a0</t>
    <phoneticPr fontId="1"/>
  </si>
  <si>
    <t>a1</t>
    <phoneticPr fontId="1"/>
  </si>
  <si>
    <t>係数</t>
    <rPh sb="0" eb="2">
      <t>ケイスウ</t>
    </rPh>
    <phoneticPr fontId="1"/>
  </si>
  <si>
    <t>値</t>
    <rPh sb="0" eb="1">
      <t>アタイ</t>
    </rPh>
    <phoneticPr fontId="1"/>
  </si>
  <si>
    <t>ID-6</t>
    <phoneticPr fontId="1"/>
  </si>
  <si>
    <t>ID-7</t>
    <phoneticPr fontId="1"/>
  </si>
  <si>
    <t>ID-8</t>
    <phoneticPr fontId="1"/>
  </si>
  <si>
    <t>確率</t>
    <rPh sb="0" eb="2">
      <t>カクリツ</t>
    </rPh>
    <phoneticPr fontId="1"/>
  </si>
  <si>
    <t>目的変数</t>
    <rPh sb="0" eb="4">
      <t>モクテキヘンスウ</t>
    </rPh>
    <phoneticPr fontId="1"/>
  </si>
  <si>
    <t>飲酒日数(月)</t>
    <rPh sb="0" eb="2">
      <t>インシュ</t>
    </rPh>
    <rPh sb="2" eb="4">
      <t>ニッスウ</t>
    </rPh>
    <rPh sb="5" eb="6">
      <t>ツキ</t>
    </rPh>
    <phoneticPr fontId="1"/>
  </si>
  <si>
    <t>喫煙本数(日)</t>
    <rPh sb="0" eb="4">
      <t>キツエンホンスウ</t>
    </rPh>
    <rPh sb="5" eb="6">
      <t>ニチ</t>
    </rPh>
    <phoneticPr fontId="1"/>
  </si>
  <si>
    <t>ID-9</t>
    <phoneticPr fontId="1"/>
  </si>
  <si>
    <t>a2</t>
    <phoneticPr fontId="1"/>
  </si>
  <si>
    <t>動脈硬化症</t>
  </si>
  <si>
    <t>脂質異常スコア</t>
  </si>
  <si>
    <t>性</t>
  </si>
  <si>
    <t>年齢</t>
  </si>
  <si>
    <t>無</t>
  </si>
  <si>
    <t>男</t>
  </si>
  <si>
    <t>女</t>
  </si>
  <si>
    <t>有</t>
  </si>
  <si>
    <t>ID.</t>
    <phoneticPr fontId="8"/>
  </si>
  <si>
    <t>TC</t>
  </si>
  <si>
    <t>TG</t>
  </si>
  <si>
    <t>動脈硬化-1</t>
    <phoneticPr fontId="8"/>
  </si>
  <si>
    <t>動脈硬化-2</t>
    <phoneticPr fontId="8"/>
  </si>
  <si>
    <t>動脈硬化-3</t>
    <phoneticPr fontId="8"/>
  </si>
  <si>
    <t>動脈硬化-4</t>
    <phoneticPr fontId="8"/>
  </si>
  <si>
    <t>動脈硬化-5</t>
    <phoneticPr fontId="8"/>
  </si>
  <si>
    <t>動脈硬化-6</t>
    <phoneticPr fontId="8"/>
  </si>
  <si>
    <t>動脈硬化-7</t>
    <phoneticPr fontId="8"/>
  </si>
  <si>
    <t>動脈硬化-8</t>
    <phoneticPr fontId="8"/>
  </si>
  <si>
    <t>動脈硬化-9</t>
    <phoneticPr fontId="8"/>
  </si>
  <si>
    <t>動脈硬化-10</t>
    <phoneticPr fontId="8"/>
  </si>
  <si>
    <t>正常-1</t>
    <phoneticPr fontId="8"/>
  </si>
  <si>
    <t>正常-2</t>
    <phoneticPr fontId="8"/>
  </si>
  <si>
    <t>正常-3</t>
    <phoneticPr fontId="8"/>
  </si>
  <si>
    <t>正常-4</t>
    <phoneticPr fontId="8"/>
  </si>
  <si>
    <t>正常-5</t>
    <phoneticPr fontId="8"/>
  </si>
  <si>
    <t>正常-6</t>
    <phoneticPr fontId="8"/>
  </si>
  <si>
    <t>正常-7</t>
    <phoneticPr fontId="8"/>
  </si>
  <si>
    <t>正常-8</t>
    <phoneticPr fontId="8"/>
  </si>
  <si>
    <t>正常-9</t>
    <phoneticPr fontId="8"/>
  </si>
  <si>
    <t>正常-10</t>
    <phoneticPr fontId="8"/>
  </si>
  <si>
    <t>正常-11</t>
    <phoneticPr fontId="8"/>
  </si>
  <si>
    <t>正常-12</t>
    <phoneticPr fontId="8"/>
  </si>
  <si>
    <t>正常-13</t>
    <phoneticPr fontId="8"/>
  </si>
  <si>
    <t>正常-14</t>
    <phoneticPr fontId="8"/>
  </si>
  <si>
    <t>正常-15</t>
    <phoneticPr fontId="8"/>
  </si>
  <si>
    <t>No.</t>
  </si>
  <si>
    <t>説明変数名</t>
  </si>
  <si>
    <t>回帰係数</t>
  </si>
  <si>
    <t>係数下限</t>
  </si>
  <si>
    <t>係数上限</t>
  </si>
  <si>
    <t>ｔ値</t>
  </si>
  <si>
    <t>ｐ値(％)</t>
  </si>
  <si>
    <t>標準誤差</t>
  </si>
  <si>
    <t>標準化回帰係数</t>
  </si>
  <si>
    <t>定数項</t>
  </si>
  <si>
    <t>ｘ１</t>
  </si>
  <si>
    <t>喫煙本数(日)</t>
  </si>
  <si>
    <t>飲酒日数(月)</t>
  </si>
  <si>
    <t>合否</t>
    <rPh sb="0" eb="2">
      <t>ゴウヒ</t>
    </rPh>
    <phoneticPr fontId="1"/>
  </si>
  <si>
    <t>勉強時間</t>
    <rPh sb="0" eb="4">
      <t>ベンキョウジカン</t>
    </rPh>
    <phoneticPr fontId="1"/>
  </si>
  <si>
    <t>部活動</t>
    <rPh sb="0" eb="3">
      <t>ブカツドウ</t>
    </rPh>
    <phoneticPr fontId="1"/>
  </si>
  <si>
    <t>スマホ利用時間</t>
    <rPh sb="3" eb="5">
      <t>リヨウ</t>
    </rPh>
    <rPh sb="5" eb="7">
      <t>ジカン</t>
    </rPh>
    <phoneticPr fontId="1"/>
  </si>
  <si>
    <t>勉強時間</t>
  </si>
  <si>
    <t>部活動</t>
  </si>
  <si>
    <t>スマホ利用時間</t>
  </si>
  <si>
    <t>オッズ比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</si>
</sst>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);[Red]\(0.00\)"/>
    <numFmt numFmtId="177" formatCode="0.0000_ "/>
    <numFmt numFmtId="178" formatCode="0.00_ "/>
    <numFmt numFmtId="179" formatCode="0.00000_ "/>
    <numFmt numFmtId="189" formatCode="0.0000_ ;[Red]\-0.0000\ "/>
  </numFmts>
  <fonts count="13">
    <font>
      <sz val="12"/>
      <name val="Osaka"/>
      <family val="3"/>
      <charset val="128"/>
    </font>
    <font>
      <sz val="6"/>
      <name val="Osaka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Osaka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Osaka"/>
      <family val="3"/>
      <charset val="128"/>
    </font>
    <font>
      <sz val="10"/>
      <color rgb="FF000000"/>
      <name val="Meiryo"/>
      <family val="3"/>
      <charset val="128"/>
    </font>
    <font>
      <sz val="6"/>
      <name val="ＭＳ ゴシック"/>
      <family val="2"/>
      <charset val="128"/>
    </font>
    <font>
      <b/>
      <sz val="12"/>
      <name val="Osaka"/>
      <family val="3"/>
      <charset val="128"/>
    </font>
    <font>
      <sz val="10"/>
      <color rgb="FF000000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9"/>
      <name val="Osaka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13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177" fontId="4" fillId="0" borderId="14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177" fontId="4" fillId="0" borderId="15" xfId="0" applyNumberFormat="1" applyFont="1" applyBorder="1" applyAlignment="1">
      <alignment horizontal="center"/>
    </xf>
    <xf numFmtId="177" fontId="4" fillId="0" borderId="0" xfId="0" applyNumberFormat="1" applyFont="1" applyAlignment="1">
      <alignment horizontal="center"/>
    </xf>
    <xf numFmtId="0" fontId="3" fillId="0" borderId="16" xfId="0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8" fontId="3" fillId="0" borderId="13" xfId="0" applyNumberFormat="1" applyFont="1" applyBorder="1" applyAlignment="1">
      <alignment horizontal="center" vertical="center"/>
    </xf>
    <xf numFmtId="178" fontId="3" fillId="0" borderId="16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0" borderId="13" xfId="0" applyNumberFormat="1" applyFont="1" applyBorder="1" applyAlignment="1">
      <alignment horizontal="center" vertical="center"/>
    </xf>
    <xf numFmtId="177" fontId="3" fillId="0" borderId="1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7" fillId="0" borderId="1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179" fontId="4" fillId="0" borderId="14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6" xfId="0" applyFont="1" applyBorder="1" applyAlignment="1">
      <alignment vertical="center" shrinkToFit="1"/>
    </xf>
    <xf numFmtId="0" fontId="6" fillId="0" borderId="2" xfId="0" applyFont="1" applyBorder="1" applyAlignment="1">
      <alignment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1" xfId="0" applyFont="1" applyBorder="1" applyAlignment="1">
      <alignment vertical="center" shrinkToFit="1"/>
    </xf>
    <xf numFmtId="177" fontId="6" fillId="0" borderId="2" xfId="0" applyNumberFormat="1" applyFont="1" applyBorder="1" applyAlignment="1">
      <alignment vertical="center" shrinkToFit="1"/>
    </xf>
    <xf numFmtId="177" fontId="6" fillId="0" borderId="1" xfId="0" applyNumberFormat="1" applyFont="1" applyBorder="1" applyAlignment="1">
      <alignment vertical="center" shrinkToFit="1"/>
    </xf>
    <xf numFmtId="177" fontId="6" fillId="0" borderId="16" xfId="0" applyNumberFormat="1" applyFont="1" applyBorder="1" applyAlignment="1">
      <alignment vertical="center" shrinkToFit="1"/>
    </xf>
    <xf numFmtId="0" fontId="10" fillId="0" borderId="19" xfId="0" applyFont="1" applyBorder="1" applyAlignment="1">
      <alignment horizontal="center" vertical="center" shrinkToFit="1"/>
    </xf>
    <xf numFmtId="0" fontId="11" fillId="0" borderId="0" xfId="0" applyFont="1" applyAlignment="1">
      <alignment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0" fillId="0" borderId="0" xfId="0" applyAlignment="1">
      <alignment vertical="center" textRotation="255"/>
    </xf>
    <xf numFmtId="0" fontId="6" fillId="0" borderId="2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177" fontId="10" fillId="0" borderId="2" xfId="0" applyNumberFormat="1" applyFont="1" applyBorder="1" applyAlignment="1">
      <alignment horizontal="center" vertical="center" shrinkToFit="1"/>
    </xf>
    <xf numFmtId="177" fontId="10" fillId="0" borderId="1" xfId="0" applyNumberFormat="1" applyFont="1" applyBorder="1" applyAlignment="1">
      <alignment horizontal="center" vertical="center" shrinkToFit="1"/>
    </xf>
    <xf numFmtId="177" fontId="10" fillId="0" borderId="1" xfId="0" applyNumberFormat="1" applyFont="1" applyBorder="1" applyAlignment="1">
      <alignment horizontal="center" vertical="center" wrapText="1"/>
    </xf>
    <xf numFmtId="177" fontId="10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2" fillId="0" borderId="20" xfId="0" applyFont="1" applyBorder="1" applyAlignment="1">
      <alignment horizontal="right" vertical="center" shrinkToFit="1"/>
    </xf>
    <xf numFmtId="0" fontId="6" fillId="0" borderId="1" xfId="0" applyFont="1" applyBorder="1" applyAlignment="1">
      <alignment horizontal="right" vertical="center" shrinkToFit="1"/>
    </xf>
    <xf numFmtId="0" fontId="6" fillId="0" borderId="16" xfId="0" applyFont="1" applyBorder="1" applyAlignment="1">
      <alignment horizontal="right" vertical="center" shrinkToFit="1"/>
    </xf>
    <xf numFmtId="189" fontId="6" fillId="0" borderId="1" xfId="0" applyNumberFormat="1" applyFont="1" applyBorder="1" applyAlignment="1">
      <alignment horizontal="right" vertical="center" shrinkToFit="1"/>
    </xf>
    <xf numFmtId="189" fontId="6" fillId="0" borderId="16" xfId="0" applyNumberFormat="1" applyFont="1" applyBorder="1" applyAlignment="1">
      <alignment horizontal="right" vertical="center" shrinkToFit="1"/>
    </xf>
    <xf numFmtId="0" fontId="9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189" fontId="6" fillId="0" borderId="2" xfId="0" applyNumberFormat="1" applyFont="1" applyBorder="1" applyAlignment="1">
      <alignment horizontal="center" vertical="center" shrinkToFit="1"/>
    </xf>
    <xf numFmtId="189" fontId="6" fillId="0" borderId="1" xfId="0" applyNumberFormat="1" applyFont="1" applyBorder="1" applyAlignment="1">
      <alignment horizontal="center" vertical="center" shrinkToFit="1"/>
    </xf>
    <xf numFmtId="189" fontId="6" fillId="0" borderId="16" xfId="0" applyNumberFormat="1" applyFont="1" applyBorder="1" applyAlignment="1">
      <alignment horizontal="center" vertical="center" shrinkToFit="1"/>
    </xf>
    <xf numFmtId="177" fontId="6" fillId="0" borderId="0" xfId="0" applyNumberFormat="1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8</xdr:row>
      <xdr:rowOff>171450</xdr:rowOff>
    </xdr:from>
    <xdr:to>
      <xdr:col>14</xdr:col>
      <xdr:colOff>609600</xdr:colOff>
      <xdr:row>15</xdr:row>
      <xdr:rowOff>133350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2C6C253-7283-627D-804E-FD6B82B25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1619250"/>
          <a:ext cx="6019800" cy="1228725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9</xdr:row>
      <xdr:rowOff>0</xdr:rowOff>
    </xdr:from>
    <xdr:to>
      <xdr:col>15</xdr:col>
      <xdr:colOff>600075</xdr:colOff>
      <xdr:row>15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CA2548B-1599-0374-48C0-EEC9485AD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1628775"/>
          <a:ext cx="5943600" cy="1200150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B3:F10"/>
  <sheetViews>
    <sheetView zoomScaleNormal="100" workbookViewId="0">
      <selection activeCell="B5" sqref="B5:D8"/>
    </sheetView>
  </sheetViews>
  <sheetFormatPr defaultRowHeight="14.25"/>
  <cols>
    <col min="1" max="1" width="3" customWidth="1"/>
    <col min="2" max="2" width="12.75" style="1" customWidth="1"/>
    <col min="3" max="3" width="23.125" customWidth="1"/>
    <col min="4" max="4" width="13" customWidth="1"/>
    <col min="5" max="5" width="8.625" customWidth="1"/>
    <col min="6" max="6" width="8.625" style="1" customWidth="1"/>
  </cols>
  <sheetData>
    <row r="3" spans="2:4" ht="15" thickBot="1">
      <c r="C3" s="2"/>
    </row>
    <row r="4" spans="2:4">
      <c r="B4" s="16" t="s">
        <v>6</v>
      </c>
      <c r="C4" s="17" t="s">
        <v>7</v>
      </c>
      <c r="D4" s="18" t="s">
        <v>8</v>
      </c>
    </row>
    <row r="5" spans="2:4" ht="15" thickBot="1">
      <c r="B5" s="14" t="s">
        <v>2</v>
      </c>
      <c r="C5" s="15" t="s">
        <v>0</v>
      </c>
      <c r="D5" s="15" t="s">
        <v>1</v>
      </c>
    </row>
    <row r="6" spans="2:4" ht="14.25" customHeight="1" thickTop="1">
      <c r="B6" s="11" t="s">
        <v>5</v>
      </c>
      <c r="C6" s="10">
        <v>0</v>
      </c>
      <c r="D6" s="7">
        <v>4.5</v>
      </c>
    </row>
    <row r="7" spans="2:4">
      <c r="B7" s="12" t="s">
        <v>3</v>
      </c>
      <c r="C7" s="8">
        <v>0.4</v>
      </c>
      <c r="D7" s="5">
        <v>8</v>
      </c>
    </row>
    <row r="8" spans="2:4" ht="15" thickBot="1">
      <c r="B8" s="13" t="s">
        <v>4</v>
      </c>
      <c r="C8" s="9">
        <v>0.75</v>
      </c>
      <c r="D8" s="6">
        <v>12.5</v>
      </c>
    </row>
    <row r="9" spans="2:4">
      <c r="C9" s="3"/>
      <c r="D9" s="4"/>
    </row>
    <row r="10" spans="2:4">
      <c r="C10" s="2"/>
      <c r="D10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G13"/>
  <sheetViews>
    <sheetView zoomScaleNormal="100" workbookViewId="0">
      <selection activeCell="C5" sqref="C5"/>
    </sheetView>
  </sheetViews>
  <sheetFormatPr defaultRowHeight="14.25"/>
  <cols>
    <col min="1" max="1" width="3" customWidth="1"/>
    <col min="2" max="2" width="12.75" style="1" customWidth="1"/>
    <col min="3" max="3" width="23.125" customWidth="1"/>
    <col min="4" max="4" width="10.625" customWidth="1"/>
    <col min="6" max="6" width="9" style="30"/>
  </cols>
  <sheetData>
    <row r="2" spans="2:7">
      <c r="B2" s="22"/>
      <c r="C2" s="23" t="s">
        <v>14</v>
      </c>
      <c r="D2" s="24"/>
    </row>
    <row r="3" spans="2:7">
      <c r="B3" s="22"/>
      <c r="C3" s="23"/>
      <c r="D3" s="24"/>
    </row>
    <row r="4" spans="2:7">
      <c r="B4" s="31" t="s">
        <v>6</v>
      </c>
      <c r="C4" s="31" t="s">
        <v>23</v>
      </c>
      <c r="D4" s="31" t="s">
        <v>15</v>
      </c>
      <c r="F4" s="31" t="s">
        <v>18</v>
      </c>
      <c r="G4" s="32" t="s">
        <v>19</v>
      </c>
    </row>
    <row r="5" spans="2:7" ht="14.25" customHeight="1">
      <c r="B5" s="25" t="s">
        <v>9</v>
      </c>
      <c r="C5" s="25">
        <f t="shared" ref="C5:C12" si="0">1/(1+EXP(-$G$5-$G$6*D5))</f>
        <v>4.0777210621848255E-2</v>
      </c>
      <c r="D5" s="28">
        <v>10</v>
      </c>
      <c r="F5" s="31" t="s">
        <v>16</v>
      </c>
      <c r="G5" s="34">
        <v>-4.3780000000000001</v>
      </c>
    </row>
    <row r="6" spans="2:7" ht="14.25" customHeight="1">
      <c r="B6" s="25" t="s">
        <v>10</v>
      </c>
      <c r="C6" s="25">
        <f t="shared" si="0"/>
        <v>0.12586774201660481</v>
      </c>
      <c r="D6" s="29">
        <v>20</v>
      </c>
      <c r="F6" s="33" t="s">
        <v>17</v>
      </c>
      <c r="G6" s="34">
        <v>0.122</v>
      </c>
    </row>
    <row r="7" spans="2:7">
      <c r="B7" s="26" t="s">
        <v>11</v>
      </c>
      <c r="C7" s="26">
        <f>1/(1+EXP(-$G$5-$G$6*D7))</f>
        <v>0.32783354851012275</v>
      </c>
      <c r="D7" s="29">
        <v>30</v>
      </c>
      <c r="F7" s="35"/>
      <c r="G7" s="36"/>
    </row>
    <row r="8" spans="2:7">
      <c r="B8" s="27" t="s">
        <v>12</v>
      </c>
      <c r="C8" s="27">
        <f>1/(1+EXP(-$G$5-$G$6*D8))+0.001</f>
        <v>0.62392922338426215</v>
      </c>
      <c r="D8" s="29">
        <v>40</v>
      </c>
      <c r="G8" s="37"/>
    </row>
    <row r="9" spans="2:7">
      <c r="B9" s="26" t="s">
        <v>13</v>
      </c>
      <c r="C9" s="26">
        <f t="shared" si="0"/>
        <v>0.84838626964423103</v>
      </c>
      <c r="D9" s="29">
        <v>50</v>
      </c>
    </row>
    <row r="10" spans="2:7">
      <c r="B10" s="26" t="s">
        <v>20</v>
      </c>
      <c r="C10" s="26">
        <f t="shared" si="0"/>
        <v>0.94988402125570337</v>
      </c>
      <c r="D10" s="29">
        <v>60</v>
      </c>
    </row>
    <row r="11" spans="2:7">
      <c r="B11" s="26" t="s">
        <v>21</v>
      </c>
      <c r="C11" s="26">
        <f t="shared" si="0"/>
        <v>0.98466252819851163</v>
      </c>
      <c r="D11" s="29">
        <v>70</v>
      </c>
    </row>
    <row r="12" spans="2:7">
      <c r="B12" s="38" t="s">
        <v>22</v>
      </c>
      <c r="C12" s="38">
        <f t="shared" si="0"/>
        <v>0.98794324299908709</v>
      </c>
      <c r="D12" s="39">
        <v>72</v>
      </c>
    </row>
    <row r="13" spans="2:7">
      <c r="B13" s="40"/>
      <c r="C13" s="22"/>
      <c r="D13" s="41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9618E-6CC0-46AE-875C-05684902119C}">
  <dimension ref="B2:O23"/>
  <sheetViews>
    <sheetView topLeftCell="A4" zoomScaleNormal="100" workbookViewId="0">
      <selection activeCell="L11" sqref="L11"/>
    </sheetView>
  </sheetViews>
  <sheetFormatPr defaultRowHeight="14.25"/>
  <cols>
    <col min="1" max="1" width="3" customWidth="1"/>
    <col min="2" max="2" width="12.75" style="1" customWidth="1"/>
    <col min="3" max="3" width="12.375" customWidth="1"/>
    <col min="4" max="4" width="7.375" customWidth="1"/>
    <col min="8" max="15" width="9.125" customWidth="1"/>
  </cols>
  <sheetData>
    <row r="2" spans="2:15">
      <c r="B2" s="22"/>
      <c r="C2" s="23" t="s">
        <v>14</v>
      </c>
      <c r="D2" s="24"/>
    </row>
    <row r="3" spans="2:15">
      <c r="B3" s="22"/>
      <c r="C3" s="23"/>
      <c r="D3" s="24"/>
    </row>
    <row r="4" spans="2:15">
      <c r="B4" s="31" t="s">
        <v>6</v>
      </c>
      <c r="C4" s="31" t="s">
        <v>23</v>
      </c>
      <c r="D4" s="31" t="s">
        <v>15</v>
      </c>
      <c r="E4" s="68"/>
      <c r="F4" s="94" t="s">
        <v>65</v>
      </c>
      <c r="G4" s="94" t="s">
        <v>66</v>
      </c>
      <c r="H4" s="94" t="s">
        <v>67</v>
      </c>
      <c r="I4" s="94" t="s">
        <v>68</v>
      </c>
      <c r="J4" s="94" t="s">
        <v>69</v>
      </c>
      <c r="K4" s="94" t="s">
        <v>85</v>
      </c>
      <c r="L4" s="94" t="s">
        <v>70</v>
      </c>
      <c r="M4" s="94" t="s">
        <v>71</v>
      </c>
      <c r="N4" s="94" t="s">
        <v>72</v>
      </c>
      <c r="O4" s="94" t="s">
        <v>73</v>
      </c>
    </row>
    <row r="5" spans="2:15" ht="14.25" customHeight="1">
      <c r="B5" s="25" t="s">
        <v>9</v>
      </c>
      <c r="C5" s="25">
        <v>0.05</v>
      </c>
      <c r="D5" s="28">
        <v>10</v>
      </c>
      <c r="E5" s="69"/>
      <c r="F5" s="95">
        <v>0</v>
      </c>
      <c r="G5" s="95" t="s">
        <v>74</v>
      </c>
      <c r="H5" s="97">
        <v>-3.9790239999999999</v>
      </c>
      <c r="I5" s="97">
        <v>-4.4575719999999999</v>
      </c>
      <c r="J5" s="97">
        <v>-3.5004749999999998</v>
      </c>
      <c r="K5" s="97">
        <v>1.8703890000000001E-2</v>
      </c>
      <c r="L5" s="97">
        <v>-20.352340000000002</v>
      </c>
      <c r="M5" s="97">
        <v>9.1457630000000005E-5</v>
      </c>
      <c r="N5" s="97">
        <v>0.19550699999999999</v>
      </c>
      <c r="O5" s="97">
        <v>-0.69635060000000004</v>
      </c>
    </row>
    <row r="6" spans="2:15" ht="14.25" customHeight="1">
      <c r="B6" s="25" t="s">
        <v>10</v>
      </c>
      <c r="C6" s="25">
        <v>0.12</v>
      </c>
      <c r="D6" s="29">
        <v>20</v>
      </c>
      <c r="E6" s="69"/>
      <c r="F6" s="96">
        <v>1</v>
      </c>
      <c r="G6" s="96" t="s">
        <v>75</v>
      </c>
      <c r="H6" s="98">
        <v>0.1047536</v>
      </c>
      <c r="I6" s="98">
        <v>9.4981189999999993E-2</v>
      </c>
      <c r="J6" s="98">
        <v>0.114526</v>
      </c>
      <c r="K6" s="98">
        <v>1.1104369999999999</v>
      </c>
      <c r="L6" s="98">
        <v>26.238040000000002</v>
      </c>
      <c r="M6" s="98">
        <v>2.02219E-5</v>
      </c>
      <c r="N6" s="98">
        <v>3.9924330000000001E-3</v>
      </c>
      <c r="O6" s="98">
        <v>3.6394820000000001</v>
      </c>
    </row>
    <row r="7" spans="2:15">
      <c r="B7" s="26" t="s">
        <v>11</v>
      </c>
      <c r="C7" s="26">
        <v>0.3</v>
      </c>
      <c r="D7" s="29">
        <v>30</v>
      </c>
    </row>
    <row r="8" spans="2:15">
      <c r="B8" s="27" t="s">
        <v>12</v>
      </c>
      <c r="C8" s="27">
        <v>0.6</v>
      </c>
      <c r="D8" s="29">
        <v>40</v>
      </c>
    </row>
    <row r="9" spans="2:15">
      <c r="B9" s="26" t="s">
        <v>13</v>
      </c>
      <c r="C9" s="26">
        <v>0.8</v>
      </c>
      <c r="D9" s="29">
        <v>50</v>
      </c>
    </row>
    <row r="10" spans="2:15">
      <c r="B10" s="26" t="s">
        <v>20</v>
      </c>
      <c r="C10" s="26">
        <v>0.9</v>
      </c>
      <c r="D10" s="29">
        <v>60</v>
      </c>
    </row>
    <row r="11" spans="2:15">
      <c r="B11" s="26" t="s">
        <v>21</v>
      </c>
      <c r="C11" s="26">
        <v>0.95</v>
      </c>
      <c r="D11" s="29">
        <v>70</v>
      </c>
    </row>
    <row r="12" spans="2:15">
      <c r="B12" s="38" t="s">
        <v>22</v>
      </c>
      <c r="C12" s="38">
        <v>0.98</v>
      </c>
      <c r="D12" s="39">
        <v>72</v>
      </c>
    </row>
    <row r="13" spans="2:15">
      <c r="B13" s="40"/>
      <c r="C13" s="22"/>
      <c r="D13" s="41"/>
    </row>
    <row r="15" spans="2:15">
      <c r="B15" s="31" t="s">
        <v>6</v>
      </c>
      <c r="C15" s="31" t="s">
        <v>23</v>
      </c>
      <c r="D15" s="31" t="s">
        <v>15</v>
      </c>
    </row>
    <row r="16" spans="2:15">
      <c r="B16" s="25" t="s">
        <v>9</v>
      </c>
      <c r="C16" s="25">
        <f>1/(1+EXP(-$H$5-$H$6*D16))</f>
        <v>5.061876901075172E-2</v>
      </c>
      <c r="D16" s="28">
        <v>10</v>
      </c>
    </row>
    <row r="17" spans="2:4">
      <c r="B17" s="25" t="s">
        <v>10</v>
      </c>
      <c r="C17" s="25">
        <f t="shared" ref="C17:C23" si="0">1/(1+EXP(-$H$5-$H$6*D17))</f>
        <v>0.13193559779069977</v>
      </c>
      <c r="D17" s="29">
        <v>20</v>
      </c>
    </row>
    <row r="18" spans="2:4">
      <c r="B18" s="26" t="s">
        <v>11</v>
      </c>
      <c r="C18" s="26">
        <f t="shared" si="0"/>
        <v>0.30229015230587875</v>
      </c>
      <c r="D18" s="29">
        <v>30</v>
      </c>
    </row>
    <row r="19" spans="2:4">
      <c r="B19" s="27" t="s">
        <v>12</v>
      </c>
      <c r="C19" s="27">
        <f t="shared" si="0"/>
        <v>0.55258482887060767</v>
      </c>
      <c r="D19" s="29">
        <v>40</v>
      </c>
    </row>
    <row r="20" spans="2:4">
      <c r="B20" s="26" t="s">
        <v>13</v>
      </c>
      <c r="C20" s="26">
        <f t="shared" si="0"/>
        <v>0.77879465890325428</v>
      </c>
      <c r="D20" s="29">
        <v>50</v>
      </c>
    </row>
    <row r="21" spans="2:4">
      <c r="B21" s="26" t="s">
        <v>20</v>
      </c>
      <c r="C21" s="26">
        <f t="shared" si="0"/>
        <v>0.90938856105509691</v>
      </c>
      <c r="D21" s="29">
        <v>60</v>
      </c>
    </row>
    <row r="22" spans="2:4">
      <c r="B22" s="26" t="s">
        <v>21</v>
      </c>
      <c r="C22" s="26">
        <f t="shared" si="0"/>
        <v>0.96622670207949002</v>
      </c>
      <c r="D22" s="29">
        <v>70</v>
      </c>
    </row>
    <row r="23" spans="2:4">
      <c r="B23" s="38" t="s">
        <v>22</v>
      </c>
      <c r="C23" s="38">
        <f t="shared" si="0"/>
        <v>0.97243443217580339</v>
      </c>
      <c r="D23" s="39">
        <v>72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11"/>
  <sheetViews>
    <sheetView zoomScaleNormal="100" workbookViewId="0">
      <selection activeCell="B4" sqref="B4:D9"/>
    </sheetView>
  </sheetViews>
  <sheetFormatPr defaultRowHeight="14.25"/>
  <cols>
    <col min="1" max="1" width="3" customWidth="1"/>
    <col min="2" max="2" width="12.75" style="1" customWidth="1"/>
    <col min="3" max="3" width="23.125" customWidth="1"/>
    <col min="4" max="4" width="13" customWidth="1"/>
    <col min="5" max="5" width="8.625" customWidth="1"/>
    <col min="6" max="6" width="8.625" style="1" customWidth="1"/>
  </cols>
  <sheetData>
    <row r="1" spans="2:4">
      <c r="C1" s="2"/>
    </row>
    <row r="2" spans="2:4">
      <c r="C2" s="2"/>
    </row>
    <row r="3" spans="2:4" ht="15" thickBot="1">
      <c r="C3" s="2"/>
    </row>
    <row r="4" spans="2:4">
      <c r="B4" s="16" t="s">
        <v>6</v>
      </c>
      <c r="C4" s="17" t="s">
        <v>7</v>
      </c>
      <c r="D4" s="18" t="s">
        <v>8</v>
      </c>
    </row>
    <row r="5" spans="2:4" ht="14.25" customHeight="1">
      <c r="B5" s="11" t="s">
        <v>9</v>
      </c>
      <c r="C5" s="10">
        <v>6.7000000000000004E-2</v>
      </c>
      <c r="D5" s="7">
        <v>10</v>
      </c>
    </row>
    <row r="6" spans="2:4" ht="14.25" customHeight="1">
      <c r="B6" s="11" t="s">
        <v>10</v>
      </c>
      <c r="C6" s="10">
        <v>0.114</v>
      </c>
      <c r="D6" s="7">
        <v>20</v>
      </c>
    </row>
    <row r="7" spans="2:4">
      <c r="B7" s="12" t="s">
        <v>11</v>
      </c>
      <c r="C7" s="8">
        <v>0.29799999999999999</v>
      </c>
      <c r="D7" s="5">
        <v>30</v>
      </c>
    </row>
    <row r="8" spans="2:4">
      <c r="B8" s="19" t="s">
        <v>12</v>
      </c>
      <c r="C8" s="20">
        <v>0.61899999999999999</v>
      </c>
      <c r="D8" s="21">
        <v>40</v>
      </c>
    </row>
    <row r="9" spans="2:4" ht="15" thickBot="1">
      <c r="B9" s="13" t="s">
        <v>13</v>
      </c>
      <c r="C9" s="9">
        <v>0.86699999999999999</v>
      </c>
      <c r="D9" s="6">
        <v>50</v>
      </c>
    </row>
    <row r="10" spans="2:4">
      <c r="C10" s="3"/>
      <c r="D10" s="4"/>
    </row>
    <row r="11" spans="2:4">
      <c r="C11" s="2"/>
      <c r="D11" s="2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4:Q58"/>
  <sheetViews>
    <sheetView topLeftCell="D1" workbookViewId="0">
      <selection activeCell="M17" sqref="M17"/>
    </sheetView>
  </sheetViews>
  <sheetFormatPr defaultRowHeight="14.25"/>
  <cols>
    <col min="2" max="2" width="5.625" style="1" customWidth="1"/>
    <col min="3" max="4" width="12" style="63" customWidth="1"/>
    <col min="5" max="6" width="9" style="63"/>
    <col min="9" max="9" width="10.25" bestFit="1" customWidth="1"/>
  </cols>
  <sheetData>
    <row r="4" spans="2:17" ht="17.25" thickBot="1">
      <c r="B4" s="64"/>
      <c r="C4" s="58" t="s">
        <v>37</v>
      </c>
      <c r="D4" s="58" t="s">
        <v>23</v>
      </c>
      <c r="E4" s="58" t="s">
        <v>38</v>
      </c>
      <c r="F4" s="58" t="s">
        <v>39</v>
      </c>
      <c r="G4" s="99"/>
      <c r="H4" s="72" t="s">
        <v>65</v>
      </c>
      <c r="I4" s="72" t="s">
        <v>66</v>
      </c>
      <c r="J4" s="72" t="s">
        <v>67</v>
      </c>
      <c r="K4" s="72" t="s">
        <v>68</v>
      </c>
      <c r="L4" s="72" t="s">
        <v>69</v>
      </c>
      <c r="M4" s="72" t="s">
        <v>85</v>
      </c>
      <c r="N4" s="72" t="s">
        <v>70</v>
      </c>
      <c r="O4" s="72" t="s">
        <v>71</v>
      </c>
      <c r="P4" s="72" t="s">
        <v>72</v>
      </c>
      <c r="Q4" s="72" t="s">
        <v>73</v>
      </c>
    </row>
    <row r="5" spans="2:17" ht="17.25" thickTop="1">
      <c r="B5" s="65">
        <v>1</v>
      </c>
      <c r="C5" s="59" t="s">
        <v>40</v>
      </c>
      <c r="D5" s="59">
        <v>1</v>
      </c>
      <c r="E5" s="59">
        <v>220</v>
      </c>
      <c r="F5" s="59">
        <v>110</v>
      </c>
      <c r="G5" s="100"/>
      <c r="H5" s="84">
        <v>0</v>
      </c>
      <c r="I5" s="84" t="s">
        <v>74</v>
      </c>
      <c r="J5" s="101">
        <v>-30.626239999999999</v>
      </c>
      <c r="K5" s="101">
        <v>-38.045279999999998</v>
      </c>
      <c r="L5" s="101">
        <v>-23.207190000000001</v>
      </c>
      <c r="M5" s="101">
        <v>5.0025900000000002E-14</v>
      </c>
      <c r="N5" s="101">
        <v>-8.5633680000000005</v>
      </c>
      <c r="O5" s="101">
        <v>1.873036E-6</v>
      </c>
      <c r="P5" s="101">
        <v>3.5764239999999998</v>
      </c>
      <c r="Q5" s="101">
        <v>-0.91902399999999995</v>
      </c>
    </row>
    <row r="6" spans="2:17" ht="16.5">
      <c r="B6" s="66">
        <f>B5+1</f>
        <v>2</v>
      </c>
      <c r="C6" s="60" t="s">
        <v>41</v>
      </c>
      <c r="D6" s="60">
        <v>1</v>
      </c>
      <c r="E6" s="60">
        <v>230</v>
      </c>
      <c r="F6" s="60">
        <v>150</v>
      </c>
      <c r="G6" s="100"/>
      <c r="H6" s="85">
        <v>1</v>
      </c>
      <c r="I6" s="85" t="s">
        <v>38</v>
      </c>
      <c r="J6" s="102">
        <v>0.1667941</v>
      </c>
      <c r="K6" s="102">
        <v>0.1290261</v>
      </c>
      <c r="L6" s="102">
        <v>0.2045621</v>
      </c>
      <c r="M6" s="102">
        <v>1.181511</v>
      </c>
      <c r="N6" s="102">
        <v>9.1612869999999997</v>
      </c>
      <c r="O6" s="102">
        <v>5.7968680000000001E-7</v>
      </c>
      <c r="P6" s="102">
        <v>1.8206400000000001E-2</v>
      </c>
      <c r="Q6" s="102">
        <v>4.6242590000000003</v>
      </c>
    </row>
    <row r="7" spans="2:17" ht="16.5">
      <c r="B7" s="66">
        <f t="shared" ref="B7:B29" si="0">B6+1</f>
        <v>3</v>
      </c>
      <c r="C7" s="60" t="s">
        <v>42</v>
      </c>
      <c r="D7" s="60">
        <v>1</v>
      </c>
      <c r="E7" s="60">
        <v>240</v>
      </c>
      <c r="F7" s="60">
        <v>150</v>
      </c>
      <c r="G7" s="100"/>
      <c r="H7" s="86">
        <v>2</v>
      </c>
      <c r="I7" s="86" t="s">
        <v>39</v>
      </c>
      <c r="J7" s="103">
        <v>-3.7265369999999999E-2</v>
      </c>
      <c r="K7" s="103">
        <v>-5.5025049999999999E-2</v>
      </c>
      <c r="L7" s="103">
        <v>-1.9505689999999999E-2</v>
      </c>
      <c r="M7" s="103">
        <v>0.96342050000000001</v>
      </c>
      <c r="N7" s="103">
        <v>-4.3528089999999997</v>
      </c>
      <c r="O7" s="103">
        <v>2.548452E-2</v>
      </c>
      <c r="P7" s="103">
        <v>8.5612229999999997E-3</v>
      </c>
      <c r="Q7" s="103">
        <v>-2.1971280000000002</v>
      </c>
    </row>
    <row r="8" spans="2:17" ht="16.5">
      <c r="B8" s="66">
        <f t="shared" si="0"/>
        <v>4</v>
      </c>
      <c r="C8" s="60" t="s">
        <v>43</v>
      </c>
      <c r="D8" s="60">
        <v>1</v>
      </c>
      <c r="E8" s="60">
        <v>240</v>
      </c>
      <c r="F8" s="60">
        <v>250</v>
      </c>
    </row>
    <row r="9" spans="2:17" ht="16.5">
      <c r="B9" s="66">
        <f t="shared" si="0"/>
        <v>5</v>
      </c>
      <c r="C9" s="60" t="s">
        <v>44</v>
      </c>
      <c r="D9" s="60">
        <v>1</v>
      </c>
      <c r="E9" s="60">
        <v>250</v>
      </c>
      <c r="F9" s="60">
        <v>200</v>
      </c>
    </row>
    <row r="10" spans="2:17" ht="16.5">
      <c r="B10" s="66">
        <f t="shared" si="0"/>
        <v>6</v>
      </c>
      <c r="C10" s="60" t="s">
        <v>45</v>
      </c>
      <c r="D10" s="60">
        <v>1</v>
      </c>
      <c r="E10" s="60">
        <v>260</v>
      </c>
      <c r="F10" s="60">
        <v>150</v>
      </c>
    </row>
    <row r="11" spans="2:17" ht="16.5">
      <c r="B11" s="66">
        <f t="shared" si="0"/>
        <v>7</v>
      </c>
      <c r="C11" s="60" t="s">
        <v>46</v>
      </c>
      <c r="D11" s="60">
        <v>1</v>
      </c>
      <c r="E11" s="60">
        <v>260</v>
      </c>
      <c r="F11" s="60">
        <v>250</v>
      </c>
    </row>
    <row r="12" spans="2:17" ht="16.5">
      <c r="B12" s="66">
        <f t="shared" si="0"/>
        <v>8</v>
      </c>
      <c r="C12" s="60" t="s">
        <v>47</v>
      </c>
      <c r="D12" s="60">
        <v>1</v>
      </c>
      <c r="E12" s="60">
        <v>260</v>
      </c>
      <c r="F12" s="60">
        <v>290</v>
      </c>
    </row>
    <row r="13" spans="2:17" ht="16.5">
      <c r="B13" s="66">
        <f t="shared" si="0"/>
        <v>9</v>
      </c>
      <c r="C13" s="60" t="s">
        <v>48</v>
      </c>
      <c r="D13" s="60">
        <v>1</v>
      </c>
      <c r="E13" s="60">
        <v>270</v>
      </c>
      <c r="F13" s="60">
        <v>250</v>
      </c>
    </row>
    <row r="14" spans="2:17" ht="16.5" customHeight="1">
      <c r="B14" s="66">
        <f t="shared" si="0"/>
        <v>10</v>
      </c>
      <c r="C14" s="60" t="s">
        <v>49</v>
      </c>
      <c r="D14" s="60">
        <v>1</v>
      </c>
      <c r="E14" s="60">
        <v>280</v>
      </c>
      <c r="F14" s="60">
        <v>290</v>
      </c>
    </row>
    <row r="15" spans="2:17" ht="16.5">
      <c r="B15" s="66">
        <f t="shared" si="0"/>
        <v>11</v>
      </c>
      <c r="C15" s="60" t="s">
        <v>50</v>
      </c>
      <c r="D15" s="60">
        <v>0</v>
      </c>
      <c r="E15" s="60">
        <v>180</v>
      </c>
      <c r="F15" s="60">
        <v>130</v>
      </c>
    </row>
    <row r="16" spans="2:17" ht="16.5">
      <c r="B16" s="66">
        <f t="shared" si="0"/>
        <v>12</v>
      </c>
      <c r="C16" s="60" t="s">
        <v>51</v>
      </c>
      <c r="D16" s="60">
        <v>0</v>
      </c>
      <c r="E16" s="60">
        <v>180</v>
      </c>
      <c r="F16" s="60">
        <v>150</v>
      </c>
    </row>
    <row r="17" spans="2:6" ht="16.5">
      <c r="B17" s="66">
        <f t="shared" si="0"/>
        <v>13</v>
      </c>
      <c r="C17" s="60" t="s">
        <v>52</v>
      </c>
      <c r="D17" s="60">
        <v>0</v>
      </c>
      <c r="E17" s="60">
        <v>190</v>
      </c>
      <c r="F17" s="60">
        <v>160</v>
      </c>
    </row>
    <row r="18" spans="2:6" ht="16.5">
      <c r="B18" s="66">
        <f t="shared" si="0"/>
        <v>14</v>
      </c>
      <c r="C18" s="60" t="s">
        <v>53</v>
      </c>
      <c r="D18" s="60">
        <v>0</v>
      </c>
      <c r="E18" s="60">
        <v>190</v>
      </c>
      <c r="F18" s="60">
        <v>180</v>
      </c>
    </row>
    <row r="19" spans="2:6" ht="16.5">
      <c r="B19" s="66">
        <f t="shared" si="0"/>
        <v>15</v>
      </c>
      <c r="C19" s="60" t="s">
        <v>54</v>
      </c>
      <c r="D19" s="60">
        <v>0</v>
      </c>
      <c r="E19" s="60">
        <v>200</v>
      </c>
      <c r="F19" s="60">
        <v>160</v>
      </c>
    </row>
    <row r="20" spans="2:6" ht="16.5">
      <c r="B20" s="66">
        <f t="shared" si="0"/>
        <v>16</v>
      </c>
      <c r="C20" s="60" t="s">
        <v>55</v>
      </c>
      <c r="D20" s="60">
        <v>0</v>
      </c>
      <c r="E20" s="60">
        <v>200</v>
      </c>
      <c r="F20" s="60">
        <v>170</v>
      </c>
    </row>
    <row r="21" spans="2:6" ht="16.5">
      <c r="B21" s="66">
        <f t="shared" si="0"/>
        <v>17</v>
      </c>
      <c r="C21" s="60" t="s">
        <v>56</v>
      </c>
      <c r="D21" s="60">
        <v>0</v>
      </c>
      <c r="E21" s="60">
        <v>200</v>
      </c>
      <c r="F21" s="60">
        <v>240</v>
      </c>
    </row>
    <row r="22" spans="2:6" ht="16.5">
      <c r="B22" s="66">
        <f t="shared" si="0"/>
        <v>18</v>
      </c>
      <c r="C22" s="60" t="s">
        <v>57</v>
      </c>
      <c r="D22" s="60">
        <v>0</v>
      </c>
      <c r="E22" s="60">
        <v>210</v>
      </c>
      <c r="F22" s="60">
        <v>160</v>
      </c>
    </row>
    <row r="23" spans="2:6" ht="16.5">
      <c r="B23" s="66">
        <f t="shared" si="0"/>
        <v>19</v>
      </c>
      <c r="C23" s="60" t="s">
        <v>58</v>
      </c>
      <c r="D23" s="60">
        <v>0</v>
      </c>
      <c r="E23" s="60">
        <v>210</v>
      </c>
      <c r="F23" s="60">
        <v>180</v>
      </c>
    </row>
    <row r="24" spans="2:6" ht="16.5">
      <c r="B24" s="66">
        <f t="shared" si="0"/>
        <v>20</v>
      </c>
      <c r="C24" s="60" t="s">
        <v>59</v>
      </c>
      <c r="D24" s="60">
        <v>0</v>
      </c>
      <c r="E24" s="60">
        <v>210</v>
      </c>
      <c r="F24" s="60">
        <v>250</v>
      </c>
    </row>
    <row r="25" spans="2:6" ht="16.5">
      <c r="B25" s="66">
        <f t="shared" si="0"/>
        <v>21</v>
      </c>
      <c r="C25" s="60" t="s">
        <v>60</v>
      </c>
      <c r="D25" s="60">
        <v>0</v>
      </c>
      <c r="E25" s="60">
        <v>220</v>
      </c>
      <c r="F25" s="60">
        <v>180</v>
      </c>
    </row>
    <row r="26" spans="2:6" ht="16.5">
      <c r="B26" s="66">
        <f t="shared" si="0"/>
        <v>22</v>
      </c>
      <c r="C26" s="60" t="s">
        <v>61</v>
      </c>
      <c r="D26" s="60">
        <v>0</v>
      </c>
      <c r="E26" s="60">
        <v>220</v>
      </c>
      <c r="F26" s="60">
        <v>260</v>
      </c>
    </row>
    <row r="27" spans="2:6" ht="16.5">
      <c r="B27" s="66">
        <f t="shared" si="0"/>
        <v>23</v>
      </c>
      <c r="C27" s="60" t="s">
        <v>62</v>
      </c>
      <c r="D27" s="60">
        <v>0</v>
      </c>
      <c r="E27" s="60">
        <v>220</v>
      </c>
      <c r="F27" s="60">
        <v>300</v>
      </c>
    </row>
    <row r="28" spans="2:6" ht="16.5">
      <c r="B28" s="66">
        <f t="shared" si="0"/>
        <v>24</v>
      </c>
      <c r="C28" s="60" t="s">
        <v>63</v>
      </c>
      <c r="D28" s="60">
        <v>0</v>
      </c>
      <c r="E28" s="60">
        <v>230</v>
      </c>
      <c r="F28" s="60">
        <v>250</v>
      </c>
    </row>
    <row r="29" spans="2:6" ht="16.5">
      <c r="B29" s="67">
        <f t="shared" si="0"/>
        <v>25</v>
      </c>
      <c r="C29" s="61" t="s">
        <v>64</v>
      </c>
      <c r="D29" s="61">
        <v>0</v>
      </c>
      <c r="E29" s="61">
        <v>240</v>
      </c>
      <c r="F29" s="61">
        <v>320</v>
      </c>
    </row>
    <row r="33" spans="2:9" ht="17.25" thickBot="1">
      <c r="B33" s="64"/>
      <c r="C33" s="58" t="s">
        <v>37</v>
      </c>
      <c r="D33" s="58" t="s">
        <v>23</v>
      </c>
      <c r="E33" s="58" t="s">
        <v>38</v>
      </c>
      <c r="F33" s="58" t="s">
        <v>39</v>
      </c>
      <c r="H33" s="31" t="s">
        <v>18</v>
      </c>
      <c r="I33" s="32" t="s">
        <v>19</v>
      </c>
    </row>
    <row r="34" spans="2:9" ht="17.25" thickTop="1">
      <c r="B34" s="65">
        <v>1</v>
      </c>
      <c r="C34" s="59" t="s">
        <v>40</v>
      </c>
      <c r="D34" s="59">
        <f>1/(1+EXP(- $I$34 - $I$35*E34 - $I$36*F34))</f>
        <v>0.87752515933807063</v>
      </c>
      <c r="E34" s="59">
        <v>220</v>
      </c>
      <c r="F34" s="59">
        <v>110</v>
      </c>
      <c r="H34" s="31" t="s">
        <v>16</v>
      </c>
      <c r="I34" s="62">
        <v>-30.626000000000001</v>
      </c>
    </row>
    <row r="35" spans="2:9" ht="16.5">
      <c r="B35" s="66">
        <f>B34+1</f>
        <v>2</v>
      </c>
      <c r="C35" s="60" t="s">
        <v>41</v>
      </c>
      <c r="D35" s="60">
        <f t="shared" ref="D35:D58" si="1">1/(1+EXP(- $I$34 - $I$35*E35 - $I$36*F35))</f>
        <v>0.89536000146830053</v>
      </c>
      <c r="E35" s="60">
        <v>230</v>
      </c>
      <c r="F35" s="60">
        <v>150</v>
      </c>
      <c r="H35" s="33" t="s">
        <v>17</v>
      </c>
      <c r="I35" s="62">
        <v>0.16678999999999999</v>
      </c>
    </row>
    <row r="36" spans="2:9" ht="16.5">
      <c r="B36" s="66">
        <f t="shared" ref="B36:B58" si="2">B35+1</f>
        <v>3</v>
      </c>
      <c r="C36" s="60" t="s">
        <v>42</v>
      </c>
      <c r="D36" s="60">
        <f t="shared" si="1"/>
        <v>0.97842903368149148</v>
      </c>
      <c r="E36" s="60">
        <v>240</v>
      </c>
      <c r="F36" s="60">
        <v>150</v>
      </c>
      <c r="H36" s="33" t="s">
        <v>28</v>
      </c>
      <c r="I36" s="62">
        <v>-3.7260000000000001E-2</v>
      </c>
    </row>
    <row r="37" spans="2:9" ht="16.5">
      <c r="B37" s="66">
        <f t="shared" si="2"/>
        <v>4</v>
      </c>
      <c r="C37" s="60" t="s">
        <v>43</v>
      </c>
      <c r="D37" s="60">
        <f t="shared" si="1"/>
        <v>0.52213552164750954</v>
      </c>
      <c r="E37" s="60">
        <v>240</v>
      </c>
      <c r="F37" s="60">
        <v>250</v>
      </c>
    </row>
    <row r="38" spans="2:9" ht="16.5">
      <c r="B38" s="66">
        <f t="shared" si="2"/>
        <v>5</v>
      </c>
      <c r="C38" s="60" t="s">
        <v>44</v>
      </c>
      <c r="D38" s="60">
        <f t="shared" si="1"/>
        <v>0.97390321999527929</v>
      </c>
      <c r="E38" s="60">
        <v>250</v>
      </c>
      <c r="F38" s="60">
        <v>200</v>
      </c>
    </row>
    <row r="39" spans="2:9" ht="16.5">
      <c r="B39" s="66">
        <f t="shared" si="2"/>
        <v>6</v>
      </c>
      <c r="C39" s="60" t="s">
        <v>45</v>
      </c>
      <c r="D39" s="60">
        <f t="shared" si="1"/>
        <v>0.99921606483802772</v>
      </c>
      <c r="E39" s="60">
        <v>260</v>
      </c>
      <c r="F39" s="60">
        <v>150</v>
      </c>
    </row>
    <row r="40" spans="2:9" ht="16.5">
      <c r="B40" s="66">
        <f t="shared" si="2"/>
        <v>7</v>
      </c>
      <c r="C40" s="60" t="s">
        <v>46</v>
      </c>
      <c r="D40" s="60">
        <f t="shared" si="1"/>
        <v>0.96845845439074041</v>
      </c>
      <c r="E40" s="60">
        <v>260</v>
      </c>
      <c r="F40" s="60">
        <v>250</v>
      </c>
    </row>
    <row r="41" spans="2:9" ht="16.5">
      <c r="B41" s="66">
        <f t="shared" si="2"/>
        <v>8</v>
      </c>
      <c r="C41" s="60" t="s">
        <v>47</v>
      </c>
      <c r="D41" s="60">
        <f t="shared" si="1"/>
        <v>0.87369149874793695</v>
      </c>
      <c r="E41" s="60">
        <v>260</v>
      </c>
      <c r="F41" s="60">
        <v>290</v>
      </c>
    </row>
    <row r="42" spans="2:9" ht="16.5">
      <c r="B42" s="66">
        <f t="shared" si="2"/>
        <v>9</v>
      </c>
      <c r="C42" s="60" t="s">
        <v>48</v>
      </c>
      <c r="D42" s="60">
        <f t="shared" si="1"/>
        <v>0.99389364395737922</v>
      </c>
      <c r="E42" s="60">
        <v>270</v>
      </c>
      <c r="F42" s="60">
        <v>250</v>
      </c>
    </row>
    <row r="43" spans="2:9" ht="16.5">
      <c r="B43" s="66">
        <f t="shared" si="2"/>
        <v>10</v>
      </c>
      <c r="C43" s="60" t="s">
        <v>49</v>
      </c>
      <c r="D43" s="60">
        <f t="shared" si="1"/>
        <v>0.99488169244865576</v>
      </c>
      <c r="E43" s="60">
        <v>280</v>
      </c>
      <c r="F43" s="60">
        <v>290</v>
      </c>
    </row>
    <row r="44" spans="2:9" ht="16.5">
      <c r="B44" s="66">
        <f t="shared" si="2"/>
        <v>11</v>
      </c>
      <c r="C44" s="60" t="s">
        <v>50</v>
      </c>
      <c r="D44" s="60">
        <f t="shared" si="1"/>
        <v>4.2881606914895619E-3</v>
      </c>
      <c r="E44" s="60">
        <v>180</v>
      </c>
      <c r="F44" s="60">
        <v>130</v>
      </c>
    </row>
    <row r="45" spans="2:9" ht="16.5">
      <c r="B45" s="66">
        <f t="shared" si="2"/>
        <v>12</v>
      </c>
      <c r="C45" s="60" t="s">
        <v>51</v>
      </c>
      <c r="D45" s="60">
        <f t="shared" si="1"/>
        <v>2.0399254642087649E-3</v>
      </c>
      <c r="E45" s="60">
        <v>180</v>
      </c>
      <c r="F45" s="60">
        <v>150</v>
      </c>
    </row>
    <row r="46" spans="2:9" ht="16.5">
      <c r="B46" s="66">
        <f t="shared" si="2"/>
        <v>13</v>
      </c>
      <c r="C46" s="60" t="s">
        <v>52</v>
      </c>
      <c r="D46" s="60">
        <f t="shared" si="1"/>
        <v>7.4099062175988425E-3</v>
      </c>
      <c r="E46" s="60">
        <v>190</v>
      </c>
      <c r="F46" s="60">
        <v>160</v>
      </c>
    </row>
    <row r="47" spans="2:9" ht="16.5">
      <c r="B47" s="66">
        <f t="shared" si="2"/>
        <v>14</v>
      </c>
      <c r="C47" s="60" t="s">
        <v>53</v>
      </c>
      <c r="D47" s="60">
        <f t="shared" si="1"/>
        <v>3.5307780345234185E-3</v>
      </c>
      <c r="E47" s="60">
        <v>190</v>
      </c>
      <c r="F47" s="60">
        <v>180</v>
      </c>
    </row>
    <row r="48" spans="2:9" ht="16.5">
      <c r="B48" s="66">
        <f t="shared" si="2"/>
        <v>15</v>
      </c>
      <c r="C48" s="60" t="s">
        <v>54</v>
      </c>
      <c r="D48" s="60">
        <f t="shared" si="1"/>
        <v>3.8066891486204082E-2</v>
      </c>
      <c r="E48" s="60">
        <v>200</v>
      </c>
      <c r="F48" s="60">
        <v>160</v>
      </c>
    </row>
    <row r="49" spans="2:6" ht="16.5">
      <c r="B49" s="66">
        <f t="shared" si="2"/>
        <v>16</v>
      </c>
      <c r="C49" s="60" t="s">
        <v>55</v>
      </c>
      <c r="D49" s="60">
        <f t="shared" si="1"/>
        <v>2.6540095752416084E-2</v>
      </c>
      <c r="E49" s="60">
        <v>200</v>
      </c>
      <c r="F49" s="60">
        <v>170</v>
      </c>
    </row>
    <row r="50" spans="2:6" ht="16.5">
      <c r="B50" s="66">
        <f t="shared" si="2"/>
        <v>17</v>
      </c>
      <c r="C50" s="60" t="s">
        <v>56</v>
      </c>
      <c r="D50" s="60">
        <f t="shared" si="1"/>
        <v>2.0044082083471707E-3</v>
      </c>
      <c r="E50" s="60">
        <v>200</v>
      </c>
      <c r="F50" s="60">
        <v>240</v>
      </c>
    </row>
    <row r="51" spans="2:6" ht="16.5">
      <c r="B51" s="66">
        <f t="shared" si="2"/>
        <v>18</v>
      </c>
      <c r="C51" s="60" t="s">
        <v>57</v>
      </c>
      <c r="D51" s="60">
        <f t="shared" si="1"/>
        <v>0.17340284340883769</v>
      </c>
      <c r="E51" s="60">
        <v>210</v>
      </c>
      <c r="F51" s="60">
        <v>160</v>
      </c>
    </row>
    <row r="52" spans="2:6" ht="16.5">
      <c r="B52" s="66">
        <f t="shared" si="2"/>
        <v>19</v>
      </c>
      <c r="C52" s="60" t="s">
        <v>58</v>
      </c>
      <c r="D52" s="60">
        <f t="shared" si="1"/>
        <v>9.0553115939790554E-2</v>
      </c>
      <c r="E52" s="60">
        <v>210</v>
      </c>
      <c r="F52" s="60">
        <v>180</v>
      </c>
    </row>
    <row r="53" spans="2:6" ht="16.5">
      <c r="B53" s="66">
        <f t="shared" si="2"/>
        <v>20</v>
      </c>
      <c r="C53" s="60" t="s">
        <v>59</v>
      </c>
      <c r="D53" s="60">
        <f t="shared" si="1"/>
        <v>7.2815741249983319E-3</v>
      </c>
      <c r="E53" s="60">
        <v>210</v>
      </c>
      <c r="F53" s="60">
        <v>250</v>
      </c>
    </row>
    <row r="54" spans="2:6" ht="16.5">
      <c r="B54" s="66">
        <f t="shared" si="2"/>
        <v>21</v>
      </c>
      <c r="C54" s="60" t="s">
        <v>60</v>
      </c>
      <c r="D54" s="60">
        <f t="shared" si="1"/>
        <v>0.34547262572891213</v>
      </c>
      <c r="E54" s="60">
        <v>220</v>
      </c>
      <c r="F54" s="60">
        <v>180</v>
      </c>
    </row>
    <row r="55" spans="2:6" ht="16.5">
      <c r="B55" s="66">
        <f t="shared" si="2"/>
        <v>22</v>
      </c>
      <c r="C55" s="60" t="s">
        <v>61</v>
      </c>
      <c r="D55" s="60">
        <f t="shared" si="1"/>
        <v>2.6089156367214195E-2</v>
      </c>
      <c r="E55" s="60">
        <v>220</v>
      </c>
      <c r="F55" s="60">
        <v>260</v>
      </c>
    </row>
    <row r="56" spans="2:6" ht="16.5">
      <c r="B56" s="66">
        <f t="shared" si="2"/>
        <v>23</v>
      </c>
      <c r="C56" s="60" t="s">
        <v>62</v>
      </c>
      <c r="D56" s="60">
        <f t="shared" si="1"/>
        <v>5.9986745715581158E-3</v>
      </c>
      <c r="E56" s="60">
        <v>220</v>
      </c>
      <c r="F56" s="60">
        <v>300</v>
      </c>
    </row>
    <row r="57" spans="2:6" ht="16.5">
      <c r="B57" s="66">
        <f t="shared" si="2"/>
        <v>24</v>
      </c>
      <c r="C57" s="60" t="s">
        <v>63</v>
      </c>
      <c r="D57" s="60">
        <f t="shared" si="1"/>
        <v>0.17089464193879014</v>
      </c>
      <c r="E57" s="60">
        <v>230</v>
      </c>
      <c r="F57" s="60">
        <v>250</v>
      </c>
    </row>
    <row r="58" spans="2:6" ht="16.5">
      <c r="B58" s="67">
        <f t="shared" si="2"/>
        <v>25</v>
      </c>
      <c r="C58" s="61" t="s">
        <v>64</v>
      </c>
      <c r="D58" s="61">
        <f t="shared" si="1"/>
        <v>7.4495518847177977E-2</v>
      </c>
      <c r="E58" s="61">
        <v>240</v>
      </c>
      <c r="F58" s="61">
        <v>320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P28"/>
  <sheetViews>
    <sheetView tabSelected="1" zoomScaleNormal="100" workbookViewId="0">
      <selection activeCell="C20" sqref="C20"/>
    </sheetView>
  </sheetViews>
  <sheetFormatPr defaultRowHeight="14.25"/>
  <cols>
    <col min="1" max="1" width="3" customWidth="1"/>
    <col min="2" max="2" width="11.75" style="1" customWidth="1"/>
    <col min="3" max="3" width="10.875" customWidth="1"/>
    <col min="4" max="5" width="10.625" customWidth="1"/>
    <col min="7" max="7" width="9.125" style="30" bestFit="1" customWidth="1"/>
    <col min="9" max="9" width="9.125" bestFit="1" customWidth="1"/>
    <col min="10" max="10" width="9.75" bestFit="1" customWidth="1"/>
    <col min="11" max="15" width="9.125" bestFit="1" customWidth="1"/>
  </cols>
  <sheetData>
    <row r="3" spans="2:16">
      <c r="B3" s="22"/>
      <c r="C3" s="23"/>
      <c r="D3" s="24"/>
      <c r="E3" s="24"/>
    </row>
    <row r="4" spans="2:16">
      <c r="B4" s="22"/>
      <c r="C4" s="31" t="s">
        <v>24</v>
      </c>
      <c r="D4" s="92" t="s">
        <v>8</v>
      </c>
      <c r="E4" s="93"/>
      <c r="F4" s="68"/>
      <c r="G4" s="87" t="s">
        <v>65</v>
      </c>
      <c r="H4" s="87" t="s">
        <v>66</v>
      </c>
      <c r="I4" s="87" t="s">
        <v>67</v>
      </c>
      <c r="J4" s="87" t="s">
        <v>68</v>
      </c>
      <c r="K4" s="87" t="s">
        <v>69</v>
      </c>
      <c r="L4" s="87" t="s">
        <v>85</v>
      </c>
      <c r="M4" s="87" t="s">
        <v>70</v>
      </c>
      <c r="N4" s="87" t="s">
        <v>71</v>
      </c>
      <c r="O4" s="87" t="s">
        <v>72</v>
      </c>
      <c r="P4" s="87" t="s">
        <v>73</v>
      </c>
    </row>
    <row r="5" spans="2:16">
      <c r="B5" s="31" t="s">
        <v>6</v>
      </c>
      <c r="C5" s="31" t="s">
        <v>23</v>
      </c>
      <c r="D5" s="31" t="s">
        <v>26</v>
      </c>
      <c r="E5" s="31" t="s">
        <v>25</v>
      </c>
      <c r="F5" s="69"/>
      <c r="G5" s="87">
        <v>0</v>
      </c>
      <c r="H5" s="87" t="s">
        <v>74</v>
      </c>
      <c r="I5" s="104">
        <v>-7.7741680000000004</v>
      </c>
      <c r="J5" s="104">
        <v>-14.06906</v>
      </c>
      <c r="K5" s="104">
        <v>-1.479279</v>
      </c>
      <c r="L5" s="104">
        <v>4.2045739999999998E-4</v>
      </c>
      <c r="M5" s="104">
        <v>-3.022942</v>
      </c>
      <c r="N5" s="104">
        <v>2.330867</v>
      </c>
      <c r="O5" s="104">
        <v>2.571723</v>
      </c>
      <c r="P5" s="104">
        <v>-0.51056889999999999</v>
      </c>
    </row>
    <row r="6" spans="2:16" ht="14.25" customHeight="1">
      <c r="B6" s="25" t="s">
        <v>9</v>
      </c>
      <c r="C6" s="43">
        <v>1</v>
      </c>
      <c r="D6" s="28">
        <v>30</v>
      </c>
      <c r="E6" s="28">
        <v>21</v>
      </c>
      <c r="F6" s="69"/>
      <c r="G6" s="87">
        <v>1</v>
      </c>
      <c r="H6" s="87" t="s">
        <v>76</v>
      </c>
      <c r="I6" s="104">
        <v>0.28891620000000001</v>
      </c>
      <c r="J6" s="104">
        <v>-7.9820970000000005E-2</v>
      </c>
      <c r="K6" s="104">
        <v>0.6576535</v>
      </c>
      <c r="L6" s="104">
        <v>1.3349800000000001</v>
      </c>
      <c r="M6" s="104">
        <v>1.917869</v>
      </c>
      <c r="N6" s="104">
        <v>10.35717</v>
      </c>
      <c r="O6" s="104">
        <v>0.15064440000000001</v>
      </c>
      <c r="P6" s="104">
        <v>2.6688939999999999</v>
      </c>
    </row>
    <row r="7" spans="2:16" ht="14.25" customHeight="1">
      <c r="B7" s="25" t="s">
        <v>10</v>
      </c>
      <c r="C7" s="43">
        <v>1</v>
      </c>
      <c r="D7" s="29">
        <v>22</v>
      </c>
      <c r="E7" s="29">
        <v>10</v>
      </c>
      <c r="F7" s="69"/>
      <c r="G7" s="87">
        <v>2</v>
      </c>
      <c r="H7" s="87" t="s">
        <v>77</v>
      </c>
      <c r="I7" s="104">
        <v>0.2092753</v>
      </c>
      <c r="J7" s="104">
        <v>-0.30038930000000003</v>
      </c>
      <c r="K7" s="104">
        <v>0.71894000000000002</v>
      </c>
      <c r="L7" s="104">
        <v>1.2327840000000001</v>
      </c>
      <c r="M7" s="104">
        <v>1.0050730000000001</v>
      </c>
      <c r="N7" s="104">
        <v>35.365960000000001</v>
      </c>
      <c r="O7" s="104">
        <v>0.20821909999999999</v>
      </c>
      <c r="P7" s="104">
        <v>1.3986529999999999</v>
      </c>
    </row>
    <row r="8" spans="2:16">
      <c r="B8" s="26" t="s">
        <v>11</v>
      </c>
      <c r="C8" s="44">
        <v>1</v>
      </c>
      <c r="D8" s="29">
        <v>26</v>
      </c>
      <c r="E8" s="29">
        <v>25</v>
      </c>
      <c r="H8" s="37"/>
    </row>
    <row r="9" spans="2:16">
      <c r="B9" s="27" t="s">
        <v>12</v>
      </c>
      <c r="C9" s="45">
        <v>1</v>
      </c>
      <c r="D9" s="29">
        <v>14</v>
      </c>
      <c r="E9" s="29">
        <v>20</v>
      </c>
      <c r="H9" s="37"/>
    </row>
    <row r="10" spans="2:16">
      <c r="B10" s="26" t="s">
        <v>13</v>
      </c>
      <c r="C10" s="44">
        <v>0</v>
      </c>
      <c r="D10" s="29">
        <v>6</v>
      </c>
      <c r="E10" s="29">
        <v>10</v>
      </c>
    </row>
    <row r="11" spans="2:16">
      <c r="B11" s="26" t="s">
        <v>20</v>
      </c>
      <c r="C11" s="44">
        <v>0</v>
      </c>
      <c r="D11" s="29">
        <v>2</v>
      </c>
      <c r="E11" s="29">
        <v>15</v>
      </c>
    </row>
    <row r="12" spans="2:16">
      <c r="B12" s="26" t="s">
        <v>21</v>
      </c>
      <c r="C12" s="44">
        <v>0</v>
      </c>
      <c r="D12" s="29">
        <v>6</v>
      </c>
      <c r="E12" s="29">
        <v>5</v>
      </c>
    </row>
    <row r="13" spans="2:16">
      <c r="B13" s="26" t="s">
        <v>22</v>
      </c>
      <c r="C13" s="45">
        <v>0</v>
      </c>
      <c r="D13" s="42">
        <v>10</v>
      </c>
      <c r="E13" s="42">
        <v>5</v>
      </c>
    </row>
    <row r="14" spans="2:16">
      <c r="B14" s="38" t="s">
        <v>27</v>
      </c>
      <c r="C14" s="46">
        <v>0</v>
      </c>
      <c r="D14" s="39">
        <v>19</v>
      </c>
      <c r="E14" s="39">
        <v>15</v>
      </c>
    </row>
    <row r="15" spans="2:16">
      <c r="B15" s="40"/>
      <c r="C15" s="22"/>
      <c r="D15" s="41"/>
      <c r="E15" s="41"/>
    </row>
    <row r="18" spans="2:8">
      <c r="B18" s="22"/>
      <c r="C18" s="31" t="s">
        <v>24</v>
      </c>
      <c r="D18" s="92" t="s">
        <v>8</v>
      </c>
      <c r="E18" s="93"/>
    </row>
    <row r="19" spans="2:8">
      <c r="B19" s="31" t="s">
        <v>6</v>
      </c>
      <c r="C19" s="31" t="s">
        <v>23</v>
      </c>
      <c r="D19" s="31" t="s">
        <v>26</v>
      </c>
      <c r="E19" s="31" t="s">
        <v>25</v>
      </c>
      <c r="G19" s="31" t="s">
        <v>18</v>
      </c>
      <c r="H19" s="32" t="s">
        <v>19</v>
      </c>
    </row>
    <row r="20" spans="2:8">
      <c r="B20" s="25" t="s">
        <v>9</v>
      </c>
      <c r="C20" s="47">
        <f>1/(1+EXP(-($H$20+$H$21*D20+$H$22*E20)))</f>
        <v>0.99497403566993492</v>
      </c>
      <c r="D20" s="28">
        <v>30</v>
      </c>
      <c r="E20" s="28">
        <v>21</v>
      </c>
      <c r="G20" s="31" t="s">
        <v>16</v>
      </c>
      <c r="H20" s="34">
        <v>-7.7741680000000004</v>
      </c>
    </row>
    <row r="21" spans="2:8">
      <c r="B21" s="25" t="s">
        <v>10</v>
      </c>
      <c r="C21" s="47">
        <f t="shared" ref="C21:C28" si="0">1/(1+EXP(-($H$20+$H$21*D21+$H$22*E21)))</f>
        <v>0.66256402363900779</v>
      </c>
      <c r="D21" s="29">
        <v>22</v>
      </c>
      <c r="E21" s="29">
        <v>10</v>
      </c>
      <c r="G21" s="33" t="s">
        <v>17</v>
      </c>
      <c r="H21" s="34">
        <v>0.28891620000000001</v>
      </c>
    </row>
    <row r="22" spans="2:8">
      <c r="B22" s="26" t="s">
        <v>11</v>
      </c>
      <c r="C22" s="48">
        <f t="shared" si="0"/>
        <v>0.9931015467390566</v>
      </c>
      <c r="D22" s="29">
        <v>26</v>
      </c>
      <c r="E22" s="29">
        <v>25</v>
      </c>
      <c r="G22" s="33" t="s">
        <v>28</v>
      </c>
      <c r="H22" s="34">
        <v>0.2092753</v>
      </c>
    </row>
    <row r="23" spans="2:8">
      <c r="B23" s="27" t="s">
        <v>12</v>
      </c>
      <c r="C23" s="49">
        <f t="shared" si="0"/>
        <v>0.61210396669794953</v>
      </c>
      <c r="D23" s="29">
        <v>14</v>
      </c>
      <c r="E23" s="29">
        <v>20</v>
      </c>
      <c r="H23" s="37"/>
    </row>
    <row r="24" spans="2:8">
      <c r="B24" s="26" t="s">
        <v>13</v>
      </c>
      <c r="C24" s="48">
        <f t="shared" si="0"/>
        <v>1.8929592311121433E-2</v>
      </c>
      <c r="D24" s="29">
        <v>6</v>
      </c>
      <c r="E24" s="29">
        <v>10</v>
      </c>
    </row>
    <row r="25" spans="2:8">
      <c r="B25" s="26" t="s">
        <v>20</v>
      </c>
      <c r="C25" s="48">
        <f t="shared" si="0"/>
        <v>1.7003169967558355E-2</v>
      </c>
      <c r="D25" s="29">
        <v>2</v>
      </c>
      <c r="E25" s="29">
        <v>15</v>
      </c>
    </row>
    <row r="26" spans="2:8">
      <c r="B26" s="26" t="s">
        <v>21</v>
      </c>
      <c r="C26" s="48">
        <f t="shared" si="0"/>
        <v>6.7308897043670182E-3</v>
      </c>
      <c r="D26" s="29">
        <v>6</v>
      </c>
      <c r="E26" s="29">
        <v>5</v>
      </c>
    </row>
    <row r="27" spans="2:8">
      <c r="B27" s="26" t="s">
        <v>22</v>
      </c>
      <c r="C27" s="49">
        <f t="shared" si="0"/>
        <v>2.1069595952280792E-2</v>
      </c>
      <c r="D27" s="42">
        <v>10</v>
      </c>
      <c r="E27" s="42">
        <v>5</v>
      </c>
    </row>
    <row r="28" spans="2:8">
      <c r="B28" s="38" t="s">
        <v>27</v>
      </c>
      <c r="C28" s="50">
        <f t="shared" si="0"/>
        <v>0.70148289889330206</v>
      </c>
      <c r="D28" s="39">
        <v>19</v>
      </c>
      <c r="E28" s="39">
        <v>15</v>
      </c>
    </row>
  </sheetData>
  <mergeCells count="2">
    <mergeCell ref="D4:E4"/>
    <mergeCell ref="D18:E18"/>
  </mergeCells>
  <phoneticPr fontId="1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4:M35"/>
  <sheetViews>
    <sheetView workbookViewId="0">
      <selection activeCell="N37" sqref="N36:N37"/>
    </sheetView>
  </sheetViews>
  <sheetFormatPr defaultRowHeight="14.25"/>
  <cols>
    <col min="3" max="3" width="6" customWidth="1"/>
    <col min="4" max="4" width="13" customWidth="1"/>
    <col min="8" max="8" width="9.125" bestFit="1" customWidth="1"/>
    <col min="10" max="10" width="9.75" bestFit="1" customWidth="1"/>
    <col min="11" max="13" width="9.125" bestFit="1" customWidth="1"/>
  </cols>
  <sheetData>
    <row r="4" spans="2:13" ht="15" thickBot="1">
      <c r="B4" s="54" t="s">
        <v>6</v>
      </c>
      <c r="C4" s="54" t="s">
        <v>29</v>
      </c>
      <c r="D4" s="54" t="s">
        <v>30</v>
      </c>
      <c r="E4" s="54" t="s">
        <v>31</v>
      </c>
      <c r="F4" s="54" t="s">
        <v>32</v>
      </c>
      <c r="H4" s="55" t="s">
        <v>6</v>
      </c>
      <c r="I4" s="55" t="s">
        <v>29</v>
      </c>
      <c r="J4" s="55" t="s">
        <v>30</v>
      </c>
      <c r="K4" s="55" t="s">
        <v>31</v>
      </c>
      <c r="L4" s="55" t="s">
        <v>32</v>
      </c>
      <c r="M4" s="87"/>
    </row>
    <row r="5" spans="2:13" ht="15" thickTop="1">
      <c r="B5" s="53">
        <v>1</v>
      </c>
      <c r="C5" s="53" t="s">
        <v>33</v>
      </c>
      <c r="D5" s="53">
        <v>0</v>
      </c>
      <c r="E5" s="53" t="s">
        <v>34</v>
      </c>
      <c r="F5" s="53">
        <v>36</v>
      </c>
      <c r="H5" s="53">
        <v>1</v>
      </c>
      <c r="I5" s="53">
        <f>IF(C5="無",0,1)</f>
        <v>0</v>
      </c>
      <c r="J5" s="53">
        <v>0</v>
      </c>
      <c r="K5" s="53">
        <f>IF(E5="男",0,1)</f>
        <v>0</v>
      </c>
      <c r="L5" s="53">
        <v>36</v>
      </c>
      <c r="M5" s="87"/>
    </row>
    <row r="6" spans="2:13">
      <c r="B6" s="51">
        <v>2</v>
      </c>
      <c r="C6" s="51" t="s">
        <v>33</v>
      </c>
      <c r="D6" s="51">
        <v>0</v>
      </c>
      <c r="E6" s="51" t="s">
        <v>34</v>
      </c>
      <c r="F6" s="51">
        <v>55</v>
      </c>
      <c r="H6" s="51">
        <v>2</v>
      </c>
      <c r="I6" s="51">
        <f t="shared" ref="I6:I29" si="0">IF(C6="無",0,1)</f>
        <v>0</v>
      </c>
      <c r="J6" s="51">
        <v>0</v>
      </c>
      <c r="K6" s="51">
        <f t="shared" ref="K6:K29" si="1">IF(E6="男",0,1)</f>
        <v>0</v>
      </c>
      <c r="L6" s="51">
        <v>55</v>
      </c>
      <c r="M6" s="87"/>
    </row>
    <row r="7" spans="2:13">
      <c r="B7" s="51">
        <v>3</v>
      </c>
      <c r="C7" s="51" t="s">
        <v>33</v>
      </c>
      <c r="D7" s="51">
        <v>0</v>
      </c>
      <c r="E7" s="51" t="s">
        <v>35</v>
      </c>
      <c r="F7" s="51">
        <v>27</v>
      </c>
      <c r="H7" s="51">
        <v>3</v>
      </c>
      <c r="I7" s="51">
        <f t="shared" si="0"/>
        <v>0</v>
      </c>
      <c r="J7" s="51">
        <v>0</v>
      </c>
      <c r="K7" s="51">
        <f t="shared" si="1"/>
        <v>1</v>
      </c>
      <c r="L7" s="51">
        <v>27</v>
      </c>
      <c r="M7" s="87"/>
    </row>
    <row r="8" spans="2:13">
      <c r="B8" s="51">
        <v>4</v>
      </c>
      <c r="C8" s="51" t="s">
        <v>33</v>
      </c>
      <c r="D8" s="51">
        <v>0</v>
      </c>
      <c r="E8" s="51" t="s">
        <v>35</v>
      </c>
      <c r="F8" s="51">
        <v>42</v>
      </c>
      <c r="H8" s="51">
        <v>4</v>
      </c>
      <c r="I8" s="51">
        <f t="shared" si="0"/>
        <v>0</v>
      </c>
      <c r="J8" s="51">
        <v>0</v>
      </c>
      <c r="K8" s="51">
        <f t="shared" si="1"/>
        <v>1</v>
      </c>
      <c r="L8" s="51">
        <v>42</v>
      </c>
      <c r="M8" s="87"/>
    </row>
    <row r="9" spans="2:13">
      <c r="B9" s="51">
        <v>5</v>
      </c>
      <c r="C9" s="51" t="s">
        <v>33</v>
      </c>
      <c r="D9" s="51">
        <v>1</v>
      </c>
      <c r="E9" s="51" t="s">
        <v>34</v>
      </c>
      <c r="F9" s="51">
        <v>35</v>
      </c>
      <c r="H9" s="51">
        <v>5</v>
      </c>
      <c r="I9" s="51">
        <f t="shared" si="0"/>
        <v>0</v>
      </c>
      <c r="J9" s="51">
        <v>1</v>
      </c>
      <c r="K9" s="51">
        <f t="shared" si="1"/>
        <v>0</v>
      </c>
      <c r="L9" s="51">
        <v>35</v>
      </c>
    </row>
    <row r="10" spans="2:13">
      <c r="B10" s="51">
        <v>6</v>
      </c>
      <c r="C10" s="51" t="s">
        <v>33</v>
      </c>
      <c r="D10" s="51">
        <v>1</v>
      </c>
      <c r="E10" s="51" t="s">
        <v>34</v>
      </c>
      <c r="F10" s="51">
        <v>39</v>
      </c>
      <c r="H10" s="51">
        <v>6</v>
      </c>
      <c r="I10" s="51">
        <f t="shared" si="0"/>
        <v>0</v>
      </c>
      <c r="J10" s="51">
        <v>1</v>
      </c>
      <c r="K10" s="51">
        <f t="shared" si="1"/>
        <v>0</v>
      </c>
      <c r="L10" s="51">
        <v>39</v>
      </c>
      <c r="M10" s="68"/>
    </row>
    <row r="11" spans="2:13">
      <c r="B11" s="51">
        <v>7</v>
      </c>
      <c r="C11" s="51" t="s">
        <v>33</v>
      </c>
      <c r="D11" s="51">
        <v>1</v>
      </c>
      <c r="E11" s="51" t="s">
        <v>34</v>
      </c>
      <c r="F11" s="51">
        <v>41</v>
      </c>
      <c r="H11" s="51">
        <v>7</v>
      </c>
      <c r="I11" s="51">
        <f t="shared" si="0"/>
        <v>0</v>
      </c>
      <c r="J11" s="51">
        <v>1</v>
      </c>
      <c r="K11" s="51">
        <f t="shared" si="1"/>
        <v>0</v>
      </c>
      <c r="L11" s="51">
        <v>41</v>
      </c>
      <c r="M11" s="69"/>
    </row>
    <row r="12" spans="2:13">
      <c r="B12" s="51">
        <v>8</v>
      </c>
      <c r="C12" s="51" t="s">
        <v>33</v>
      </c>
      <c r="D12" s="51">
        <v>1</v>
      </c>
      <c r="E12" s="51" t="s">
        <v>34</v>
      </c>
      <c r="F12" s="51">
        <v>45</v>
      </c>
      <c r="H12" s="51">
        <v>8</v>
      </c>
      <c r="I12" s="51">
        <f t="shared" si="0"/>
        <v>0</v>
      </c>
      <c r="J12" s="51">
        <v>1</v>
      </c>
      <c r="K12" s="51">
        <f t="shared" si="1"/>
        <v>0</v>
      </c>
      <c r="L12" s="51">
        <v>45</v>
      </c>
      <c r="M12" s="69"/>
    </row>
    <row r="13" spans="2:13">
      <c r="B13" s="51">
        <v>9</v>
      </c>
      <c r="C13" s="51" t="s">
        <v>33</v>
      </c>
      <c r="D13" s="51">
        <v>1</v>
      </c>
      <c r="E13" s="51" t="s">
        <v>35</v>
      </c>
      <c r="F13" s="51">
        <v>32</v>
      </c>
      <c r="H13" s="51">
        <v>9</v>
      </c>
      <c r="I13" s="51">
        <f t="shared" si="0"/>
        <v>0</v>
      </c>
      <c r="J13" s="51">
        <v>1</v>
      </c>
      <c r="K13" s="51">
        <f t="shared" si="1"/>
        <v>1</v>
      </c>
      <c r="L13" s="51">
        <v>32</v>
      </c>
      <c r="M13" s="69"/>
    </row>
    <row r="14" spans="2:13">
      <c r="B14" s="51">
        <v>10</v>
      </c>
      <c r="C14" s="51" t="s">
        <v>33</v>
      </c>
      <c r="D14" s="51">
        <v>1</v>
      </c>
      <c r="E14" s="51" t="s">
        <v>35</v>
      </c>
      <c r="F14" s="51">
        <v>42</v>
      </c>
      <c r="H14" s="51">
        <v>10</v>
      </c>
      <c r="I14" s="51">
        <f t="shared" si="0"/>
        <v>0</v>
      </c>
      <c r="J14" s="51">
        <v>1</v>
      </c>
      <c r="K14" s="51">
        <f t="shared" si="1"/>
        <v>1</v>
      </c>
      <c r="L14" s="51">
        <v>42</v>
      </c>
      <c r="M14" s="69"/>
    </row>
    <row r="15" spans="2:13">
      <c r="B15" s="51">
        <v>11</v>
      </c>
      <c r="C15" s="51" t="s">
        <v>33</v>
      </c>
      <c r="D15" s="51">
        <v>1</v>
      </c>
      <c r="E15" s="51" t="s">
        <v>35</v>
      </c>
      <c r="F15" s="51">
        <v>51</v>
      </c>
      <c r="H15" s="51">
        <v>11</v>
      </c>
      <c r="I15" s="51">
        <f t="shared" si="0"/>
        <v>0</v>
      </c>
      <c r="J15" s="51">
        <v>1</v>
      </c>
      <c r="K15" s="51">
        <f t="shared" si="1"/>
        <v>1</v>
      </c>
      <c r="L15" s="51">
        <v>51</v>
      </c>
      <c r="M15" s="69"/>
    </row>
    <row r="16" spans="2:13">
      <c r="B16" s="51">
        <v>12</v>
      </c>
      <c r="C16" s="51" t="s">
        <v>33</v>
      </c>
      <c r="D16" s="51">
        <v>1</v>
      </c>
      <c r="E16" s="51" t="s">
        <v>35</v>
      </c>
      <c r="F16" s="51">
        <v>53</v>
      </c>
      <c r="H16" s="51">
        <v>12</v>
      </c>
      <c r="I16" s="51">
        <f t="shared" si="0"/>
        <v>0</v>
      </c>
      <c r="J16" s="51">
        <v>1</v>
      </c>
      <c r="K16" s="51">
        <f t="shared" si="1"/>
        <v>1</v>
      </c>
      <c r="L16" s="51">
        <v>53</v>
      </c>
      <c r="M16" s="69"/>
    </row>
    <row r="17" spans="2:13">
      <c r="B17" s="51">
        <v>13</v>
      </c>
      <c r="C17" s="51" t="s">
        <v>33</v>
      </c>
      <c r="D17" s="51">
        <v>2</v>
      </c>
      <c r="E17" s="51" t="s">
        <v>34</v>
      </c>
      <c r="F17" s="51">
        <v>43</v>
      </c>
      <c r="H17" s="51">
        <v>13</v>
      </c>
      <c r="I17" s="51">
        <f t="shared" si="0"/>
        <v>0</v>
      </c>
      <c r="J17" s="51">
        <v>2</v>
      </c>
      <c r="K17" s="51">
        <f t="shared" si="1"/>
        <v>0</v>
      </c>
      <c r="L17" s="51">
        <v>43</v>
      </c>
      <c r="M17" s="69"/>
    </row>
    <row r="18" spans="2:13">
      <c r="B18" s="51">
        <v>14</v>
      </c>
      <c r="C18" s="51" t="s">
        <v>33</v>
      </c>
      <c r="D18" s="51">
        <v>2</v>
      </c>
      <c r="E18" s="51" t="s">
        <v>34</v>
      </c>
      <c r="F18" s="51">
        <v>47</v>
      </c>
      <c r="H18" s="51">
        <v>14</v>
      </c>
      <c r="I18" s="51">
        <f t="shared" si="0"/>
        <v>0</v>
      </c>
      <c r="J18" s="51">
        <v>2</v>
      </c>
      <c r="K18" s="51">
        <f t="shared" si="1"/>
        <v>0</v>
      </c>
      <c r="L18" s="51">
        <v>47</v>
      </c>
      <c r="M18" s="69"/>
    </row>
    <row r="19" spans="2:13">
      <c r="B19" s="51">
        <v>15</v>
      </c>
      <c r="C19" s="51" t="s">
        <v>33</v>
      </c>
      <c r="D19" s="51">
        <v>2</v>
      </c>
      <c r="E19" s="51" t="s">
        <v>35</v>
      </c>
      <c r="F19" s="51">
        <v>52</v>
      </c>
      <c r="H19" s="51">
        <v>15</v>
      </c>
      <c r="I19" s="51">
        <f t="shared" si="0"/>
        <v>0</v>
      </c>
      <c r="J19" s="51">
        <v>2</v>
      </c>
      <c r="K19" s="51">
        <f t="shared" si="1"/>
        <v>1</v>
      </c>
      <c r="L19" s="51">
        <v>52</v>
      </c>
      <c r="M19" s="69"/>
    </row>
    <row r="20" spans="2:13">
      <c r="B20" s="51">
        <v>16</v>
      </c>
      <c r="C20" s="51" t="s">
        <v>36</v>
      </c>
      <c r="D20" s="51">
        <v>1</v>
      </c>
      <c r="E20" s="51" t="s">
        <v>34</v>
      </c>
      <c r="F20" s="51">
        <v>46</v>
      </c>
      <c r="H20" s="51">
        <v>16</v>
      </c>
      <c r="I20" s="51">
        <f t="shared" si="0"/>
        <v>1</v>
      </c>
      <c r="J20" s="51">
        <v>1</v>
      </c>
      <c r="K20" s="51">
        <f t="shared" si="1"/>
        <v>0</v>
      </c>
      <c r="L20" s="51">
        <v>46</v>
      </c>
      <c r="M20" s="69"/>
    </row>
    <row r="21" spans="2:13">
      <c r="B21" s="51">
        <v>17</v>
      </c>
      <c r="C21" s="51" t="s">
        <v>36</v>
      </c>
      <c r="D21" s="51">
        <v>1</v>
      </c>
      <c r="E21" s="51" t="s">
        <v>35</v>
      </c>
      <c r="F21" s="51">
        <v>24</v>
      </c>
      <c r="H21" s="51">
        <v>17</v>
      </c>
      <c r="I21" s="51">
        <f t="shared" si="0"/>
        <v>1</v>
      </c>
      <c r="J21" s="51">
        <v>1</v>
      </c>
      <c r="K21" s="51">
        <f t="shared" si="1"/>
        <v>1</v>
      </c>
      <c r="L21" s="51">
        <v>24</v>
      </c>
      <c r="M21" s="69"/>
    </row>
    <row r="22" spans="2:13">
      <c r="B22" s="51">
        <v>18</v>
      </c>
      <c r="C22" s="51" t="s">
        <v>36</v>
      </c>
      <c r="D22" s="51">
        <v>1</v>
      </c>
      <c r="E22" s="51" t="s">
        <v>35</v>
      </c>
      <c r="F22" s="51">
        <v>38</v>
      </c>
      <c r="H22" s="51">
        <v>18</v>
      </c>
      <c r="I22" s="51">
        <f t="shared" si="0"/>
        <v>1</v>
      </c>
      <c r="J22" s="51">
        <v>1</v>
      </c>
      <c r="K22" s="51">
        <f t="shared" si="1"/>
        <v>1</v>
      </c>
      <c r="L22" s="51">
        <v>38</v>
      </c>
      <c r="M22" s="69"/>
    </row>
    <row r="23" spans="2:13">
      <c r="B23" s="51">
        <v>19</v>
      </c>
      <c r="C23" s="51" t="s">
        <v>36</v>
      </c>
      <c r="D23" s="51">
        <v>1</v>
      </c>
      <c r="E23" s="51" t="s">
        <v>35</v>
      </c>
      <c r="F23" s="51">
        <v>58</v>
      </c>
      <c r="H23" s="51">
        <v>19</v>
      </c>
      <c r="I23" s="51">
        <f t="shared" si="0"/>
        <v>1</v>
      </c>
      <c r="J23" s="51">
        <v>1</v>
      </c>
      <c r="K23" s="51">
        <f t="shared" si="1"/>
        <v>1</v>
      </c>
      <c r="L23" s="51">
        <v>58</v>
      </c>
      <c r="M23" s="69"/>
    </row>
    <row r="24" spans="2:13">
      <c r="B24" s="51">
        <v>20</v>
      </c>
      <c r="C24" s="51" t="s">
        <v>36</v>
      </c>
      <c r="D24" s="51">
        <v>2</v>
      </c>
      <c r="E24" s="51" t="s">
        <v>34</v>
      </c>
      <c r="F24" s="51">
        <v>21</v>
      </c>
      <c r="H24" s="51">
        <v>20</v>
      </c>
      <c r="I24" s="51">
        <f t="shared" si="0"/>
        <v>1</v>
      </c>
      <c r="J24" s="51">
        <v>2</v>
      </c>
      <c r="K24" s="51">
        <f t="shared" si="1"/>
        <v>0</v>
      </c>
      <c r="L24" s="51">
        <v>21</v>
      </c>
      <c r="M24" s="69"/>
    </row>
    <row r="25" spans="2:13">
      <c r="B25" s="51">
        <v>21</v>
      </c>
      <c r="C25" s="51" t="s">
        <v>36</v>
      </c>
      <c r="D25" s="51">
        <v>2</v>
      </c>
      <c r="E25" s="51" t="s">
        <v>34</v>
      </c>
      <c r="F25" s="51">
        <v>30</v>
      </c>
      <c r="H25" s="51">
        <v>21</v>
      </c>
      <c r="I25" s="51">
        <f t="shared" si="0"/>
        <v>1</v>
      </c>
      <c r="J25" s="51">
        <v>2</v>
      </c>
      <c r="K25" s="51">
        <f t="shared" si="1"/>
        <v>0</v>
      </c>
      <c r="L25" s="51">
        <v>30</v>
      </c>
      <c r="M25" s="69"/>
    </row>
    <row r="26" spans="2:13">
      <c r="B26" s="51">
        <v>22</v>
      </c>
      <c r="C26" s="51" t="s">
        <v>36</v>
      </c>
      <c r="D26" s="51">
        <v>2</v>
      </c>
      <c r="E26" s="51" t="s">
        <v>34</v>
      </c>
      <c r="F26" s="56">
        <v>37</v>
      </c>
      <c r="G26" s="57"/>
      <c r="H26" s="51">
        <v>22</v>
      </c>
      <c r="I26" s="51">
        <f t="shared" si="0"/>
        <v>1</v>
      </c>
      <c r="J26" s="51">
        <v>2</v>
      </c>
      <c r="K26" s="51">
        <f t="shared" si="1"/>
        <v>0</v>
      </c>
      <c r="L26" s="51">
        <v>37</v>
      </c>
      <c r="M26" s="69"/>
    </row>
    <row r="27" spans="2:13">
      <c r="B27" s="51">
        <v>23</v>
      </c>
      <c r="C27" s="51" t="s">
        <v>36</v>
      </c>
      <c r="D27" s="51">
        <v>2</v>
      </c>
      <c r="E27" s="51" t="s">
        <v>35</v>
      </c>
      <c r="F27" s="56">
        <v>24</v>
      </c>
      <c r="G27" s="57"/>
      <c r="H27" s="51">
        <v>23</v>
      </c>
      <c r="I27" s="51">
        <f t="shared" si="0"/>
        <v>1</v>
      </c>
      <c r="J27" s="51">
        <v>2</v>
      </c>
      <c r="K27" s="51">
        <f t="shared" si="1"/>
        <v>1</v>
      </c>
      <c r="L27" s="51">
        <v>24</v>
      </c>
      <c r="M27" s="69"/>
    </row>
    <row r="28" spans="2:13">
      <c r="B28" s="51">
        <v>24</v>
      </c>
      <c r="C28" s="51" t="s">
        <v>36</v>
      </c>
      <c r="D28" s="51">
        <v>2</v>
      </c>
      <c r="E28" s="51" t="s">
        <v>35</v>
      </c>
      <c r="F28" s="51">
        <v>56</v>
      </c>
      <c r="H28" s="51">
        <v>24</v>
      </c>
      <c r="I28" s="51">
        <f t="shared" si="0"/>
        <v>1</v>
      </c>
      <c r="J28" s="51">
        <v>2</v>
      </c>
      <c r="K28" s="51">
        <f t="shared" si="1"/>
        <v>1</v>
      </c>
      <c r="L28" s="51">
        <v>56</v>
      </c>
      <c r="M28" s="69"/>
    </row>
    <row r="29" spans="2:13">
      <c r="B29" s="52">
        <v>25</v>
      </c>
      <c r="C29" s="52" t="s">
        <v>36</v>
      </c>
      <c r="D29" s="52">
        <v>2</v>
      </c>
      <c r="E29" s="52" t="s">
        <v>35</v>
      </c>
      <c r="F29" s="52">
        <v>58</v>
      </c>
      <c r="H29" s="52">
        <v>25</v>
      </c>
      <c r="I29" s="52">
        <f t="shared" si="0"/>
        <v>1</v>
      </c>
      <c r="J29" s="52">
        <v>2</v>
      </c>
      <c r="K29" s="52">
        <f t="shared" si="1"/>
        <v>1</v>
      </c>
      <c r="L29" s="52">
        <v>58</v>
      </c>
      <c r="M29" s="69"/>
    </row>
    <row r="30" spans="2:13">
      <c r="M30" s="69"/>
    </row>
    <row r="31" spans="2:13">
      <c r="M31" s="69"/>
    </row>
    <row r="32" spans="2:13">
      <c r="M32" s="69"/>
    </row>
    <row r="33" spans="13:13">
      <c r="M33" s="69"/>
    </row>
    <row r="34" spans="13:13">
      <c r="M34" s="69"/>
    </row>
    <row r="35" spans="13:13">
      <c r="M35" s="69"/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EAC89-89E0-4DF0-B35B-746C336766D9}">
  <sheetPr>
    <pageSetUpPr fitToPage="1"/>
  </sheetPr>
  <dimension ref="B1:P39"/>
  <sheetViews>
    <sheetView topLeftCell="A16" workbookViewId="0">
      <selection activeCell="B4" sqref="B4:F20"/>
    </sheetView>
  </sheetViews>
  <sheetFormatPr defaultRowHeight="14.25"/>
  <cols>
    <col min="3" max="3" width="7.125" customWidth="1"/>
    <col min="8" max="8" width="9" style="1"/>
  </cols>
  <sheetData>
    <row r="1" spans="2:16" ht="14.25" customHeight="1"/>
    <row r="2" spans="2:16" ht="14.25" customHeight="1"/>
    <row r="3" spans="2:16" ht="14.25" customHeight="1"/>
    <row r="4" spans="2:16" s="78" customFormat="1" ht="14.25" customHeight="1" thickBot="1">
      <c r="B4" s="77" t="s">
        <v>37</v>
      </c>
      <c r="C4" s="77" t="s">
        <v>78</v>
      </c>
      <c r="D4" s="77" t="s">
        <v>79</v>
      </c>
      <c r="E4" s="77" t="s">
        <v>80</v>
      </c>
      <c r="F4" s="77" t="s">
        <v>81</v>
      </c>
      <c r="G4" s="68"/>
      <c r="H4" s="72" t="s">
        <v>65</v>
      </c>
      <c r="I4" s="72" t="s">
        <v>66</v>
      </c>
      <c r="J4" s="72" t="s">
        <v>67</v>
      </c>
      <c r="K4" s="72" t="s">
        <v>68</v>
      </c>
      <c r="L4" s="72" t="s">
        <v>69</v>
      </c>
      <c r="M4" s="72" t="s">
        <v>70</v>
      </c>
      <c r="N4" s="72" t="s">
        <v>71</v>
      </c>
      <c r="O4" s="72" t="s">
        <v>72</v>
      </c>
      <c r="P4" s="72" t="s">
        <v>73</v>
      </c>
    </row>
    <row r="5" spans="2:16" s="78" customFormat="1" ht="14.25" customHeight="1" thickTop="1">
      <c r="B5" s="79">
        <v>1</v>
      </c>
      <c r="C5" s="79">
        <v>1</v>
      </c>
      <c r="D5" s="79">
        <v>5</v>
      </c>
      <c r="E5" s="79">
        <v>1</v>
      </c>
      <c r="F5" s="79">
        <v>3</v>
      </c>
      <c r="G5" s="69"/>
      <c r="H5" s="84">
        <v>0</v>
      </c>
      <c r="I5" s="71" t="s">
        <v>74</v>
      </c>
      <c r="J5" s="74">
        <v>0.88761250000000003</v>
      </c>
      <c r="K5" s="74">
        <v>-12.9552</v>
      </c>
      <c r="L5" s="74">
        <v>14.730420000000001</v>
      </c>
      <c r="M5" s="74">
        <v>0.13974780000000001</v>
      </c>
      <c r="N5" s="74">
        <v>89.117739999999998</v>
      </c>
      <c r="O5" s="74">
        <v>6.3515309999999996</v>
      </c>
      <c r="P5" s="74">
        <v>-0.95163799999999998</v>
      </c>
    </row>
    <row r="6" spans="2:16" s="78" customFormat="1" ht="14.25" customHeight="1">
      <c r="B6" s="80">
        <f>B5+1</f>
        <v>2</v>
      </c>
      <c r="C6" s="80">
        <v>1</v>
      </c>
      <c r="D6" s="80">
        <v>3</v>
      </c>
      <c r="E6" s="80">
        <v>1</v>
      </c>
      <c r="F6" s="80">
        <v>5</v>
      </c>
      <c r="G6" s="69"/>
      <c r="H6" s="85">
        <v>1</v>
      </c>
      <c r="I6" s="73" t="s">
        <v>82</v>
      </c>
      <c r="J6" s="75">
        <v>0.14788490000000001</v>
      </c>
      <c r="K6" s="75">
        <v>-1.29803</v>
      </c>
      <c r="L6" s="75">
        <v>1.5938000000000001</v>
      </c>
      <c r="M6" s="75">
        <v>0.22290879999999999</v>
      </c>
      <c r="N6" s="75">
        <v>82.735569999999996</v>
      </c>
      <c r="O6" s="75">
        <v>0.66343260000000004</v>
      </c>
      <c r="P6" s="75">
        <v>0.2148581</v>
      </c>
    </row>
    <row r="7" spans="2:16" s="78" customFormat="1" ht="14.25" customHeight="1">
      <c r="B7" s="80">
        <f t="shared" ref="B7:B20" si="0">B6+1</f>
        <v>3</v>
      </c>
      <c r="C7" s="80">
        <v>1</v>
      </c>
      <c r="D7" s="80">
        <v>4</v>
      </c>
      <c r="E7" s="80">
        <v>0</v>
      </c>
      <c r="F7" s="80">
        <v>4</v>
      </c>
      <c r="G7" s="69"/>
      <c r="H7" s="85">
        <v>2</v>
      </c>
      <c r="I7" s="73" t="s">
        <v>83</v>
      </c>
      <c r="J7" s="75">
        <v>-0.7934213</v>
      </c>
      <c r="K7" s="75">
        <v>-6.5881030000000003</v>
      </c>
      <c r="L7" s="75">
        <v>5.0012600000000003</v>
      </c>
      <c r="M7" s="75">
        <v>-0.29841469999999998</v>
      </c>
      <c r="N7" s="75">
        <v>77.049090000000007</v>
      </c>
      <c r="O7" s="75">
        <v>2.6587879999999999</v>
      </c>
      <c r="P7" s="75">
        <v>-0.24966859999999999</v>
      </c>
    </row>
    <row r="8" spans="2:16" s="78" customFormat="1" ht="14.25" customHeight="1">
      <c r="B8" s="80">
        <f t="shared" si="0"/>
        <v>4</v>
      </c>
      <c r="C8" s="80">
        <v>1</v>
      </c>
      <c r="D8" s="80">
        <v>7</v>
      </c>
      <c r="E8" s="80">
        <v>0</v>
      </c>
      <c r="F8" s="80">
        <v>3</v>
      </c>
      <c r="G8" s="69"/>
      <c r="H8" s="86">
        <v>3</v>
      </c>
      <c r="I8" s="70" t="s">
        <v>84</v>
      </c>
      <c r="J8" s="76">
        <v>-6.1438449999999999E-2</v>
      </c>
      <c r="K8" s="76">
        <v>-2.5341339999999999</v>
      </c>
      <c r="L8" s="76">
        <v>2.411257</v>
      </c>
      <c r="M8" s="76">
        <v>-5.4152119999999998E-2</v>
      </c>
      <c r="N8" s="76">
        <v>95.770510000000002</v>
      </c>
      <c r="O8" s="76">
        <v>1.1345529999999999</v>
      </c>
      <c r="P8" s="76">
        <v>-5.3751979999999998E-2</v>
      </c>
    </row>
    <row r="9" spans="2:16" ht="14.25" customHeight="1">
      <c r="B9" s="81">
        <f t="shared" si="0"/>
        <v>5</v>
      </c>
      <c r="C9" s="81">
        <v>0</v>
      </c>
      <c r="D9" s="81">
        <v>2</v>
      </c>
      <c r="E9" s="81">
        <v>1</v>
      </c>
      <c r="F9" s="81">
        <v>3</v>
      </c>
    </row>
    <row r="10" spans="2:16" ht="14.25" customHeight="1">
      <c r="B10" s="81">
        <f t="shared" si="0"/>
        <v>6</v>
      </c>
      <c r="C10" s="81">
        <v>1</v>
      </c>
      <c r="D10" s="81">
        <v>8</v>
      </c>
      <c r="E10" s="81">
        <v>0</v>
      </c>
      <c r="F10" s="81">
        <v>2</v>
      </c>
      <c r="G10" s="68"/>
    </row>
    <row r="11" spans="2:16" ht="14.25" customHeight="1">
      <c r="B11" s="81">
        <f t="shared" si="0"/>
        <v>7</v>
      </c>
      <c r="C11" s="81">
        <v>0</v>
      </c>
      <c r="D11" s="81">
        <v>6</v>
      </c>
      <c r="E11" s="81">
        <v>1</v>
      </c>
      <c r="F11" s="81">
        <v>4</v>
      </c>
      <c r="G11" s="69"/>
    </row>
    <row r="12" spans="2:16" ht="14.25" customHeight="1">
      <c r="B12" s="81">
        <f t="shared" si="0"/>
        <v>8</v>
      </c>
      <c r="C12" s="81">
        <v>1</v>
      </c>
      <c r="D12" s="81">
        <v>10</v>
      </c>
      <c r="E12" s="81">
        <v>1</v>
      </c>
      <c r="F12" s="81">
        <v>1</v>
      </c>
      <c r="G12" s="69"/>
    </row>
    <row r="13" spans="2:16" ht="14.25" customHeight="1">
      <c r="B13" s="81">
        <f t="shared" si="0"/>
        <v>9</v>
      </c>
      <c r="C13" s="81">
        <v>1</v>
      </c>
      <c r="D13" s="81">
        <v>4</v>
      </c>
      <c r="E13" s="81">
        <v>0</v>
      </c>
      <c r="F13" s="81">
        <v>4</v>
      </c>
      <c r="G13" s="69"/>
    </row>
    <row r="14" spans="2:16" ht="14.25" customHeight="1">
      <c r="B14" s="81">
        <f t="shared" si="0"/>
        <v>10</v>
      </c>
      <c r="C14" s="81">
        <v>0</v>
      </c>
      <c r="D14" s="81">
        <v>6</v>
      </c>
      <c r="E14" s="81">
        <v>1</v>
      </c>
      <c r="F14" s="81">
        <v>6</v>
      </c>
      <c r="G14" s="69"/>
    </row>
    <row r="15" spans="2:16" ht="14.25" customHeight="1">
      <c r="B15" s="81">
        <f t="shared" si="0"/>
        <v>11</v>
      </c>
      <c r="C15" s="81">
        <v>1</v>
      </c>
      <c r="D15" s="81">
        <v>2</v>
      </c>
      <c r="E15" s="81">
        <v>0</v>
      </c>
      <c r="F15" s="81">
        <v>5</v>
      </c>
      <c r="G15" s="69"/>
    </row>
    <row r="16" spans="2:16" ht="14.25" customHeight="1">
      <c r="B16" s="81">
        <f t="shared" si="0"/>
        <v>12</v>
      </c>
      <c r="C16" s="81">
        <v>0</v>
      </c>
      <c r="D16" s="81">
        <v>6</v>
      </c>
      <c r="E16" s="81">
        <v>0</v>
      </c>
      <c r="F16" s="81">
        <v>2</v>
      </c>
      <c r="G16" s="69"/>
    </row>
    <row r="17" spans="2:7" ht="14.25" customHeight="1">
      <c r="B17" s="81">
        <f t="shared" si="0"/>
        <v>13</v>
      </c>
      <c r="C17" s="81">
        <v>0</v>
      </c>
      <c r="D17" s="81">
        <v>3</v>
      </c>
      <c r="E17" s="81">
        <v>0</v>
      </c>
      <c r="F17" s="81">
        <v>2</v>
      </c>
      <c r="G17" s="69"/>
    </row>
    <row r="18" spans="2:7" ht="14.25" customHeight="1">
      <c r="B18" s="81">
        <f t="shared" si="0"/>
        <v>14</v>
      </c>
      <c r="C18" s="81">
        <v>1</v>
      </c>
      <c r="D18" s="81">
        <v>5</v>
      </c>
      <c r="E18" s="81">
        <v>1</v>
      </c>
      <c r="F18" s="81">
        <v>3</v>
      </c>
      <c r="G18" s="69"/>
    </row>
    <row r="19" spans="2:7" ht="14.25" customHeight="1">
      <c r="B19" s="81">
        <f t="shared" si="0"/>
        <v>15</v>
      </c>
      <c r="C19" s="81">
        <v>0</v>
      </c>
      <c r="D19" s="81">
        <v>8</v>
      </c>
      <c r="E19" s="81">
        <v>0</v>
      </c>
      <c r="F19" s="81">
        <v>3</v>
      </c>
      <c r="G19" s="69"/>
    </row>
    <row r="20" spans="2:7" ht="14.25" customHeight="1">
      <c r="B20" s="82">
        <f t="shared" si="0"/>
        <v>16</v>
      </c>
      <c r="C20" s="82">
        <v>1</v>
      </c>
      <c r="D20" s="82">
        <v>8</v>
      </c>
      <c r="E20" s="82">
        <v>0</v>
      </c>
      <c r="F20" s="82">
        <v>1</v>
      </c>
      <c r="G20" s="69"/>
    </row>
    <row r="21" spans="2:7" ht="14.25" customHeight="1">
      <c r="C21" s="83"/>
      <c r="G21" s="69"/>
    </row>
    <row r="22" spans="2:7" ht="14.25" customHeight="1">
      <c r="G22" s="69"/>
    </row>
    <row r="23" spans="2:7" ht="14.25" customHeight="1" thickBot="1">
      <c r="B23" s="77" t="s">
        <v>37</v>
      </c>
      <c r="C23" s="77" t="s">
        <v>78</v>
      </c>
      <c r="D23" s="77" t="s">
        <v>79</v>
      </c>
      <c r="E23" s="77" t="s">
        <v>80</v>
      </c>
      <c r="F23" s="77" t="s">
        <v>81</v>
      </c>
      <c r="G23" s="69"/>
    </row>
    <row r="24" spans="2:7" ht="14.25" customHeight="1" thickTop="1">
      <c r="B24" s="79">
        <v>1</v>
      </c>
      <c r="C24" s="88">
        <f>1/(1+EXP(-($J$5+$J$6*D24+$J$7*E24+$J$8*F24)))</f>
        <v>0.65685278082967913</v>
      </c>
      <c r="D24" s="79">
        <v>5</v>
      </c>
      <c r="E24" s="79">
        <v>1</v>
      </c>
      <c r="F24" s="79">
        <v>3</v>
      </c>
      <c r="G24" s="69"/>
    </row>
    <row r="25" spans="2:7" ht="14.25" customHeight="1">
      <c r="B25" s="80">
        <f>B24+1</f>
        <v>2</v>
      </c>
      <c r="C25" s="89">
        <f t="shared" ref="C25:C39" si="1">1/(1+EXP(-($J$5+$J$6*D25+$J$7*E25+$J$8*F25)))</f>
        <v>0.55740911884013322</v>
      </c>
      <c r="D25" s="80">
        <v>3</v>
      </c>
      <c r="E25" s="80">
        <v>1</v>
      </c>
      <c r="F25" s="80">
        <v>5</v>
      </c>
      <c r="G25" s="69"/>
    </row>
    <row r="26" spans="2:7" ht="14.25" customHeight="1">
      <c r="B26" s="80">
        <f t="shared" ref="B26:B39" si="2">B25+1</f>
        <v>3</v>
      </c>
      <c r="C26" s="89">
        <f t="shared" si="1"/>
        <v>0.77441280273825019</v>
      </c>
      <c r="D26" s="80">
        <v>4</v>
      </c>
      <c r="E26" s="80">
        <v>0</v>
      </c>
      <c r="F26" s="80">
        <v>4</v>
      </c>
      <c r="G26" s="69"/>
    </row>
    <row r="27" spans="2:7" ht="14.25" customHeight="1">
      <c r="B27" s="80">
        <f t="shared" si="2"/>
        <v>4</v>
      </c>
      <c r="C27" s="89">
        <f t="shared" si="1"/>
        <v>0.85049535020053635</v>
      </c>
      <c r="D27" s="80">
        <v>7</v>
      </c>
      <c r="E27" s="80">
        <v>0</v>
      </c>
      <c r="F27" s="80">
        <v>3</v>
      </c>
    </row>
    <row r="28" spans="2:7" ht="14.25" customHeight="1">
      <c r="B28" s="81">
        <f t="shared" si="2"/>
        <v>5</v>
      </c>
      <c r="C28" s="90">
        <f t="shared" si="1"/>
        <v>0.55123099250259211</v>
      </c>
      <c r="D28" s="81">
        <v>2</v>
      </c>
      <c r="E28" s="81">
        <v>1</v>
      </c>
      <c r="F28" s="81">
        <v>3</v>
      </c>
    </row>
    <row r="29" spans="2:7" ht="14.25" customHeight="1">
      <c r="B29" s="81">
        <f t="shared" si="2"/>
        <v>6</v>
      </c>
      <c r="C29" s="90">
        <f t="shared" si="1"/>
        <v>0.87520817244819926</v>
      </c>
      <c r="D29" s="81">
        <v>8</v>
      </c>
      <c r="E29" s="81">
        <v>0</v>
      </c>
      <c r="F29" s="81">
        <v>2</v>
      </c>
    </row>
    <row r="30" spans="2:7" ht="14.25" customHeight="1">
      <c r="B30" s="81">
        <f t="shared" si="2"/>
        <v>7</v>
      </c>
      <c r="C30" s="90">
        <f t="shared" si="1"/>
        <v>0.6760650992327718</v>
      </c>
      <c r="D30" s="81">
        <v>6</v>
      </c>
      <c r="E30" s="81">
        <v>1</v>
      </c>
      <c r="F30" s="81">
        <v>4</v>
      </c>
    </row>
    <row r="31" spans="2:7" ht="14.25" customHeight="1">
      <c r="B31" s="81">
        <f t="shared" si="2"/>
        <v>8</v>
      </c>
      <c r="C31" s="90">
        <f t="shared" si="1"/>
        <v>0.81929846480892099</v>
      </c>
      <c r="D31" s="81">
        <v>10</v>
      </c>
      <c r="E31" s="81">
        <v>1</v>
      </c>
      <c r="F31" s="81">
        <v>1</v>
      </c>
    </row>
    <row r="32" spans="2:7" ht="14.25" customHeight="1">
      <c r="B32" s="81">
        <f t="shared" si="2"/>
        <v>9</v>
      </c>
      <c r="C32" s="90">
        <f t="shared" si="1"/>
        <v>0.77441280273825019</v>
      </c>
      <c r="D32" s="81">
        <v>4</v>
      </c>
      <c r="E32" s="81">
        <v>0</v>
      </c>
      <c r="F32" s="81">
        <v>4</v>
      </c>
    </row>
    <row r="33" spans="2:6" ht="14.25" customHeight="1">
      <c r="B33" s="81">
        <f t="shared" si="2"/>
        <v>10</v>
      </c>
      <c r="C33" s="90">
        <f t="shared" si="1"/>
        <v>0.64859518678432648</v>
      </c>
      <c r="D33" s="81">
        <v>6</v>
      </c>
      <c r="E33" s="81">
        <v>1</v>
      </c>
      <c r="F33" s="81">
        <v>6</v>
      </c>
    </row>
    <row r="34" spans="2:6" ht="14.25" customHeight="1">
      <c r="B34" s="81">
        <f t="shared" si="2"/>
        <v>11</v>
      </c>
      <c r="C34" s="90">
        <f t="shared" si="1"/>
        <v>0.70603208418930374</v>
      </c>
      <c r="D34" s="81">
        <v>2</v>
      </c>
      <c r="E34" s="81">
        <v>0</v>
      </c>
      <c r="F34" s="81">
        <v>5</v>
      </c>
    </row>
    <row r="35" spans="2:6">
      <c r="B35" s="81">
        <f t="shared" si="2"/>
        <v>12</v>
      </c>
      <c r="C35" s="90">
        <f t="shared" si="1"/>
        <v>0.8391672465047858</v>
      </c>
      <c r="D35" s="81">
        <v>6</v>
      </c>
      <c r="E35" s="81">
        <v>0</v>
      </c>
      <c r="F35" s="81">
        <v>2</v>
      </c>
    </row>
    <row r="36" spans="2:6">
      <c r="B36" s="81">
        <f t="shared" si="2"/>
        <v>13</v>
      </c>
      <c r="C36" s="90">
        <f t="shared" si="1"/>
        <v>0.77001400726162705</v>
      </c>
      <c r="D36" s="81">
        <v>3</v>
      </c>
      <c r="E36" s="81">
        <v>0</v>
      </c>
      <c r="F36" s="81">
        <v>2</v>
      </c>
    </row>
    <row r="37" spans="2:6">
      <c r="B37" s="81">
        <f t="shared" si="2"/>
        <v>14</v>
      </c>
      <c r="C37" s="90">
        <f t="shared" si="1"/>
        <v>0.65685278082967913</v>
      </c>
      <c r="D37" s="81">
        <v>5</v>
      </c>
      <c r="E37" s="81">
        <v>1</v>
      </c>
      <c r="F37" s="81">
        <v>3</v>
      </c>
    </row>
    <row r="38" spans="2:6">
      <c r="B38" s="81">
        <f t="shared" si="2"/>
        <v>15</v>
      </c>
      <c r="C38" s="90">
        <f t="shared" si="1"/>
        <v>0.86834181193732163</v>
      </c>
      <c r="D38" s="81">
        <v>8</v>
      </c>
      <c r="E38" s="81">
        <v>0</v>
      </c>
      <c r="F38" s="81">
        <v>3</v>
      </c>
    </row>
    <row r="39" spans="2:6">
      <c r="B39" s="82">
        <f t="shared" si="2"/>
        <v>16</v>
      </c>
      <c r="C39" s="91">
        <f t="shared" si="1"/>
        <v>0.88176519170855683</v>
      </c>
      <c r="D39" s="82">
        <v>8</v>
      </c>
      <c r="E39" s="82">
        <v>0</v>
      </c>
      <c r="F39" s="82">
        <v>1</v>
      </c>
    </row>
  </sheetData>
  <phoneticPr fontId="1"/>
  <pageMargins left="0.7" right="0.7" top="0.75" bottom="0.75" header="0.3" footer="0.3"/>
  <pageSetup paperSize="9" scale="9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試験データ1</vt:lpstr>
      <vt:lpstr>試験データ2</vt:lpstr>
      <vt:lpstr>試験データ3</vt:lpstr>
      <vt:lpstr>試験データ4</vt:lpstr>
      <vt:lpstr>試験データ５</vt:lpstr>
      <vt:lpstr>試験データ6</vt:lpstr>
      <vt:lpstr>試験データ7</vt:lpstr>
      <vt:lpstr>試験データ８</vt:lpstr>
      <vt:lpstr>試験データ８!Print_Area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r-doi</cp:lastModifiedBy>
  <cp:lastPrinted>2023-03-08T06:59:14Z</cp:lastPrinted>
  <dcterms:created xsi:type="dcterms:W3CDTF">2002-11-19T05:54:24Z</dcterms:created>
  <dcterms:modified xsi:type="dcterms:W3CDTF">2023-03-11T07:47:12Z</dcterms:modified>
</cp:coreProperties>
</file>