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3BFF423B-1D5E-4EF7-A853-B2A325B48EC4}" xr6:coauthVersionLast="47" xr6:coauthVersionMax="47" xr10:uidLastSave="{00000000-0000-0000-0000-000000000000}"/>
  <bookViews>
    <workbookView xWindow="810" yWindow="2655" windowWidth="19200" windowHeight="14415" firstSheet="4" activeTab="10" xr2:uid="{00000000-000D-0000-FFFF-FFFF00000000}"/>
  </bookViews>
  <sheets>
    <sheet name="その１" sheetId="4" r:id="rId1"/>
    <sheet name="その２" sheetId="5" r:id="rId2"/>
    <sheet name="その３" sheetId="6" r:id="rId3"/>
    <sheet name="その４" sheetId="7" r:id="rId4"/>
    <sheet name="その５" sheetId="8" r:id="rId5"/>
    <sheet name="その６" sheetId="11" r:id="rId6"/>
    <sheet name="その７" sheetId="12" r:id="rId7"/>
    <sheet name="その８" sheetId="13" r:id="rId8"/>
    <sheet name="その９" sheetId="14" r:id="rId9"/>
    <sheet name="その１０" sheetId="15" r:id="rId10"/>
    <sheet name="その１１" sheetId="16" r:id="rId11"/>
    <sheet name="その１２" sheetId="17" r:id="rId12"/>
  </sheets>
  <definedNames>
    <definedName name="_xlnm.Print_Area" localSheetId="0">その１!$J$3:$S$44</definedName>
    <definedName name="_xlnm.Print_Area" localSheetId="9">その１０!$G$2:$R$37</definedName>
    <definedName name="_xlnm.Print_Area" localSheetId="1">その２!$G$1:$P$33</definedName>
    <definedName name="_xlnm.Print_Area" localSheetId="2">その３!$H$2:$R$38</definedName>
    <definedName name="_xlnm.Print_Area" localSheetId="3">その４!$G$2:$Q$38</definedName>
    <definedName name="_xlnm.Print_Area" localSheetId="4">その５!$J$4:$U$37</definedName>
    <definedName name="_xlnm.Print_Area" localSheetId="5">その６!$F$3:$P$37</definedName>
    <definedName name="_xlnm.Print_Area" localSheetId="6">その７!$H$3:$R$38</definedName>
    <definedName name="_xlnm.Print_Area" localSheetId="8">その９!$I$3:$S$40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7" l="1"/>
  <c r="C18" i="17"/>
  <c r="C17" i="17"/>
  <c r="C16" i="17"/>
  <c r="C15" i="17"/>
  <c r="C14" i="17"/>
  <c r="C13" i="17"/>
  <c r="C12" i="17"/>
  <c r="C12" i="16"/>
  <c r="C11" i="16"/>
  <c r="C10" i="16"/>
  <c r="C9" i="16"/>
  <c r="C8" i="16"/>
  <c r="C7" i="16"/>
  <c r="C6" i="16"/>
  <c r="C5" i="16"/>
  <c r="C24" i="14" l="1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B7" i="14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6" i="14"/>
  <c r="B6" i="8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6" i="4" l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4" i="5" l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</calcChain>
</file>

<file path=xl/sharedStrings.xml><?xml version="1.0" encoding="utf-8"?>
<sst xmlns="http://schemas.openxmlformats.org/spreadsheetml/2006/main" count="370" uniqueCount="165">
  <si>
    <t>年</t>
    <rPh sb="0" eb="1">
      <t>ネン</t>
    </rPh>
    <phoneticPr fontId="2"/>
  </si>
  <si>
    <t>石油輸入量</t>
    <rPh sb="0" eb="2">
      <t>セキユ</t>
    </rPh>
    <rPh sb="2" eb="4">
      <t>ユニュウ</t>
    </rPh>
    <rPh sb="4" eb="5">
      <t>リョウ</t>
    </rPh>
    <phoneticPr fontId="2"/>
  </si>
  <si>
    <t>石油価格</t>
    <rPh sb="0" eb="2">
      <t>セキユ</t>
    </rPh>
    <rPh sb="2" eb="4">
      <t>カカク</t>
    </rPh>
    <phoneticPr fontId="2"/>
  </si>
  <si>
    <t>生産指数</t>
    <rPh sb="0" eb="2">
      <t>セイサン</t>
    </rPh>
    <rPh sb="2" eb="4">
      <t>シスウ</t>
    </rPh>
    <phoneticPr fontId="2"/>
  </si>
  <si>
    <t>卸売物価</t>
    <rPh sb="0" eb="2">
      <t>オロシウリ</t>
    </rPh>
    <rPh sb="2" eb="4">
      <t>ブッカ</t>
    </rPh>
    <phoneticPr fontId="2"/>
  </si>
  <si>
    <t>石炭消費</t>
    <rPh sb="0" eb="2">
      <t>セキタン</t>
    </rPh>
    <rPh sb="2" eb="4">
      <t>ショウヒ</t>
    </rPh>
    <phoneticPr fontId="2"/>
  </si>
  <si>
    <t>石炭価格</t>
    <rPh sb="0" eb="2">
      <t>セキタン</t>
    </rPh>
    <rPh sb="2" eb="4">
      <t>カカク</t>
    </rPh>
    <phoneticPr fontId="2"/>
  </si>
  <si>
    <t>Y</t>
    <phoneticPr fontId="2"/>
  </si>
  <si>
    <t>X-1</t>
    <phoneticPr fontId="2"/>
  </si>
  <si>
    <t>X-2</t>
    <phoneticPr fontId="2"/>
  </si>
  <si>
    <t>ID</t>
    <phoneticPr fontId="2"/>
  </si>
  <si>
    <t>球速</t>
  </si>
  <si>
    <t>遠投</t>
  </si>
  <si>
    <t>懸垂</t>
  </si>
  <si>
    <t>握力</t>
  </si>
  <si>
    <t>野球選手の体力測定</t>
    <phoneticPr fontId="4"/>
  </si>
  <si>
    <t>ID</t>
    <phoneticPr fontId="4"/>
  </si>
  <si>
    <t>高校生の身長体重</t>
    <rPh sb="0" eb="3">
      <t>コウコウセイ</t>
    </rPh>
    <rPh sb="4" eb="6">
      <t>シンチョウ</t>
    </rPh>
    <rPh sb="6" eb="8">
      <t>タイジュウ</t>
    </rPh>
    <phoneticPr fontId="4"/>
  </si>
  <si>
    <t>身長</t>
    <rPh sb="0" eb="2">
      <t>シンチョウ</t>
    </rPh>
    <phoneticPr fontId="2"/>
  </si>
  <si>
    <t>体重</t>
    <rPh sb="0" eb="2">
      <t>タイジュウ</t>
    </rPh>
    <phoneticPr fontId="2"/>
  </si>
  <si>
    <t>胸囲</t>
    <rPh sb="0" eb="2">
      <t>キョウイ</t>
    </rPh>
    <phoneticPr fontId="2"/>
  </si>
  <si>
    <t>No</t>
    <phoneticPr fontId="2"/>
  </si>
  <si>
    <t>都道府県名</t>
    <rPh sb="0" eb="4">
      <t>トドウフケン</t>
    </rPh>
    <rPh sb="4" eb="5">
      <t>メイ</t>
    </rPh>
    <phoneticPr fontId="2"/>
  </si>
  <si>
    <t>事故死傷者数
（人／年）</t>
    <rPh sb="0" eb="2">
      <t>ジコ</t>
    </rPh>
    <rPh sb="2" eb="4">
      <t>シショウ</t>
    </rPh>
    <rPh sb="4" eb="5">
      <t>シャ</t>
    </rPh>
    <rPh sb="5" eb="6">
      <t>スウ</t>
    </rPh>
    <rPh sb="8" eb="9">
      <t>ニン</t>
    </rPh>
    <rPh sb="10" eb="11">
      <t>ネン</t>
    </rPh>
    <phoneticPr fontId="2"/>
  </si>
  <si>
    <t>人口密度
(人／Ｋｍ^２)</t>
    <rPh sb="0" eb="2">
      <t>ジンコウ</t>
    </rPh>
    <rPh sb="2" eb="4">
      <t>ミツド</t>
    </rPh>
    <rPh sb="6" eb="7">
      <t>ニン</t>
    </rPh>
    <phoneticPr fontId="2"/>
  </si>
  <si>
    <t>道路投資額
(百万円)</t>
    <rPh sb="0" eb="2">
      <t>ドウロ</t>
    </rPh>
    <rPh sb="2" eb="4">
      <t>トウシ</t>
    </rPh>
    <rPh sb="4" eb="5">
      <t>ガク</t>
    </rPh>
    <rPh sb="7" eb="10">
      <t>ヒャクマンエン</t>
    </rPh>
    <phoneticPr fontId="2"/>
  </si>
  <si>
    <t>トラック
バス
乗用車
登録台数
（千台）</t>
    <rPh sb="8" eb="11">
      <t>ジョウヨウシャ</t>
    </rPh>
    <rPh sb="12" eb="14">
      <t>トウロク</t>
    </rPh>
    <rPh sb="14" eb="16">
      <t>ダイスウ</t>
    </rPh>
    <rPh sb="18" eb="20">
      <t>センダイ</t>
    </rPh>
    <phoneticPr fontId="2"/>
  </si>
  <si>
    <t>北海道</t>
    <rPh sb="0" eb="3">
      <t>ホッカイドウ</t>
    </rPh>
    <phoneticPr fontId="2"/>
  </si>
  <si>
    <t>道路改良率
（％）</t>
    <rPh sb="0" eb="2">
      <t>ドウロ</t>
    </rPh>
    <rPh sb="2" eb="4">
      <t>カイリョウ</t>
    </rPh>
    <rPh sb="4" eb="5">
      <t>リツ</t>
    </rPh>
    <phoneticPr fontId="2"/>
  </si>
  <si>
    <t>青森</t>
    <rPh sb="0" eb="2">
      <t>アオモリ</t>
    </rPh>
    <phoneticPr fontId="2"/>
  </si>
  <si>
    <t>岩手</t>
    <rPh sb="0" eb="2">
      <t>イワテ</t>
    </rPh>
    <phoneticPr fontId="2"/>
  </si>
  <si>
    <t>宮城</t>
    <rPh sb="0" eb="2">
      <t>ミヤギ</t>
    </rPh>
    <phoneticPr fontId="2"/>
  </si>
  <si>
    <t>秋田</t>
    <rPh sb="0" eb="2">
      <t>アキタ</t>
    </rPh>
    <phoneticPr fontId="2"/>
  </si>
  <si>
    <t>山形</t>
    <rPh sb="0" eb="2">
      <t>ヤマガタ</t>
    </rPh>
    <phoneticPr fontId="2"/>
  </si>
  <si>
    <t>福島</t>
    <rPh sb="0" eb="2">
      <t>フクシマ</t>
    </rPh>
    <phoneticPr fontId="2"/>
  </si>
  <si>
    <t>茨城</t>
    <rPh sb="0" eb="2">
      <t>イバラキ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</si>
  <si>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</si>
  <si>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</si>
  <si>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</si>
  <si>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</si>
  <si>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</si>
  <si>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</si>
  <si>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新潟</t>
    <rPh sb="0" eb="2">
      <t>ニイガタ</t>
    </rPh>
    <phoneticPr fontId="2"/>
  </si>
  <si>
    <t>富山</t>
    <rPh sb="0" eb="2">
      <t>トヤマ</t>
    </rPh>
    <phoneticPr fontId="2"/>
  </si>
  <si>
    <t>石川</t>
    <rPh sb="0" eb="2">
      <t>イシカワ</t>
    </rPh>
    <phoneticPr fontId="2"/>
  </si>
  <si>
    <t>福井</t>
    <rPh sb="0" eb="2">
      <t>フクイ</t>
    </rPh>
    <phoneticPr fontId="2"/>
  </si>
  <si>
    <t>山梨</t>
    <rPh sb="0" eb="2">
      <t>ヤマナシ</t>
    </rPh>
    <phoneticPr fontId="2"/>
  </si>
  <si>
    <t>長野</t>
    <rPh sb="0" eb="2">
      <t>ナガノ</t>
    </rPh>
    <phoneticPr fontId="2"/>
  </si>
  <si>
    <t>岐阜</t>
    <rPh sb="0" eb="2">
      <t>ギフ</t>
    </rPh>
    <phoneticPr fontId="2"/>
  </si>
  <si>
    <t>静岡</t>
    <rPh sb="0" eb="2">
      <t>シズオカ</t>
    </rPh>
    <phoneticPr fontId="2"/>
  </si>
  <si>
    <t>愛知</t>
    <rPh sb="0" eb="2">
      <t>アイチ</t>
    </rPh>
    <phoneticPr fontId="2"/>
  </si>
  <si>
    <t>三重</t>
    <rPh sb="0" eb="2">
      <t>ミエ</t>
    </rPh>
    <phoneticPr fontId="2"/>
  </si>
  <si>
    <t>滋賀</t>
    <rPh sb="0" eb="2">
      <t>シガ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</si>
  <si>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</si>
  <si>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</si>
  <si>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兵庫</t>
    <rPh sb="0" eb="2">
      <t>ヒョウゴ</t>
    </rPh>
    <phoneticPr fontId="2"/>
  </si>
  <si>
    <t>奈良</t>
    <rPh sb="0" eb="2">
      <t>ナラ</t>
    </rPh>
    <phoneticPr fontId="2"/>
  </si>
  <si>
    <t>和歌山</t>
    <rPh sb="0" eb="3">
      <t>ワカヤマ</t>
    </rPh>
    <phoneticPr fontId="2"/>
  </si>
  <si>
    <t>島根</t>
    <rPh sb="0" eb="2">
      <t>シマネ</t>
    </rPh>
    <phoneticPr fontId="2"/>
  </si>
  <si>
    <t>鳥取</t>
    <rPh sb="0" eb="2">
      <t>トットリ</t>
    </rPh>
    <phoneticPr fontId="2"/>
  </si>
  <si>
    <t>岡山</t>
    <rPh sb="0" eb="2">
      <t>オカヤマ</t>
    </rPh>
    <phoneticPr fontId="2"/>
  </si>
  <si>
    <t>広島</t>
    <rPh sb="0" eb="2">
      <t>ヒロシマ</t>
    </rPh>
    <phoneticPr fontId="2"/>
  </si>
  <si>
    <t>山口</t>
    <rPh sb="0" eb="2">
      <t>ヤマグチ</t>
    </rPh>
    <phoneticPr fontId="2"/>
  </si>
  <si>
    <t>徳島</t>
    <rPh sb="0" eb="2">
      <t>トクシマ</t>
    </rPh>
    <phoneticPr fontId="2"/>
  </si>
  <si>
    <t>香川</t>
    <rPh sb="0" eb="2">
      <t>カガワ</t>
    </rPh>
    <phoneticPr fontId="2"/>
  </si>
  <si>
    <t>愛媛</t>
    <rPh sb="0" eb="2">
      <t>エヒメ</t>
    </rPh>
    <phoneticPr fontId="2"/>
  </si>
  <si>
    <t>高知</t>
    <rPh sb="0" eb="2">
      <t>コウチ</t>
    </rPh>
    <phoneticPr fontId="2"/>
  </si>
  <si>
    <t>福岡</t>
    <rPh sb="0" eb="2">
      <t>フクオカ</t>
    </rPh>
    <phoneticPr fontId="2"/>
  </si>
  <si>
    <t>佐賀</t>
    <rPh sb="0" eb="2">
      <t>サガ</t>
    </rPh>
    <phoneticPr fontId="2"/>
  </si>
  <si>
    <t>長崎</t>
    <rPh sb="0" eb="2">
      <t>ナガサキ</t>
    </rPh>
    <phoneticPr fontId="2"/>
  </si>
  <si>
    <t>熊本</t>
    <rPh sb="0" eb="2">
      <t>クマモト</t>
    </rPh>
    <phoneticPr fontId="2"/>
  </si>
  <si>
    <t>大分</t>
    <rPh sb="0" eb="2">
      <t>オオイタ</t>
    </rPh>
    <phoneticPr fontId="2"/>
  </si>
  <si>
    <t>宮崎</t>
    <rPh sb="0" eb="2">
      <t>ミヤザキ</t>
    </rPh>
    <phoneticPr fontId="2"/>
  </si>
  <si>
    <t>鹿児島</t>
    <rPh sb="0" eb="3">
      <t>カゴシマ</t>
    </rPh>
    <phoneticPr fontId="2"/>
  </si>
  <si>
    <t>昭和４５年の交通事故死傷者数についての回帰分析</t>
    <rPh sb="0" eb="2">
      <t>ショウワ</t>
    </rPh>
    <rPh sb="4" eb="5">
      <t>ネン</t>
    </rPh>
    <rPh sb="6" eb="8">
      <t>コウツウ</t>
    </rPh>
    <rPh sb="8" eb="10">
      <t>ジコ</t>
    </rPh>
    <rPh sb="10" eb="12">
      <t>シショウ</t>
    </rPh>
    <rPh sb="12" eb="13">
      <t>シャ</t>
    </rPh>
    <rPh sb="13" eb="14">
      <t>スウ</t>
    </rPh>
    <rPh sb="19" eb="21">
      <t>カイキ</t>
    </rPh>
    <rPh sb="21" eb="23">
      <t>ブンセキ</t>
    </rPh>
    <phoneticPr fontId="2"/>
  </si>
  <si>
    <t>生後日数</t>
  </si>
  <si>
    <t>尾長</t>
  </si>
  <si>
    <t>No.</t>
    <phoneticPr fontId="2"/>
  </si>
  <si>
    <t>営業所</t>
    <rPh sb="0" eb="3">
      <t>エイギョウショ</t>
    </rPh>
    <phoneticPr fontId="2"/>
  </si>
  <si>
    <t>販売員数(人)</t>
    <rPh sb="0" eb="4">
      <t>ハンバイインスウ</t>
    </rPh>
    <rPh sb="5" eb="6">
      <t>ヒト</t>
    </rPh>
    <phoneticPr fontId="2"/>
  </si>
  <si>
    <t>広告費（万円）</t>
    <rPh sb="0" eb="3">
      <t>コウコクヒ</t>
    </rPh>
    <rPh sb="4" eb="6">
      <t>マンエン</t>
    </rPh>
    <phoneticPr fontId="2"/>
  </si>
  <si>
    <t>売上高（万円）</t>
    <rPh sb="0" eb="3">
      <t>ウリアゲダカ</t>
    </rPh>
    <rPh sb="4" eb="6">
      <t>マンエン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</si>
  <si>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</si>
  <si>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</si>
  <si>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</si>
  <si>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</si>
  <si>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</si>
  <si>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</si>
  <si>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2つの臨床検査グループ</t>
    <phoneticPr fontId="2"/>
  </si>
  <si>
    <t>A-1</t>
  </si>
  <si>
    <t>A-2</t>
  </si>
  <si>
    <t>A-3</t>
  </si>
  <si>
    <t>A-4</t>
  </si>
  <si>
    <t>A-5</t>
  </si>
  <si>
    <t>A-6</t>
  </si>
  <si>
    <t>A-7</t>
  </si>
  <si>
    <t>B-1</t>
  </si>
  <si>
    <t>B-2</t>
  </si>
  <si>
    <t>B-3</t>
  </si>
  <si>
    <t>B-4</t>
  </si>
  <si>
    <t>B-5</t>
  </si>
  <si>
    <t>従属変数</t>
    <rPh sb="0" eb="4">
      <t>ジュウゾクヘンスウ</t>
    </rPh>
    <phoneticPr fontId="2"/>
  </si>
  <si>
    <t>説明変数</t>
    <rPh sb="0" eb="4">
      <t>セツメイヘンスウ</t>
    </rPh>
    <phoneticPr fontId="2"/>
  </si>
  <si>
    <t>no.</t>
    <phoneticPr fontId="2"/>
  </si>
  <si>
    <t>大学での数学（ｙ）</t>
    <rPh sb="0" eb="2">
      <t>ダイガク</t>
    </rPh>
    <rPh sb="4" eb="6">
      <t>スウガク</t>
    </rPh>
    <phoneticPr fontId="2"/>
  </si>
  <si>
    <t>入試数学（x1）</t>
    <rPh sb="0" eb="4">
      <t>ニュウシスウガク</t>
    </rPh>
    <phoneticPr fontId="2"/>
  </si>
  <si>
    <t>入試国語（x2）</t>
    <rPh sb="0" eb="4">
      <t>ニュウシコクゴ</t>
    </rPh>
    <phoneticPr fontId="2"/>
  </si>
  <si>
    <t>知能偏差（x3）</t>
    <rPh sb="0" eb="4">
      <t>チノウヘンサ</t>
    </rPh>
    <phoneticPr fontId="2"/>
  </si>
  <si>
    <t>患者No.</t>
  </si>
  <si>
    <t>TC</t>
  </si>
  <si>
    <t>TG</t>
  </si>
  <si>
    <t>重症度</t>
  </si>
  <si>
    <t>ｘ１</t>
    <phoneticPr fontId="2"/>
  </si>
  <si>
    <t>係数</t>
    <rPh sb="0" eb="2">
      <t>ケイスウ</t>
    </rPh>
    <phoneticPr fontId="2"/>
  </si>
  <si>
    <t>値</t>
    <rPh sb="0" eb="1">
      <t>アタイ</t>
    </rPh>
    <phoneticPr fontId="2"/>
  </si>
  <si>
    <t>ID-1</t>
    <phoneticPr fontId="2"/>
  </si>
  <si>
    <t>a0</t>
    <phoneticPr fontId="2"/>
  </si>
  <si>
    <t>ID-2</t>
    <phoneticPr fontId="2"/>
  </si>
  <si>
    <t>a1</t>
    <phoneticPr fontId="2"/>
  </si>
  <si>
    <t>ID-3</t>
    <phoneticPr fontId="2"/>
  </si>
  <si>
    <t>ID-4</t>
    <phoneticPr fontId="2"/>
  </si>
  <si>
    <t>ID-5</t>
    <phoneticPr fontId="2"/>
  </si>
  <si>
    <t>ID-6</t>
    <phoneticPr fontId="2"/>
  </si>
  <si>
    <t>ID-7</t>
    <phoneticPr fontId="2"/>
  </si>
  <si>
    <t>ID-8</t>
    <phoneticPr fontId="2"/>
  </si>
  <si>
    <t>a2</t>
    <phoneticPr fontId="2"/>
  </si>
  <si>
    <t>ｘ2</t>
    <phoneticPr fontId="2"/>
  </si>
  <si>
    <t>X</t>
    <phoneticPr fontId="2"/>
  </si>
  <si>
    <t>X1</t>
    <phoneticPr fontId="2"/>
  </si>
  <si>
    <t>X2</t>
    <phoneticPr fontId="2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</si>
  <si>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</si>
  <si>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</si>
  <si>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</si>
  <si>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</si>
  <si>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</si>
  <si>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</si>
  <si>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</si>
  <si>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</si>
  <si>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</si>
  <si>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</si>
  <si>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</si>
  <si>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</si>
  <si>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</si>
  <si>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</si>
  <si>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</si>
  <si>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</si>
  <si>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</si>
  <si>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</si>
  <si>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</si>
  <si>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</si>
  <si>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</si>
  <si>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</si>
  <si>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</si>
  <si>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</si>
  <si>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広告費（万円）</t>
  </si>
  <si>
    <t>販売員数(人)</t>
  </si>
  <si>
    <t>体重</t>
  </si>
  <si>
    <t>胸囲</t>
  </si>
  <si>
    <t>人口密度(人／Ｋｍ^２)</t>
    <phoneticPr fontId="2"/>
  </si>
  <si>
    <t>道路投資額(百万円)</t>
    <phoneticPr fontId="2"/>
  </si>
  <si>
    <t>道路改良率（％）</t>
    <phoneticPr fontId="2"/>
  </si>
  <si>
    <t>トラックバス乗用車登台数（千台）</t>
    <rPh sb="10" eb="12">
      <t>ダイスウ</t>
    </rPh>
    <phoneticPr fontId="2"/>
  </si>
  <si>
    <t>入試数学（x1）</t>
  </si>
  <si>
    <t>入試国語（x2）</t>
  </si>
  <si>
    <t>知能偏差（x3）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</si>
</sst>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_ "/>
    <numFmt numFmtId="177" formatCode="0.00_ "/>
    <numFmt numFmtId="178" formatCode="0.00_);[Red]\(0.00\)"/>
    <numFmt numFmtId="179" formatCode="0.000_ ;[Red]\-0.000\ "/>
    <numFmt numFmtId="180" formatCode="0.00000_);[Red]\(0.00000\)"/>
    <numFmt numFmtId="181" formatCode="0.0000_ ;[Red]\-0.0000\ "/>
    <numFmt numFmtId="182" formatCode="0.0_ "/>
    <numFmt numFmtId="183" formatCode="#,##0_);[Red]\(#,##0\)"/>
    <numFmt numFmtId="184" formatCode="0_);[Red]\(0\)"/>
    <numFmt numFmtId="185" formatCode="0.0000_ "/>
    <numFmt numFmtId="186" formatCode="0.000000000000_ ;[Red]\-0.000000000000\ "/>
    <numFmt numFmtId="187" formatCode="0.0000000000_ ;[Red]\-0.0000000000\ "/>
  </numFmts>
  <fonts count="12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Osaka"/>
      <family val="3"/>
      <charset val="128"/>
    </font>
    <font>
      <b/>
      <sz val="12"/>
      <name val="Osaka"/>
      <family val="3"/>
      <charset val="128"/>
    </font>
    <font>
      <sz val="10"/>
      <name val="Osaka"/>
      <family val="3"/>
      <charset val="128"/>
    </font>
    <font>
      <sz val="1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5">
    <xf numFmtId="0" fontId="0" fillId="0" borderId="0" xfId="0"/>
    <xf numFmtId="176" fontId="0" fillId="0" borderId="0" xfId="0" applyNumberFormat="1"/>
    <xf numFmtId="0" fontId="0" fillId="0" borderId="0" xfId="0" applyAlignment="1">
      <alignment horizontal="center" vertical="center"/>
    </xf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vertical="center"/>
    </xf>
    <xf numFmtId="178" fontId="3" fillId="0" borderId="4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78" fontId="3" fillId="0" borderId="6" xfId="0" applyNumberFormat="1" applyFont="1" applyBorder="1" applyAlignment="1">
      <alignment vertical="center"/>
    </xf>
    <xf numFmtId="178" fontId="3" fillId="0" borderId="7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178" fontId="3" fillId="0" borderId="2" xfId="0" applyNumberFormat="1" applyFont="1" applyBorder="1" applyAlignment="1">
      <alignment vertical="center"/>
    </xf>
    <xf numFmtId="178" fontId="3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81" fontId="3" fillId="0" borderId="2" xfId="0" applyNumberFormat="1" applyFont="1" applyBorder="1" applyAlignment="1">
      <alignment vertical="center"/>
    </xf>
    <xf numFmtId="181" fontId="3" fillId="0" borderId="1" xfId="0" applyNumberFormat="1" applyFont="1" applyBorder="1" applyAlignment="1">
      <alignment vertical="center"/>
    </xf>
    <xf numFmtId="181" fontId="3" fillId="0" borderId="6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176" fontId="3" fillId="0" borderId="11" xfId="0" applyNumberFormat="1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82" fontId="3" fillId="0" borderId="2" xfId="0" applyNumberFormat="1" applyFont="1" applyBorder="1" applyAlignment="1">
      <alignment horizontal="center" vertical="center"/>
    </xf>
    <xf numFmtId="182" fontId="3" fillId="0" borderId="1" xfId="0" applyNumberFormat="1" applyFont="1" applyBorder="1" applyAlignment="1">
      <alignment horizontal="center" vertical="center"/>
    </xf>
    <xf numFmtId="182" fontId="3" fillId="0" borderId="1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82" fontId="0" fillId="0" borderId="0" xfId="0" applyNumberFormat="1" applyAlignment="1">
      <alignment vertical="center"/>
    </xf>
    <xf numFmtId="183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183" fontId="0" fillId="0" borderId="1" xfId="0" applyNumberFormat="1" applyBorder="1" applyAlignment="1">
      <alignment vertical="center"/>
    </xf>
    <xf numFmtId="182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183" fontId="0" fillId="0" borderId="13" xfId="0" applyNumberFormat="1" applyBorder="1" applyAlignment="1">
      <alignment vertical="center"/>
    </xf>
    <xf numFmtId="182" fontId="0" fillId="0" borderId="13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83" fontId="0" fillId="0" borderId="2" xfId="0" applyNumberFormat="1" applyBorder="1" applyAlignment="1">
      <alignment vertical="center"/>
    </xf>
    <xf numFmtId="182" fontId="0" fillId="0" borderId="2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183" fontId="0" fillId="0" borderId="14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82" fontId="0" fillId="0" borderId="16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177" fontId="0" fillId="0" borderId="2" xfId="0" applyNumberFormat="1" applyBorder="1" applyAlignment="1">
      <alignment vertical="center"/>
    </xf>
    <xf numFmtId="177" fontId="0" fillId="0" borderId="1" xfId="0" applyNumberFormat="1" applyBorder="1" applyAlignment="1">
      <alignment vertical="center"/>
    </xf>
    <xf numFmtId="177" fontId="0" fillId="0" borderId="13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7" xfId="0" applyBorder="1" applyAlignment="1">
      <alignment horizontal="center" vertical="center"/>
    </xf>
    <xf numFmtId="176" fontId="0" fillId="0" borderId="17" xfId="0" applyNumberFormat="1" applyBorder="1" applyAlignment="1">
      <alignment vertical="center"/>
    </xf>
    <xf numFmtId="176" fontId="0" fillId="0" borderId="13" xfId="0" applyNumberFormat="1" applyBorder="1" applyAlignment="1">
      <alignment vertical="center"/>
    </xf>
    <xf numFmtId="177" fontId="0" fillId="0" borderId="17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82" fontId="5" fillId="0" borderId="24" xfId="0" applyNumberFormat="1" applyFont="1" applyBorder="1" applyAlignment="1">
      <alignment horizontal="right" vertical="center"/>
    </xf>
    <xf numFmtId="182" fontId="5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/>
    </xf>
    <xf numFmtId="182" fontId="5" fillId="0" borderId="27" xfId="0" applyNumberFormat="1" applyFont="1" applyBorder="1" applyAlignment="1">
      <alignment horizontal="right" vertical="center"/>
    </xf>
    <xf numFmtId="182" fontId="5" fillId="0" borderId="28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84" fontId="0" fillId="0" borderId="0" xfId="0" applyNumberForma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 shrinkToFit="1"/>
    </xf>
    <xf numFmtId="0" fontId="8" fillId="0" borderId="14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85" fontId="7" fillId="0" borderId="29" xfId="0" applyNumberFormat="1" applyFont="1" applyBorder="1" applyAlignment="1">
      <alignment horizontal="center"/>
    </xf>
    <xf numFmtId="178" fontId="8" fillId="0" borderId="1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85" fontId="7" fillId="0" borderId="0" xfId="0" applyNumberFormat="1" applyFont="1" applyAlignment="1">
      <alignment horizontal="center"/>
    </xf>
    <xf numFmtId="0" fontId="8" fillId="0" borderId="13" xfId="0" applyFont="1" applyBorder="1" applyAlignment="1">
      <alignment horizontal="center" vertical="center"/>
    </xf>
    <xf numFmtId="178" fontId="8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78" fontId="8" fillId="0" borderId="3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185" fontId="7" fillId="0" borderId="0" xfId="0" applyNumberFormat="1" applyFont="1" applyAlignment="1">
      <alignment vertical="center"/>
    </xf>
    <xf numFmtId="0" fontId="0" fillId="0" borderId="0" xfId="0" applyAlignment="1">
      <alignment horizontal="centerContinuous"/>
    </xf>
    <xf numFmtId="0" fontId="0" fillId="0" borderId="0" xfId="0" applyAlignment="1">
      <alignment horizontal="centerContinuous" vertical="center" shrinkToFit="1"/>
    </xf>
    <xf numFmtId="181" fontId="0" fillId="0" borderId="0" xfId="0" applyNumberFormat="1" applyAlignment="1">
      <alignment vertical="center" shrinkToFit="1"/>
    </xf>
    <xf numFmtId="0" fontId="7" fillId="0" borderId="0" xfId="0" applyFont="1" applyAlignment="1">
      <alignment vertical="center" shrinkToFit="1"/>
    </xf>
    <xf numFmtId="181" fontId="7" fillId="0" borderId="0" xfId="0" applyNumberFormat="1" applyFont="1" applyAlignment="1">
      <alignment vertical="center" shrinkToFit="1"/>
    </xf>
    <xf numFmtId="184" fontId="7" fillId="0" borderId="0" xfId="0" applyNumberFormat="1" applyFont="1" applyAlignment="1">
      <alignment horizontal="center" vertical="center" shrinkToFit="1"/>
    </xf>
    <xf numFmtId="181" fontId="7" fillId="0" borderId="0" xfId="0" applyNumberFormat="1" applyFont="1" applyAlignment="1">
      <alignment horizontal="right" vertical="center" shrinkToFit="1"/>
    </xf>
    <xf numFmtId="0" fontId="0" fillId="0" borderId="0" xfId="0" applyAlignment="1">
      <alignment horizontal="center" vertical="center" shrinkToFit="1"/>
    </xf>
    <xf numFmtId="181" fontId="0" fillId="0" borderId="0" xfId="0" applyNumberFormat="1" applyAlignment="1">
      <alignment horizontal="center" vertical="center" shrinkToFit="1"/>
    </xf>
    <xf numFmtId="186" fontId="0" fillId="0" borderId="0" xfId="0" applyNumberFormat="1" applyAlignment="1">
      <alignment horizontal="center" vertical="center" shrinkToFit="1"/>
    </xf>
    <xf numFmtId="181" fontId="7" fillId="0" borderId="0" xfId="0" applyNumberFormat="1" applyFont="1" applyAlignment="1">
      <alignment vertical="center"/>
    </xf>
    <xf numFmtId="187" fontId="7" fillId="0" borderId="0" xfId="0" applyNumberFormat="1" applyFont="1" applyAlignment="1">
      <alignment vertical="center" shrinkToFit="1"/>
    </xf>
    <xf numFmtId="0" fontId="0" fillId="0" borderId="0" xfId="0" applyAlignment="1">
      <alignment horizontal="center"/>
    </xf>
    <xf numFmtId="0" fontId="0" fillId="0" borderId="32" xfId="0" applyBorder="1"/>
    <xf numFmtId="0" fontId="0" fillId="0" borderId="33" xfId="0" applyBorder="1" applyAlignment="1">
      <alignment horizontal="center"/>
    </xf>
    <xf numFmtId="0" fontId="0" fillId="0" borderId="33" xfId="0" applyBorder="1" applyAlignment="1">
      <alignment horizontal="centerContinuous"/>
    </xf>
    <xf numFmtId="0" fontId="0" fillId="0" borderId="0" xfId="0" applyAlignment="1">
      <alignment horizontal="left" vertical="center" shrinkToFit="1"/>
    </xf>
    <xf numFmtId="0" fontId="0" fillId="0" borderId="32" xfId="0" applyBorder="1" applyAlignment="1">
      <alignment horizontal="left" vertical="center" shrinkToFit="1"/>
    </xf>
    <xf numFmtId="0" fontId="0" fillId="0" borderId="0" xfId="0" applyAlignment="1">
      <alignment shrinkToFit="1"/>
    </xf>
    <xf numFmtId="0" fontId="0" fillId="0" borderId="32" xfId="0" applyBorder="1" applyAlignment="1">
      <alignment shrinkToFit="1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3">
    <cellStyle name="桁区切り 2" xfId="2" xr:uid="{146AED77-4193-4A12-B9B2-6689D7E4736D}"/>
    <cellStyle name="標準" xfId="0" builtinId="0"/>
    <cellStyle name="標準 2" xfId="1" xr:uid="{BFF4946A-14AC-4367-BDD6-69AF175AD3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</xdr:colOff>
      <xdr:row>3</xdr:row>
      <xdr:rowOff>76200</xdr:rowOff>
    </xdr:from>
    <xdr:to>
      <xdr:col>18</xdr:col>
      <xdr:colOff>353426</xdr:colOff>
      <xdr:row>17</xdr:row>
      <xdr:rowOff>98777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ED15684-8DD1-1AC6-1A27-5FE61737F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5300" y="622300"/>
          <a:ext cx="7173326" cy="25244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215900</xdr:colOff>
      <xdr:row>0</xdr:row>
      <xdr:rowOff>152400</xdr:rowOff>
    </xdr:from>
    <xdr:to>
      <xdr:col>14</xdr:col>
      <xdr:colOff>734426</xdr:colOff>
      <xdr:row>14</xdr:row>
      <xdr:rowOff>149577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E5A43E4-481C-3911-541D-863F9013A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2900" y="152400"/>
          <a:ext cx="7173326" cy="25244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</xdr:colOff>
      <xdr:row>2</xdr:row>
      <xdr:rowOff>142875</xdr:rowOff>
    </xdr:from>
    <xdr:to>
      <xdr:col>17</xdr:col>
      <xdr:colOff>381997</xdr:colOff>
      <xdr:row>16</xdr:row>
      <xdr:rowOff>162284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F214657-9F5B-F7DB-B588-97BD8EAB2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975" y="504825"/>
          <a:ext cx="7144747" cy="25721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16</xdr:col>
      <xdr:colOff>391537</xdr:colOff>
      <xdr:row>16</xdr:row>
      <xdr:rowOff>38462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76A11CC-ECFD-5313-8669-3E337AD6B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1150" y="361950"/>
          <a:ext cx="7249537" cy="25911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190500</xdr:colOff>
      <xdr:row>3</xdr:row>
      <xdr:rowOff>133350</xdr:rowOff>
    </xdr:from>
    <xdr:to>
      <xdr:col>17</xdr:col>
      <xdr:colOff>305800</xdr:colOff>
      <xdr:row>14</xdr:row>
      <xdr:rowOff>28942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BB97FBE-52AB-36F0-EF67-F28D2E84D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676275"/>
          <a:ext cx="7163800" cy="26292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3</xdr:row>
      <xdr:rowOff>9525</xdr:rowOff>
    </xdr:from>
    <xdr:to>
      <xdr:col>15</xdr:col>
      <xdr:colOff>524884</xdr:colOff>
      <xdr:row>17</xdr:row>
      <xdr:rowOff>28934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50084F3-C0B5-96E2-DA5F-1A81083D4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8100" y="552450"/>
          <a:ext cx="7230484" cy="257210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3</xdr:row>
      <xdr:rowOff>19050</xdr:rowOff>
    </xdr:from>
    <xdr:to>
      <xdr:col>17</xdr:col>
      <xdr:colOff>429631</xdr:colOff>
      <xdr:row>17</xdr:row>
      <xdr:rowOff>19406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5052ABA-A578-599E-38D5-F5CDBA841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91275" y="561975"/>
          <a:ext cx="7211431" cy="255305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</xdr:colOff>
      <xdr:row>3</xdr:row>
      <xdr:rowOff>85725</xdr:rowOff>
    </xdr:from>
    <xdr:to>
      <xdr:col>18</xdr:col>
      <xdr:colOff>458204</xdr:colOff>
      <xdr:row>17</xdr:row>
      <xdr:rowOff>95608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CDD126A-5CF7-6D19-AED6-1A2856FAD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29400" y="628650"/>
          <a:ext cx="7192379" cy="256258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17</xdr:col>
      <xdr:colOff>353431</xdr:colOff>
      <xdr:row>16</xdr:row>
      <xdr:rowOff>19409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E9ED017-012F-1CD3-D592-9A8DF2B7E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14800" y="361950"/>
          <a:ext cx="7211431" cy="2572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B3:S44"/>
  <sheetViews>
    <sheetView topLeftCell="A4" zoomScale="75" zoomScaleNormal="75" workbookViewId="0">
      <selection activeCell="O38" sqref="O38"/>
    </sheetView>
  </sheetViews>
  <sheetFormatPr defaultRowHeight="14.25"/>
  <cols>
    <col min="1" max="1" width="3" customWidth="1"/>
    <col min="2" max="3" width="8.625" customWidth="1"/>
    <col min="4" max="4" width="8.625" style="1" customWidth="1"/>
    <col min="5" max="9" width="8.625" customWidth="1"/>
    <col min="10" max="10" width="8.625" style="2" customWidth="1"/>
    <col min="11" max="11" width="10" bestFit="1" customWidth="1"/>
    <col min="12" max="12" width="13.25" bestFit="1" customWidth="1"/>
    <col min="13" max="13" width="12.125" bestFit="1" customWidth="1"/>
    <col min="14" max="14" width="10" bestFit="1" customWidth="1"/>
    <col min="15" max="15" width="9.125" bestFit="1" customWidth="1"/>
  </cols>
  <sheetData>
    <row r="3" spans="2:19" ht="15" thickBot="1">
      <c r="B3" s="6"/>
    </row>
    <row r="4" spans="2:19" ht="15" thickBot="1">
      <c r="B4" s="25" t="s">
        <v>0</v>
      </c>
      <c r="C4" s="26" t="s">
        <v>1</v>
      </c>
      <c r="D4" s="27" t="s">
        <v>2</v>
      </c>
      <c r="E4" s="26" t="s">
        <v>3</v>
      </c>
      <c r="F4" s="26" t="s">
        <v>4</v>
      </c>
      <c r="G4" s="26" t="s">
        <v>5</v>
      </c>
      <c r="H4" s="28" t="s">
        <v>6</v>
      </c>
      <c r="I4" s="84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2:19" ht="14.25" customHeight="1" thickTop="1">
      <c r="B5" s="16">
        <v>1967</v>
      </c>
      <c r="C5" s="17">
        <v>120.6</v>
      </c>
      <c r="D5" s="17">
        <v>4.34</v>
      </c>
      <c r="E5" s="17">
        <v>60.5</v>
      </c>
      <c r="F5" s="17">
        <v>59.7</v>
      </c>
      <c r="G5" s="17">
        <v>78.5</v>
      </c>
      <c r="H5" s="18">
        <v>5.67</v>
      </c>
      <c r="I5" s="85"/>
      <c r="J5" s="95"/>
      <c r="K5" s="121"/>
      <c r="L5" s="122"/>
      <c r="M5" s="122"/>
      <c r="N5" s="122"/>
      <c r="O5" s="122"/>
      <c r="P5" s="122"/>
      <c r="Q5" s="122"/>
      <c r="R5" s="122"/>
      <c r="S5" s="122"/>
    </row>
    <row r="6" spans="2:19">
      <c r="B6" s="10">
        <f>B5+1</f>
        <v>1968</v>
      </c>
      <c r="C6" s="11">
        <v>139.80000000000001</v>
      </c>
      <c r="D6" s="11">
        <v>4.34</v>
      </c>
      <c r="E6" s="11">
        <v>69.7</v>
      </c>
      <c r="F6" s="11">
        <v>60.3</v>
      </c>
      <c r="G6" s="11">
        <v>83.4</v>
      </c>
      <c r="H6" s="12">
        <v>5.76</v>
      </c>
      <c r="I6" s="85"/>
      <c r="J6" s="95"/>
      <c r="K6" s="121"/>
      <c r="L6" s="122"/>
      <c r="M6" s="122"/>
      <c r="N6" s="122"/>
      <c r="O6" s="122"/>
      <c r="P6" s="122"/>
      <c r="Q6" s="122"/>
      <c r="R6" s="122"/>
      <c r="S6" s="122"/>
    </row>
    <row r="7" spans="2:19">
      <c r="B7" s="10">
        <f t="shared" ref="B7:B19" si="0">B6+1</f>
        <v>1969</v>
      </c>
      <c r="C7" s="11">
        <v>167.4</v>
      </c>
      <c r="D7" s="11">
        <v>4.0999999999999996</v>
      </c>
      <c r="E7" s="11">
        <v>80.7</v>
      </c>
      <c r="F7" s="11">
        <v>61.5</v>
      </c>
      <c r="G7" s="11">
        <v>87.7</v>
      </c>
      <c r="H7" s="12">
        <v>5.9</v>
      </c>
      <c r="I7" s="85"/>
      <c r="J7" s="95"/>
      <c r="K7" s="121"/>
      <c r="L7" s="122"/>
      <c r="M7" s="122"/>
      <c r="N7" s="122"/>
      <c r="O7" s="122"/>
      <c r="P7" s="122"/>
      <c r="Q7" s="122"/>
      <c r="R7" s="122"/>
      <c r="S7" s="122"/>
    </row>
    <row r="8" spans="2:19">
      <c r="B8" s="10">
        <f t="shared" si="0"/>
        <v>1970</v>
      </c>
      <c r="C8" s="11">
        <v>197.1</v>
      </c>
      <c r="D8" s="11">
        <v>4.08</v>
      </c>
      <c r="E8" s="11">
        <v>91.8</v>
      </c>
      <c r="F8" s="11">
        <v>63.8</v>
      </c>
      <c r="G8" s="11">
        <v>89.3</v>
      </c>
      <c r="H8" s="12">
        <v>7.2</v>
      </c>
      <c r="I8" s="85"/>
      <c r="J8" s="95"/>
      <c r="K8" s="121"/>
      <c r="L8" s="122"/>
      <c r="M8" s="122"/>
      <c r="N8" s="122"/>
      <c r="O8" s="122"/>
      <c r="P8" s="122"/>
      <c r="Q8" s="122"/>
      <c r="R8" s="122"/>
      <c r="S8" s="122"/>
    </row>
    <row r="9" spans="2:19">
      <c r="B9" s="10">
        <f t="shared" si="0"/>
        <v>1971</v>
      </c>
      <c r="C9" s="11">
        <v>222.3</v>
      </c>
      <c r="D9" s="11">
        <v>4.8</v>
      </c>
      <c r="E9" s="11">
        <v>94.3</v>
      </c>
      <c r="F9" s="11">
        <v>63.3</v>
      </c>
      <c r="G9" s="11">
        <v>80.5</v>
      </c>
      <c r="H9" s="12">
        <v>7.49</v>
      </c>
      <c r="I9" s="85"/>
      <c r="J9" s="95"/>
      <c r="K9" s="121"/>
      <c r="L9" s="122"/>
      <c r="M9" s="122"/>
      <c r="N9" s="122"/>
      <c r="O9" s="122"/>
      <c r="P9" s="122"/>
      <c r="Q9" s="122"/>
      <c r="R9" s="122"/>
      <c r="S9" s="122"/>
    </row>
    <row r="10" spans="2:19">
      <c r="B10" s="10">
        <f t="shared" si="0"/>
        <v>1972</v>
      </c>
      <c r="C10" s="11">
        <v>249.2</v>
      </c>
      <c r="D10" s="11">
        <v>4.8499999999999996</v>
      </c>
      <c r="E10" s="11">
        <v>101.1</v>
      </c>
      <c r="F10" s="11">
        <v>63.8</v>
      </c>
      <c r="G10" s="11">
        <v>75.900000000000006</v>
      </c>
      <c r="H10" s="12">
        <v>6.75</v>
      </c>
      <c r="I10" s="85"/>
      <c r="J10" s="95"/>
      <c r="K10" s="121"/>
      <c r="L10" s="122"/>
      <c r="M10" s="122"/>
      <c r="N10" s="122"/>
      <c r="O10" s="122"/>
      <c r="P10" s="122"/>
      <c r="Q10" s="122"/>
      <c r="R10" s="122"/>
      <c r="S10" s="122"/>
    </row>
    <row r="11" spans="2:19">
      <c r="B11" s="10">
        <f t="shared" si="0"/>
        <v>1973</v>
      </c>
      <c r="C11" s="11">
        <v>289.7</v>
      </c>
      <c r="D11" s="11">
        <v>5.61</v>
      </c>
      <c r="E11" s="11">
        <v>116.2</v>
      </c>
      <c r="F11" s="11">
        <v>73.900000000000006</v>
      </c>
      <c r="G11" s="11">
        <v>81.2</v>
      </c>
      <c r="H11" s="12">
        <v>6.47</v>
      </c>
    </row>
    <row r="12" spans="2:19">
      <c r="B12" s="10">
        <f t="shared" si="0"/>
        <v>1974</v>
      </c>
      <c r="C12" s="11">
        <v>278.39999999999998</v>
      </c>
      <c r="D12" s="11">
        <v>19.75</v>
      </c>
      <c r="E12" s="11">
        <v>111.7</v>
      </c>
      <c r="F12" s="11">
        <v>97.1</v>
      </c>
      <c r="G12" s="11">
        <v>86.2</v>
      </c>
      <c r="H12" s="12">
        <v>12.72</v>
      </c>
    </row>
    <row r="13" spans="2:19">
      <c r="B13" s="10">
        <f t="shared" si="0"/>
        <v>1975</v>
      </c>
      <c r="C13" s="11">
        <v>263.39999999999998</v>
      </c>
      <c r="D13" s="11">
        <v>22.12</v>
      </c>
      <c r="E13" s="11">
        <v>100</v>
      </c>
      <c r="F13" s="11">
        <v>100</v>
      </c>
      <c r="G13" s="11">
        <v>81.8</v>
      </c>
      <c r="H13" s="12">
        <v>16.57</v>
      </c>
      <c r="J13" s="36"/>
      <c r="K13" s="36"/>
      <c r="L13" s="36"/>
      <c r="M13" s="36"/>
      <c r="N13" s="36"/>
      <c r="O13" s="36"/>
      <c r="P13" s="36"/>
      <c r="Q13" s="36"/>
      <c r="R13" s="36"/>
    </row>
    <row r="14" spans="2:19">
      <c r="B14" s="10">
        <f t="shared" si="0"/>
        <v>1976</v>
      </c>
      <c r="C14" s="11">
        <v>267.8</v>
      </c>
      <c r="D14" s="11">
        <v>23.5</v>
      </c>
      <c r="E14" s="11">
        <v>111</v>
      </c>
      <c r="F14" s="11">
        <v>105</v>
      </c>
      <c r="G14" s="11">
        <v>78.599999999999994</v>
      </c>
      <c r="H14" s="12">
        <v>17.399999999999999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9">
      <c r="B15" s="10">
        <f t="shared" si="0"/>
        <v>1977</v>
      </c>
      <c r="C15" s="11">
        <v>278</v>
      </c>
      <c r="D15" s="11">
        <v>22.92</v>
      </c>
      <c r="E15" s="11">
        <v>115.6</v>
      </c>
      <c r="F15" s="11">
        <v>107</v>
      </c>
      <c r="G15" s="11">
        <v>78.400000000000006</v>
      </c>
      <c r="H15" s="12">
        <v>15.76</v>
      </c>
      <c r="J15" s="119"/>
      <c r="K15" s="119"/>
      <c r="L15" s="36"/>
      <c r="M15" s="36"/>
      <c r="N15" s="36"/>
      <c r="O15" s="36"/>
      <c r="P15" s="36"/>
      <c r="Q15" s="36"/>
      <c r="R15" s="36"/>
    </row>
    <row r="16" spans="2:19">
      <c r="B16" s="10">
        <f t="shared" si="0"/>
        <v>1978</v>
      </c>
      <c r="C16" s="11">
        <v>270.7</v>
      </c>
      <c r="D16" s="11">
        <v>18.37</v>
      </c>
      <c r="E16" s="11">
        <v>122.7</v>
      </c>
      <c r="F16" s="11">
        <v>104.3</v>
      </c>
      <c r="G16" s="11">
        <v>69.400000000000006</v>
      </c>
      <c r="H16" s="12">
        <v>12.49</v>
      </c>
      <c r="J16" s="89"/>
      <c r="K16" s="120"/>
      <c r="L16" s="36"/>
      <c r="M16" s="36"/>
      <c r="N16" s="36"/>
      <c r="O16" s="36"/>
      <c r="P16" s="36"/>
      <c r="Q16" s="36"/>
      <c r="R16" s="36"/>
    </row>
    <row r="17" spans="2:18">
      <c r="B17" s="10">
        <f t="shared" si="0"/>
        <v>1979</v>
      </c>
      <c r="C17" s="11">
        <v>281.2</v>
      </c>
      <c r="D17" s="11">
        <v>26.12</v>
      </c>
      <c r="E17" s="11">
        <v>132.80000000000001</v>
      </c>
      <c r="F17" s="11">
        <v>111.9</v>
      </c>
      <c r="G17" s="11">
        <v>75.7</v>
      </c>
      <c r="H17" s="12">
        <v>13.18</v>
      </c>
      <c r="J17" s="89"/>
      <c r="K17" s="120"/>
      <c r="L17" s="36"/>
      <c r="M17" s="36"/>
      <c r="N17" s="36"/>
      <c r="O17" s="36"/>
      <c r="P17" s="36"/>
      <c r="Q17" s="36"/>
      <c r="R17" s="36"/>
    </row>
    <row r="18" spans="2:18">
      <c r="B18" s="10">
        <f t="shared" si="0"/>
        <v>1980</v>
      </c>
      <c r="C18" s="11">
        <v>254.4</v>
      </c>
      <c r="D18" s="11">
        <v>47.19</v>
      </c>
      <c r="E18" s="11">
        <v>141.80000000000001</v>
      </c>
      <c r="F18" s="11">
        <v>131.80000000000001</v>
      </c>
      <c r="G18" s="11">
        <v>87.8</v>
      </c>
      <c r="H18" s="12">
        <v>14.82</v>
      </c>
      <c r="J18" s="89"/>
      <c r="K18" s="120"/>
      <c r="L18" s="36"/>
      <c r="M18" s="36"/>
      <c r="N18" s="36"/>
      <c r="O18" s="36"/>
      <c r="P18" s="36"/>
      <c r="Q18" s="36"/>
      <c r="R18" s="36"/>
    </row>
    <row r="19" spans="2:18" ht="15" thickBot="1">
      <c r="B19" s="13">
        <f t="shared" si="0"/>
        <v>1981</v>
      </c>
      <c r="C19" s="14">
        <v>227.4</v>
      </c>
      <c r="D19" s="14">
        <v>51.55</v>
      </c>
      <c r="E19" s="14">
        <v>146.19999999999999</v>
      </c>
      <c r="F19" s="14">
        <v>134.1</v>
      </c>
      <c r="G19" s="14">
        <v>95.9</v>
      </c>
      <c r="H19" s="15">
        <v>15.53</v>
      </c>
      <c r="J19" s="89"/>
      <c r="K19" s="120"/>
      <c r="L19" s="36"/>
      <c r="M19" s="36"/>
      <c r="N19" s="36"/>
      <c r="O19" s="36"/>
      <c r="P19" s="36"/>
      <c r="Q19" s="36"/>
      <c r="R19" s="36"/>
    </row>
    <row r="20" spans="2:18">
      <c r="B20" s="8"/>
      <c r="C20" s="9"/>
      <c r="D20" s="9"/>
      <c r="E20" s="9"/>
      <c r="F20" s="9"/>
      <c r="G20" s="9"/>
      <c r="H20" s="9"/>
      <c r="J20" s="89"/>
      <c r="K20" s="89"/>
      <c r="L20" s="36"/>
      <c r="M20" s="36"/>
      <c r="N20" s="36"/>
      <c r="O20" s="36"/>
      <c r="P20" s="36"/>
      <c r="Q20" s="36"/>
      <c r="R20" s="36"/>
    </row>
    <row r="21" spans="2:18">
      <c r="B21" s="6"/>
      <c r="C21" s="6"/>
      <c r="D21" s="7"/>
      <c r="E21" s="6"/>
      <c r="F21" s="6"/>
      <c r="G21" s="6"/>
      <c r="H21" s="6"/>
      <c r="J21" s="36"/>
      <c r="K21" s="36"/>
      <c r="L21" s="36"/>
      <c r="M21" s="36"/>
      <c r="N21" s="36"/>
      <c r="O21" s="36"/>
      <c r="P21" s="36"/>
      <c r="Q21" s="36"/>
      <c r="R21" s="36"/>
    </row>
    <row r="22" spans="2:18">
      <c r="B22" s="6"/>
      <c r="C22" s="6"/>
      <c r="D22" s="7"/>
      <c r="E22" s="6"/>
      <c r="F22" s="6"/>
      <c r="G22" s="6"/>
      <c r="H22" s="6"/>
      <c r="J22" s="36"/>
      <c r="K22" s="36"/>
      <c r="L22" s="36"/>
      <c r="M22" s="36"/>
      <c r="N22" s="36"/>
      <c r="O22" s="36"/>
      <c r="P22" s="36"/>
      <c r="Q22" s="36"/>
      <c r="R22" s="36"/>
    </row>
    <row r="23" spans="2:18">
      <c r="B23" s="6"/>
      <c r="C23" s="6"/>
      <c r="D23" s="7"/>
      <c r="E23" s="6"/>
      <c r="F23" s="6"/>
      <c r="G23" s="6"/>
      <c r="H23" s="6"/>
      <c r="J23" s="36"/>
      <c r="K23" s="36"/>
      <c r="L23" s="36"/>
      <c r="M23" s="36"/>
      <c r="N23" s="36"/>
      <c r="O23" s="36"/>
      <c r="P23" s="36"/>
      <c r="Q23" s="36"/>
      <c r="R23" s="36"/>
    </row>
    <row r="24" spans="2:18">
      <c r="B24" s="6"/>
      <c r="C24" s="6"/>
      <c r="D24" s="7"/>
      <c r="E24" s="6"/>
      <c r="F24" s="6"/>
      <c r="G24" s="6"/>
      <c r="H24" s="6"/>
      <c r="J24" s="119"/>
      <c r="K24" s="119"/>
      <c r="L24" s="36"/>
      <c r="M24" s="36"/>
      <c r="N24" s="36"/>
      <c r="O24" s="36"/>
      <c r="P24" s="36"/>
      <c r="Q24" s="36"/>
      <c r="R24" s="36"/>
    </row>
    <row r="25" spans="2:18">
      <c r="J25" s="89"/>
      <c r="K25" s="120"/>
      <c r="L25" s="36"/>
      <c r="M25" s="36"/>
      <c r="N25" s="36"/>
      <c r="O25" s="36"/>
      <c r="P25" s="36"/>
      <c r="Q25" s="36"/>
      <c r="R25" s="36"/>
    </row>
    <row r="26" spans="2:18">
      <c r="J26" s="89"/>
      <c r="K26" s="120"/>
      <c r="L26" s="36"/>
      <c r="M26" s="36"/>
      <c r="N26" s="36"/>
      <c r="O26" s="36"/>
      <c r="P26" s="36"/>
      <c r="Q26" s="36"/>
      <c r="R26" s="36"/>
    </row>
    <row r="27" spans="2:18">
      <c r="J27" s="89"/>
      <c r="K27" s="120"/>
      <c r="L27" s="36"/>
      <c r="M27" s="36"/>
      <c r="N27" s="36"/>
      <c r="O27" s="36"/>
      <c r="P27" s="36"/>
      <c r="Q27" s="36"/>
      <c r="R27" s="36"/>
    </row>
    <row r="28" spans="2:18">
      <c r="J28" s="89"/>
      <c r="K28" s="120"/>
      <c r="L28" s="36"/>
      <c r="M28" s="36"/>
      <c r="N28" s="36"/>
      <c r="O28" s="36"/>
      <c r="P28" s="36"/>
      <c r="Q28" s="36"/>
      <c r="R28" s="36"/>
    </row>
    <row r="29" spans="2:18">
      <c r="J29" s="89"/>
      <c r="K29" s="89"/>
      <c r="L29" s="36"/>
      <c r="M29" s="36"/>
      <c r="N29" s="36"/>
      <c r="O29" s="36"/>
      <c r="P29" s="36"/>
      <c r="Q29" s="36"/>
      <c r="R29" s="36"/>
    </row>
    <row r="30" spans="2:18">
      <c r="J30" s="36"/>
      <c r="K30" s="36"/>
      <c r="L30" s="36"/>
      <c r="M30" s="36"/>
      <c r="N30" s="36"/>
      <c r="O30" s="36"/>
      <c r="P30" s="36"/>
      <c r="Q30" s="36"/>
      <c r="R30" s="36"/>
    </row>
    <row r="31" spans="2:18">
      <c r="J31" s="36"/>
      <c r="K31" s="36"/>
      <c r="L31" s="36"/>
      <c r="M31" s="36"/>
      <c r="N31" s="36"/>
      <c r="O31" s="36"/>
      <c r="P31" s="36"/>
      <c r="Q31" s="36"/>
      <c r="R31" s="36"/>
    </row>
    <row r="32" spans="2:18">
      <c r="J32" s="125"/>
      <c r="K32" s="125"/>
      <c r="L32" s="125"/>
      <c r="M32" s="125"/>
      <c r="N32" s="125"/>
      <c r="O32" s="125"/>
      <c r="P32" s="36"/>
      <c r="Q32" s="36"/>
      <c r="R32" s="36"/>
    </row>
    <row r="33" spans="10:18">
      <c r="J33" s="125"/>
      <c r="K33" s="125"/>
      <c r="L33" s="126"/>
      <c r="M33" s="126"/>
      <c r="N33" s="126"/>
      <c r="O33" s="127"/>
      <c r="P33" s="36"/>
      <c r="Q33" s="36"/>
      <c r="R33" s="36"/>
    </row>
    <row r="34" spans="10:18">
      <c r="J34" s="125"/>
      <c r="K34" s="125"/>
      <c r="L34" s="126"/>
      <c r="M34" s="126"/>
      <c r="N34" s="126"/>
      <c r="O34" s="126"/>
      <c r="P34" s="36"/>
      <c r="Q34" s="36"/>
      <c r="R34" s="36"/>
    </row>
    <row r="35" spans="10:18">
      <c r="J35" s="125"/>
      <c r="K35" s="125"/>
      <c r="L35" s="126"/>
      <c r="M35" s="126"/>
      <c r="N35" s="126"/>
      <c r="O35" s="126"/>
      <c r="P35" s="36"/>
      <c r="Q35" s="36"/>
      <c r="R35" s="36"/>
    </row>
    <row r="36" spans="10:18">
      <c r="J36" s="36"/>
      <c r="K36" s="36"/>
      <c r="L36" s="36"/>
      <c r="M36" s="36"/>
      <c r="N36" s="36"/>
      <c r="O36" s="36"/>
      <c r="P36" s="36"/>
      <c r="Q36" s="36"/>
      <c r="R36" s="36"/>
    </row>
    <row r="37" spans="10:18">
      <c r="J37" s="95"/>
      <c r="K37" s="95"/>
      <c r="L37" s="95"/>
      <c r="M37" s="95"/>
      <c r="N37" s="95"/>
      <c r="O37" s="95"/>
      <c r="P37" s="95"/>
      <c r="Q37" s="95"/>
      <c r="R37" s="95"/>
    </row>
    <row r="38" spans="10:18">
      <c r="J38" s="121"/>
      <c r="K38" s="122"/>
      <c r="L38" s="122"/>
      <c r="M38" s="122"/>
      <c r="N38" s="122"/>
      <c r="O38" s="122"/>
      <c r="P38" s="122"/>
      <c r="Q38" s="122"/>
      <c r="R38" s="122"/>
    </row>
    <row r="39" spans="10:18">
      <c r="J39" s="121"/>
      <c r="K39" s="122"/>
      <c r="L39" s="122"/>
      <c r="M39" s="122"/>
      <c r="N39" s="122"/>
      <c r="O39" s="122"/>
      <c r="P39" s="122"/>
      <c r="Q39" s="122"/>
      <c r="R39" s="122"/>
    </row>
    <row r="40" spans="10:18">
      <c r="J40" s="121"/>
      <c r="K40" s="122"/>
      <c r="L40" s="122"/>
      <c r="M40" s="122"/>
      <c r="N40" s="122"/>
      <c r="O40" s="122"/>
      <c r="P40" s="122"/>
      <c r="Q40" s="122"/>
      <c r="R40" s="122"/>
    </row>
    <row r="41" spans="10:18">
      <c r="J41" s="121"/>
      <c r="K41" s="122"/>
      <c r="L41" s="122"/>
      <c r="M41" s="122"/>
      <c r="N41" s="122"/>
      <c r="O41" s="122"/>
      <c r="P41" s="122"/>
      <c r="Q41" s="122"/>
      <c r="R41" s="122"/>
    </row>
    <row r="42" spans="10:18">
      <c r="J42" s="121"/>
      <c r="K42" s="122"/>
      <c r="L42" s="122"/>
      <c r="M42" s="122"/>
      <c r="N42" s="122"/>
      <c r="O42" s="122"/>
      <c r="P42" s="122"/>
      <c r="Q42" s="122"/>
      <c r="R42" s="122"/>
    </row>
    <row r="43" spans="10:18">
      <c r="J43" s="121"/>
      <c r="K43" s="122"/>
      <c r="L43" s="122"/>
      <c r="M43" s="122"/>
      <c r="N43" s="122"/>
      <c r="O43" s="122"/>
      <c r="P43" s="122"/>
      <c r="Q43" s="122"/>
      <c r="R43" s="122"/>
    </row>
    <row r="44" spans="10:18">
      <c r="J44"/>
    </row>
  </sheetData>
  <phoneticPr fontId="2"/>
  <pageMargins left="0.7" right="0.7" top="0.75" bottom="0.75" header="0.3" footer="0.3"/>
  <pageSetup paperSize="9" scale="8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364E3-3A64-43D4-9B06-F8B0E835D163}">
  <sheetPr>
    <pageSetUpPr fitToPage="1"/>
  </sheetPr>
  <dimension ref="B4:P36"/>
  <sheetViews>
    <sheetView topLeftCell="F1" workbookViewId="0">
      <selection activeCell="L19" sqref="L19"/>
    </sheetView>
  </sheetViews>
  <sheetFormatPr defaultRowHeight="14.25"/>
  <cols>
    <col min="7" max="7" width="3.25" customWidth="1"/>
  </cols>
  <sheetData>
    <row r="4" spans="2:7" ht="15" thickBot="1">
      <c r="B4" s="90" t="s">
        <v>108</v>
      </c>
      <c r="C4" s="90" t="s">
        <v>111</v>
      </c>
      <c r="D4" s="90" t="s">
        <v>109</v>
      </c>
      <c r="E4" s="90" t="s">
        <v>110</v>
      </c>
      <c r="F4" s="138"/>
      <c r="G4" s="95"/>
    </row>
    <row r="5" spans="2:7" ht="15" thickTop="1">
      <c r="B5" s="94">
        <v>1</v>
      </c>
      <c r="C5" s="94">
        <v>0</v>
      </c>
      <c r="D5" s="94">
        <v>220</v>
      </c>
      <c r="E5" s="94">
        <v>110</v>
      </c>
      <c r="F5" s="139"/>
      <c r="G5" s="95"/>
    </row>
    <row r="6" spans="2:7">
      <c r="B6" s="91">
        <v>2</v>
      </c>
      <c r="C6" s="91">
        <v>1</v>
      </c>
      <c r="D6" s="91">
        <v>230</v>
      </c>
      <c r="E6" s="91">
        <v>150</v>
      </c>
      <c r="F6" s="139"/>
      <c r="G6" s="95"/>
    </row>
    <row r="7" spans="2:7">
      <c r="B7" s="91">
        <v>3</v>
      </c>
      <c r="C7" s="91">
        <v>2</v>
      </c>
      <c r="D7" s="91">
        <v>240</v>
      </c>
      <c r="E7" s="91">
        <v>150</v>
      </c>
      <c r="F7" s="139"/>
      <c r="G7" s="95"/>
    </row>
    <row r="8" spans="2:7">
      <c r="B8" s="91">
        <v>4</v>
      </c>
      <c r="C8" s="91">
        <v>1</v>
      </c>
      <c r="D8" s="91">
        <v>240</v>
      </c>
      <c r="E8" s="91">
        <v>250</v>
      </c>
      <c r="F8" s="139"/>
    </row>
    <row r="9" spans="2:7">
      <c r="B9" s="91">
        <v>5</v>
      </c>
      <c r="C9" s="91">
        <v>3</v>
      </c>
      <c r="D9" s="92">
        <v>250</v>
      </c>
      <c r="E9" s="92">
        <v>200</v>
      </c>
      <c r="F9" s="140"/>
    </row>
    <row r="10" spans="2:7">
      <c r="B10" s="91">
        <v>6</v>
      </c>
      <c r="C10" s="91">
        <v>3</v>
      </c>
      <c r="D10" s="91">
        <v>260</v>
      </c>
      <c r="E10" s="91">
        <v>150</v>
      </c>
      <c r="F10" s="139"/>
    </row>
    <row r="11" spans="2:7">
      <c r="B11" s="91">
        <v>7</v>
      </c>
      <c r="C11" s="91">
        <v>2</v>
      </c>
      <c r="D11" s="91">
        <v>260</v>
      </c>
      <c r="E11" s="91">
        <v>250</v>
      </c>
      <c r="F11" s="139"/>
    </row>
    <row r="12" spans="2:7">
      <c r="B12" s="91">
        <v>8</v>
      </c>
      <c r="C12" s="91">
        <v>1</v>
      </c>
      <c r="D12" s="91">
        <v>260</v>
      </c>
      <c r="E12" s="91">
        <v>290</v>
      </c>
      <c r="F12" s="139"/>
    </row>
    <row r="13" spans="2:7">
      <c r="B13" s="91">
        <v>9</v>
      </c>
      <c r="C13" s="91">
        <v>4</v>
      </c>
      <c r="D13" s="91">
        <v>270</v>
      </c>
      <c r="E13" s="91">
        <v>250</v>
      </c>
      <c r="F13" s="139"/>
    </row>
    <row r="14" spans="2:7">
      <c r="B14" s="93">
        <v>10</v>
      </c>
      <c r="C14" s="93">
        <v>4</v>
      </c>
      <c r="D14" s="93">
        <v>280</v>
      </c>
      <c r="E14" s="93">
        <v>290</v>
      </c>
      <c r="F14" s="139"/>
    </row>
    <row r="18" spans="7:13">
      <c r="H18" t="s">
        <v>130</v>
      </c>
    </row>
    <row r="19" spans="7:13" ht="15" thickBot="1"/>
    <row r="20" spans="7:13">
      <c r="H20" s="133" t="s">
        <v>131</v>
      </c>
      <c r="I20" s="133"/>
    </row>
    <row r="21" spans="7:13">
      <c r="G21" s="118"/>
      <c r="H21" t="s">
        <v>132</v>
      </c>
      <c r="I21">
        <v>0.90205426950645662</v>
      </c>
    </row>
    <row r="22" spans="7:13">
      <c r="H22" t="s">
        <v>133</v>
      </c>
      <c r="I22">
        <v>0.81370190513482699</v>
      </c>
    </row>
    <row r="23" spans="7:13">
      <c r="H23" t="s">
        <v>134</v>
      </c>
      <c r="I23">
        <v>0.76047387803049182</v>
      </c>
    </row>
    <row r="24" spans="7:13">
      <c r="H24" t="s">
        <v>135</v>
      </c>
      <c r="I24">
        <v>0.67065403080249364</v>
      </c>
    </row>
    <row r="25" spans="7:13" ht="15" thickBot="1">
      <c r="H25" s="131" t="s">
        <v>136</v>
      </c>
      <c r="I25" s="131">
        <v>10</v>
      </c>
    </row>
    <row r="27" spans="7:13" ht="15" thickBot="1">
      <c r="H27" t="s">
        <v>137</v>
      </c>
    </row>
    <row r="28" spans="7:13">
      <c r="H28" s="132"/>
      <c r="I28" s="132" t="s">
        <v>142</v>
      </c>
      <c r="J28" s="132" t="s">
        <v>143</v>
      </c>
      <c r="K28" s="132" t="s">
        <v>144</v>
      </c>
      <c r="L28" s="132" t="s">
        <v>145</v>
      </c>
      <c r="M28" s="132" t="s">
        <v>146</v>
      </c>
    </row>
    <row r="29" spans="7:13">
      <c r="G29" s="130"/>
      <c r="H29" t="s">
        <v>138</v>
      </c>
      <c r="I29">
        <v>2</v>
      </c>
      <c r="J29">
        <v>13.751562196778575</v>
      </c>
      <c r="K29">
        <v>6.8757810983892877</v>
      </c>
      <c r="L29">
        <v>15.287094964835831</v>
      </c>
      <c r="M29">
        <v>2.7908047145643934E-3</v>
      </c>
    </row>
    <row r="30" spans="7:13">
      <c r="H30" t="s">
        <v>139</v>
      </c>
      <c r="I30">
        <v>7</v>
      </c>
      <c r="J30">
        <v>3.148437803221424</v>
      </c>
      <c r="K30">
        <v>0.44977682903163202</v>
      </c>
    </row>
    <row r="31" spans="7:13" ht="15" thickBot="1">
      <c r="H31" s="131" t="s">
        <v>140</v>
      </c>
      <c r="I31" s="131">
        <v>9</v>
      </c>
      <c r="J31" s="131">
        <v>16.899999999999999</v>
      </c>
      <c r="K31" s="131"/>
      <c r="L31" s="131"/>
      <c r="M31" s="131"/>
    </row>
    <row r="32" spans="7:13" ht="15" thickBot="1"/>
    <row r="33" spans="7:16">
      <c r="H33" s="132"/>
      <c r="I33" s="132" t="s">
        <v>147</v>
      </c>
      <c r="J33" s="132" t="s">
        <v>135</v>
      </c>
      <c r="K33" s="132" t="s">
        <v>148</v>
      </c>
      <c r="L33" s="132" t="s">
        <v>149</v>
      </c>
      <c r="M33" s="132" t="s">
        <v>150</v>
      </c>
      <c r="N33" s="132" t="s">
        <v>151</v>
      </c>
      <c r="O33" s="132" t="s">
        <v>152</v>
      </c>
      <c r="P33" s="132" t="s">
        <v>153</v>
      </c>
    </row>
    <row r="34" spans="7:16">
      <c r="G34" s="130"/>
      <c r="H34" t="s">
        <v>141</v>
      </c>
      <c r="I34">
        <v>-18.501397244323691</v>
      </c>
      <c r="J34">
        <v>3.8562022514161414</v>
      </c>
      <c r="K34">
        <v>-4.7978285468635073</v>
      </c>
      <c r="L34">
        <v>1.9712242342154089E-3</v>
      </c>
      <c r="M34">
        <v>-27.619866607068996</v>
      </c>
      <c r="N34">
        <v>-9.3829278815783859</v>
      </c>
      <c r="O34">
        <v>-27.619866607068996</v>
      </c>
      <c r="P34">
        <v>-9.3829278815783859</v>
      </c>
    </row>
    <row r="35" spans="7:16">
      <c r="H35" t="s">
        <v>109</v>
      </c>
      <c r="I35">
        <v>9.162235590917911E-2</v>
      </c>
      <c r="J35">
        <v>1.8329154140559609E-2</v>
      </c>
      <c r="K35">
        <v>4.998722538233932</v>
      </c>
      <c r="L35">
        <v>1.5675320265426688E-3</v>
      </c>
      <c r="M35">
        <v>4.8280793517229546E-2</v>
      </c>
      <c r="N35">
        <v>0.13496391830112867</v>
      </c>
      <c r="O35">
        <v>4.8280793517229546E-2</v>
      </c>
      <c r="P35">
        <v>0.13496391830112867</v>
      </c>
    </row>
    <row r="36" spans="7:16" ht="15" thickBot="1">
      <c r="H36" s="131" t="s">
        <v>110</v>
      </c>
      <c r="I36" s="131">
        <v>-1.1463225305647197E-2</v>
      </c>
      <c r="J36" s="131">
        <v>5.1933513783361095E-3</v>
      </c>
      <c r="K36" s="131">
        <v>-2.207288602397607</v>
      </c>
      <c r="L36" s="131">
        <v>6.3049054076124184E-2</v>
      </c>
      <c r="M36" s="131">
        <v>-2.3743549921903577E-2</v>
      </c>
      <c r="N36" s="131">
        <v>8.1709931060918416E-4</v>
      </c>
      <c r="O36" s="131">
        <v>-2.3743549921903577E-2</v>
      </c>
      <c r="P36" s="131">
        <v>8.1709931060918416E-4</v>
      </c>
    </row>
  </sheetData>
  <phoneticPr fontId="2"/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F50EF-9F9D-436B-96C7-D9A7A2E40516}">
  <dimension ref="B2:H13"/>
  <sheetViews>
    <sheetView tabSelected="1" zoomScaleNormal="100" workbookViewId="0">
      <selection activeCell="B4" sqref="B4:E12"/>
    </sheetView>
  </sheetViews>
  <sheetFormatPr defaultRowHeight="14.25"/>
  <cols>
    <col min="1" max="1" width="3" customWidth="1"/>
    <col min="2" max="2" width="12.75" style="2" customWidth="1"/>
    <col min="3" max="3" width="12.125" customWidth="1"/>
    <col min="4" max="5" width="10.625" customWidth="1"/>
    <col min="7" max="7" width="9" style="99"/>
  </cols>
  <sheetData>
    <row r="2" spans="2:8">
      <c r="B2" s="96"/>
      <c r="C2" s="97"/>
      <c r="D2" s="98"/>
      <c r="E2" s="98"/>
    </row>
    <row r="3" spans="2:8">
      <c r="B3" s="96"/>
      <c r="C3" s="97"/>
      <c r="D3" s="98"/>
      <c r="E3" s="98"/>
    </row>
    <row r="4" spans="2:8">
      <c r="B4" s="100" t="s">
        <v>10</v>
      </c>
      <c r="C4" s="100" t="s">
        <v>7</v>
      </c>
      <c r="D4" s="100" t="s">
        <v>112</v>
      </c>
      <c r="E4" s="100" t="s">
        <v>126</v>
      </c>
      <c r="G4" s="100" t="s">
        <v>113</v>
      </c>
      <c r="H4" s="101" t="s">
        <v>114</v>
      </c>
    </row>
    <row r="5" spans="2:8" ht="14.25" customHeight="1">
      <c r="B5" s="102" t="s">
        <v>115</v>
      </c>
      <c r="C5" s="102">
        <f>$H$5+$H$6*D5+$H$7*E5</f>
        <v>-1.1580000000000004</v>
      </c>
      <c r="D5" s="103">
        <v>10</v>
      </c>
      <c r="E5" s="103">
        <v>5</v>
      </c>
      <c r="G5" s="100" t="s">
        <v>116</v>
      </c>
      <c r="H5" s="104">
        <v>-4.3780000000000001</v>
      </c>
    </row>
    <row r="6" spans="2:8" ht="14.25" customHeight="1">
      <c r="B6" s="102" t="s">
        <v>117</v>
      </c>
      <c r="C6" s="102">
        <f t="shared" ref="C6:C12" si="0">$H$5+$H$6*D6+$H$7*E6</f>
        <v>2.0619999999999998</v>
      </c>
      <c r="D6" s="105">
        <v>20</v>
      </c>
      <c r="E6" s="105">
        <v>10</v>
      </c>
      <c r="G6" s="106" t="s">
        <v>118</v>
      </c>
      <c r="H6" s="104">
        <v>0.122</v>
      </c>
    </row>
    <row r="7" spans="2:8">
      <c r="B7" s="107" t="s">
        <v>119</v>
      </c>
      <c r="C7" s="107">
        <f t="shared" si="0"/>
        <v>9.282</v>
      </c>
      <c r="D7" s="105">
        <v>30</v>
      </c>
      <c r="E7" s="105">
        <v>25</v>
      </c>
      <c r="G7" s="106" t="s">
        <v>125</v>
      </c>
      <c r="H7" s="104">
        <v>0.4</v>
      </c>
    </row>
    <row r="8" spans="2:8">
      <c r="B8" s="108" t="s">
        <v>120</v>
      </c>
      <c r="C8" s="108">
        <f t="shared" si="0"/>
        <v>14.501999999999999</v>
      </c>
      <c r="D8" s="105">
        <v>40</v>
      </c>
      <c r="E8" s="105">
        <v>35</v>
      </c>
      <c r="H8" s="109"/>
    </row>
    <row r="9" spans="2:8">
      <c r="B9" s="107" t="s">
        <v>121</v>
      </c>
      <c r="C9" s="107">
        <f t="shared" si="0"/>
        <v>17.722000000000001</v>
      </c>
      <c r="D9" s="105">
        <v>50</v>
      </c>
      <c r="E9" s="105">
        <v>40</v>
      </c>
    </row>
    <row r="10" spans="2:8">
      <c r="B10" s="107" t="s">
        <v>122</v>
      </c>
      <c r="C10" s="107">
        <f t="shared" si="0"/>
        <v>20.942</v>
      </c>
      <c r="D10" s="105">
        <v>60</v>
      </c>
      <c r="E10" s="105">
        <v>45</v>
      </c>
    </row>
    <row r="11" spans="2:8">
      <c r="B11" s="107" t="s">
        <v>123</v>
      </c>
      <c r="C11" s="107">
        <f t="shared" si="0"/>
        <v>24.161999999999999</v>
      </c>
      <c r="D11" s="105">
        <v>70</v>
      </c>
      <c r="E11" s="105">
        <v>50</v>
      </c>
    </row>
    <row r="12" spans="2:8">
      <c r="B12" s="110" t="s">
        <v>124</v>
      </c>
      <c r="C12" s="110">
        <f t="shared" si="0"/>
        <v>26.405999999999999</v>
      </c>
      <c r="D12" s="111">
        <v>72</v>
      </c>
      <c r="E12" s="111">
        <v>55</v>
      </c>
    </row>
    <row r="13" spans="2:8">
      <c r="B13" s="112"/>
      <c r="C13" s="96"/>
      <c r="D13" s="113"/>
      <c r="E13" s="113"/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4F9E5-9C7E-46E8-95BD-BF878F72BA17}">
  <dimension ref="B4:E19"/>
  <sheetViews>
    <sheetView workbookViewId="0">
      <selection activeCell="C18" sqref="C18"/>
    </sheetView>
  </sheetViews>
  <sheetFormatPr defaultRowHeight="14.25"/>
  <sheetData>
    <row r="4" spans="2:5">
      <c r="B4" s="100" t="s">
        <v>10</v>
      </c>
      <c r="C4" s="100" t="s">
        <v>7</v>
      </c>
      <c r="D4" s="100" t="s">
        <v>127</v>
      </c>
    </row>
    <row r="5" spans="2:5">
      <c r="B5" s="114" t="s">
        <v>115</v>
      </c>
      <c r="C5" s="114">
        <v>100</v>
      </c>
      <c r="D5" s="115">
        <v>237</v>
      </c>
    </row>
    <row r="6" spans="2:5">
      <c r="B6" s="107" t="s">
        <v>117</v>
      </c>
      <c r="C6" s="107">
        <v>141</v>
      </c>
      <c r="D6" s="105">
        <v>448</v>
      </c>
    </row>
    <row r="7" spans="2:5">
      <c r="B7" s="110" t="s">
        <v>119</v>
      </c>
      <c r="C7" s="110">
        <v>141</v>
      </c>
      <c r="D7" s="111">
        <v>448</v>
      </c>
    </row>
    <row r="11" spans="2:5">
      <c r="B11" s="100" t="s">
        <v>10</v>
      </c>
      <c r="C11" s="100" t="s">
        <v>7</v>
      </c>
      <c r="D11" s="100" t="s">
        <v>128</v>
      </c>
      <c r="E11" s="100" t="s">
        <v>129</v>
      </c>
    </row>
    <row r="12" spans="2:5">
      <c r="B12" s="114" t="s">
        <v>115</v>
      </c>
      <c r="C12" s="114">
        <f xml:space="preserve"> 5 + 3*D12 + 4*E12</f>
        <v>115</v>
      </c>
      <c r="D12" s="115">
        <v>10</v>
      </c>
      <c r="E12" s="115">
        <v>20</v>
      </c>
    </row>
    <row r="13" spans="2:5">
      <c r="B13" s="107" t="s">
        <v>117</v>
      </c>
      <c r="C13" s="107">
        <f t="shared" ref="C13:C14" si="0" xml:space="preserve"> 5 + 3*D13 + 4*E13</f>
        <v>185</v>
      </c>
      <c r="D13" s="105">
        <v>20</v>
      </c>
      <c r="E13" s="105">
        <v>30</v>
      </c>
    </row>
    <row r="14" spans="2:5">
      <c r="B14" s="107" t="s">
        <v>119</v>
      </c>
      <c r="C14" s="107">
        <f t="shared" si="0"/>
        <v>295</v>
      </c>
      <c r="D14" s="105">
        <v>30</v>
      </c>
      <c r="E14" s="105">
        <v>50</v>
      </c>
    </row>
    <row r="15" spans="2:5">
      <c r="B15" s="107" t="s">
        <v>120</v>
      </c>
      <c r="C15" s="107">
        <f xml:space="preserve"> 5 + 3*D15 + 4*E15 + 10</f>
        <v>230</v>
      </c>
      <c r="D15" s="105">
        <v>25</v>
      </c>
      <c r="E15" s="105">
        <v>35</v>
      </c>
    </row>
    <row r="16" spans="2:5">
      <c r="B16" s="107" t="s">
        <v>121</v>
      </c>
      <c r="C16" s="107">
        <f xml:space="preserve"> 5 + 3*D16 + 4*E16 -23</f>
        <v>146</v>
      </c>
      <c r="D16" s="105">
        <v>12</v>
      </c>
      <c r="E16" s="105">
        <v>32</v>
      </c>
    </row>
    <row r="17" spans="2:5">
      <c r="B17" s="107" t="s">
        <v>122</v>
      </c>
      <c r="C17" s="107">
        <f xml:space="preserve"> 5 + 3*D17 + 4*E17 + 6</f>
        <v>159</v>
      </c>
      <c r="D17" s="105">
        <v>24</v>
      </c>
      <c r="E17" s="105">
        <v>19</v>
      </c>
    </row>
    <row r="18" spans="2:5">
      <c r="B18" s="107" t="s">
        <v>123</v>
      </c>
      <c r="C18" s="107">
        <f xml:space="preserve"> 5 + 3*D18 + 4*E18 - 3</f>
        <v>98</v>
      </c>
      <c r="D18" s="105">
        <v>16</v>
      </c>
      <c r="E18" s="105">
        <v>12</v>
      </c>
    </row>
    <row r="19" spans="2:5">
      <c r="B19" s="110" t="s">
        <v>124</v>
      </c>
      <c r="C19" s="110">
        <f xml:space="preserve"> 5 + 3*D19 + 4*E19 -4</f>
        <v>189</v>
      </c>
      <c r="D19" s="111">
        <v>32</v>
      </c>
      <c r="E19" s="111">
        <v>23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R33"/>
  <sheetViews>
    <sheetView zoomScale="75" zoomScaleNormal="75" workbookViewId="0">
      <selection activeCell="K35" sqref="K35"/>
    </sheetView>
  </sheetViews>
  <sheetFormatPr defaultRowHeight="14.25"/>
  <cols>
    <col min="1" max="1" width="4.625" customWidth="1"/>
    <col min="3" max="3" width="15.625" customWidth="1"/>
    <col min="4" max="4" width="15.625" style="3" customWidth="1"/>
    <col min="5" max="5" width="15.625" customWidth="1"/>
    <col min="6" max="6" width="7.625" customWidth="1"/>
    <col min="7" max="7" width="10.625" style="86" bestFit="1" customWidth="1"/>
    <col min="8" max="8" width="15.75" style="5" customWidth="1"/>
    <col min="9" max="9" width="10.75" bestFit="1" customWidth="1"/>
    <col min="10" max="10" width="10.375" style="4" bestFit="1" customWidth="1"/>
    <col min="11" max="11" width="9.625" bestFit="1" customWidth="1"/>
    <col min="12" max="14" width="10" bestFit="1" customWidth="1"/>
    <col min="15" max="15" width="10.375" bestFit="1" customWidth="1"/>
    <col min="16" max="16" width="9.5" bestFit="1" customWidth="1"/>
  </cols>
  <sheetData>
    <row r="1" spans="2:18" ht="15" thickBot="1"/>
    <row r="2" spans="2:18" ht="15" thickBot="1">
      <c r="B2" s="19" t="s">
        <v>10</v>
      </c>
      <c r="C2" s="20" t="s">
        <v>7</v>
      </c>
      <c r="D2" s="21" t="s">
        <v>8</v>
      </c>
      <c r="E2" s="20" t="s">
        <v>9</v>
      </c>
      <c r="F2" s="84"/>
      <c r="I2" s="123"/>
      <c r="J2" s="124"/>
      <c r="K2" s="124"/>
      <c r="L2" s="124"/>
      <c r="M2" s="124"/>
      <c r="N2" s="124"/>
      <c r="O2" s="124"/>
      <c r="P2" s="124"/>
      <c r="Q2" s="124"/>
      <c r="R2" s="124"/>
    </row>
    <row r="3" spans="2:18" ht="15" thickTop="1">
      <c r="B3" s="16">
        <v>1</v>
      </c>
      <c r="C3" s="22">
        <v>10.258599999999999</v>
      </c>
      <c r="D3" s="22">
        <v>1.23E-2</v>
      </c>
      <c r="E3" s="22">
        <v>1.5831999999999999</v>
      </c>
      <c r="F3" s="85"/>
      <c r="I3" s="123"/>
      <c r="J3" s="124"/>
      <c r="K3" s="124"/>
      <c r="L3" s="124"/>
      <c r="M3" s="124"/>
      <c r="N3" s="124"/>
      <c r="O3" s="124"/>
      <c r="P3" s="124"/>
      <c r="Q3" s="124"/>
      <c r="R3" s="124"/>
    </row>
    <row r="4" spans="2:18">
      <c r="B4" s="10">
        <f>B3+1</f>
        <v>2</v>
      </c>
      <c r="C4" s="23">
        <v>11.2446</v>
      </c>
      <c r="D4" s="23">
        <v>0.27339999999999998</v>
      </c>
      <c r="E4" s="23">
        <v>-0.33789999999999998</v>
      </c>
      <c r="F4" s="85"/>
      <c r="I4" s="123"/>
      <c r="J4" s="124"/>
      <c r="K4" s="124"/>
      <c r="L4" s="124"/>
      <c r="M4" s="124"/>
      <c r="N4" s="124"/>
      <c r="O4" s="124"/>
      <c r="P4" s="124"/>
      <c r="Q4" s="124"/>
      <c r="R4" s="124"/>
    </row>
    <row r="5" spans="2:18">
      <c r="B5" s="10">
        <f t="shared" ref="B5:B22" si="0">B4+1</f>
        <v>3</v>
      </c>
      <c r="C5" s="23">
        <v>10.1737</v>
      </c>
      <c r="D5" s="23">
        <v>-0.6522</v>
      </c>
      <c r="E5" s="23">
        <v>-1.1739999999999999</v>
      </c>
      <c r="F5" s="85"/>
      <c r="I5" s="123"/>
      <c r="J5" s="124"/>
      <c r="K5" s="124"/>
      <c r="L5" s="124"/>
      <c r="M5" s="124"/>
      <c r="N5" s="124"/>
      <c r="O5" s="124"/>
      <c r="P5" s="124"/>
      <c r="Q5" s="124"/>
      <c r="R5" s="124"/>
    </row>
    <row r="6" spans="2:18">
      <c r="B6" s="10">
        <f t="shared" si="0"/>
        <v>4</v>
      </c>
      <c r="C6" s="23">
        <v>9.5814000000000004</v>
      </c>
      <c r="D6" s="23">
        <v>-0.1434</v>
      </c>
      <c r="E6" s="23">
        <v>-2.12</v>
      </c>
    </row>
    <row r="7" spans="2:18">
      <c r="B7" s="10">
        <f t="shared" si="0"/>
        <v>5</v>
      </c>
      <c r="C7" s="23">
        <v>9.1809999999999992</v>
      </c>
      <c r="D7" s="23">
        <v>-6.0100000000000001E-2</v>
      </c>
      <c r="E7" s="23">
        <v>3.0700000000000002E-2</v>
      </c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2:18">
      <c r="B8" s="10">
        <f t="shared" si="0"/>
        <v>6</v>
      </c>
      <c r="C8" s="23">
        <v>11.2372</v>
      </c>
      <c r="D8" s="23">
        <v>1.0072000000000001</v>
      </c>
      <c r="E8" s="23">
        <v>0.42609999999999998</v>
      </c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2:18">
      <c r="B9" s="10">
        <f t="shared" si="0"/>
        <v>7</v>
      </c>
      <c r="C9" s="23">
        <v>9.2792999999999992</v>
      </c>
      <c r="D9" s="23">
        <v>0.2271</v>
      </c>
      <c r="E9" s="23">
        <v>-0.25180000000000002</v>
      </c>
      <c r="G9" s="116"/>
      <c r="H9" s="116"/>
      <c r="I9" s="88"/>
      <c r="J9" s="88"/>
      <c r="K9" s="88"/>
      <c r="L9" s="88"/>
      <c r="M9" s="88"/>
      <c r="N9" s="88"/>
      <c r="O9" s="88"/>
      <c r="P9" s="88"/>
    </row>
    <row r="10" spans="2:18">
      <c r="B10" s="10">
        <f t="shared" si="0"/>
        <v>8</v>
      </c>
      <c r="C10" s="23">
        <v>11.7277</v>
      </c>
      <c r="D10" s="23">
        <v>1.0074000000000001</v>
      </c>
      <c r="E10" s="23">
        <v>1.47E-2</v>
      </c>
      <c r="G10" s="88"/>
      <c r="H10" s="117"/>
      <c r="I10" s="88"/>
      <c r="J10" s="88"/>
      <c r="K10" s="88"/>
      <c r="L10" s="88"/>
      <c r="M10" s="88"/>
      <c r="N10" s="88"/>
      <c r="O10" s="88"/>
      <c r="P10" s="88"/>
    </row>
    <row r="11" spans="2:18">
      <c r="B11" s="10">
        <f t="shared" si="0"/>
        <v>9</v>
      </c>
      <c r="C11" s="23">
        <v>9.6472999999999995</v>
      </c>
      <c r="D11" s="23">
        <v>-0.1371</v>
      </c>
      <c r="E11" s="23">
        <v>0.62409999999999999</v>
      </c>
      <c r="G11" s="88"/>
      <c r="H11" s="117"/>
      <c r="I11" s="88"/>
      <c r="J11" s="88"/>
      <c r="K11" s="88"/>
      <c r="L11" s="88"/>
      <c r="M11" s="88"/>
      <c r="N11" s="88"/>
      <c r="O11" s="88"/>
      <c r="P11" s="88"/>
    </row>
    <row r="12" spans="2:18">
      <c r="B12" s="10">
        <f t="shared" si="0"/>
        <v>10</v>
      </c>
      <c r="C12" s="23">
        <v>7.5427999999999997</v>
      </c>
      <c r="D12" s="23">
        <v>-0.2918</v>
      </c>
      <c r="E12" s="23">
        <v>-0.49399999999999999</v>
      </c>
      <c r="G12" s="88"/>
      <c r="H12" s="117"/>
      <c r="I12" s="88"/>
      <c r="J12" s="88"/>
      <c r="K12" s="88"/>
      <c r="L12" s="88"/>
      <c r="M12" s="88"/>
      <c r="N12" s="88"/>
      <c r="O12" s="88"/>
      <c r="P12" s="88"/>
    </row>
    <row r="13" spans="2:18">
      <c r="B13" s="10">
        <f t="shared" si="0"/>
        <v>11</v>
      </c>
      <c r="C13" s="23">
        <v>8.6349</v>
      </c>
      <c r="D13" s="23">
        <v>-1.1634</v>
      </c>
      <c r="E13" s="23">
        <v>0.79959999999999998</v>
      </c>
      <c r="G13" s="88"/>
      <c r="H13" s="117"/>
      <c r="I13" s="88"/>
      <c r="J13" s="88"/>
      <c r="K13" s="88"/>
      <c r="L13" s="88"/>
      <c r="M13" s="88"/>
      <c r="N13" s="88"/>
      <c r="O13" s="88"/>
      <c r="P13" s="88"/>
    </row>
    <row r="14" spans="2:18">
      <c r="B14" s="10">
        <f t="shared" si="0"/>
        <v>12</v>
      </c>
      <c r="C14" s="23">
        <v>7.0955000000000004</v>
      </c>
      <c r="D14" s="23">
        <v>-1.3524</v>
      </c>
      <c r="E14" s="23">
        <v>-0.92600000000000005</v>
      </c>
      <c r="G14" s="88"/>
      <c r="H14" s="88"/>
      <c r="I14" s="88"/>
      <c r="J14" s="88"/>
      <c r="K14" s="88"/>
      <c r="L14" s="88"/>
      <c r="M14" s="88"/>
      <c r="N14" s="88"/>
      <c r="O14" s="88"/>
      <c r="P14" s="88"/>
    </row>
    <row r="15" spans="2:18">
      <c r="B15" s="10">
        <f t="shared" si="0"/>
        <v>13</v>
      </c>
      <c r="C15" s="23">
        <v>14.148300000000001</v>
      </c>
      <c r="D15" s="23">
        <v>1.8813</v>
      </c>
      <c r="E15" s="23">
        <v>-1.5539000000000001</v>
      </c>
      <c r="G15" s="88"/>
      <c r="H15" s="88"/>
      <c r="I15" s="88"/>
      <c r="J15" s="88"/>
      <c r="K15" s="88"/>
      <c r="L15" s="88"/>
      <c r="M15" s="88"/>
      <c r="N15" s="88"/>
      <c r="O15" s="88"/>
      <c r="P15" s="88"/>
    </row>
    <row r="16" spans="2:18">
      <c r="B16" s="10">
        <f t="shared" si="0"/>
        <v>14</v>
      </c>
      <c r="C16" s="23">
        <v>6.6631</v>
      </c>
      <c r="D16" s="23">
        <v>-1.7501</v>
      </c>
      <c r="E16" s="23">
        <v>1.1897</v>
      </c>
      <c r="G16" s="116"/>
      <c r="H16" s="116"/>
      <c r="I16" s="88"/>
      <c r="J16" s="88"/>
      <c r="K16" s="88"/>
      <c r="L16" s="88"/>
      <c r="M16" s="88"/>
      <c r="N16" s="88"/>
      <c r="O16" s="88"/>
      <c r="P16" s="88"/>
    </row>
    <row r="17" spans="2:16">
      <c r="B17" s="10">
        <f t="shared" si="0"/>
        <v>15</v>
      </c>
      <c r="C17" s="23">
        <v>10.248100000000001</v>
      </c>
      <c r="D17" s="23">
        <v>0.66100000000000003</v>
      </c>
      <c r="E17" s="23">
        <v>-0.98780000000000001</v>
      </c>
      <c r="G17" s="88"/>
      <c r="H17" s="117"/>
      <c r="I17" s="88"/>
      <c r="J17" s="88"/>
      <c r="K17" s="88"/>
      <c r="L17" s="88"/>
      <c r="M17" s="88"/>
      <c r="N17" s="88"/>
      <c r="O17" s="88"/>
      <c r="P17" s="88"/>
    </row>
    <row r="18" spans="2:16">
      <c r="B18" s="10">
        <f t="shared" si="0"/>
        <v>16</v>
      </c>
      <c r="C18" s="23">
        <v>11.1812</v>
      </c>
      <c r="D18" s="23">
        <v>0.5</v>
      </c>
      <c r="E18" s="23">
        <v>-0.24709999999999999</v>
      </c>
      <c r="G18" s="88"/>
      <c r="H18" s="117"/>
      <c r="I18" s="88"/>
      <c r="J18" s="88"/>
      <c r="K18" s="88"/>
      <c r="L18" s="88"/>
      <c r="M18" s="88"/>
      <c r="N18" s="88"/>
      <c r="O18" s="88"/>
      <c r="P18" s="88"/>
    </row>
    <row r="19" spans="2:16">
      <c r="B19" s="10">
        <f t="shared" si="0"/>
        <v>17</v>
      </c>
      <c r="C19" s="23">
        <v>9.8879999999999999</v>
      </c>
      <c r="D19" s="23">
        <v>-0.95720000000000005</v>
      </c>
      <c r="E19" s="23">
        <v>2.6890999999999998</v>
      </c>
      <c r="G19" s="88"/>
      <c r="H19" s="117"/>
      <c r="I19" s="88"/>
      <c r="J19" s="88"/>
      <c r="K19" s="88"/>
      <c r="L19" s="88"/>
      <c r="M19" s="88"/>
      <c r="N19" s="88"/>
      <c r="O19" s="88"/>
      <c r="P19" s="88"/>
    </row>
    <row r="20" spans="2:16">
      <c r="B20" s="10">
        <f t="shared" si="0"/>
        <v>18</v>
      </c>
      <c r="C20" s="23">
        <v>14.124700000000001</v>
      </c>
      <c r="D20" s="23">
        <v>2.1318000000000001</v>
      </c>
      <c r="E20" s="23">
        <v>7.6999999999999999E-2</v>
      </c>
      <c r="G20" s="88"/>
      <c r="H20" s="117"/>
      <c r="I20" s="88"/>
      <c r="J20" s="88"/>
      <c r="K20" s="88"/>
      <c r="L20" s="88"/>
      <c r="M20" s="88"/>
      <c r="N20" s="88"/>
      <c r="O20" s="88"/>
      <c r="P20" s="88"/>
    </row>
    <row r="21" spans="2:16">
      <c r="B21" s="10">
        <f t="shared" si="0"/>
        <v>19</v>
      </c>
      <c r="C21" s="23">
        <v>10.4406</v>
      </c>
      <c r="D21" s="23">
        <v>-2.0400000000000001E-2</v>
      </c>
      <c r="E21" s="23">
        <v>-2.0219999999999998</v>
      </c>
      <c r="G21" s="88"/>
      <c r="H21" s="88"/>
      <c r="I21" s="88"/>
      <c r="J21" s="88"/>
      <c r="K21" s="88"/>
      <c r="L21" s="88"/>
      <c r="M21" s="88"/>
      <c r="N21" s="88"/>
      <c r="O21" s="88"/>
      <c r="P21" s="88"/>
    </row>
    <row r="22" spans="2:16" ht="15" thickBot="1">
      <c r="B22" s="13">
        <f t="shared" si="0"/>
        <v>20</v>
      </c>
      <c r="C22" s="24">
        <v>12.351800000000001</v>
      </c>
      <c r="D22" s="24">
        <v>1.3779999999999999</v>
      </c>
      <c r="E22" s="24">
        <v>0.70450000000000002</v>
      </c>
      <c r="G22" s="88"/>
      <c r="H22" s="88"/>
      <c r="I22" s="88"/>
      <c r="J22" s="88"/>
      <c r="K22" s="88"/>
      <c r="L22" s="88"/>
      <c r="M22" s="88"/>
      <c r="N22" s="88"/>
      <c r="O22" s="88"/>
      <c r="P22" s="88"/>
    </row>
    <row r="23" spans="2:16">
      <c r="G23" s="88"/>
      <c r="H23" s="88"/>
      <c r="I23" s="88"/>
      <c r="J23" s="88"/>
      <c r="K23" s="88"/>
      <c r="L23" s="88"/>
      <c r="M23" s="88"/>
      <c r="N23" s="88"/>
      <c r="O23" s="88"/>
      <c r="P23" s="88"/>
    </row>
    <row r="24" spans="2:16">
      <c r="G24" s="95"/>
      <c r="H24" s="95"/>
      <c r="I24" s="95"/>
      <c r="J24" s="95"/>
      <c r="K24" s="95"/>
      <c r="L24" s="95"/>
      <c r="M24" s="88"/>
      <c r="N24" s="88"/>
      <c r="O24" s="88"/>
      <c r="P24" s="88"/>
    </row>
    <row r="25" spans="2:16">
      <c r="G25" s="88"/>
      <c r="H25" s="88"/>
      <c r="I25" s="128"/>
      <c r="J25" s="128"/>
      <c r="K25" s="128"/>
      <c r="L25" s="129"/>
      <c r="M25" s="88"/>
      <c r="N25" s="88"/>
      <c r="O25" s="88"/>
      <c r="P25" s="88"/>
    </row>
    <row r="26" spans="2:16">
      <c r="G26" s="88"/>
      <c r="H26" s="88"/>
      <c r="I26" s="128"/>
      <c r="J26" s="128"/>
      <c r="K26" s="128"/>
      <c r="L26" s="128"/>
      <c r="M26" s="88"/>
      <c r="N26" s="88"/>
      <c r="O26" s="88"/>
      <c r="P26" s="88"/>
    </row>
    <row r="27" spans="2:16">
      <c r="G27" s="88"/>
      <c r="H27" s="88"/>
      <c r="I27" s="128"/>
      <c r="J27" s="128"/>
      <c r="K27" s="128"/>
      <c r="L27" s="128"/>
      <c r="M27" s="88"/>
      <c r="N27" s="88"/>
      <c r="O27" s="88"/>
      <c r="P27" s="88"/>
    </row>
    <row r="28" spans="2:16">
      <c r="G28" s="88"/>
      <c r="H28" s="88"/>
      <c r="I28" s="88"/>
      <c r="J28" s="88"/>
      <c r="K28" s="88"/>
      <c r="L28" s="88"/>
      <c r="M28" s="88"/>
      <c r="N28" s="88"/>
      <c r="O28" s="88"/>
      <c r="P28" s="88"/>
    </row>
    <row r="29" spans="2:16">
      <c r="G29" s="99"/>
      <c r="H29" s="99"/>
      <c r="I29" s="99"/>
      <c r="J29" s="99"/>
      <c r="K29" s="99"/>
      <c r="L29" s="99"/>
      <c r="M29" s="99"/>
      <c r="N29" s="99"/>
      <c r="O29" s="99"/>
      <c r="P29" s="88"/>
    </row>
    <row r="30" spans="2:16">
      <c r="G30" s="88"/>
      <c r="H30" s="128"/>
      <c r="I30" s="128"/>
      <c r="J30" s="128"/>
      <c r="K30" s="128"/>
      <c r="L30" s="128"/>
      <c r="M30" s="128"/>
      <c r="N30" s="128"/>
      <c r="O30" s="128"/>
      <c r="P30" s="88"/>
    </row>
    <row r="31" spans="2:16">
      <c r="G31" s="88"/>
      <c r="H31" s="128"/>
      <c r="I31" s="128"/>
      <c r="J31" s="128"/>
      <c r="K31" s="128"/>
      <c r="L31" s="128"/>
      <c r="M31" s="128"/>
      <c r="N31" s="128"/>
      <c r="O31" s="128"/>
      <c r="P31" s="88"/>
    </row>
    <row r="32" spans="2:16">
      <c r="G32" s="88"/>
      <c r="H32" s="128"/>
      <c r="I32" s="128"/>
      <c r="J32" s="128"/>
      <c r="K32" s="128"/>
      <c r="L32" s="128"/>
      <c r="M32" s="128"/>
      <c r="N32" s="128"/>
      <c r="O32" s="128"/>
      <c r="P32" s="88"/>
    </row>
    <row r="33" spans="7:16">
      <c r="G33" s="36"/>
      <c r="H33" s="36"/>
      <c r="I33" s="36"/>
      <c r="J33" s="36"/>
      <c r="K33" s="36"/>
      <c r="L33" s="36"/>
      <c r="M33" s="36"/>
      <c r="N33" s="36"/>
      <c r="O33" s="36"/>
      <c r="P33" s="36"/>
    </row>
  </sheetData>
  <phoneticPr fontId="2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2:P33"/>
  <sheetViews>
    <sheetView topLeftCell="C1" workbookViewId="0">
      <selection activeCell="L36" sqref="L36"/>
    </sheetView>
  </sheetViews>
  <sheetFormatPr defaultRowHeight="14.25"/>
  <cols>
    <col min="2" max="6" width="10.625" customWidth="1"/>
  </cols>
  <sheetData>
    <row r="2" spans="2:7">
      <c r="B2" s="141" t="s">
        <v>15</v>
      </c>
      <c r="C2" s="142"/>
      <c r="D2" s="142"/>
      <c r="E2" s="142"/>
      <c r="F2" s="142"/>
    </row>
    <row r="3" spans="2:7" ht="15" thickBot="1">
      <c r="B3" s="29" t="s">
        <v>16</v>
      </c>
      <c r="C3" s="29" t="s">
        <v>11</v>
      </c>
      <c r="D3" s="29" t="s">
        <v>12</v>
      </c>
      <c r="E3" s="29" t="s">
        <v>13</v>
      </c>
      <c r="F3" s="29" t="s">
        <v>14</v>
      </c>
      <c r="G3" s="84"/>
    </row>
    <row r="4" spans="2:7" ht="15" thickTop="1">
      <c r="B4" s="30">
        <v>1</v>
      </c>
      <c r="C4" s="30">
        <v>120</v>
      </c>
      <c r="D4" s="30">
        <v>62</v>
      </c>
      <c r="E4" s="30">
        <v>71</v>
      </c>
      <c r="F4" s="30">
        <v>80</v>
      </c>
      <c r="G4" s="85"/>
    </row>
    <row r="5" spans="2:7">
      <c r="B5" s="31">
        <v>2</v>
      </c>
      <c r="C5" s="31">
        <v>130</v>
      </c>
      <c r="D5" s="31">
        <v>90</v>
      </c>
      <c r="E5" s="31">
        <v>32</v>
      </c>
      <c r="F5" s="31">
        <v>79</v>
      </c>
      <c r="G5" s="85"/>
    </row>
    <row r="6" spans="2:7">
      <c r="B6" s="31">
        <v>3</v>
      </c>
      <c r="C6" s="31">
        <v>95</v>
      </c>
      <c r="D6" s="31">
        <v>53</v>
      </c>
      <c r="E6" s="31">
        <v>20</v>
      </c>
      <c r="F6" s="31">
        <v>32</v>
      </c>
      <c r="G6" s="85"/>
    </row>
    <row r="7" spans="2:7">
      <c r="B7" s="31">
        <v>4</v>
      </c>
      <c r="C7" s="31">
        <v>141</v>
      </c>
      <c r="D7" s="31">
        <v>88</v>
      </c>
      <c r="E7" s="31">
        <v>28</v>
      </c>
      <c r="F7" s="31">
        <v>68</v>
      </c>
      <c r="G7" s="85"/>
    </row>
    <row r="8" spans="2:7">
      <c r="B8" s="31">
        <v>5</v>
      </c>
      <c r="C8" s="31">
        <v>128</v>
      </c>
      <c r="D8" s="31">
        <v>79</v>
      </c>
      <c r="E8" s="31">
        <v>45</v>
      </c>
      <c r="F8" s="31">
        <v>50</v>
      </c>
    </row>
    <row r="9" spans="2:7">
      <c r="B9" s="31">
        <v>6</v>
      </c>
      <c r="C9" s="31">
        <v>118</v>
      </c>
      <c r="D9" s="31">
        <v>88</v>
      </c>
      <c r="E9" s="31">
        <v>30</v>
      </c>
      <c r="F9" s="31">
        <v>70</v>
      </c>
    </row>
    <row r="10" spans="2:7">
      <c r="B10" s="31">
        <v>7</v>
      </c>
      <c r="C10" s="31">
        <v>108</v>
      </c>
      <c r="D10" s="31">
        <v>83</v>
      </c>
      <c r="E10" s="31">
        <v>22</v>
      </c>
      <c r="F10" s="31">
        <v>56</v>
      </c>
    </row>
    <row r="11" spans="2:7">
      <c r="B11" s="31">
        <v>8</v>
      </c>
      <c r="C11" s="31">
        <v>87</v>
      </c>
      <c r="D11" s="31">
        <v>53</v>
      </c>
      <c r="E11" s="31">
        <v>40</v>
      </c>
      <c r="F11" s="31">
        <v>38</v>
      </c>
    </row>
    <row r="12" spans="2:7">
      <c r="B12" s="31">
        <v>9</v>
      </c>
      <c r="C12" s="31">
        <v>120</v>
      </c>
      <c r="D12" s="31">
        <v>92</v>
      </c>
      <c r="E12" s="31">
        <v>15</v>
      </c>
      <c r="F12" s="31">
        <v>62</v>
      </c>
    </row>
    <row r="13" spans="2:7">
      <c r="B13" s="31">
        <v>10</v>
      </c>
      <c r="C13" s="31">
        <v>110</v>
      </c>
      <c r="D13" s="31">
        <v>70</v>
      </c>
      <c r="E13" s="31">
        <v>10</v>
      </c>
      <c r="F13" s="31">
        <v>43</v>
      </c>
    </row>
    <row r="14" spans="2:7">
      <c r="B14" s="31">
        <v>11</v>
      </c>
      <c r="C14" s="31">
        <v>100</v>
      </c>
      <c r="D14" s="31">
        <v>70</v>
      </c>
      <c r="E14" s="31">
        <v>10</v>
      </c>
      <c r="F14" s="31">
        <v>78</v>
      </c>
    </row>
    <row r="15" spans="2:7">
      <c r="B15" s="31">
        <v>12</v>
      </c>
      <c r="C15" s="31">
        <v>127</v>
      </c>
      <c r="D15" s="31">
        <v>82</v>
      </c>
      <c r="E15" s="31">
        <v>31</v>
      </c>
      <c r="F15" s="31">
        <v>76</v>
      </c>
    </row>
    <row r="16" spans="2:7">
      <c r="B16" s="31">
        <v>13</v>
      </c>
      <c r="C16" s="31">
        <v>112</v>
      </c>
      <c r="D16" s="31">
        <v>87</v>
      </c>
      <c r="E16" s="31">
        <v>13</v>
      </c>
      <c r="F16" s="31">
        <v>47</v>
      </c>
    </row>
    <row r="17" spans="2:13">
      <c r="B17" s="31">
        <v>14</v>
      </c>
      <c r="C17" s="31">
        <v>130</v>
      </c>
      <c r="D17" s="31">
        <v>63</v>
      </c>
      <c r="E17" s="31">
        <v>18</v>
      </c>
      <c r="F17" s="31">
        <v>65</v>
      </c>
    </row>
    <row r="18" spans="2:13">
      <c r="B18" s="31">
        <v>15</v>
      </c>
      <c r="C18" s="31">
        <v>99</v>
      </c>
      <c r="D18" s="31">
        <v>79</v>
      </c>
      <c r="E18" s="31">
        <v>15</v>
      </c>
      <c r="F18" s="31">
        <v>72</v>
      </c>
    </row>
    <row r="19" spans="2:13">
      <c r="B19" s="31">
        <v>16</v>
      </c>
      <c r="C19" s="31">
        <v>102</v>
      </c>
      <c r="D19" s="31">
        <v>69</v>
      </c>
      <c r="E19" s="31">
        <v>22</v>
      </c>
      <c r="F19" s="31">
        <v>50</v>
      </c>
    </row>
    <row r="20" spans="2:13">
      <c r="B20" s="31">
        <v>17</v>
      </c>
      <c r="C20" s="31">
        <v>130</v>
      </c>
      <c r="D20" s="31">
        <v>77</v>
      </c>
      <c r="E20" s="31">
        <v>28</v>
      </c>
      <c r="F20" s="31">
        <v>48</v>
      </c>
      <c r="H20" s="118"/>
      <c r="I20" s="118"/>
    </row>
    <row r="21" spans="2:13">
      <c r="B21" s="31">
        <v>18</v>
      </c>
      <c r="C21" s="31">
        <v>110</v>
      </c>
      <c r="D21" s="31">
        <v>78</v>
      </c>
      <c r="E21" s="31">
        <v>17</v>
      </c>
      <c r="F21" s="31">
        <v>39</v>
      </c>
    </row>
    <row r="22" spans="2:13">
      <c r="B22" s="31">
        <v>19</v>
      </c>
      <c r="C22" s="31">
        <v>120</v>
      </c>
      <c r="D22" s="31">
        <v>68</v>
      </c>
      <c r="E22" s="31">
        <v>33</v>
      </c>
      <c r="F22" s="31">
        <v>43</v>
      </c>
    </row>
    <row r="23" spans="2:13">
      <c r="B23" s="32">
        <v>20</v>
      </c>
      <c r="C23" s="32">
        <v>128</v>
      </c>
      <c r="D23" s="32">
        <v>81</v>
      </c>
      <c r="E23" s="32">
        <v>42</v>
      </c>
      <c r="F23" s="32">
        <v>52</v>
      </c>
    </row>
    <row r="28" spans="2:13">
      <c r="H28" s="130"/>
      <c r="I28" s="130"/>
      <c r="J28" s="130"/>
      <c r="K28" s="130"/>
      <c r="L28" s="130"/>
      <c r="M28" s="130"/>
    </row>
    <row r="33" spans="8:16">
      <c r="H33" s="130"/>
      <c r="I33" s="130"/>
      <c r="J33" s="130"/>
      <c r="K33" s="130"/>
      <c r="L33" s="130"/>
      <c r="M33" s="130"/>
      <c r="N33" s="130"/>
      <c r="O33" s="130"/>
      <c r="P33" s="130"/>
    </row>
  </sheetData>
  <mergeCells count="1">
    <mergeCell ref="B2:F2"/>
  </mergeCells>
  <phoneticPr fontId="2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BE27D-CFDD-4A07-8EE0-2EA41D20BBB0}">
  <sheetPr>
    <pageSetUpPr fitToPage="1"/>
  </sheetPr>
  <dimension ref="B2:O37"/>
  <sheetViews>
    <sheetView topLeftCell="A2" workbookViewId="0">
      <selection activeCell="F7" sqref="F7"/>
    </sheetView>
  </sheetViews>
  <sheetFormatPr defaultRowHeight="14.25"/>
  <cols>
    <col min="2" max="5" width="10.625" customWidth="1"/>
    <col min="6" max="6" width="19.25" customWidth="1"/>
  </cols>
  <sheetData>
    <row r="2" spans="2:5">
      <c r="B2" s="141" t="s">
        <v>17</v>
      </c>
      <c r="C2" s="142"/>
      <c r="D2" s="142"/>
      <c r="E2" s="142"/>
    </row>
    <row r="3" spans="2:5" ht="15" thickBot="1">
      <c r="B3" s="29" t="s">
        <v>16</v>
      </c>
      <c r="C3" s="29" t="s">
        <v>18</v>
      </c>
      <c r="D3" s="29" t="s">
        <v>19</v>
      </c>
      <c r="E3" s="29" t="s">
        <v>20</v>
      </c>
    </row>
    <row r="4" spans="2:5" ht="15" thickTop="1">
      <c r="B4" s="30">
        <v>1</v>
      </c>
      <c r="C4" s="33">
        <v>167</v>
      </c>
      <c r="D4" s="33">
        <v>84</v>
      </c>
      <c r="E4" s="33">
        <v>61</v>
      </c>
    </row>
    <row r="5" spans="2:5">
      <c r="B5" s="31">
        <v>2</v>
      </c>
      <c r="C5" s="34">
        <v>167.5</v>
      </c>
      <c r="D5" s="34">
        <v>87</v>
      </c>
      <c r="E5" s="34">
        <v>55.5</v>
      </c>
    </row>
    <row r="6" spans="2:5">
      <c r="B6" s="31">
        <v>3</v>
      </c>
      <c r="C6" s="34">
        <v>168.4</v>
      </c>
      <c r="D6" s="34">
        <v>86</v>
      </c>
      <c r="E6" s="34">
        <v>57</v>
      </c>
    </row>
    <row r="7" spans="2:5">
      <c r="B7" s="31">
        <v>4</v>
      </c>
      <c r="C7" s="34">
        <v>172</v>
      </c>
      <c r="D7" s="34">
        <v>85</v>
      </c>
      <c r="E7" s="34">
        <v>57</v>
      </c>
    </row>
    <row r="8" spans="2:5">
      <c r="B8" s="31">
        <v>5</v>
      </c>
      <c r="C8" s="34">
        <v>155.30000000000001</v>
      </c>
      <c r="D8" s="34">
        <v>82</v>
      </c>
      <c r="E8" s="34">
        <v>50</v>
      </c>
    </row>
    <row r="9" spans="2:5">
      <c r="B9" s="31">
        <v>6</v>
      </c>
      <c r="C9" s="34">
        <v>151.4</v>
      </c>
      <c r="D9" s="34">
        <v>87</v>
      </c>
      <c r="E9" s="34">
        <v>50</v>
      </c>
    </row>
    <row r="10" spans="2:5">
      <c r="B10" s="31">
        <v>7</v>
      </c>
      <c r="C10" s="34">
        <v>163</v>
      </c>
      <c r="D10" s="34">
        <v>92</v>
      </c>
      <c r="E10" s="34">
        <v>66.5</v>
      </c>
    </row>
    <row r="11" spans="2:5">
      <c r="B11" s="31">
        <v>8</v>
      </c>
      <c r="C11" s="34">
        <v>174</v>
      </c>
      <c r="D11" s="34">
        <v>94</v>
      </c>
      <c r="E11" s="34">
        <v>65</v>
      </c>
    </row>
    <row r="12" spans="2:5">
      <c r="B12" s="31">
        <v>9</v>
      </c>
      <c r="C12" s="34">
        <v>168</v>
      </c>
      <c r="D12" s="34">
        <v>88</v>
      </c>
      <c r="E12" s="34">
        <v>60.5</v>
      </c>
    </row>
    <row r="13" spans="2:5">
      <c r="B13" s="31">
        <v>10</v>
      </c>
      <c r="C13" s="34">
        <v>160.4</v>
      </c>
      <c r="D13" s="34">
        <v>84.9</v>
      </c>
      <c r="E13" s="34">
        <v>49.5</v>
      </c>
    </row>
    <row r="14" spans="2:5">
      <c r="B14" s="31">
        <v>11</v>
      </c>
      <c r="C14" s="34">
        <v>164.7</v>
      </c>
      <c r="D14" s="34">
        <v>78</v>
      </c>
      <c r="E14" s="34">
        <v>49.5</v>
      </c>
    </row>
    <row r="15" spans="2:5">
      <c r="B15" s="31">
        <v>12</v>
      </c>
      <c r="C15" s="34">
        <v>171</v>
      </c>
      <c r="D15" s="34">
        <v>90</v>
      </c>
      <c r="E15" s="34">
        <v>61</v>
      </c>
    </row>
    <row r="16" spans="2:5">
      <c r="B16" s="31">
        <v>13</v>
      </c>
      <c r="C16" s="34">
        <v>162.6</v>
      </c>
      <c r="D16" s="34">
        <v>88</v>
      </c>
      <c r="E16" s="34">
        <v>59</v>
      </c>
    </row>
    <row r="17" spans="2:12">
      <c r="B17" s="31">
        <v>14</v>
      </c>
      <c r="C17" s="34">
        <v>164.8</v>
      </c>
      <c r="D17" s="34">
        <v>87</v>
      </c>
      <c r="E17" s="34">
        <v>58.4</v>
      </c>
    </row>
    <row r="18" spans="2:12">
      <c r="B18" s="31">
        <v>15</v>
      </c>
      <c r="C18" s="34">
        <v>163.30000000000001</v>
      </c>
      <c r="D18" s="34">
        <v>82</v>
      </c>
      <c r="E18" s="34">
        <v>53.5</v>
      </c>
    </row>
    <row r="19" spans="2:12">
      <c r="B19" s="31">
        <v>16</v>
      </c>
      <c r="C19" s="34">
        <v>167.6</v>
      </c>
      <c r="D19" s="34">
        <v>84</v>
      </c>
      <c r="E19" s="34">
        <v>54</v>
      </c>
      <c r="G19" t="s">
        <v>130</v>
      </c>
    </row>
    <row r="20" spans="2:12" ht="15" thickBot="1">
      <c r="B20" s="31">
        <v>17</v>
      </c>
      <c r="C20" s="34">
        <v>169.2</v>
      </c>
      <c r="D20" s="34">
        <v>86</v>
      </c>
      <c r="E20" s="34">
        <v>60</v>
      </c>
    </row>
    <row r="21" spans="2:12">
      <c r="B21" s="31">
        <v>18</v>
      </c>
      <c r="C21" s="34">
        <v>168</v>
      </c>
      <c r="D21" s="34">
        <v>83</v>
      </c>
      <c r="E21" s="34">
        <v>58.8</v>
      </c>
      <c r="G21" s="133" t="s">
        <v>131</v>
      </c>
      <c r="H21" s="133"/>
    </row>
    <row r="22" spans="2:12">
      <c r="B22" s="31">
        <v>19</v>
      </c>
      <c r="C22" s="34">
        <v>167.4</v>
      </c>
      <c r="D22" s="34">
        <v>85.2</v>
      </c>
      <c r="E22" s="34">
        <v>54</v>
      </c>
      <c r="G22" t="s">
        <v>132</v>
      </c>
      <c r="H22">
        <v>0.64177309015216999</v>
      </c>
    </row>
    <row r="23" spans="2:12">
      <c r="B23" s="32">
        <v>20</v>
      </c>
      <c r="C23" s="35">
        <v>172</v>
      </c>
      <c r="D23" s="35">
        <v>82</v>
      </c>
      <c r="E23" s="35">
        <v>56</v>
      </c>
      <c r="G23" t="s">
        <v>133</v>
      </c>
      <c r="H23">
        <v>0.41187269924346537</v>
      </c>
    </row>
    <row r="24" spans="2:12">
      <c r="G24" t="s">
        <v>134</v>
      </c>
      <c r="H24">
        <v>0.34268125209563777</v>
      </c>
    </row>
    <row r="25" spans="2:12">
      <c r="G25" t="s">
        <v>135</v>
      </c>
      <c r="H25">
        <v>4.4889910115241607</v>
      </c>
    </row>
    <row r="26" spans="2:12" ht="15" thickBot="1">
      <c r="G26" s="131" t="s">
        <v>136</v>
      </c>
      <c r="H26" s="131">
        <v>20</v>
      </c>
    </row>
    <row r="28" spans="2:12" ht="15" thickBot="1">
      <c r="G28" t="s">
        <v>137</v>
      </c>
    </row>
    <row r="29" spans="2:12">
      <c r="G29" s="132"/>
      <c r="H29" s="132" t="s">
        <v>142</v>
      </c>
      <c r="I29" s="132" t="s">
        <v>143</v>
      </c>
      <c r="J29" s="132" t="s">
        <v>144</v>
      </c>
      <c r="K29" s="132" t="s">
        <v>145</v>
      </c>
      <c r="L29" s="132" t="s">
        <v>146</v>
      </c>
    </row>
    <row r="30" spans="2:12">
      <c r="G30" t="s">
        <v>138</v>
      </c>
      <c r="H30">
        <v>2</v>
      </c>
      <c r="I30">
        <v>239.90431487373957</v>
      </c>
      <c r="J30">
        <v>119.95215743686978</v>
      </c>
      <c r="K30">
        <v>5.9526533440397467</v>
      </c>
      <c r="L30">
        <v>1.0977574363690725E-2</v>
      </c>
    </row>
    <row r="31" spans="2:12">
      <c r="G31" t="s">
        <v>139</v>
      </c>
      <c r="H31">
        <v>17</v>
      </c>
      <c r="I31">
        <v>342.56768512625996</v>
      </c>
      <c r="J31">
        <v>20.151040301544704</v>
      </c>
    </row>
    <row r="32" spans="2:12" ht="15" thickBot="1">
      <c r="G32" s="131" t="s">
        <v>140</v>
      </c>
      <c r="H32" s="131">
        <v>19</v>
      </c>
      <c r="I32" s="131">
        <v>582.47199999999953</v>
      </c>
      <c r="J32" s="131"/>
      <c r="K32" s="131"/>
      <c r="L32" s="131"/>
    </row>
    <row r="33" spans="7:15" ht="15" thickBot="1"/>
    <row r="34" spans="7:15">
      <c r="G34" s="132"/>
      <c r="H34" s="132" t="s">
        <v>147</v>
      </c>
      <c r="I34" s="132" t="s">
        <v>135</v>
      </c>
      <c r="J34" s="132" t="s">
        <v>148</v>
      </c>
      <c r="K34" s="132" t="s">
        <v>149</v>
      </c>
      <c r="L34" s="132" t="s">
        <v>150</v>
      </c>
      <c r="M34" s="132" t="s">
        <v>151</v>
      </c>
      <c r="N34" s="132" t="s">
        <v>152</v>
      </c>
      <c r="O34" s="132" t="s">
        <v>153</v>
      </c>
    </row>
    <row r="35" spans="7:15">
      <c r="G35" t="s">
        <v>141</v>
      </c>
      <c r="H35">
        <v>166.58217485560064</v>
      </c>
      <c r="I35">
        <v>25.279608275983549</v>
      </c>
      <c r="J35">
        <v>6.5895868732214149</v>
      </c>
      <c r="K35">
        <v>4.593260036299914E-6</v>
      </c>
      <c r="L35">
        <v>113.24686351340651</v>
      </c>
      <c r="M35">
        <v>219.91748619779477</v>
      </c>
      <c r="N35">
        <v>113.24686351340651</v>
      </c>
      <c r="O35">
        <v>219.91748619779477</v>
      </c>
    </row>
    <row r="36" spans="7:15">
      <c r="G36" t="s">
        <v>156</v>
      </c>
      <c r="H36">
        <v>-0.66835725269838953</v>
      </c>
      <c r="I36">
        <v>0.40538361929608263</v>
      </c>
      <c r="J36">
        <v>-1.6487031564298043</v>
      </c>
      <c r="K36">
        <v>0.11756392329220346</v>
      </c>
      <c r="L36">
        <v>-1.5236419276877156</v>
      </c>
      <c r="M36">
        <v>0.1869274222909364</v>
      </c>
      <c r="N36">
        <v>-1.5236419276877156</v>
      </c>
      <c r="O36">
        <v>0.1869274222909364</v>
      </c>
    </row>
    <row r="37" spans="7:15" ht="15" thickBot="1">
      <c r="G37" s="131" t="s">
        <v>157</v>
      </c>
      <c r="H37" s="131">
        <v>0.99652880389983789</v>
      </c>
      <c r="I37" s="131">
        <v>0.30339772328384057</v>
      </c>
      <c r="J37" s="131">
        <v>3.2845625639963876</v>
      </c>
      <c r="K37" s="131">
        <v>4.3734126721296923E-3</v>
      </c>
      <c r="L37" s="131">
        <v>0.35641556103642902</v>
      </c>
      <c r="M37" s="131">
        <v>1.6366420467632468</v>
      </c>
      <c r="N37" s="131">
        <v>0.35641556103642902</v>
      </c>
      <c r="O37" s="131">
        <v>1.6366420467632468</v>
      </c>
    </row>
  </sheetData>
  <mergeCells count="1">
    <mergeCell ref="B2:E2"/>
  </mergeCells>
  <phoneticPr fontId="2"/>
  <pageMargins left="0.7" right="0.7" top="0.75" bottom="0.75" header="0.3" footer="0.3"/>
  <pageSetup paperSize="9" scale="9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CB032-9166-46D1-805C-D83D36C46641}">
  <sheetPr>
    <pageSetUpPr fitToPage="1"/>
  </sheetPr>
  <dimension ref="B2:R58"/>
  <sheetViews>
    <sheetView topLeftCell="H1" workbookViewId="0">
      <selection activeCell="K32" sqref="K32:R36"/>
    </sheetView>
  </sheetViews>
  <sheetFormatPr defaultRowHeight="14.25"/>
  <cols>
    <col min="1" max="1" width="4.875" customWidth="1"/>
    <col min="2" max="2" width="9" style="2"/>
    <col min="3" max="3" width="15.625" style="2" customWidth="1"/>
    <col min="4" max="4" width="15.625" style="38" customWidth="1"/>
    <col min="5" max="8" width="15.625" style="36" customWidth="1"/>
    <col min="9" max="9" width="9.5" bestFit="1" customWidth="1"/>
    <col min="10" max="10" width="29.5" customWidth="1"/>
  </cols>
  <sheetData>
    <row r="2" spans="2:10">
      <c r="B2" s="52" t="s">
        <v>74</v>
      </c>
    </row>
    <row r="4" spans="2:10" ht="72" thickBot="1">
      <c r="B4" s="48" t="s">
        <v>21</v>
      </c>
      <c r="C4" s="48" t="s">
        <v>22</v>
      </c>
      <c r="D4" s="49" t="s">
        <v>23</v>
      </c>
      <c r="E4" s="50" t="s">
        <v>24</v>
      </c>
      <c r="F4" s="50" t="s">
        <v>25</v>
      </c>
      <c r="G4" s="50" t="s">
        <v>28</v>
      </c>
      <c r="H4" s="50" t="s">
        <v>26</v>
      </c>
    </row>
    <row r="5" spans="2:10" ht="15" thickTop="1">
      <c r="B5" s="45">
        <v>1</v>
      </c>
      <c r="C5" s="45" t="s">
        <v>27</v>
      </c>
      <c r="D5" s="46">
        <v>44523</v>
      </c>
      <c r="E5" s="47">
        <v>6364</v>
      </c>
      <c r="F5" s="47">
        <v>90547</v>
      </c>
      <c r="G5" s="47">
        <v>19.7</v>
      </c>
      <c r="H5" s="47">
        <v>640.9</v>
      </c>
    </row>
    <row r="6" spans="2:10">
      <c r="B6" s="39">
        <f>B5+1</f>
        <v>2</v>
      </c>
      <c r="C6" s="39" t="s">
        <v>29</v>
      </c>
      <c r="D6" s="40">
        <v>10395</v>
      </c>
      <c r="E6" s="41">
        <v>7135</v>
      </c>
      <c r="F6" s="41">
        <v>12634</v>
      </c>
      <c r="G6" s="41">
        <v>20</v>
      </c>
      <c r="H6" s="41">
        <v>128.19999999999999</v>
      </c>
    </row>
    <row r="7" spans="2:10">
      <c r="B7" s="39">
        <f t="shared" ref="B7:B50" si="0">B6+1</f>
        <v>3</v>
      </c>
      <c r="C7" s="39" t="s">
        <v>30</v>
      </c>
      <c r="D7" s="40">
        <v>8669</v>
      </c>
      <c r="E7" s="41">
        <v>7266</v>
      </c>
      <c r="F7" s="41">
        <v>20101</v>
      </c>
      <c r="G7" s="41">
        <v>16.3</v>
      </c>
      <c r="H7" s="41">
        <v>113.8</v>
      </c>
    </row>
    <row r="8" spans="2:10">
      <c r="B8" s="39">
        <f t="shared" si="0"/>
        <v>4</v>
      </c>
      <c r="C8" s="39" t="s">
        <v>31</v>
      </c>
      <c r="D8" s="40">
        <v>12808</v>
      </c>
      <c r="E8" s="41">
        <v>7186</v>
      </c>
      <c r="F8" s="41">
        <v>15486</v>
      </c>
      <c r="G8" s="41">
        <v>20.6</v>
      </c>
      <c r="H8" s="41">
        <v>171.7</v>
      </c>
    </row>
    <row r="9" spans="2:10">
      <c r="B9" s="39">
        <f t="shared" si="0"/>
        <v>5</v>
      </c>
      <c r="C9" s="39" t="s">
        <v>32</v>
      </c>
      <c r="D9" s="40">
        <v>7640</v>
      </c>
      <c r="E9" s="41">
        <v>6274</v>
      </c>
      <c r="F9" s="41">
        <v>12471</v>
      </c>
      <c r="G9" s="41">
        <v>18.100000000000001</v>
      </c>
      <c r="H9" s="41">
        <v>97.4</v>
      </c>
    </row>
    <row r="10" spans="2:10">
      <c r="B10" s="39">
        <f t="shared" si="0"/>
        <v>6</v>
      </c>
      <c r="C10" s="39" t="s">
        <v>33</v>
      </c>
      <c r="D10" s="40">
        <v>7094</v>
      </c>
      <c r="E10" s="40">
        <v>6497</v>
      </c>
      <c r="F10" s="41">
        <v>12446</v>
      </c>
      <c r="G10" s="41">
        <v>21.2</v>
      </c>
      <c r="H10" s="41">
        <v>134.4</v>
      </c>
    </row>
    <row r="11" spans="2:10">
      <c r="B11" s="39">
        <f t="shared" si="0"/>
        <v>7</v>
      </c>
      <c r="C11" s="39" t="s">
        <v>34</v>
      </c>
      <c r="D11" s="40">
        <v>17556</v>
      </c>
      <c r="E11" s="40">
        <v>6740</v>
      </c>
      <c r="F11" s="41">
        <v>27026</v>
      </c>
      <c r="G11" s="41">
        <v>14.2</v>
      </c>
      <c r="H11" s="41">
        <v>166.5</v>
      </c>
    </row>
    <row r="12" spans="2:10">
      <c r="B12" s="39">
        <f t="shared" si="0"/>
        <v>8</v>
      </c>
      <c r="C12" s="39" t="s">
        <v>35</v>
      </c>
      <c r="D12" s="40">
        <v>20320</v>
      </c>
      <c r="E12" s="41">
        <v>6687</v>
      </c>
      <c r="F12" s="41">
        <v>19486</v>
      </c>
      <c r="G12" s="41">
        <v>9.6</v>
      </c>
      <c r="H12" s="41">
        <v>225.1</v>
      </c>
    </row>
    <row r="13" spans="2:10">
      <c r="B13" s="39">
        <f t="shared" si="0"/>
        <v>9</v>
      </c>
      <c r="C13" s="39" t="s">
        <v>36</v>
      </c>
      <c r="D13" s="40">
        <v>18715</v>
      </c>
      <c r="E13" s="41">
        <v>6917</v>
      </c>
      <c r="F13" s="41">
        <v>19919</v>
      </c>
      <c r="G13" s="41">
        <v>28.8</v>
      </c>
      <c r="H13" s="41">
        <v>187.5</v>
      </c>
    </row>
    <row r="14" spans="2:10">
      <c r="B14" s="39">
        <f t="shared" si="0"/>
        <v>10</v>
      </c>
      <c r="C14" s="39" t="s">
        <v>37</v>
      </c>
      <c r="D14" s="40">
        <v>16755</v>
      </c>
      <c r="E14" s="41">
        <v>6725</v>
      </c>
      <c r="F14" s="41">
        <v>16611</v>
      </c>
      <c r="G14" s="41">
        <v>16.3</v>
      </c>
      <c r="H14" s="41">
        <v>212</v>
      </c>
    </row>
    <row r="15" spans="2:10">
      <c r="B15" s="39">
        <f t="shared" si="0"/>
        <v>11</v>
      </c>
      <c r="C15" s="39" t="s">
        <v>38</v>
      </c>
      <c r="D15" s="40">
        <v>34601</v>
      </c>
      <c r="E15" s="41">
        <v>7928</v>
      </c>
      <c r="F15" s="41">
        <v>42768</v>
      </c>
      <c r="G15" s="41">
        <v>15.5</v>
      </c>
      <c r="H15" s="41">
        <v>337.7</v>
      </c>
      <c r="I15" s="51"/>
    </row>
    <row r="16" spans="2:10">
      <c r="B16" s="39">
        <f t="shared" si="0"/>
        <v>12</v>
      </c>
      <c r="C16" s="39" t="s">
        <v>39</v>
      </c>
      <c r="D16" s="40">
        <v>27811</v>
      </c>
      <c r="E16" s="41">
        <v>7403</v>
      </c>
      <c r="F16" s="41">
        <v>37630</v>
      </c>
      <c r="G16" s="41">
        <v>28.4</v>
      </c>
      <c r="H16" s="41">
        <v>319.39999999999998</v>
      </c>
      <c r="I16" s="51"/>
      <c r="J16" t="s">
        <v>130</v>
      </c>
    </row>
    <row r="17" spans="2:18" ht="15" thickBot="1">
      <c r="B17" s="39">
        <f t="shared" si="0"/>
        <v>13</v>
      </c>
      <c r="C17" s="39" t="s">
        <v>40</v>
      </c>
      <c r="D17" s="40">
        <v>88406</v>
      </c>
      <c r="E17" s="41">
        <v>13500</v>
      </c>
      <c r="F17" s="41">
        <v>147481</v>
      </c>
      <c r="G17" s="41">
        <v>49.1</v>
      </c>
      <c r="H17" s="41">
        <v>1584.3</v>
      </c>
    </row>
    <row r="18" spans="2:18">
      <c r="B18" s="39">
        <f t="shared" si="0"/>
        <v>14</v>
      </c>
      <c r="C18" s="39" t="s">
        <v>41</v>
      </c>
      <c r="D18" s="40">
        <v>48030</v>
      </c>
      <c r="E18" s="41">
        <v>8537</v>
      </c>
      <c r="F18" s="41">
        <v>55648</v>
      </c>
      <c r="G18" s="41">
        <v>31.8</v>
      </c>
      <c r="H18" s="41">
        <v>559.20000000000005</v>
      </c>
      <c r="J18" s="133" t="s">
        <v>131</v>
      </c>
      <c r="K18" s="133"/>
    </row>
    <row r="19" spans="2:18">
      <c r="B19" s="39">
        <f t="shared" si="0"/>
        <v>15</v>
      </c>
      <c r="C19" s="39" t="s">
        <v>42</v>
      </c>
      <c r="D19" s="40">
        <v>18213</v>
      </c>
      <c r="E19" s="41">
        <v>7315</v>
      </c>
      <c r="F19" s="41">
        <v>27569</v>
      </c>
      <c r="G19" s="41">
        <v>14.6</v>
      </c>
      <c r="H19" s="41">
        <v>234.3</v>
      </c>
      <c r="J19" t="s">
        <v>132</v>
      </c>
      <c r="K19">
        <v>0.94136628201251227</v>
      </c>
    </row>
    <row r="20" spans="2:18">
      <c r="B20" s="39">
        <f t="shared" si="0"/>
        <v>16</v>
      </c>
      <c r="C20" s="39" t="s">
        <v>43</v>
      </c>
      <c r="D20" s="40">
        <v>8839</v>
      </c>
      <c r="E20" s="41">
        <v>6730</v>
      </c>
      <c r="F20" s="41">
        <v>11709</v>
      </c>
      <c r="G20" s="41">
        <v>35.299999999999997</v>
      </c>
      <c r="H20" s="41">
        <v>121.4</v>
      </c>
      <c r="J20" t="s">
        <v>133</v>
      </c>
      <c r="K20">
        <v>0.88617047691006068</v>
      </c>
    </row>
    <row r="21" spans="2:18">
      <c r="B21" s="39">
        <f t="shared" si="0"/>
        <v>17</v>
      </c>
      <c r="C21" s="39" t="s">
        <v>44</v>
      </c>
      <c r="D21" s="40">
        <v>12086</v>
      </c>
      <c r="E21" s="41">
        <v>8875</v>
      </c>
      <c r="F21" s="41">
        <v>13660</v>
      </c>
      <c r="G21" s="41">
        <v>30.8</v>
      </c>
      <c r="H21" s="41">
        <v>120</v>
      </c>
      <c r="J21" t="s">
        <v>134</v>
      </c>
      <c r="K21">
        <v>0.87506515758421299</v>
      </c>
    </row>
    <row r="22" spans="2:18">
      <c r="B22" s="39">
        <f t="shared" si="0"/>
        <v>18</v>
      </c>
      <c r="C22" s="39" t="s">
        <v>45</v>
      </c>
      <c r="D22" s="40">
        <v>8871</v>
      </c>
      <c r="E22" s="41">
        <v>7589</v>
      </c>
      <c r="F22" s="41">
        <v>11161</v>
      </c>
      <c r="G22" s="41">
        <v>32.9</v>
      </c>
      <c r="H22" s="41">
        <v>93.5</v>
      </c>
      <c r="J22" t="s">
        <v>135</v>
      </c>
      <c r="K22">
        <v>6660.4391623324818</v>
      </c>
    </row>
    <row r="23" spans="2:18" ht="15" thickBot="1">
      <c r="B23" s="39">
        <f t="shared" si="0"/>
        <v>19</v>
      </c>
      <c r="C23" s="39" t="s">
        <v>46</v>
      </c>
      <c r="D23" s="40">
        <v>8961</v>
      </c>
      <c r="E23" s="41">
        <v>7249</v>
      </c>
      <c r="F23" s="41">
        <v>10092</v>
      </c>
      <c r="G23" s="41">
        <v>24.2</v>
      </c>
      <c r="H23" s="41">
        <v>93.2</v>
      </c>
      <c r="J23" s="131" t="s">
        <v>136</v>
      </c>
      <c r="K23" s="131">
        <v>46</v>
      </c>
    </row>
    <row r="24" spans="2:18">
      <c r="B24" s="39">
        <f t="shared" si="0"/>
        <v>20</v>
      </c>
      <c r="C24" s="39" t="s">
        <v>47</v>
      </c>
      <c r="D24" s="40">
        <v>15280</v>
      </c>
      <c r="E24" s="41">
        <v>6319</v>
      </c>
      <c r="F24" s="41">
        <v>22957</v>
      </c>
      <c r="G24" s="41">
        <v>11.4</v>
      </c>
      <c r="H24" s="41">
        <v>238.1</v>
      </c>
    </row>
    <row r="25" spans="2:18" ht="15" thickBot="1">
      <c r="B25" s="39">
        <f t="shared" si="0"/>
        <v>21</v>
      </c>
      <c r="C25" s="39" t="s">
        <v>48</v>
      </c>
      <c r="D25" s="40">
        <v>17837</v>
      </c>
      <c r="E25" s="41">
        <v>7673</v>
      </c>
      <c r="F25" s="41">
        <v>20135</v>
      </c>
      <c r="G25" s="41">
        <v>18.3</v>
      </c>
      <c r="H25" s="41">
        <v>255.1</v>
      </c>
      <c r="J25" t="s">
        <v>137</v>
      </c>
    </row>
    <row r="26" spans="2:18">
      <c r="B26" s="39">
        <f t="shared" si="0"/>
        <v>22</v>
      </c>
      <c r="C26" s="39" t="s">
        <v>49</v>
      </c>
      <c r="D26" s="40">
        <v>37421</v>
      </c>
      <c r="E26" s="41">
        <v>7270</v>
      </c>
      <c r="F26" s="41">
        <v>36377</v>
      </c>
      <c r="G26" s="41">
        <v>19.600000000000001</v>
      </c>
      <c r="H26" s="41">
        <v>419.1</v>
      </c>
      <c r="J26" s="132"/>
      <c r="K26" s="132" t="s">
        <v>142</v>
      </c>
      <c r="L26" s="132" t="s">
        <v>143</v>
      </c>
      <c r="M26" s="132" t="s">
        <v>144</v>
      </c>
      <c r="N26" s="132" t="s">
        <v>145</v>
      </c>
      <c r="O26" s="132" t="s">
        <v>146</v>
      </c>
    </row>
    <row r="27" spans="2:18">
      <c r="B27" s="39">
        <f t="shared" si="0"/>
        <v>23</v>
      </c>
      <c r="C27" s="39" t="s">
        <v>50</v>
      </c>
      <c r="D27" s="40">
        <v>50998</v>
      </c>
      <c r="E27" s="41">
        <v>8149</v>
      </c>
      <c r="F27" s="41">
        <v>48255</v>
      </c>
      <c r="G27" s="41">
        <v>21.4</v>
      </c>
      <c r="H27" s="41">
        <v>825.1</v>
      </c>
      <c r="I27" s="51"/>
      <c r="J27" t="s">
        <v>138</v>
      </c>
      <c r="K27">
        <v>4</v>
      </c>
      <c r="L27">
        <v>14159631435.476967</v>
      </c>
      <c r="M27">
        <v>3539907858.8692417</v>
      </c>
      <c r="N27">
        <v>79.796937927529115</v>
      </c>
      <c r="O27">
        <v>8.6251861964904852E-19</v>
      </c>
    </row>
    <row r="28" spans="2:18">
      <c r="B28" s="39">
        <f t="shared" si="0"/>
        <v>24</v>
      </c>
      <c r="C28" s="39" t="s">
        <v>51</v>
      </c>
      <c r="D28" s="40">
        <v>14809</v>
      </c>
      <c r="E28" s="41">
        <v>6385</v>
      </c>
      <c r="F28" s="41">
        <v>19562</v>
      </c>
      <c r="G28" s="41">
        <v>14.6</v>
      </c>
      <c r="H28" s="41">
        <v>160.5</v>
      </c>
      <c r="J28" t="s">
        <v>139</v>
      </c>
      <c r="K28">
        <v>41</v>
      </c>
      <c r="L28">
        <v>1818819443.2404208</v>
      </c>
      <c r="M28">
        <v>44361449.835132211</v>
      </c>
    </row>
    <row r="29" spans="2:18" ht="15" thickBot="1">
      <c r="B29" s="39">
        <f t="shared" si="0"/>
        <v>25</v>
      </c>
      <c r="C29" s="39" t="s">
        <v>52</v>
      </c>
      <c r="D29" s="40">
        <v>12610</v>
      </c>
      <c r="E29" s="41">
        <v>7049</v>
      </c>
      <c r="F29" s="41">
        <v>9889</v>
      </c>
      <c r="G29" s="41">
        <v>21.4</v>
      </c>
      <c r="H29" s="41">
        <v>91.8</v>
      </c>
      <c r="J29" s="131" t="s">
        <v>140</v>
      </c>
      <c r="K29" s="131">
        <v>45</v>
      </c>
      <c r="L29" s="131">
        <v>15978450878.717388</v>
      </c>
      <c r="M29" s="131"/>
      <c r="N29" s="131"/>
      <c r="O29" s="131"/>
    </row>
    <row r="30" spans="2:18" ht="15" thickBot="1">
      <c r="B30" s="39">
        <f t="shared" si="0"/>
        <v>26</v>
      </c>
      <c r="C30" s="39" t="s">
        <v>53</v>
      </c>
      <c r="D30" s="40">
        <v>35478</v>
      </c>
      <c r="E30" s="41">
        <v>10861</v>
      </c>
      <c r="F30" s="41">
        <v>16925</v>
      </c>
      <c r="G30" s="41">
        <v>23.6</v>
      </c>
      <c r="H30" s="41">
        <v>233.6</v>
      </c>
    </row>
    <row r="31" spans="2:18">
      <c r="B31" s="39">
        <f t="shared" si="0"/>
        <v>27</v>
      </c>
      <c r="C31" s="39" t="s">
        <v>54</v>
      </c>
      <c r="D31" s="40">
        <v>75497</v>
      </c>
      <c r="E31" s="41">
        <v>11548</v>
      </c>
      <c r="F31" s="41">
        <v>146758</v>
      </c>
      <c r="G31" s="41">
        <v>40.9</v>
      </c>
      <c r="H31" s="41">
        <v>807.5</v>
      </c>
      <c r="J31" s="132"/>
      <c r="K31" s="132" t="s">
        <v>147</v>
      </c>
      <c r="L31" s="132" t="s">
        <v>135</v>
      </c>
      <c r="M31" s="132" t="s">
        <v>148</v>
      </c>
      <c r="N31" s="132" t="s">
        <v>149</v>
      </c>
      <c r="O31" s="132" t="s">
        <v>150</v>
      </c>
      <c r="P31" s="132" t="s">
        <v>151</v>
      </c>
      <c r="Q31" s="132" t="s">
        <v>152</v>
      </c>
      <c r="R31" s="132" t="s">
        <v>153</v>
      </c>
    </row>
    <row r="32" spans="2:18">
      <c r="B32" s="39">
        <f t="shared" si="0"/>
        <v>28</v>
      </c>
      <c r="C32" s="39" t="s">
        <v>55</v>
      </c>
      <c r="D32" s="40">
        <v>55464</v>
      </c>
      <c r="E32" s="41">
        <v>9986</v>
      </c>
      <c r="F32" s="41">
        <v>75350</v>
      </c>
      <c r="G32" s="41">
        <v>24.8</v>
      </c>
      <c r="H32" s="41">
        <v>404.6</v>
      </c>
      <c r="J32" s="134" t="s">
        <v>141</v>
      </c>
      <c r="K32" s="136">
        <v>-5508.0736304923994</v>
      </c>
      <c r="L32" s="136">
        <v>6294.9119710367258</v>
      </c>
      <c r="M32" s="136">
        <v>-0.87500407564639227</v>
      </c>
      <c r="N32" s="136">
        <v>0.38666889502331248</v>
      </c>
      <c r="O32" s="136">
        <v>-18220.906261322947</v>
      </c>
      <c r="P32" s="136">
        <v>7204.7590003381501</v>
      </c>
      <c r="Q32" s="136">
        <v>-18220.906261322947</v>
      </c>
      <c r="R32" s="136">
        <v>7204.7590003381501</v>
      </c>
    </row>
    <row r="33" spans="2:18">
      <c r="B33" s="39">
        <f t="shared" si="0"/>
        <v>29</v>
      </c>
      <c r="C33" s="39" t="s">
        <v>56</v>
      </c>
      <c r="D33" s="40">
        <v>7916</v>
      </c>
      <c r="E33" s="41">
        <v>6728</v>
      </c>
      <c r="F33" s="41">
        <v>16405</v>
      </c>
      <c r="G33" s="41">
        <v>10.7</v>
      </c>
      <c r="H33" s="41">
        <v>85.8</v>
      </c>
      <c r="J33" s="134" t="s">
        <v>158</v>
      </c>
      <c r="K33" s="136">
        <v>2.313307527321919</v>
      </c>
      <c r="L33" s="136">
        <v>1.0141284377686641</v>
      </c>
      <c r="M33" s="136">
        <v>2.2810794384306718</v>
      </c>
      <c r="N33" s="136">
        <v>2.7808676796745382E-2</v>
      </c>
      <c r="O33" s="136">
        <v>0.26523359795839374</v>
      </c>
      <c r="P33" s="136">
        <v>4.3613814566854447</v>
      </c>
      <c r="Q33" s="136">
        <v>0.26523359795839374</v>
      </c>
      <c r="R33" s="136">
        <v>4.3613814566854447</v>
      </c>
    </row>
    <row r="34" spans="2:18">
      <c r="B34" s="39">
        <f t="shared" si="0"/>
        <v>30</v>
      </c>
      <c r="C34" s="39" t="s">
        <v>57</v>
      </c>
      <c r="D34" s="40">
        <v>14259</v>
      </c>
      <c r="E34" s="41">
        <v>7596</v>
      </c>
      <c r="F34" s="41">
        <v>13007</v>
      </c>
      <c r="G34" s="41">
        <v>16.8</v>
      </c>
      <c r="H34" s="41">
        <v>111</v>
      </c>
      <c r="J34" s="134" t="s">
        <v>159</v>
      </c>
      <c r="K34" s="136">
        <v>0.24091048070754448</v>
      </c>
      <c r="L34" s="136">
        <v>7.7458670927253614E-2</v>
      </c>
      <c r="M34" s="136">
        <v>3.1101809238864799</v>
      </c>
      <c r="N34" s="136">
        <v>3.3960326198096717E-3</v>
      </c>
      <c r="O34" s="136">
        <v>8.4479521254019474E-2</v>
      </c>
      <c r="P34" s="136">
        <v>0.39734144016106948</v>
      </c>
      <c r="Q34" s="136">
        <v>8.4479521254019474E-2</v>
      </c>
      <c r="R34" s="136">
        <v>0.39734144016106948</v>
      </c>
    </row>
    <row r="35" spans="2:18">
      <c r="B35" s="39">
        <f t="shared" si="0"/>
        <v>31</v>
      </c>
      <c r="C35" s="39" t="s">
        <v>59</v>
      </c>
      <c r="D35" s="40">
        <v>6244</v>
      </c>
      <c r="E35" s="41">
        <v>7324</v>
      </c>
      <c r="F35" s="41">
        <v>8005</v>
      </c>
      <c r="G35" s="41">
        <v>26.6</v>
      </c>
      <c r="H35" s="41">
        <v>44.1</v>
      </c>
      <c r="J35" s="134" t="s">
        <v>160</v>
      </c>
      <c r="K35" s="136">
        <v>-218.57437016541891</v>
      </c>
      <c r="L35" s="136">
        <v>151.9729285305331</v>
      </c>
      <c r="M35" s="136">
        <v>-1.4382454314651496</v>
      </c>
      <c r="N35" s="136">
        <v>0.15795436021076403</v>
      </c>
      <c r="O35" s="136">
        <v>-525.48992573078965</v>
      </c>
      <c r="P35" s="136">
        <v>88.341185399951854</v>
      </c>
      <c r="Q35" s="136">
        <v>-525.48992573078965</v>
      </c>
      <c r="R35" s="136">
        <v>88.341185399951854</v>
      </c>
    </row>
    <row r="36" spans="2:18" ht="15" thickBot="1">
      <c r="B36" s="39">
        <f t="shared" si="0"/>
        <v>32</v>
      </c>
      <c r="C36" s="39" t="s">
        <v>58</v>
      </c>
      <c r="D36" s="40">
        <v>5400</v>
      </c>
      <c r="E36" s="41">
        <v>6166</v>
      </c>
      <c r="F36" s="41">
        <v>10334</v>
      </c>
      <c r="G36" s="41">
        <v>10.199999999999999</v>
      </c>
      <c r="H36" s="41">
        <v>52.9</v>
      </c>
      <c r="J36" s="135" t="s">
        <v>161</v>
      </c>
      <c r="K36" s="137">
        <v>33.052964425985756</v>
      </c>
      <c r="L36" s="137">
        <v>8.7438514522637636</v>
      </c>
      <c r="M36" s="137">
        <v>3.7801379182200558</v>
      </c>
      <c r="N36" s="137">
        <v>5.0030071277914535E-4</v>
      </c>
      <c r="O36" s="137">
        <v>15.394398178685755</v>
      </c>
      <c r="P36" s="137">
        <v>50.711530673285758</v>
      </c>
      <c r="Q36" s="137">
        <v>15.394398178685755</v>
      </c>
      <c r="R36" s="137">
        <v>50.711530673285758</v>
      </c>
    </row>
    <row r="37" spans="2:18">
      <c r="B37" s="39">
        <f t="shared" si="0"/>
        <v>33</v>
      </c>
      <c r="C37" s="39" t="s">
        <v>60</v>
      </c>
      <c r="D37" s="40">
        <v>19015</v>
      </c>
      <c r="E37" s="41">
        <v>5889</v>
      </c>
      <c r="F37" s="41">
        <v>22146</v>
      </c>
      <c r="G37" s="41">
        <v>11</v>
      </c>
      <c r="H37" s="41">
        <v>156.6</v>
      </c>
    </row>
    <row r="38" spans="2:18">
      <c r="B38" s="39">
        <f t="shared" si="0"/>
        <v>34</v>
      </c>
      <c r="C38" s="39" t="s">
        <v>61</v>
      </c>
      <c r="D38" s="40">
        <v>36771</v>
      </c>
      <c r="E38" s="41">
        <v>8170</v>
      </c>
      <c r="F38" s="41">
        <v>23029</v>
      </c>
      <c r="G38" s="41">
        <v>16.3</v>
      </c>
      <c r="H38" s="41">
        <v>256.10000000000002</v>
      </c>
    </row>
    <row r="39" spans="2:18">
      <c r="B39" s="39">
        <f t="shared" si="0"/>
        <v>35</v>
      </c>
      <c r="C39" s="39" t="s">
        <v>62</v>
      </c>
      <c r="D39" s="40">
        <v>13827</v>
      </c>
      <c r="E39" s="41">
        <v>5147</v>
      </c>
      <c r="F39" s="41">
        <v>15488</v>
      </c>
      <c r="G39" s="41">
        <v>23.3</v>
      </c>
      <c r="H39" s="41">
        <v>126.8</v>
      </c>
    </row>
    <row r="40" spans="2:18">
      <c r="B40" s="39">
        <f t="shared" si="0"/>
        <v>36</v>
      </c>
      <c r="C40" s="39" t="s">
        <v>63</v>
      </c>
      <c r="D40" s="40">
        <v>9372</v>
      </c>
      <c r="E40" s="41">
        <v>6997</v>
      </c>
      <c r="F40" s="41">
        <v>9905</v>
      </c>
      <c r="G40" s="41">
        <v>10.8</v>
      </c>
      <c r="H40" s="41">
        <v>71.400000000000006</v>
      </c>
    </row>
    <row r="41" spans="2:18">
      <c r="B41" s="39">
        <f t="shared" si="0"/>
        <v>37</v>
      </c>
      <c r="C41" s="39" t="s">
        <v>64</v>
      </c>
      <c r="D41" s="40">
        <v>11088</v>
      </c>
      <c r="E41" s="41">
        <v>6460</v>
      </c>
      <c r="F41" s="41">
        <v>7407</v>
      </c>
      <c r="G41" s="41">
        <v>21.9</v>
      </c>
      <c r="H41" s="41">
        <v>81.5</v>
      </c>
    </row>
    <row r="42" spans="2:18">
      <c r="B42" s="39">
        <f t="shared" si="0"/>
        <v>38</v>
      </c>
      <c r="C42" s="39" t="s">
        <v>65</v>
      </c>
      <c r="D42" s="40">
        <v>9960</v>
      </c>
      <c r="E42" s="41">
        <v>6657</v>
      </c>
      <c r="F42" s="41">
        <v>14795</v>
      </c>
      <c r="G42" s="41">
        <v>16.2</v>
      </c>
      <c r="H42" s="41">
        <v>108.1</v>
      </c>
    </row>
    <row r="43" spans="2:18">
      <c r="B43" s="39">
        <f t="shared" si="0"/>
        <v>39</v>
      </c>
      <c r="C43" s="39" t="s">
        <v>66</v>
      </c>
      <c r="D43" s="40">
        <v>8516</v>
      </c>
      <c r="E43" s="41">
        <v>7979</v>
      </c>
      <c r="F43" s="41">
        <v>12387</v>
      </c>
      <c r="G43" s="41">
        <v>11.8</v>
      </c>
      <c r="H43" s="41">
        <v>72.7</v>
      </c>
    </row>
    <row r="44" spans="2:18">
      <c r="B44" s="39">
        <f t="shared" si="0"/>
        <v>40</v>
      </c>
      <c r="C44" s="39" t="s">
        <v>67</v>
      </c>
      <c r="D44" s="40">
        <v>51175</v>
      </c>
      <c r="E44" s="41">
        <v>7301</v>
      </c>
      <c r="F44" s="41">
        <v>31172</v>
      </c>
      <c r="G44" s="41">
        <v>17.7</v>
      </c>
      <c r="H44" s="41">
        <v>367</v>
      </c>
    </row>
    <row r="45" spans="2:18">
      <c r="B45" s="39">
        <f t="shared" si="0"/>
        <v>41</v>
      </c>
      <c r="C45" s="39" t="s">
        <v>68</v>
      </c>
      <c r="D45" s="40">
        <v>10384</v>
      </c>
      <c r="E45" s="41">
        <v>6564</v>
      </c>
      <c r="F45" s="41">
        <v>8151</v>
      </c>
      <c r="G45" s="41">
        <v>24.7</v>
      </c>
      <c r="H45" s="41">
        <v>70.599999999999994</v>
      </c>
    </row>
    <row r="46" spans="2:18">
      <c r="B46" s="39">
        <f t="shared" si="0"/>
        <v>42</v>
      </c>
      <c r="C46" s="39" t="s">
        <v>69</v>
      </c>
      <c r="D46" s="40">
        <v>10652</v>
      </c>
      <c r="E46" s="41">
        <v>8866</v>
      </c>
      <c r="F46" s="41">
        <v>11117</v>
      </c>
      <c r="G46" s="41">
        <v>17.5</v>
      </c>
      <c r="H46" s="41">
        <v>89.6</v>
      </c>
    </row>
    <row r="47" spans="2:18">
      <c r="B47" s="39">
        <f t="shared" si="0"/>
        <v>43</v>
      </c>
      <c r="C47" s="39" t="s">
        <v>70</v>
      </c>
      <c r="D47" s="40">
        <v>15987</v>
      </c>
      <c r="E47" s="41">
        <v>6928</v>
      </c>
      <c r="F47" s="41">
        <v>14634</v>
      </c>
      <c r="G47" s="41">
        <v>18.5</v>
      </c>
      <c r="H47" s="41">
        <v>136.6</v>
      </c>
    </row>
    <row r="48" spans="2:18">
      <c r="B48" s="39">
        <f t="shared" si="0"/>
        <v>44</v>
      </c>
      <c r="C48" s="39" t="s">
        <v>71</v>
      </c>
      <c r="D48" s="40">
        <v>10216</v>
      </c>
      <c r="E48" s="41">
        <v>6983</v>
      </c>
      <c r="F48" s="41">
        <v>11504</v>
      </c>
      <c r="G48" s="41">
        <v>20.9</v>
      </c>
      <c r="H48" s="41">
        <v>97.5</v>
      </c>
    </row>
    <row r="49" spans="2:8">
      <c r="B49" s="39">
        <f t="shared" si="0"/>
        <v>45</v>
      </c>
      <c r="C49" s="39" t="s">
        <v>72</v>
      </c>
      <c r="D49" s="40">
        <v>8460</v>
      </c>
      <c r="E49" s="41">
        <v>6016</v>
      </c>
      <c r="F49" s="41">
        <v>11415</v>
      </c>
      <c r="G49" s="41">
        <v>25.2</v>
      </c>
      <c r="H49" s="41">
        <v>96.3</v>
      </c>
    </row>
    <row r="50" spans="2:8">
      <c r="B50" s="42">
        <f t="shared" si="0"/>
        <v>46</v>
      </c>
      <c r="C50" s="42" t="s">
        <v>73</v>
      </c>
      <c r="D50" s="43">
        <v>12932</v>
      </c>
      <c r="E50" s="44">
        <v>7688</v>
      </c>
      <c r="F50" s="44">
        <v>12546</v>
      </c>
      <c r="G50" s="44">
        <v>32.5</v>
      </c>
      <c r="H50" s="44">
        <v>119.4</v>
      </c>
    </row>
    <row r="51" spans="2:8">
      <c r="E51" s="37"/>
      <c r="F51" s="37"/>
      <c r="G51" s="37"/>
      <c r="H51" s="37"/>
    </row>
    <row r="52" spans="2:8">
      <c r="E52" s="37"/>
      <c r="F52" s="37"/>
      <c r="G52" s="37"/>
      <c r="H52" s="37"/>
    </row>
    <row r="53" spans="2:8" ht="30" customHeight="1"/>
    <row r="54" spans="2:8" ht="30" customHeight="1"/>
    <row r="55" spans="2:8" ht="30" customHeight="1"/>
    <row r="56" spans="2:8" ht="30" customHeight="1"/>
    <row r="57" spans="2:8" ht="30" customHeight="1"/>
    <row r="58" spans="2:8" ht="30" customHeight="1"/>
  </sheetData>
  <phoneticPr fontId="2"/>
  <pageMargins left="0.7" right="0.7" top="0.75" bottom="0.75" header="0.3" footer="0.3"/>
  <pageSetup paperSize="9" scale="95" fitToHeight="0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32E42-9B7C-4722-9050-706B0DD96881}">
  <dimension ref="B4:N36"/>
  <sheetViews>
    <sheetView workbookViewId="0">
      <selection activeCell="Q20" sqref="Q20"/>
    </sheetView>
  </sheetViews>
  <sheetFormatPr defaultRowHeight="14.25"/>
  <cols>
    <col min="2" max="2" width="9" style="2"/>
    <col min="4" max="4" width="12.5" customWidth="1"/>
  </cols>
  <sheetData>
    <row r="4" spans="2:4" ht="15" thickBot="1">
      <c r="B4" s="48" t="s">
        <v>77</v>
      </c>
      <c r="C4" s="48" t="s">
        <v>76</v>
      </c>
      <c r="D4" s="48" t="s">
        <v>75</v>
      </c>
    </row>
    <row r="5" spans="2:4" ht="15" thickTop="1">
      <c r="B5" s="45">
        <v>1</v>
      </c>
      <c r="C5" s="53">
        <v>4.26</v>
      </c>
      <c r="D5" s="53">
        <v>4</v>
      </c>
    </row>
    <row r="6" spans="2:4">
      <c r="B6" s="39">
        <v>2</v>
      </c>
      <c r="C6" s="54">
        <v>5.68</v>
      </c>
      <c r="D6" s="54">
        <v>5</v>
      </c>
    </row>
    <row r="7" spans="2:4">
      <c r="B7" s="39">
        <v>3</v>
      </c>
      <c r="C7" s="54">
        <v>7.24</v>
      </c>
      <c r="D7" s="54">
        <v>6</v>
      </c>
    </row>
    <row r="8" spans="2:4">
      <c r="B8" s="39">
        <v>4</v>
      </c>
      <c r="C8" s="54">
        <v>4.82</v>
      </c>
      <c r="D8" s="54">
        <v>7</v>
      </c>
    </row>
    <row r="9" spans="2:4">
      <c r="B9" s="39">
        <v>5</v>
      </c>
      <c r="C9" s="54">
        <v>6.95</v>
      </c>
      <c r="D9" s="54">
        <v>8</v>
      </c>
    </row>
    <row r="10" spans="2:4">
      <c r="B10" s="39">
        <v>6</v>
      </c>
      <c r="C10" s="54">
        <v>8.81</v>
      </c>
      <c r="D10" s="54">
        <v>9</v>
      </c>
    </row>
    <row r="11" spans="2:4">
      <c r="B11" s="39">
        <v>7</v>
      </c>
      <c r="C11" s="54">
        <v>8.0399999999999991</v>
      </c>
      <c r="D11" s="54">
        <v>10</v>
      </c>
    </row>
    <row r="12" spans="2:4">
      <c r="B12" s="39">
        <v>8</v>
      </c>
      <c r="C12" s="54">
        <v>8.33</v>
      </c>
      <c r="D12" s="54">
        <v>11</v>
      </c>
    </row>
    <row r="13" spans="2:4">
      <c r="B13" s="39">
        <v>9</v>
      </c>
      <c r="C13" s="54">
        <v>10.84</v>
      </c>
      <c r="D13" s="54">
        <v>12</v>
      </c>
    </row>
    <row r="14" spans="2:4">
      <c r="B14" s="39">
        <v>10</v>
      </c>
      <c r="C14" s="54">
        <v>7.58</v>
      </c>
      <c r="D14" s="54">
        <v>13</v>
      </c>
    </row>
    <row r="15" spans="2:4">
      <c r="B15" s="42">
        <v>11</v>
      </c>
      <c r="C15" s="55">
        <v>9.9600000000000009</v>
      </c>
      <c r="D15" s="55">
        <v>14</v>
      </c>
    </row>
    <row r="19" spans="6:11">
      <c r="F19" t="s">
        <v>130</v>
      </c>
    </row>
    <row r="20" spans="6:11" ht="15" thickBot="1"/>
    <row r="21" spans="6:11">
      <c r="F21" s="133" t="s">
        <v>131</v>
      </c>
      <c r="G21" s="133"/>
    </row>
    <row r="22" spans="6:11">
      <c r="F22" t="s">
        <v>132</v>
      </c>
      <c r="G22">
        <v>0.81642051634483981</v>
      </c>
    </row>
    <row r="23" spans="6:11">
      <c r="F23" t="s">
        <v>133</v>
      </c>
      <c r="G23">
        <v>0.66654245950877489</v>
      </c>
    </row>
    <row r="24" spans="6:11">
      <c r="F24" t="s">
        <v>134</v>
      </c>
      <c r="G24">
        <v>0.62949162167641648</v>
      </c>
    </row>
    <row r="25" spans="6:11">
      <c r="F25" t="s">
        <v>135</v>
      </c>
      <c r="G25">
        <v>1.2366033227263209</v>
      </c>
    </row>
    <row r="26" spans="6:11" ht="15" thickBot="1">
      <c r="F26" s="131" t="s">
        <v>136</v>
      </c>
      <c r="G26" s="131">
        <v>11</v>
      </c>
    </row>
    <row r="28" spans="6:11" ht="15" thickBot="1">
      <c r="F28" t="s">
        <v>137</v>
      </c>
    </row>
    <row r="29" spans="6:11">
      <c r="F29" s="132"/>
      <c r="G29" s="132" t="s">
        <v>142</v>
      </c>
      <c r="H29" s="132" t="s">
        <v>143</v>
      </c>
      <c r="I29" s="132" t="s">
        <v>144</v>
      </c>
      <c r="J29" s="132" t="s">
        <v>145</v>
      </c>
      <c r="K29" s="132" t="s">
        <v>146</v>
      </c>
    </row>
    <row r="30" spans="6:11">
      <c r="F30" t="s">
        <v>138</v>
      </c>
      <c r="G30">
        <v>1</v>
      </c>
      <c r="H30">
        <v>27.510000909090913</v>
      </c>
      <c r="I30">
        <v>27.510000909090913</v>
      </c>
      <c r="J30">
        <v>17.989942967676978</v>
      </c>
      <c r="K30">
        <v>2.1696288730787914E-3</v>
      </c>
    </row>
    <row r="31" spans="6:11">
      <c r="F31" t="s">
        <v>139</v>
      </c>
      <c r="G31">
        <v>9</v>
      </c>
      <c r="H31">
        <v>13.762689999999997</v>
      </c>
      <c r="I31">
        <v>1.5291877777777776</v>
      </c>
    </row>
    <row r="32" spans="6:11" ht="15" thickBot="1">
      <c r="F32" s="131" t="s">
        <v>140</v>
      </c>
      <c r="G32" s="131">
        <v>10</v>
      </c>
      <c r="H32" s="131">
        <v>41.272690909090912</v>
      </c>
      <c r="I32" s="131"/>
      <c r="J32" s="131"/>
      <c r="K32" s="131"/>
    </row>
    <row r="33" spans="6:14" ht="15" thickBot="1"/>
    <row r="34" spans="6:14">
      <c r="F34" s="132"/>
      <c r="G34" s="132" t="s">
        <v>147</v>
      </c>
      <c r="H34" s="132" t="s">
        <v>135</v>
      </c>
      <c r="I34" s="132" t="s">
        <v>148</v>
      </c>
      <c r="J34" s="132" t="s">
        <v>149</v>
      </c>
      <c r="K34" s="132" t="s">
        <v>150</v>
      </c>
      <c r="L34" s="132" t="s">
        <v>151</v>
      </c>
      <c r="M34" s="132" t="s">
        <v>152</v>
      </c>
      <c r="N34" s="132" t="s">
        <v>153</v>
      </c>
    </row>
    <row r="35" spans="6:14">
      <c r="F35" t="s">
        <v>141</v>
      </c>
      <c r="G35">
        <v>3.0000909090909067</v>
      </c>
      <c r="H35">
        <v>1.1247467908086439</v>
      </c>
      <c r="I35">
        <v>2.6673478276243601</v>
      </c>
      <c r="J35">
        <v>2.5734051399162555E-2</v>
      </c>
      <c r="K35">
        <v>0.45573689992883804</v>
      </c>
      <c r="L35">
        <v>5.5444449182529754</v>
      </c>
      <c r="M35">
        <v>0.45573689992883804</v>
      </c>
      <c r="N35">
        <v>5.5444449182529754</v>
      </c>
    </row>
    <row r="36" spans="6:14" ht="15" thickBot="1">
      <c r="F36" s="131" t="s">
        <v>75</v>
      </c>
      <c r="G36" s="131">
        <v>0.50009090909090925</v>
      </c>
      <c r="H36" s="131">
        <v>0.11790550059563409</v>
      </c>
      <c r="I36" s="131">
        <v>4.2414552888928325</v>
      </c>
      <c r="J36" s="131">
        <v>2.1696288730787914E-3</v>
      </c>
      <c r="K36" s="131">
        <v>0.2333701363851875</v>
      </c>
      <c r="L36" s="131">
        <v>0.76681168179663106</v>
      </c>
      <c r="M36" s="131">
        <v>0.2333701363851875</v>
      </c>
      <c r="N36" s="131">
        <v>0.76681168179663106</v>
      </c>
    </row>
  </sheetData>
  <phoneticPr fontId="2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40EB8-F48F-4DBA-833D-88516058D8A7}">
  <dimension ref="B4:P37"/>
  <sheetViews>
    <sheetView topLeftCell="C1" workbookViewId="0">
      <selection activeCell="C4" sqref="C4:F10"/>
    </sheetView>
  </sheetViews>
  <sheetFormatPr defaultRowHeight="14.25"/>
  <cols>
    <col min="2" max="3" width="9" style="2"/>
    <col min="4" max="6" width="15.625" customWidth="1"/>
  </cols>
  <sheetData>
    <row r="4" spans="2:9" ht="15" thickBot="1">
      <c r="B4" s="48" t="s">
        <v>77</v>
      </c>
      <c r="C4" s="48" t="s">
        <v>78</v>
      </c>
      <c r="D4" s="48" t="s">
        <v>81</v>
      </c>
      <c r="E4" s="48" t="s">
        <v>80</v>
      </c>
      <c r="F4" s="48" t="s">
        <v>79</v>
      </c>
    </row>
    <row r="5" spans="2:9" ht="15" thickTop="1">
      <c r="B5" s="57">
        <v>1</v>
      </c>
      <c r="C5" s="60" t="s">
        <v>82</v>
      </c>
      <c r="D5" s="58">
        <v>8000</v>
      </c>
      <c r="E5" s="58">
        <v>500</v>
      </c>
      <c r="F5" s="58">
        <v>6</v>
      </c>
    </row>
    <row r="6" spans="2:9">
      <c r="B6" s="39">
        <v>2</v>
      </c>
      <c r="C6" s="61" t="s">
        <v>83</v>
      </c>
      <c r="D6" s="56">
        <v>9000</v>
      </c>
      <c r="E6" s="56">
        <v>500</v>
      </c>
      <c r="F6" s="56">
        <v>8</v>
      </c>
    </row>
    <row r="7" spans="2:9">
      <c r="B7" s="39">
        <v>3</v>
      </c>
      <c r="C7" s="61" t="s">
        <v>84</v>
      </c>
      <c r="D7" s="56">
        <v>13000</v>
      </c>
      <c r="E7" s="56">
        <v>700</v>
      </c>
      <c r="F7" s="56">
        <v>10</v>
      </c>
    </row>
    <row r="8" spans="2:9">
      <c r="B8" s="39">
        <v>4</v>
      </c>
      <c r="C8" s="61" t="s">
        <v>85</v>
      </c>
      <c r="D8" s="56">
        <v>11000</v>
      </c>
      <c r="E8" s="56">
        <v>400</v>
      </c>
      <c r="F8" s="56">
        <v>13</v>
      </c>
    </row>
    <row r="9" spans="2:9">
      <c r="B9" s="39">
        <v>5</v>
      </c>
      <c r="C9" s="61" t="s">
        <v>86</v>
      </c>
      <c r="D9" s="56">
        <v>14000</v>
      </c>
      <c r="E9" s="56">
        <v>800</v>
      </c>
      <c r="F9" s="56">
        <v>11</v>
      </c>
    </row>
    <row r="10" spans="2:9">
      <c r="B10" s="42">
        <v>6</v>
      </c>
      <c r="C10" s="62" t="s">
        <v>87</v>
      </c>
      <c r="D10" s="59">
        <v>17000</v>
      </c>
      <c r="E10" s="59">
        <v>1200</v>
      </c>
      <c r="F10" s="59">
        <v>13</v>
      </c>
    </row>
    <row r="16" spans="2:9">
      <c r="H16" s="118"/>
      <c r="I16" s="118"/>
    </row>
    <row r="19" spans="8:13">
      <c r="H19" t="s">
        <v>130</v>
      </c>
    </row>
    <row r="20" spans="8:13" ht="15" thickBot="1"/>
    <row r="21" spans="8:13">
      <c r="H21" s="133" t="s">
        <v>131</v>
      </c>
      <c r="I21" s="133"/>
    </row>
    <row r="22" spans="8:13">
      <c r="H22" t="s">
        <v>132</v>
      </c>
      <c r="I22">
        <v>0.98190566854281869</v>
      </c>
    </row>
    <row r="23" spans="8:13">
      <c r="H23" t="s">
        <v>133</v>
      </c>
      <c r="I23">
        <v>0.96413874191651971</v>
      </c>
    </row>
    <row r="24" spans="8:13">
      <c r="H24" t="s">
        <v>134</v>
      </c>
      <c r="I24">
        <v>0.94023123652753282</v>
      </c>
    </row>
    <row r="25" spans="8:13">
      <c r="H25" t="s">
        <v>135</v>
      </c>
      <c r="I25">
        <v>818.17489016201966</v>
      </c>
    </row>
    <row r="26" spans="8:13" ht="15" thickBot="1">
      <c r="H26" s="131" t="s">
        <v>136</v>
      </c>
      <c r="I26" s="131">
        <v>6</v>
      </c>
    </row>
    <row r="28" spans="8:13" ht="15" thickBot="1">
      <c r="H28" t="s">
        <v>137</v>
      </c>
    </row>
    <row r="29" spans="8:13">
      <c r="H29" s="132"/>
      <c r="I29" s="132" t="s">
        <v>142</v>
      </c>
      <c r="J29" s="132" t="s">
        <v>143</v>
      </c>
      <c r="K29" s="132" t="s">
        <v>144</v>
      </c>
      <c r="L29" s="132" t="s">
        <v>145</v>
      </c>
      <c r="M29" s="132" t="s">
        <v>146</v>
      </c>
    </row>
    <row r="30" spans="8:13">
      <c r="H30" t="s">
        <v>138</v>
      </c>
      <c r="I30">
        <v>2</v>
      </c>
      <c r="J30">
        <v>53991769.547325104</v>
      </c>
      <c r="K30">
        <v>26995884.773662552</v>
      </c>
      <c r="L30">
        <v>40.327868852458984</v>
      </c>
      <c r="M30">
        <v>6.7910711735615923E-3</v>
      </c>
    </row>
    <row r="31" spans="8:13">
      <c r="H31" t="s">
        <v>139</v>
      </c>
      <c r="I31">
        <v>3</v>
      </c>
      <c r="J31">
        <v>2008230.4526748988</v>
      </c>
      <c r="K31">
        <v>669410.15089163289</v>
      </c>
    </row>
    <row r="32" spans="8:13" ht="15" thickBot="1">
      <c r="H32" s="131" t="s">
        <v>140</v>
      </c>
      <c r="I32" s="131">
        <v>5</v>
      </c>
      <c r="J32" s="131">
        <v>56000000</v>
      </c>
      <c r="K32" s="131"/>
      <c r="L32" s="131"/>
      <c r="M32" s="131"/>
    </row>
    <row r="33" spans="8:16" ht="15" thickBot="1"/>
    <row r="34" spans="8:16">
      <c r="H34" s="132"/>
      <c r="I34" s="132" t="s">
        <v>147</v>
      </c>
      <c r="J34" s="132" t="s">
        <v>135</v>
      </c>
      <c r="K34" s="132" t="s">
        <v>148</v>
      </c>
      <c r="L34" s="132" t="s">
        <v>149</v>
      </c>
      <c r="M34" s="132" t="s">
        <v>150</v>
      </c>
      <c r="N34" s="132" t="s">
        <v>151</v>
      </c>
      <c r="O34" s="132" t="s">
        <v>152</v>
      </c>
      <c r="P34" s="132" t="s">
        <v>153</v>
      </c>
    </row>
    <row r="35" spans="8:16">
      <c r="H35" t="s">
        <v>141</v>
      </c>
      <c r="I35">
        <v>1148.1481481481487</v>
      </c>
      <c r="J35">
        <v>1399.7925902929514</v>
      </c>
      <c r="K35">
        <v>0.82022733661410652</v>
      </c>
      <c r="L35">
        <v>0.47218855144400163</v>
      </c>
      <c r="M35">
        <v>-3306.6166089931676</v>
      </c>
      <c r="N35">
        <v>5602.912905289465</v>
      </c>
      <c r="O35">
        <v>-3306.6166089931676</v>
      </c>
      <c r="P35">
        <v>5602.912905289465</v>
      </c>
    </row>
    <row r="36" spans="8:16">
      <c r="H36" t="s">
        <v>154</v>
      </c>
      <c r="I36">
        <v>7.8600823045267481</v>
      </c>
      <c r="J36">
        <v>1.4162697572061729</v>
      </c>
      <c r="K36">
        <v>5.5498483001092005</v>
      </c>
      <c r="L36">
        <v>1.1536141480288812E-2</v>
      </c>
      <c r="M36">
        <v>3.3528798484209075</v>
      </c>
      <c r="N36">
        <v>12.36728476063259</v>
      </c>
      <c r="O36">
        <v>3.3528798484209075</v>
      </c>
      <c r="P36">
        <v>12.36728476063259</v>
      </c>
    </row>
    <row r="37" spans="8:16" ht="15" thickBot="1">
      <c r="H37" s="131" t="s">
        <v>155</v>
      </c>
      <c r="I37" s="131">
        <v>539.09465020576135</v>
      </c>
      <c r="J37" s="131">
        <v>148.74233077505818</v>
      </c>
      <c r="K37" s="131">
        <v>3.6243525793678049</v>
      </c>
      <c r="L37" s="131">
        <v>3.6136580743805748E-2</v>
      </c>
      <c r="M37" s="131">
        <v>65.730169191390132</v>
      </c>
      <c r="N37" s="131">
        <v>1012.4591312201326</v>
      </c>
      <c r="O37" s="131">
        <v>65.730169191390132</v>
      </c>
      <c r="P37" s="131">
        <v>1012.4591312201326</v>
      </c>
    </row>
  </sheetData>
  <phoneticPr fontId="2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52A15-8AC4-48F8-8FC1-26011330680F}">
  <dimension ref="A1:BL43"/>
  <sheetViews>
    <sheetView topLeftCell="A28" workbookViewId="0">
      <selection activeCell="AJ5" sqref="AJ5:AR43"/>
    </sheetView>
  </sheetViews>
  <sheetFormatPr defaultRowHeight="14.25"/>
  <cols>
    <col min="1" max="119" width="6.625" customWidth="1"/>
  </cols>
  <sheetData>
    <row r="1" spans="1:64">
      <c r="A1" s="63"/>
      <c r="B1" s="64"/>
      <c r="C1" s="63"/>
      <c r="D1" s="63"/>
      <c r="E1" s="63"/>
      <c r="F1" s="63"/>
      <c r="G1" s="63"/>
    </row>
    <row r="2" spans="1:64">
      <c r="A2" s="63"/>
      <c r="B2" s="63" t="s">
        <v>88</v>
      </c>
      <c r="C2" s="63"/>
      <c r="D2" s="63"/>
      <c r="E2" s="63"/>
      <c r="F2" s="63"/>
      <c r="G2" s="63"/>
    </row>
    <row r="3" spans="1:64" ht="15" thickBot="1">
      <c r="A3" s="63"/>
      <c r="B3" s="64"/>
      <c r="C3" s="63"/>
      <c r="D3" s="63"/>
      <c r="E3" s="63"/>
      <c r="F3" s="63"/>
      <c r="G3" s="63"/>
    </row>
    <row r="4" spans="1:64">
      <c r="A4" s="63"/>
      <c r="B4" s="65"/>
      <c r="C4" s="143" t="s">
        <v>101</v>
      </c>
      <c r="D4" s="143"/>
      <c r="E4" s="143"/>
      <c r="F4" s="143"/>
      <c r="G4" s="144"/>
      <c r="H4" s="143" t="s">
        <v>102</v>
      </c>
      <c r="I4" s="143"/>
      <c r="J4" s="143"/>
      <c r="K4" s="143"/>
      <c r="L4" s="143"/>
      <c r="M4" s="143"/>
      <c r="N4" s="143"/>
      <c r="P4" s="65"/>
      <c r="Q4" s="66" t="s">
        <v>101</v>
      </c>
      <c r="R4" s="143" t="s">
        <v>102</v>
      </c>
      <c r="S4" s="143"/>
      <c r="T4" s="143"/>
      <c r="U4" s="143"/>
      <c r="V4" s="143"/>
      <c r="W4" s="143"/>
      <c r="X4" s="143"/>
      <c r="Z4" s="65"/>
      <c r="AA4" s="66" t="s">
        <v>101</v>
      </c>
      <c r="AB4" s="143" t="s">
        <v>102</v>
      </c>
      <c r="AC4" s="143"/>
      <c r="AD4" s="143"/>
      <c r="AE4" s="143"/>
      <c r="AF4" s="143"/>
      <c r="AG4" s="143"/>
      <c r="AH4" s="143"/>
      <c r="AJ4" s="65"/>
      <c r="AK4" s="66" t="s">
        <v>101</v>
      </c>
      <c r="AL4" s="143" t="s">
        <v>102</v>
      </c>
      <c r="AM4" s="143"/>
      <c r="AN4" s="143"/>
      <c r="AO4" s="143"/>
      <c r="AP4" s="143"/>
      <c r="AQ4" s="143"/>
      <c r="AR4" s="143"/>
      <c r="AT4" s="65"/>
      <c r="AU4" s="66" t="s">
        <v>101</v>
      </c>
      <c r="AV4" s="143" t="s">
        <v>102</v>
      </c>
      <c r="AW4" s="143"/>
      <c r="AX4" s="143"/>
      <c r="AY4" s="143"/>
      <c r="AZ4" s="143"/>
      <c r="BA4" s="143"/>
      <c r="BB4" s="143"/>
      <c r="BD4" s="65"/>
      <c r="BE4" s="67" t="s">
        <v>101</v>
      </c>
      <c r="BF4" s="143" t="s">
        <v>102</v>
      </c>
      <c r="BG4" s="143"/>
      <c r="BH4" s="143"/>
      <c r="BI4" s="143"/>
      <c r="BJ4" s="143"/>
      <c r="BK4" s="143"/>
      <c r="BL4" s="143"/>
    </row>
    <row r="5" spans="1:64" ht="15" thickBot="1">
      <c r="A5" s="63"/>
      <c r="B5" s="68" t="s">
        <v>10</v>
      </c>
      <c r="C5" s="69" t="s">
        <v>96</v>
      </c>
      <c r="D5" s="69" t="s">
        <v>97</v>
      </c>
      <c r="E5" s="69" t="s">
        <v>98</v>
      </c>
      <c r="F5" s="69" t="s">
        <v>99</v>
      </c>
      <c r="G5" s="70" t="s">
        <v>100</v>
      </c>
      <c r="H5" s="69" t="s">
        <v>89</v>
      </c>
      <c r="I5" s="69" t="s">
        <v>90</v>
      </c>
      <c r="J5" s="69" t="s">
        <v>91</v>
      </c>
      <c r="K5" s="69" t="s">
        <v>92</v>
      </c>
      <c r="L5" s="69" t="s">
        <v>93</v>
      </c>
      <c r="M5" s="69" t="s">
        <v>94</v>
      </c>
      <c r="N5" s="69" t="s">
        <v>95</v>
      </c>
      <c r="P5" s="68" t="s">
        <v>10</v>
      </c>
      <c r="Q5" s="69" t="s">
        <v>96</v>
      </c>
      <c r="R5" s="69" t="s">
        <v>89</v>
      </c>
      <c r="S5" s="69" t="s">
        <v>90</v>
      </c>
      <c r="T5" s="69" t="s">
        <v>91</v>
      </c>
      <c r="U5" s="69" t="s">
        <v>92</v>
      </c>
      <c r="V5" s="69" t="s">
        <v>93</v>
      </c>
      <c r="W5" s="69" t="s">
        <v>94</v>
      </c>
      <c r="X5" s="69" t="s">
        <v>95</v>
      </c>
      <c r="Z5" s="68" t="s">
        <v>10</v>
      </c>
      <c r="AA5" s="69" t="s">
        <v>97</v>
      </c>
      <c r="AB5" s="69" t="s">
        <v>89</v>
      </c>
      <c r="AC5" s="69" t="s">
        <v>90</v>
      </c>
      <c r="AD5" s="69" t="s">
        <v>91</v>
      </c>
      <c r="AE5" s="69" t="s">
        <v>92</v>
      </c>
      <c r="AF5" s="69" t="s">
        <v>93</v>
      </c>
      <c r="AG5" s="69" t="s">
        <v>94</v>
      </c>
      <c r="AH5" s="69" t="s">
        <v>95</v>
      </c>
      <c r="AJ5" s="68" t="s">
        <v>10</v>
      </c>
      <c r="AK5" s="69" t="s">
        <v>98</v>
      </c>
      <c r="AL5" s="69" t="s">
        <v>89</v>
      </c>
      <c r="AM5" s="69" t="s">
        <v>90</v>
      </c>
      <c r="AN5" s="69" t="s">
        <v>91</v>
      </c>
      <c r="AO5" s="69" t="s">
        <v>92</v>
      </c>
      <c r="AP5" s="69" t="s">
        <v>93</v>
      </c>
      <c r="AQ5" s="69" t="s">
        <v>94</v>
      </c>
      <c r="AR5" s="69" t="s">
        <v>95</v>
      </c>
      <c r="AT5" s="68" t="s">
        <v>10</v>
      </c>
      <c r="AU5" s="69" t="s">
        <v>99</v>
      </c>
      <c r="AV5" s="69" t="s">
        <v>89</v>
      </c>
      <c r="AW5" s="69" t="s">
        <v>90</v>
      </c>
      <c r="AX5" s="69" t="s">
        <v>91</v>
      </c>
      <c r="AY5" s="69" t="s">
        <v>92</v>
      </c>
      <c r="AZ5" s="69" t="s">
        <v>93</v>
      </c>
      <c r="BA5" s="69" t="s">
        <v>94</v>
      </c>
      <c r="BB5" s="69" t="s">
        <v>95</v>
      </c>
      <c r="BD5" s="68" t="s">
        <v>10</v>
      </c>
      <c r="BE5" s="70" t="s">
        <v>100</v>
      </c>
      <c r="BF5" s="69" t="s">
        <v>89</v>
      </c>
      <c r="BG5" s="69" t="s">
        <v>90</v>
      </c>
      <c r="BH5" s="69" t="s">
        <v>91</v>
      </c>
      <c r="BI5" s="69" t="s">
        <v>92</v>
      </c>
      <c r="BJ5" s="69" t="s">
        <v>93</v>
      </c>
      <c r="BK5" s="69" t="s">
        <v>94</v>
      </c>
      <c r="BL5" s="69" t="s">
        <v>95</v>
      </c>
    </row>
    <row r="6" spans="1:64" ht="15" thickTop="1">
      <c r="A6" s="63"/>
      <c r="B6" s="71">
        <v>1</v>
      </c>
      <c r="C6" s="72">
        <v>6.8</v>
      </c>
      <c r="D6" s="72">
        <v>489</v>
      </c>
      <c r="E6" s="72">
        <v>27</v>
      </c>
      <c r="F6" s="72">
        <v>8</v>
      </c>
      <c r="G6" s="73">
        <v>360</v>
      </c>
      <c r="H6" s="72">
        <v>46</v>
      </c>
      <c r="I6" s="72">
        <v>55</v>
      </c>
      <c r="J6" s="72">
        <v>126</v>
      </c>
      <c r="K6" s="72">
        <v>51</v>
      </c>
      <c r="L6" s="72">
        <v>75</v>
      </c>
      <c r="M6" s="72">
        <v>25</v>
      </c>
      <c r="N6" s="72">
        <v>72</v>
      </c>
      <c r="P6" s="71">
        <v>1</v>
      </c>
      <c r="Q6" s="72">
        <v>6.8</v>
      </c>
      <c r="R6" s="72">
        <v>46</v>
      </c>
      <c r="S6" s="72">
        <v>55</v>
      </c>
      <c r="T6" s="72">
        <v>126</v>
      </c>
      <c r="U6" s="72">
        <v>51</v>
      </c>
      <c r="V6" s="72">
        <v>75</v>
      </c>
      <c r="W6" s="72">
        <v>25</v>
      </c>
      <c r="X6" s="72">
        <v>72</v>
      </c>
      <c r="Z6" s="71">
        <v>1</v>
      </c>
      <c r="AA6" s="72">
        <v>489</v>
      </c>
      <c r="AB6" s="72">
        <v>46</v>
      </c>
      <c r="AC6" s="72">
        <v>55</v>
      </c>
      <c r="AD6" s="72">
        <v>126</v>
      </c>
      <c r="AE6" s="72">
        <v>51</v>
      </c>
      <c r="AF6" s="72">
        <v>75</v>
      </c>
      <c r="AG6" s="72">
        <v>25</v>
      </c>
      <c r="AH6" s="72">
        <v>72</v>
      </c>
      <c r="AJ6" s="71">
        <v>1</v>
      </c>
      <c r="AK6" s="72">
        <v>27</v>
      </c>
      <c r="AL6" s="72">
        <v>46</v>
      </c>
      <c r="AM6" s="72">
        <v>55</v>
      </c>
      <c r="AN6" s="72">
        <v>126</v>
      </c>
      <c r="AO6" s="72">
        <v>51</v>
      </c>
      <c r="AP6" s="72">
        <v>75</v>
      </c>
      <c r="AQ6" s="72">
        <v>25</v>
      </c>
      <c r="AR6" s="72">
        <v>72</v>
      </c>
      <c r="AT6" s="71">
        <v>1</v>
      </c>
      <c r="AU6" s="72">
        <v>8</v>
      </c>
      <c r="AV6" s="72">
        <v>46</v>
      </c>
      <c r="AW6" s="72">
        <v>55</v>
      </c>
      <c r="AX6" s="72">
        <v>126</v>
      </c>
      <c r="AY6" s="72">
        <v>51</v>
      </c>
      <c r="AZ6" s="72">
        <v>75</v>
      </c>
      <c r="BA6" s="72">
        <v>25</v>
      </c>
      <c r="BB6" s="72">
        <v>72</v>
      </c>
      <c r="BD6" s="71">
        <v>1</v>
      </c>
      <c r="BE6" s="73">
        <v>360</v>
      </c>
      <c r="BF6" s="72">
        <v>46</v>
      </c>
      <c r="BG6" s="72">
        <v>55</v>
      </c>
      <c r="BH6" s="72">
        <v>126</v>
      </c>
      <c r="BI6" s="72">
        <v>51</v>
      </c>
      <c r="BJ6" s="72">
        <v>75</v>
      </c>
      <c r="BK6" s="72">
        <v>25</v>
      </c>
      <c r="BL6" s="72">
        <v>72</v>
      </c>
    </row>
    <row r="7" spans="1:64">
      <c r="A7" s="63"/>
      <c r="B7" s="71">
        <v>2</v>
      </c>
      <c r="C7" s="72">
        <v>7.2</v>
      </c>
      <c r="D7" s="72">
        <v>464</v>
      </c>
      <c r="E7" s="72">
        <v>30</v>
      </c>
      <c r="F7" s="72">
        <v>5</v>
      </c>
      <c r="G7" s="73">
        <v>348</v>
      </c>
      <c r="H7" s="72">
        <v>52</v>
      </c>
      <c r="I7" s="72">
        <v>55</v>
      </c>
      <c r="J7" s="72">
        <v>95</v>
      </c>
      <c r="K7" s="72">
        <v>42</v>
      </c>
      <c r="L7" s="72">
        <v>81.2</v>
      </c>
      <c r="M7" s="72">
        <v>18</v>
      </c>
      <c r="N7" s="72">
        <v>50</v>
      </c>
      <c r="P7" s="71">
        <v>2</v>
      </c>
      <c r="Q7" s="72">
        <v>7.2</v>
      </c>
      <c r="R7" s="72">
        <v>52</v>
      </c>
      <c r="S7" s="72">
        <v>55</v>
      </c>
      <c r="T7" s="72">
        <v>95</v>
      </c>
      <c r="U7" s="72">
        <v>42</v>
      </c>
      <c r="V7" s="72">
        <v>81.2</v>
      </c>
      <c r="W7" s="72">
        <v>18</v>
      </c>
      <c r="X7" s="72">
        <v>50</v>
      </c>
      <c r="Z7" s="71">
        <v>2</v>
      </c>
      <c r="AA7" s="72">
        <v>464</v>
      </c>
      <c r="AB7" s="72">
        <v>52</v>
      </c>
      <c r="AC7" s="72">
        <v>55</v>
      </c>
      <c r="AD7" s="72">
        <v>95</v>
      </c>
      <c r="AE7" s="72">
        <v>42</v>
      </c>
      <c r="AF7" s="72">
        <v>81.2</v>
      </c>
      <c r="AG7" s="72">
        <v>18</v>
      </c>
      <c r="AH7" s="72">
        <v>50</v>
      </c>
      <c r="AJ7" s="71">
        <v>2</v>
      </c>
      <c r="AK7" s="72">
        <v>30</v>
      </c>
      <c r="AL7" s="72">
        <v>52</v>
      </c>
      <c r="AM7" s="72">
        <v>55</v>
      </c>
      <c r="AN7" s="72">
        <v>95</v>
      </c>
      <c r="AO7" s="72">
        <v>42</v>
      </c>
      <c r="AP7" s="72">
        <v>81.2</v>
      </c>
      <c r="AQ7" s="72">
        <v>18</v>
      </c>
      <c r="AR7" s="72">
        <v>50</v>
      </c>
      <c r="AT7" s="71">
        <v>2</v>
      </c>
      <c r="AU7" s="72">
        <v>5</v>
      </c>
      <c r="AV7" s="72">
        <v>52</v>
      </c>
      <c r="AW7" s="72">
        <v>55</v>
      </c>
      <c r="AX7" s="72">
        <v>95</v>
      </c>
      <c r="AY7" s="72">
        <v>42</v>
      </c>
      <c r="AZ7" s="72">
        <v>81.2</v>
      </c>
      <c r="BA7" s="72">
        <v>18</v>
      </c>
      <c r="BB7" s="72">
        <v>50</v>
      </c>
      <c r="BD7" s="71">
        <v>2</v>
      </c>
      <c r="BE7" s="73">
        <v>348</v>
      </c>
      <c r="BF7" s="72">
        <v>52</v>
      </c>
      <c r="BG7" s="72">
        <v>55</v>
      </c>
      <c r="BH7" s="72">
        <v>95</v>
      </c>
      <c r="BI7" s="72">
        <v>42</v>
      </c>
      <c r="BJ7" s="72">
        <v>81.2</v>
      </c>
      <c r="BK7" s="72">
        <v>18</v>
      </c>
      <c r="BL7" s="72">
        <v>50</v>
      </c>
    </row>
    <row r="8" spans="1:64">
      <c r="A8" s="63"/>
      <c r="B8" s="71">
        <v>3</v>
      </c>
      <c r="C8" s="72">
        <v>6.8</v>
      </c>
      <c r="D8" s="72">
        <v>430</v>
      </c>
      <c r="E8" s="72">
        <v>32</v>
      </c>
      <c r="F8" s="72">
        <v>9</v>
      </c>
      <c r="G8" s="73">
        <v>386</v>
      </c>
      <c r="H8" s="72">
        <v>46</v>
      </c>
      <c r="I8" s="72">
        <v>69</v>
      </c>
      <c r="J8" s="72">
        <v>107</v>
      </c>
      <c r="K8" s="72">
        <v>38</v>
      </c>
      <c r="L8" s="72">
        <v>98</v>
      </c>
      <c r="M8" s="72">
        <v>18</v>
      </c>
      <c r="N8" s="72">
        <v>74</v>
      </c>
      <c r="P8" s="71">
        <v>3</v>
      </c>
      <c r="Q8" s="72">
        <v>6.8</v>
      </c>
      <c r="R8" s="72">
        <v>46</v>
      </c>
      <c r="S8" s="72">
        <v>69</v>
      </c>
      <c r="T8" s="72">
        <v>107</v>
      </c>
      <c r="U8" s="72">
        <v>38</v>
      </c>
      <c r="V8" s="72">
        <v>98</v>
      </c>
      <c r="W8" s="72">
        <v>18</v>
      </c>
      <c r="X8" s="72">
        <v>74</v>
      </c>
      <c r="Z8" s="71">
        <v>3</v>
      </c>
      <c r="AA8" s="72">
        <v>430</v>
      </c>
      <c r="AB8" s="72">
        <v>46</v>
      </c>
      <c r="AC8" s="72">
        <v>69</v>
      </c>
      <c r="AD8" s="72">
        <v>107</v>
      </c>
      <c r="AE8" s="72">
        <v>38</v>
      </c>
      <c r="AF8" s="72">
        <v>98</v>
      </c>
      <c r="AG8" s="72">
        <v>18</v>
      </c>
      <c r="AH8" s="72">
        <v>74</v>
      </c>
      <c r="AJ8" s="71">
        <v>3</v>
      </c>
      <c r="AK8" s="72">
        <v>32</v>
      </c>
      <c r="AL8" s="72">
        <v>46</v>
      </c>
      <c r="AM8" s="72">
        <v>69</v>
      </c>
      <c r="AN8" s="72">
        <v>107</v>
      </c>
      <c r="AO8" s="72">
        <v>38</v>
      </c>
      <c r="AP8" s="72">
        <v>98</v>
      </c>
      <c r="AQ8" s="72">
        <v>18</v>
      </c>
      <c r="AR8" s="72">
        <v>74</v>
      </c>
      <c r="AT8" s="71">
        <v>3</v>
      </c>
      <c r="AU8" s="72">
        <v>9</v>
      </c>
      <c r="AV8" s="72">
        <v>46</v>
      </c>
      <c r="AW8" s="72">
        <v>69</v>
      </c>
      <c r="AX8" s="72">
        <v>107</v>
      </c>
      <c r="AY8" s="72">
        <v>38</v>
      </c>
      <c r="AZ8" s="72">
        <v>98</v>
      </c>
      <c r="BA8" s="72">
        <v>18</v>
      </c>
      <c r="BB8" s="72">
        <v>74</v>
      </c>
      <c r="BD8" s="71">
        <v>3</v>
      </c>
      <c r="BE8" s="73">
        <v>386</v>
      </c>
      <c r="BF8" s="72">
        <v>46</v>
      </c>
      <c r="BG8" s="72">
        <v>69</v>
      </c>
      <c r="BH8" s="72">
        <v>107</v>
      </c>
      <c r="BI8" s="72">
        <v>38</v>
      </c>
      <c r="BJ8" s="72">
        <v>98</v>
      </c>
      <c r="BK8" s="72">
        <v>18</v>
      </c>
      <c r="BL8" s="72">
        <v>74</v>
      </c>
    </row>
    <row r="9" spans="1:64">
      <c r="A9" s="63"/>
      <c r="B9" s="71">
        <v>4</v>
      </c>
      <c r="C9" s="72">
        <v>6.8</v>
      </c>
      <c r="D9" s="72">
        <v>362</v>
      </c>
      <c r="E9" s="72">
        <v>26</v>
      </c>
      <c r="F9" s="72">
        <v>6</v>
      </c>
      <c r="G9" s="73">
        <v>331</v>
      </c>
      <c r="H9" s="72">
        <v>49</v>
      </c>
      <c r="I9" s="72">
        <v>50</v>
      </c>
      <c r="J9" s="72">
        <v>105</v>
      </c>
      <c r="K9" s="72">
        <v>48</v>
      </c>
      <c r="L9" s="72">
        <v>97.6</v>
      </c>
      <c r="M9" s="72">
        <v>16</v>
      </c>
      <c r="N9" s="72">
        <v>60</v>
      </c>
      <c r="P9" s="71">
        <v>4</v>
      </c>
      <c r="Q9" s="72">
        <v>6.8</v>
      </c>
      <c r="R9" s="72">
        <v>49</v>
      </c>
      <c r="S9" s="72">
        <v>50</v>
      </c>
      <c r="T9" s="72">
        <v>105</v>
      </c>
      <c r="U9" s="72">
        <v>48</v>
      </c>
      <c r="V9" s="72">
        <v>97.6</v>
      </c>
      <c r="W9" s="72">
        <v>16</v>
      </c>
      <c r="X9" s="72">
        <v>60</v>
      </c>
      <c r="Z9" s="71">
        <v>4</v>
      </c>
      <c r="AA9" s="72">
        <v>362</v>
      </c>
      <c r="AB9" s="72">
        <v>49</v>
      </c>
      <c r="AC9" s="72">
        <v>50</v>
      </c>
      <c r="AD9" s="72">
        <v>105</v>
      </c>
      <c r="AE9" s="72">
        <v>48</v>
      </c>
      <c r="AF9" s="72">
        <v>97.6</v>
      </c>
      <c r="AG9" s="72">
        <v>16</v>
      </c>
      <c r="AH9" s="72">
        <v>60</v>
      </c>
      <c r="AJ9" s="71">
        <v>4</v>
      </c>
      <c r="AK9" s="72">
        <v>26</v>
      </c>
      <c r="AL9" s="72">
        <v>49</v>
      </c>
      <c r="AM9" s="72">
        <v>50</v>
      </c>
      <c r="AN9" s="72">
        <v>105</v>
      </c>
      <c r="AO9" s="72">
        <v>48</v>
      </c>
      <c r="AP9" s="72">
        <v>97.6</v>
      </c>
      <c r="AQ9" s="72">
        <v>16</v>
      </c>
      <c r="AR9" s="72">
        <v>60</v>
      </c>
      <c r="AT9" s="71">
        <v>4</v>
      </c>
      <c r="AU9" s="72">
        <v>6</v>
      </c>
      <c r="AV9" s="72">
        <v>49</v>
      </c>
      <c r="AW9" s="72">
        <v>50</v>
      </c>
      <c r="AX9" s="72">
        <v>105</v>
      </c>
      <c r="AY9" s="72">
        <v>48</v>
      </c>
      <c r="AZ9" s="72">
        <v>97.6</v>
      </c>
      <c r="BA9" s="72">
        <v>16</v>
      </c>
      <c r="BB9" s="72">
        <v>60</v>
      </c>
      <c r="BD9" s="71">
        <v>4</v>
      </c>
      <c r="BE9" s="73">
        <v>331</v>
      </c>
      <c r="BF9" s="72">
        <v>49</v>
      </c>
      <c r="BG9" s="72">
        <v>50</v>
      </c>
      <c r="BH9" s="72">
        <v>105</v>
      </c>
      <c r="BI9" s="72">
        <v>48</v>
      </c>
      <c r="BJ9" s="72">
        <v>97.6</v>
      </c>
      <c r="BK9" s="72">
        <v>16</v>
      </c>
      <c r="BL9" s="72">
        <v>60</v>
      </c>
    </row>
    <row r="10" spans="1:64">
      <c r="A10" s="63"/>
      <c r="B10" s="71">
        <v>5</v>
      </c>
      <c r="C10" s="72">
        <v>7.2</v>
      </c>
      <c r="D10" s="72">
        <v>453</v>
      </c>
      <c r="E10" s="72">
        <v>23</v>
      </c>
      <c r="F10" s="72">
        <v>11</v>
      </c>
      <c r="G10" s="73">
        <v>391</v>
      </c>
      <c r="H10" s="72">
        <v>42</v>
      </c>
      <c r="I10" s="72">
        <v>55</v>
      </c>
      <c r="J10" s="72">
        <v>90</v>
      </c>
      <c r="K10" s="72">
        <v>46</v>
      </c>
      <c r="L10" s="72">
        <v>66.5</v>
      </c>
      <c r="M10" s="72">
        <v>2</v>
      </c>
      <c r="N10" s="72">
        <v>68</v>
      </c>
      <c r="P10" s="71">
        <v>5</v>
      </c>
      <c r="Q10" s="72">
        <v>7.2</v>
      </c>
      <c r="R10" s="72">
        <v>42</v>
      </c>
      <c r="S10" s="72">
        <v>55</v>
      </c>
      <c r="T10" s="72">
        <v>90</v>
      </c>
      <c r="U10" s="72">
        <v>46</v>
      </c>
      <c r="V10" s="72">
        <v>66.5</v>
      </c>
      <c r="W10" s="72">
        <v>2</v>
      </c>
      <c r="X10" s="72">
        <v>68</v>
      </c>
      <c r="Z10" s="71">
        <v>5</v>
      </c>
      <c r="AA10" s="72">
        <v>453</v>
      </c>
      <c r="AB10" s="72">
        <v>42</v>
      </c>
      <c r="AC10" s="72">
        <v>55</v>
      </c>
      <c r="AD10" s="72">
        <v>90</v>
      </c>
      <c r="AE10" s="72">
        <v>46</v>
      </c>
      <c r="AF10" s="72">
        <v>66.5</v>
      </c>
      <c r="AG10" s="72">
        <v>2</v>
      </c>
      <c r="AH10" s="72">
        <v>68</v>
      </c>
      <c r="AJ10" s="71">
        <v>5</v>
      </c>
      <c r="AK10" s="72">
        <v>23</v>
      </c>
      <c r="AL10" s="72">
        <v>42</v>
      </c>
      <c r="AM10" s="72">
        <v>55</v>
      </c>
      <c r="AN10" s="72">
        <v>90</v>
      </c>
      <c r="AO10" s="72">
        <v>46</v>
      </c>
      <c r="AP10" s="72">
        <v>66.5</v>
      </c>
      <c r="AQ10" s="72">
        <v>2</v>
      </c>
      <c r="AR10" s="72">
        <v>68</v>
      </c>
      <c r="AT10" s="71">
        <v>5</v>
      </c>
      <c r="AU10" s="72">
        <v>11</v>
      </c>
      <c r="AV10" s="72">
        <v>42</v>
      </c>
      <c r="AW10" s="72">
        <v>55</v>
      </c>
      <c r="AX10" s="72">
        <v>90</v>
      </c>
      <c r="AY10" s="72">
        <v>46</v>
      </c>
      <c r="AZ10" s="72">
        <v>66.5</v>
      </c>
      <c r="BA10" s="72">
        <v>2</v>
      </c>
      <c r="BB10" s="72">
        <v>68</v>
      </c>
      <c r="BD10" s="71">
        <v>5</v>
      </c>
      <c r="BE10" s="73">
        <v>391</v>
      </c>
      <c r="BF10" s="72">
        <v>42</v>
      </c>
      <c r="BG10" s="72">
        <v>55</v>
      </c>
      <c r="BH10" s="72">
        <v>90</v>
      </c>
      <c r="BI10" s="72">
        <v>46</v>
      </c>
      <c r="BJ10" s="72">
        <v>66.5</v>
      </c>
      <c r="BK10" s="72">
        <v>2</v>
      </c>
      <c r="BL10" s="72">
        <v>68</v>
      </c>
    </row>
    <row r="11" spans="1:64">
      <c r="A11" s="63"/>
      <c r="B11" s="71">
        <v>6</v>
      </c>
      <c r="C11" s="72">
        <v>7</v>
      </c>
      <c r="D11" s="72">
        <v>405</v>
      </c>
      <c r="E11" s="72">
        <v>29</v>
      </c>
      <c r="F11" s="72">
        <v>7</v>
      </c>
      <c r="G11" s="73">
        <v>389</v>
      </c>
      <c r="H11" s="72">
        <v>48</v>
      </c>
      <c r="I11" s="72">
        <v>61</v>
      </c>
      <c r="J11" s="72">
        <v>106</v>
      </c>
      <c r="K11" s="72">
        <v>43</v>
      </c>
      <c r="L11" s="72">
        <v>78</v>
      </c>
      <c r="M11" s="72">
        <v>25</v>
      </c>
      <c r="N11" s="72">
        <v>58</v>
      </c>
      <c r="P11" s="71">
        <v>6</v>
      </c>
      <c r="Q11" s="72">
        <v>7</v>
      </c>
      <c r="R11" s="72">
        <v>48</v>
      </c>
      <c r="S11" s="72">
        <v>61</v>
      </c>
      <c r="T11" s="72">
        <v>106</v>
      </c>
      <c r="U11" s="72">
        <v>43</v>
      </c>
      <c r="V11" s="72">
        <v>78</v>
      </c>
      <c r="W11" s="72">
        <v>25</v>
      </c>
      <c r="X11" s="72">
        <v>58</v>
      </c>
      <c r="Z11" s="71">
        <v>6</v>
      </c>
      <c r="AA11" s="72">
        <v>405</v>
      </c>
      <c r="AB11" s="72">
        <v>48</v>
      </c>
      <c r="AC11" s="72">
        <v>61</v>
      </c>
      <c r="AD11" s="72">
        <v>106</v>
      </c>
      <c r="AE11" s="72">
        <v>43</v>
      </c>
      <c r="AF11" s="72">
        <v>78</v>
      </c>
      <c r="AG11" s="72">
        <v>25</v>
      </c>
      <c r="AH11" s="72">
        <v>58</v>
      </c>
      <c r="AJ11" s="71">
        <v>6</v>
      </c>
      <c r="AK11" s="72">
        <v>29</v>
      </c>
      <c r="AL11" s="72">
        <v>48</v>
      </c>
      <c r="AM11" s="72">
        <v>61</v>
      </c>
      <c r="AN11" s="72">
        <v>106</v>
      </c>
      <c r="AO11" s="72">
        <v>43</v>
      </c>
      <c r="AP11" s="72">
        <v>78</v>
      </c>
      <c r="AQ11" s="72">
        <v>25</v>
      </c>
      <c r="AR11" s="72">
        <v>58</v>
      </c>
      <c r="AT11" s="71">
        <v>6</v>
      </c>
      <c r="AU11" s="72">
        <v>7</v>
      </c>
      <c r="AV11" s="72">
        <v>48</v>
      </c>
      <c r="AW11" s="72">
        <v>61</v>
      </c>
      <c r="AX11" s="72">
        <v>106</v>
      </c>
      <c r="AY11" s="72">
        <v>43</v>
      </c>
      <c r="AZ11" s="72">
        <v>78</v>
      </c>
      <c r="BA11" s="72">
        <v>25</v>
      </c>
      <c r="BB11" s="72">
        <v>58</v>
      </c>
      <c r="BD11" s="71">
        <v>6</v>
      </c>
      <c r="BE11" s="73">
        <v>389</v>
      </c>
      <c r="BF11" s="72">
        <v>48</v>
      </c>
      <c r="BG11" s="72">
        <v>61</v>
      </c>
      <c r="BH11" s="72">
        <v>106</v>
      </c>
      <c r="BI11" s="72">
        <v>43</v>
      </c>
      <c r="BJ11" s="72">
        <v>78</v>
      </c>
      <c r="BK11" s="72">
        <v>25</v>
      </c>
      <c r="BL11" s="72">
        <v>58</v>
      </c>
    </row>
    <row r="12" spans="1:64">
      <c r="A12" s="63"/>
      <c r="B12" s="71">
        <v>7</v>
      </c>
      <c r="C12" s="72">
        <v>7</v>
      </c>
      <c r="D12" s="72">
        <v>420</v>
      </c>
      <c r="E12" s="72">
        <v>21</v>
      </c>
      <c r="F12" s="72">
        <v>10</v>
      </c>
      <c r="G12" s="73">
        <v>379</v>
      </c>
      <c r="H12" s="72">
        <v>49</v>
      </c>
      <c r="I12" s="72">
        <v>60</v>
      </c>
      <c r="J12" s="72">
        <v>100</v>
      </c>
      <c r="K12" s="72">
        <v>49</v>
      </c>
      <c r="L12" s="72">
        <v>90.6</v>
      </c>
      <c r="M12" s="72">
        <v>15</v>
      </c>
      <c r="N12" s="72">
        <v>60</v>
      </c>
      <c r="P12" s="71">
        <v>7</v>
      </c>
      <c r="Q12" s="72">
        <v>7</v>
      </c>
      <c r="R12" s="72">
        <v>49</v>
      </c>
      <c r="S12" s="72">
        <v>60</v>
      </c>
      <c r="T12" s="72">
        <v>100</v>
      </c>
      <c r="U12" s="72">
        <v>49</v>
      </c>
      <c r="V12" s="72">
        <v>90.6</v>
      </c>
      <c r="W12" s="72">
        <v>15</v>
      </c>
      <c r="X12" s="72">
        <v>60</v>
      </c>
      <c r="Z12" s="71">
        <v>7</v>
      </c>
      <c r="AA12" s="72">
        <v>420</v>
      </c>
      <c r="AB12" s="72">
        <v>49</v>
      </c>
      <c r="AC12" s="72">
        <v>60</v>
      </c>
      <c r="AD12" s="72">
        <v>100</v>
      </c>
      <c r="AE12" s="72">
        <v>49</v>
      </c>
      <c r="AF12" s="72">
        <v>90.6</v>
      </c>
      <c r="AG12" s="72">
        <v>15</v>
      </c>
      <c r="AH12" s="72">
        <v>60</v>
      </c>
      <c r="AJ12" s="71">
        <v>7</v>
      </c>
      <c r="AK12" s="72">
        <v>21</v>
      </c>
      <c r="AL12" s="72">
        <v>49</v>
      </c>
      <c r="AM12" s="72">
        <v>60</v>
      </c>
      <c r="AN12" s="72">
        <v>100</v>
      </c>
      <c r="AO12" s="72">
        <v>49</v>
      </c>
      <c r="AP12" s="72">
        <v>90.6</v>
      </c>
      <c r="AQ12" s="72">
        <v>15</v>
      </c>
      <c r="AR12" s="72">
        <v>60</v>
      </c>
      <c r="AT12" s="71">
        <v>7</v>
      </c>
      <c r="AU12" s="72">
        <v>10</v>
      </c>
      <c r="AV12" s="72">
        <v>49</v>
      </c>
      <c r="AW12" s="72">
        <v>60</v>
      </c>
      <c r="AX12" s="72">
        <v>100</v>
      </c>
      <c r="AY12" s="72">
        <v>49</v>
      </c>
      <c r="AZ12" s="72">
        <v>90.6</v>
      </c>
      <c r="BA12" s="72">
        <v>15</v>
      </c>
      <c r="BB12" s="72">
        <v>60</v>
      </c>
      <c r="BD12" s="71">
        <v>7</v>
      </c>
      <c r="BE12" s="73">
        <v>379</v>
      </c>
      <c r="BF12" s="72">
        <v>49</v>
      </c>
      <c r="BG12" s="72">
        <v>60</v>
      </c>
      <c r="BH12" s="72">
        <v>100</v>
      </c>
      <c r="BI12" s="72">
        <v>49</v>
      </c>
      <c r="BJ12" s="72">
        <v>90.6</v>
      </c>
      <c r="BK12" s="72">
        <v>15</v>
      </c>
      <c r="BL12" s="72">
        <v>60</v>
      </c>
    </row>
    <row r="13" spans="1:64">
      <c r="A13" s="63"/>
      <c r="B13" s="71">
        <v>8</v>
      </c>
      <c r="C13" s="72">
        <v>7.1</v>
      </c>
      <c r="D13" s="72">
        <v>466</v>
      </c>
      <c r="E13" s="72">
        <v>28</v>
      </c>
      <c r="F13" s="72">
        <v>2</v>
      </c>
      <c r="G13" s="73">
        <v>362</v>
      </c>
      <c r="H13" s="72">
        <v>48</v>
      </c>
      <c r="I13" s="72">
        <v>63</v>
      </c>
      <c r="J13" s="72">
        <v>122</v>
      </c>
      <c r="K13" s="72">
        <v>52</v>
      </c>
      <c r="L13" s="72">
        <v>56.1</v>
      </c>
      <c r="M13" s="72">
        <v>17</v>
      </c>
      <c r="N13" s="72">
        <v>68</v>
      </c>
      <c r="P13" s="71">
        <v>8</v>
      </c>
      <c r="Q13" s="72">
        <v>7.1</v>
      </c>
      <c r="R13" s="72">
        <v>48</v>
      </c>
      <c r="S13" s="72">
        <v>63</v>
      </c>
      <c r="T13" s="72">
        <v>122</v>
      </c>
      <c r="U13" s="72">
        <v>52</v>
      </c>
      <c r="V13" s="72">
        <v>56.1</v>
      </c>
      <c r="W13" s="72">
        <v>17</v>
      </c>
      <c r="X13" s="72">
        <v>68</v>
      </c>
      <c r="Z13" s="71">
        <v>8</v>
      </c>
      <c r="AA13" s="72">
        <v>466</v>
      </c>
      <c r="AB13" s="72">
        <v>48</v>
      </c>
      <c r="AC13" s="72">
        <v>63</v>
      </c>
      <c r="AD13" s="72">
        <v>122</v>
      </c>
      <c r="AE13" s="72">
        <v>52</v>
      </c>
      <c r="AF13" s="72">
        <v>56.1</v>
      </c>
      <c r="AG13" s="72">
        <v>17</v>
      </c>
      <c r="AH13" s="72">
        <v>68</v>
      </c>
      <c r="AJ13" s="71">
        <v>8</v>
      </c>
      <c r="AK13" s="72">
        <v>28</v>
      </c>
      <c r="AL13" s="72">
        <v>48</v>
      </c>
      <c r="AM13" s="72">
        <v>63</v>
      </c>
      <c r="AN13" s="72">
        <v>122</v>
      </c>
      <c r="AO13" s="72">
        <v>52</v>
      </c>
      <c r="AP13" s="72">
        <v>56.1</v>
      </c>
      <c r="AQ13" s="72">
        <v>17</v>
      </c>
      <c r="AR13" s="72">
        <v>68</v>
      </c>
      <c r="AT13" s="71">
        <v>8</v>
      </c>
      <c r="AU13" s="72">
        <v>2</v>
      </c>
      <c r="AV13" s="72">
        <v>48</v>
      </c>
      <c r="AW13" s="72">
        <v>63</v>
      </c>
      <c r="AX13" s="72">
        <v>122</v>
      </c>
      <c r="AY13" s="72">
        <v>52</v>
      </c>
      <c r="AZ13" s="72">
        <v>56.1</v>
      </c>
      <c r="BA13" s="72">
        <v>17</v>
      </c>
      <c r="BB13" s="72">
        <v>68</v>
      </c>
      <c r="BD13" s="71">
        <v>8</v>
      </c>
      <c r="BE13" s="73">
        <v>362</v>
      </c>
      <c r="BF13" s="72">
        <v>48</v>
      </c>
      <c r="BG13" s="72">
        <v>63</v>
      </c>
      <c r="BH13" s="72">
        <v>122</v>
      </c>
      <c r="BI13" s="72">
        <v>52</v>
      </c>
      <c r="BJ13" s="72">
        <v>56.1</v>
      </c>
      <c r="BK13" s="72">
        <v>17</v>
      </c>
      <c r="BL13" s="72">
        <v>68</v>
      </c>
    </row>
    <row r="14" spans="1:64">
      <c r="A14" s="63"/>
      <c r="B14" s="71">
        <v>9</v>
      </c>
      <c r="C14" s="72">
        <v>6.8</v>
      </c>
      <c r="D14" s="72">
        <v>415</v>
      </c>
      <c r="E14" s="72">
        <v>24</v>
      </c>
      <c r="F14" s="72">
        <v>6</v>
      </c>
      <c r="G14" s="73">
        <v>386</v>
      </c>
      <c r="H14" s="72">
        <v>45</v>
      </c>
      <c r="I14" s="72">
        <v>55</v>
      </c>
      <c r="J14" s="72">
        <v>105</v>
      </c>
      <c r="K14" s="72">
        <v>48</v>
      </c>
      <c r="L14" s="72">
        <v>76</v>
      </c>
      <c r="M14" s="72">
        <v>15</v>
      </c>
      <c r="N14" s="72">
        <v>61</v>
      </c>
      <c r="P14" s="71">
        <v>9</v>
      </c>
      <c r="Q14" s="72">
        <v>6.8</v>
      </c>
      <c r="R14" s="72">
        <v>45</v>
      </c>
      <c r="S14" s="72">
        <v>55</v>
      </c>
      <c r="T14" s="72">
        <v>105</v>
      </c>
      <c r="U14" s="72">
        <v>48</v>
      </c>
      <c r="V14" s="72">
        <v>76</v>
      </c>
      <c r="W14" s="72">
        <v>15</v>
      </c>
      <c r="X14" s="72">
        <v>61</v>
      </c>
      <c r="Z14" s="71">
        <v>9</v>
      </c>
      <c r="AA14" s="72">
        <v>415</v>
      </c>
      <c r="AB14" s="72">
        <v>45</v>
      </c>
      <c r="AC14" s="72">
        <v>55</v>
      </c>
      <c r="AD14" s="72">
        <v>105</v>
      </c>
      <c r="AE14" s="72">
        <v>48</v>
      </c>
      <c r="AF14" s="72">
        <v>76</v>
      </c>
      <c r="AG14" s="72">
        <v>15</v>
      </c>
      <c r="AH14" s="72">
        <v>61</v>
      </c>
      <c r="AJ14" s="71">
        <v>9</v>
      </c>
      <c r="AK14" s="72">
        <v>24</v>
      </c>
      <c r="AL14" s="72">
        <v>45</v>
      </c>
      <c r="AM14" s="72">
        <v>55</v>
      </c>
      <c r="AN14" s="72">
        <v>105</v>
      </c>
      <c r="AO14" s="72">
        <v>48</v>
      </c>
      <c r="AP14" s="72">
        <v>76</v>
      </c>
      <c r="AQ14" s="72">
        <v>15</v>
      </c>
      <c r="AR14" s="72">
        <v>61</v>
      </c>
      <c r="AT14" s="71">
        <v>9</v>
      </c>
      <c r="AU14" s="72">
        <v>6</v>
      </c>
      <c r="AV14" s="72">
        <v>45</v>
      </c>
      <c r="AW14" s="72">
        <v>55</v>
      </c>
      <c r="AX14" s="72">
        <v>105</v>
      </c>
      <c r="AY14" s="72">
        <v>48</v>
      </c>
      <c r="AZ14" s="72">
        <v>76</v>
      </c>
      <c r="BA14" s="72">
        <v>15</v>
      </c>
      <c r="BB14" s="72">
        <v>61</v>
      </c>
      <c r="BD14" s="71">
        <v>9</v>
      </c>
      <c r="BE14" s="73">
        <v>386</v>
      </c>
      <c r="BF14" s="72">
        <v>45</v>
      </c>
      <c r="BG14" s="72">
        <v>55</v>
      </c>
      <c r="BH14" s="72">
        <v>105</v>
      </c>
      <c r="BI14" s="72">
        <v>48</v>
      </c>
      <c r="BJ14" s="72">
        <v>76</v>
      </c>
      <c r="BK14" s="72">
        <v>15</v>
      </c>
      <c r="BL14" s="72">
        <v>61</v>
      </c>
    </row>
    <row r="15" spans="1:64">
      <c r="A15" s="63"/>
      <c r="B15" s="71">
        <v>10</v>
      </c>
      <c r="C15" s="72">
        <v>7.1</v>
      </c>
      <c r="D15" s="72">
        <v>413</v>
      </c>
      <c r="E15" s="72">
        <v>28</v>
      </c>
      <c r="F15" s="72">
        <v>7</v>
      </c>
      <c r="G15" s="73">
        <v>398</v>
      </c>
      <c r="H15" s="72">
        <v>48</v>
      </c>
      <c r="I15" s="72">
        <v>64</v>
      </c>
      <c r="J15" s="72">
        <v>120</v>
      </c>
      <c r="K15" s="72">
        <v>38</v>
      </c>
      <c r="L15" s="72">
        <v>60.2</v>
      </c>
      <c r="M15" s="72">
        <v>20</v>
      </c>
      <c r="N15" s="72">
        <v>62</v>
      </c>
      <c r="P15" s="71">
        <v>10</v>
      </c>
      <c r="Q15" s="72">
        <v>7.1</v>
      </c>
      <c r="R15" s="72">
        <v>48</v>
      </c>
      <c r="S15" s="72">
        <v>64</v>
      </c>
      <c r="T15" s="72">
        <v>120</v>
      </c>
      <c r="U15" s="72">
        <v>38</v>
      </c>
      <c r="V15" s="72">
        <v>60.2</v>
      </c>
      <c r="W15" s="72">
        <v>20</v>
      </c>
      <c r="X15" s="72">
        <v>62</v>
      </c>
      <c r="Z15" s="71">
        <v>10</v>
      </c>
      <c r="AA15" s="72">
        <v>413</v>
      </c>
      <c r="AB15" s="72">
        <v>48</v>
      </c>
      <c r="AC15" s="72">
        <v>64</v>
      </c>
      <c r="AD15" s="72">
        <v>120</v>
      </c>
      <c r="AE15" s="72">
        <v>38</v>
      </c>
      <c r="AF15" s="72">
        <v>60.2</v>
      </c>
      <c r="AG15" s="72">
        <v>20</v>
      </c>
      <c r="AH15" s="72">
        <v>62</v>
      </c>
      <c r="AJ15" s="71">
        <v>10</v>
      </c>
      <c r="AK15" s="72">
        <v>28</v>
      </c>
      <c r="AL15" s="72">
        <v>48</v>
      </c>
      <c r="AM15" s="72">
        <v>64</v>
      </c>
      <c r="AN15" s="72">
        <v>120</v>
      </c>
      <c r="AO15" s="72">
        <v>38</v>
      </c>
      <c r="AP15" s="72">
        <v>60.2</v>
      </c>
      <c r="AQ15" s="72">
        <v>20</v>
      </c>
      <c r="AR15" s="72">
        <v>62</v>
      </c>
      <c r="AT15" s="71">
        <v>10</v>
      </c>
      <c r="AU15" s="72">
        <v>7</v>
      </c>
      <c r="AV15" s="72">
        <v>48</v>
      </c>
      <c r="AW15" s="72">
        <v>64</v>
      </c>
      <c r="AX15" s="72">
        <v>120</v>
      </c>
      <c r="AY15" s="72">
        <v>38</v>
      </c>
      <c r="AZ15" s="72">
        <v>60.2</v>
      </c>
      <c r="BA15" s="72">
        <v>20</v>
      </c>
      <c r="BB15" s="72">
        <v>62</v>
      </c>
      <c r="BD15" s="71">
        <v>10</v>
      </c>
      <c r="BE15" s="73">
        <v>398</v>
      </c>
      <c r="BF15" s="72">
        <v>48</v>
      </c>
      <c r="BG15" s="72">
        <v>64</v>
      </c>
      <c r="BH15" s="72">
        <v>120</v>
      </c>
      <c r="BI15" s="72">
        <v>38</v>
      </c>
      <c r="BJ15" s="72">
        <v>60.2</v>
      </c>
      <c r="BK15" s="72">
        <v>20</v>
      </c>
      <c r="BL15" s="72">
        <v>62</v>
      </c>
    </row>
    <row r="16" spans="1:64">
      <c r="A16" s="63"/>
      <c r="B16" s="71">
        <v>11</v>
      </c>
      <c r="C16" s="72">
        <v>7.4</v>
      </c>
      <c r="D16" s="72">
        <v>404</v>
      </c>
      <c r="E16" s="72">
        <v>23</v>
      </c>
      <c r="F16" s="72">
        <v>6</v>
      </c>
      <c r="G16" s="73">
        <v>400</v>
      </c>
      <c r="H16" s="72">
        <v>49</v>
      </c>
      <c r="I16" s="72">
        <v>52</v>
      </c>
      <c r="J16" s="72">
        <v>100</v>
      </c>
      <c r="K16" s="72">
        <v>42</v>
      </c>
      <c r="L16" s="72">
        <v>53.4</v>
      </c>
      <c r="M16" s="72">
        <v>6</v>
      </c>
      <c r="N16" s="72">
        <v>42</v>
      </c>
      <c r="P16" s="71">
        <v>11</v>
      </c>
      <c r="Q16" s="72">
        <v>7.4</v>
      </c>
      <c r="R16" s="72">
        <v>49</v>
      </c>
      <c r="S16" s="72">
        <v>52</v>
      </c>
      <c r="T16" s="72">
        <v>100</v>
      </c>
      <c r="U16" s="72">
        <v>42</v>
      </c>
      <c r="V16" s="72">
        <v>53.4</v>
      </c>
      <c r="W16" s="72">
        <v>6</v>
      </c>
      <c r="X16" s="72">
        <v>42</v>
      </c>
      <c r="Z16" s="71">
        <v>11</v>
      </c>
      <c r="AA16" s="72">
        <v>404</v>
      </c>
      <c r="AB16" s="72">
        <v>49</v>
      </c>
      <c r="AC16" s="72">
        <v>52</v>
      </c>
      <c r="AD16" s="72">
        <v>100</v>
      </c>
      <c r="AE16" s="72">
        <v>42</v>
      </c>
      <c r="AF16" s="72">
        <v>53.4</v>
      </c>
      <c r="AG16" s="72">
        <v>6</v>
      </c>
      <c r="AH16" s="72">
        <v>42</v>
      </c>
      <c r="AJ16" s="71">
        <v>11</v>
      </c>
      <c r="AK16" s="72">
        <v>23</v>
      </c>
      <c r="AL16" s="72">
        <v>49</v>
      </c>
      <c r="AM16" s="72">
        <v>52</v>
      </c>
      <c r="AN16" s="72">
        <v>100</v>
      </c>
      <c r="AO16" s="72">
        <v>42</v>
      </c>
      <c r="AP16" s="72">
        <v>53.4</v>
      </c>
      <c r="AQ16" s="72">
        <v>6</v>
      </c>
      <c r="AR16" s="72">
        <v>42</v>
      </c>
      <c r="AT16" s="71">
        <v>11</v>
      </c>
      <c r="AU16" s="72">
        <v>6</v>
      </c>
      <c r="AV16" s="72">
        <v>49</v>
      </c>
      <c r="AW16" s="72">
        <v>52</v>
      </c>
      <c r="AX16" s="72">
        <v>100</v>
      </c>
      <c r="AY16" s="72">
        <v>42</v>
      </c>
      <c r="AZ16" s="72">
        <v>53.4</v>
      </c>
      <c r="BA16" s="72">
        <v>6</v>
      </c>
      <c r="BB16" s="72">
        <v>42</v>
      </c>
      <c r="BD16" s="71">
        <v>11</v>
      </c>
      <c r="BE16" s="73">
        <v>400</v>
      </c>
      <c r="BF16" s="72">
        <v>49</v>
      </c>
      <c r="BG16" s="72">
        <v>52</v>
      </c>
      <c r="BH16" s="72">
        <v>100</v>
      </c>
      <c r="BI16" s="72">
        <v>42</v>
      </c>
      <c r="BJ16" s="72">
        <v>53.4</v>
      </c>
      <c r="BK16" s="72">
        <v>6</v>
      </c>
      <c r="BL16" s="72">
        <v>42</v>
      </c>
    </row>
    <row r="17" spans="1:64">
      <c r="A17" s="63"/>
      <c r="B17" s="71">
        <v>12</v>
      </c>
      <c r="C17" s="72">
        <v>7.2</v>
      </c>
      <c r="D17" s="72">
        <v>427</v>
      </c>
      <c r="E17" s="72">
        <v>25</v>
      </c>
      <c r="F17" s="72">
        <v>7</v>
      </c>
      <c r="G17" s="73">
        <v>407</v>
      </c>
      <c r="H17" s="72">
        <v>47</v>
      </c>
      <c r="I17" s="72">
        <v>62</v>
      </c>
      <c r="J17" s="72">
        <v>100</v>
      </c>
      <c r="K17" s="72">
        <v>34</v>
      </c>
      <c r="L17" s="72">
        <v>61.2</v>
      </c>
      <c r="M17" s="72">
        <v>10</v>
      </c>
      <c r="N17" s="72">
        <v>62</v>
      </c>
      <c r="P17" s="71">
        <v>12</v>
      </c>
      <c r="Q17" s="72">
        <v>7.2</v>
      </c>
      <c r="R17" s="72">
        <v>47</v>
      </c>
      <c r="S17" s="72">
        <v>62</v>
      </c>
      <c r="T17" s="72">
        <v>100</v>
      </c>
      <c r="U17" s="72">
        <v>34</v>
      </c>
      <c r="V17" s="72">
        <v>61.2</v>
      </c>
      <c r="W17" s="72">
        <v>10</v>
      </c>
      <c r="X17" s="72">
        <v>62</v>
      </c>
      <c r="Z17" s="71">
        <v>12</v>
      </c>
      <c r="AA17" s="72">
        <v>427</v>
      </c>
      <c r="AB17" s="72">
        <v>47</v>
      </c>
      <c r="AC17" s="72">
        <v>62</v>
      </c>
      <c r="AD17" s="72">
        <v>100</v>
      </c>
      <c r="AE17" s="72">
        <v>34</v>
      </c>
      <c r="AF17" s="72">
        <v>61.2</v>
      </c>
      <c r="AG17" s="72">
        <v>10</v>
      </c>
      <c r="AH17" s="72">
        <v>62</v>
      </c>
      <c r="AJ17" s="71">
        <v>12</v>
      </c>
      <c r="AK17" s="72">
        <v>25</v>
      </c>
      <c r="AL17" s="72">
        <v>47</v>
      </c>
      <c r="AM17" s="72">
        <v>62</v>
      </c>
      <c r="AN17" s="72">
        <v>100</v>
      </c>
      <c r="AO17" s="72">
        <v>34</v>
      </c>
      <c r="AP17" s="72">
        <v>61.2</v>
      </c>
      <c r="AQ17" s="72">
        <v>10</v>
      </c>
      <c r="AR17" s="72">
        <v>62</v>
      </c>
      <c r="AT17" s="71">
        <v>12</v>
      </c>
      <c r="AU17" s="72">
        <v>7</v>
      </c>
      <c r="AV17" s="72">
        <v>47</v>
      </c>
      <c r="AW17" s="72">
        <v>62</v>
      </c>
      <c r="AX17" s="72">
        <v>100</v>
      </c>
      <c r="AY17" s="72">
        <v>34</v>
      </c>
      <c r="AZ17" s="72">
        <v>61.2</v>
      </c>
      <c r="BA17" s="72">
        <v>10</v>
      </c>
      <c r="BB17" s="72">
        <v>62</v>
      </c>
      <c r="BD17" s="71">
        <v>12</v>
      </c>
      <c r="BE17" s="73">
        <v>407</v>
      </c>
      <c r="BF17" s="72">
        <v>47</v>
      </c>
      <c r="BG17" s="72">
        <v>62</v>
      </c>
      <c r="BH17" s="72">
        <v>100</v>
      </c>
      <c r="BI17" s="72">
        <v>34</v>
      </c>
      <c r="BJ17" s="72">
        <v>61.2</v>
      </c>
      <c r="BK17" s="72">
        <v>10</v>
      </c>
      <c r="BL17" s="72">
        <v>62</v>
      </c>
    </row>
    <row r="18" spans="1:64">
      <c r="A18" s="63"/>
      <c r="B18" s="71">
        <v>13</v>
      </c>
      <c r="C18" s="72">
        <v>8</v>
      </c>
      <c r="D18" s="72">
        <v>372</v>
      </c>
      <c r="E18" s="72">
        <v>25</v>
      </c>
      <c r="F18" s="72">
        <v>3</v>
      </c>
      <c r="G18" s="73">
        <v>409</v>
      </c>
      <c r="H18" s="72">
        <v>41</v>
      </c>
      <c r="I18" s="72">
        <v>51</v>
      </c>
      <c r="J18" s="72">
        <v>101</v>
      </c>
      <c r="K18" s="72">
        <v>53</v>
      </c>
      <c r="L18" s="72">
        <v>62.4</v>
      </c>
      <c r="M18" s="72">
        <v>5</v>
      </c>
      <c r="N18" s="72">
        <v>60</v>
      </c>
      <c r="P18" s="71">
        <v>13</v>
      </c>
      <c r="Q18" s="72">
        <v>8</v>
      </c>
      <c r="R18" s="72">
        <v>41</v>
      </c>
      <c r="S18" s="72">
        <v>51</v>
      </c>
      <c r="T18" s="72">
        <v>101</v>
      </c>
      <c r="U18" s="72">
        <v>53</v>
      </c>
      <c r="V18" s="72">
        <v>62.4</v>
      </c>
      <c r="W18" s="72">
        <v>5</v>
      </c>
      <c r="X18" s="72">
        <v>60</v>
      </c>
      <c r="Z18" s="71">
        <v>13</v>
      </c>
      <c r="AA18" s="72">
        <v>372</v>
      </c>
      <c r="AB18" s="72">
        <v>41</v>
      </c>
      <c r="AC18" s="72">
        <v>51</v>
      </c>
      <c r="AD18" s="72">
        <v>101</v>
      </c>
      <c r="AE18" s="72">
        <v>53</v>
      </c>
      <c r="AF18" s="72">
        <v>62.4</v>
      </c>
      <c r="AG18" s="72">
        <v>5</v>
      </c>
      <c r="AH18" s="72">
        <v>60</v>
      </c>
      <c r="AJ18" s="71">
        <v>13</v>
      </c>
      <c r="AK18" s="72">
        <v>25</v>
      </c>
      <c r="AL18" s="72">
        <v>41</v>
      </c>
      <c r="AM18" s="72">
        <v>51</v>
      </c>
      <c r="AN18" s="72">
        <v>101</v>
      </c>
      <c r="AO18" s="72">
        <v>53</v>
      </c>
      <c r="AP18" s="72">
        <v>62.4</v>
      </c>
      <c r="AQ18" s="72">
        <v>5</v>
      </c>
      <c r="AR18" s="72">
        <v>60</v>
      </c>
      <c r="AT18" s="71">
        <v>13</v>
      </c>
      <c r="AU18" s="72">
        <v>3</v>
      </c>
      <c r="AV18" s="72">
        <v>41</v>
      </c>
      <c r="AW18" s="72">
        <v>51</v>
      </c>
      <c r="AX18" s="72">
        <v>101</v>
      </c>
      <c r="AY18" s="72">
        <v>53</v>
      </c>
      <c r="AZ18" s="72">
        <v>62.4</v>
      </c>
      <c r="BA18" s="72">
        <v>5</v>
      </c>
      <c r="BB18" s="72">
        <v>60</v>
      </c>
      <c r="BD18" s="71">
        <v>13</v>
      </c>
      <c r="BE18" s="73">
        <v>409</v>
      </c>
      <c r="BF18" s="72">
        <v>41</v>
      </c>
      <c r="BG18" s="72">
        <v>51</v>
      </c>
      <c r="BH18" s="72">
        <v>101</v>
      </c>
      <c r="BI18" s="72">
        <v>53</v>
      </c>
      <c r="BJ18" s="72">
        <v>62.4</v>
      </c>
      <c r="BK18" s="72">
        <v>5</v>
      </c>
      <c r="BL18" s="72">
        <v>60</v>
      </c>
    </row>
    <row r="19" spans="1:64">
      <c r="A19" s="63"/>
      <c r="B19" s="71">
        <v>14</v>
      </c>
      <c r="C19" s="72">
        <v>6.8</v>
      </c>
      <c r="D19" s="72">
        <v>496</v>
      </c>
      <c r="E19" s="72">
        <v>30</v>
      </c>
      <c r="F19" s="72">
        <v>10</v>
      </c>
      <c r="G19" s="73">
        <v>350</v>
      </c>
      <c r="H19" s="72">
        <v>52</v>
      </c>
      <c r="I19" s="72">
        <v>55</v>
      </c>
      <c r="J19" s="72">
        <v>125</v>
      </c>
      <c r="K19" s="72">
        <v>43</v>
      </c>
      <c r="L19" s="72">
        <v>86.3</v>
      </c>
      <c r="M19" s="72">
        <v>5</v>
      </c>
      <c r="N19" s="72">
        <v>62</v>
      </c>
      <c r="P19" s="71">
        <v>14</v>
      </c>
      <c r="Q19" s="72">
        <v>6.8</v>
      </c>
      <c r="R19" s="72">
        <v>52</v>
      </c>
      <c r="S19" s="72">
        <v>55</v>
      </c>
      <c r="T19" s="72">
        <v>125</v>
      </c>
      <c r="U19" s="72">
        <v>43</v>
      </c>
      <c r="V19" s="72">
        <v>86.3</v>
      </c>
      <c r="W19" s="72">
        <v>5</v>
      </c>
      <c r="X19" s="72">
        <v>62</v>
      </c>
      <c r="Z19" s="71">
        <v>14</v>
      </c>
      <c r="AA19" s="72">
        <v>496</v>
      </c>
      <c r="AB19" s="72">
        <v>52</v>
      </c>
      <c r="AC19" s="72">
        <v>55</v>
      </c>
      <c r="AD19" s="72">
        <v>125</v>
      </c>
      <c r="AE19" s="72">
        <v>43</v>
      </c>
      <c r="AF19" s="72">
        <v>86.3</v>
      </c>
      <c r="AG19" s="72">
        <v>5</v>
      </c>
      <c r="AH19" s="72">
        <v>62</v>
      </c>
      <c r="AJ19" s="71">
        <v>14</v>
      </c>
      <c r="AK19" s="72">
        <v>30</v>
      </c>
      <c r="AL19" s="72">
        <v>52</v>
      </c>
      <c r="AM19" s="72">
        <v>55</v>
      </c>
      <c r="AN19" s="72">
        <v>125</v>
      </c>
      <c r="AO19" s="72">
        <v>43</v>
      </c>
      <c r="AP19" s="72">
        <v>86.3</v>
      </c>
      <c r="AQ19" s="72">
        <v>5</v>
      </c>
      <c r="AR19" s="72">
        <v>62</v>
      </c>
      <c r="AT19" s="71">
        <v>14</v>
      </c>
      <c r="AU19" s="72">
        <v>10</v>
      </c>
      <c r="AV19" s="72">
        <v>52</v>
      </c>
      <c r="AW19" s="72">
        <v>55</v>
      </c>
      <c r="AX19" s="72">
        <v>125</v>
      </c>
      <c r="AY19" s="72">
        <v>43</v>
      </c>
      <c r="AZ19" s="72">
        <v>86.3</v>
      </c>
      <c r="BA19" s="72">
        <v>5</v>
      </c>
      <c r="BB19" s="72">
        <v>62</v>
      </c>
      <c r="BD19" s="71">
        <v>14</v>
      </c>
      <c r="BE19" s="73">
        <v>350</v>
      </c>
      <c r="BF19" s="72">
        <v>52</v>
      </c>
      <c r="BG19" s="72">
        <v>55</v>
      </c>
      <c r="BH19" s="72">
        <v>125</v>
      </c>
      <c r="BI19" s="72">
        <v>43</v>
      </c>
      <c r="BJ19" s="72">
        <v>86.3</v>
      </c>
      <c r="BK19" s="72">
        <v>5</v>
      </c>
      <c r="BL19" s="72">
        <v>62</v>
      </c>
    </row>
    <row r="20" spans="1:64">
      <c r="A20" s="63"/>
      <c r="B20" s="71">
        <v>15</v>
      </c>
      <c r="C20" s="72">
        <v>7.6</v>
      </c>
      <c r="D20" s="72">
        <v>394</v>
      </c>
      <c r="E20" s="72">
        <v>24</v>
      </c>
      <c r="F20" s="72">
        <v>3</v>
      </c>
      <c r="G20" s="73">
        <v>399</v>
      </c>
      <c r="H20" s="72">
        <v>45</v>
      </c>
      <c r="I20" s="72">
        <v>52</v>
      </c>
      <c r="J20" s="72">
        <v>94</v>
      </c>
      <c r="K20" s="72">
        <v>50</v>
      </c>
      <c r="L20" s="72">
        <v>51.4</v>
      </c>
      <c r="M20" s="72">
        <v>20</v>
      </c>
      <c r="N20" s="72">
        <v>65</v>
      </c>
      <c r="P20" s="71">
        <v>15</v>
      </c>
      <c r="Q20" s="72">
        <v>7.6</v>
      </c>
      <c r="R20" s="72">
        <v>45</v>
      </c>
      <c r="S20" s="72">
        <v>52</v>
      </c>
      <c r="T20" s="72">
        <v>94</v>
      </c>
      <c r="U20" s="72">
        <v>50</v>
      </c>
      <c r="V20" s="72">
        <v>51.4</v>
      </c>
      <c r="W20" s="72">
        <v>20</v>
      </c>
      <c r="X20" s="72">
        <v>65</v>
      </c>
      <c r="Z20" s="71">
        <v>15</v>
      </c>
      <c r="AA20" s="72">
        <v>394</v>
      </c>
      <c r="AB20" s="72">
        <v>45</v>
      </c>
      <c r="AC20" s="72">
        <v>52</v>
      </c>
      <c r="AD20" s="72">
        <v>94</v>
      </c>
      <c r="AE20" s="72">
        <v>50</v>
      </c>
      <c r="AF20" s="72">
        <v>51.4</v>
      </c>
      <c r="AG20" s="72">
        <v>20</v>
      </c>
      <c r="AH20" s="72">
        <v>65</v>
      </c>
      <c r="AJ20" s="71">
        <v>15</v>
      </c>
      <c r="AK20" s="72">
        <v>24</v>
      </c>
      <c r="AL20" s="72">
        <v>45</v>
      </c>
      <c r="AM20" s="72">
        <v>52</v>
      </c>
      <c r="AN20" s="72">
        <v>94</v>
      </c>
      <c r="AO20" s="72">
        <v>50</v>
      </c>
      <c r="AP20" s="72">
        <v>51.4</v>
      </c>
      <c r="AQ20" s="72">
        <v>20</v>
      </c>
      <c r="AR20" s="72">
        <v>65</v>
      </c>
      <c r="AT20" s="71">
        <v>15</v>
      </c>
      <c r="AU20" s="72">
        <v>3</v>
      </c>
      <c r="AV20" s="72">
        <v>45</v>
      </c>
      <c r="AW20" s="72">
        <v>52</v>
      </c>
      <c r="AX20" s="72">
        <v>94</v>
      </c>
      <c r="AY20" s="72">
        <v>50</v>
      </c>
      <c r="AZ20" s="72">
        <v>51.4</v>
      </c>
      <c r="BA20" s="72">
        <v>20</v>
      </c>
      <c r="BB20" s="72">
        <v>65</v>
      </c>
      <c r="BD20" s="71">
        <v>15</v>
      </c>
      <c r="BE20" s="73">
        <v>399</v>
      </c>
      <c r="BF20" s="72">
        <v>45</v>
      </c>
      <c r="BG20" s="72">
        <v>52</v>
      </c>
      <c r="BH20" s="72">
        <v>94</v>
      </c>
      <c r="BI20" s="72">
        <v>50</v>
      </c>
      <c r="BJ20" s="72">
        <v>51.4</v>
      </c>
      <c r="BK20" s="72">
        <v>20</v>
      </c>
      <c r="BL20" s="72">
        <v>65</v>
      </c>
    </row>
    <row r="21" spans="1:64">
      <c r="A21" s="63"/>
      <c r="B21" s="71">
        <v>16</v>
      </c>
      <c r="C21" s="72">
        <v>7</v>
      </c>
      <c r="D21" s="72">
        <v>446</v>
      </c>
      <c r="E21" s="72">
        <v>30</v>
      </c>
      <c r="F21" s="72">
        <v>11</v>
      </c>
      <c r="G21" s="73">
        <v>337</v>
      </c>
      <c r="H21" s="72">
        <v>49</v>
      </c>
      <c r="I21" s="72">
        <v>57</v>
      </c>
      <c r="J21" s="72">
        <v>110</v>
      </c>
      <c r="K21" s="72">
        <v>47</v>
      </c>
      <c r="L21" s="72">
        <v>72.3</v>
      </c>
      <c r="M21" s="72">
        <v>19</v>
      </c>
      <c r="N21" s="72">
        <v>45</v>
      </c>
      <c r="P21" s="71">
        <v>16</v>
      </c>
      <c r="Q21" s="72">
        <v>7</v>
      </c>
      <c r="R21" s="72">
        <v>49</v>
      </c>
      <c r="S21" s="72">
        <v>57</v>
      </c>
      <c r="T21" s="72">
        <v>110</v>
      </c>
      <c r="U21" s="72">
        <v>47</v>
      </c>
      <c r="V21" s="72">
        <v>72.3</v>
      </c>
      <c r="W21" s="72">
        <v>19</v>
      </c>
      <c r="X21" s="72">
        <v>45</v>
      </c>
      <c r="Z21" s="71">
        <v>16</v>
      </c>
      <c r="AA21" s="72">
        <v>446</v>
      </c>
      <c r="AB21" s="72">
        <v>49</v>
      </c>
      <c r="AC21" s="72">
        <v>57</v>
      </c>
      <c r="AD21" s="72">
        <v>110</v>
      </c>
      <c r="AE21" s="72">
        <v>47</v>
      </c>
      <c r="AF21" s="72">
        <v>72.3</v>
      </c>
      <c r="AG21" s="72">
        <v>19</v>
      </c>
      <c r="AH21" s="72">
        <v>45</v>
      </c>
      <c r="AJ21" s="71">
        <v>16</v>
      </c>
      <c r="AK21" s="72">
        <v>30</v>
      </c>
      <c r="AL21" s="72">
        <v>49</v>
      </c>
      <c r="AM21" s="72">
        <v>57</v>
      </c>
      <c r="AN21" s="72">
        <v>110</v>
      </c>
      <c r="AO21" s="72">
        <v>47</v>
      </c>
      <c r="AP21" s="72">
        <v>72.3</v>
      </c>
      <c r="AQ21" s="72">
        <v>19</v>
      </c>
      <c r="AR21" s="72">
        <v>45</v>
      </c>
      <c r="AT21" s="71">
        <v>16</v>
      </c>
      <c r="AU21" s="72">
        <v>11</v>
      </c>
      <c r="AV21" s="72">
        <v>49</v>
      </c>
      <c r="AW21" s="72">
        <v>57</v>
      </c>
      <c r="AX21" s="72">
        <v>110</v>
      </c>
      <c r="AY21" s="72">
        <v>47</v>
      </c>
      <c r="AZ21" s="72">
        <v>72.3</v>
      </c>
      <c r="BA21" s="72">
        <v>19</v>
      </c>
      <c r="BB21" s="72">
        <v>45</v>
      </c>
      <c r="BD21" s="71">
        <v>16</v>
      </c>
      <c r="BE21" s="73">
        <v>337</v>
      </c>
      <c r="BF21" s="72">
        <v>49</v>
      </c>
      <c r="BG21" s="72">
        <v>57</v>
      </c>
      <c r="BH21" s="72">
        <v>110</v>
      </c>
      <c r="BI21" s="72">
        <v>47</v>
      </c>
      <c r="BJ21" s="72">
        <v>72.3</v>
      </c>
      <c r="BK21" s="72">
        <v>19</v>
      </c>
      <c r="BL21" s="72">
        <v>45</v>
      </c>
    </row>
    <row r="22" spans="1:64">
      <c r="A22" s="63"/>
      <c r="B22" s="71">
        <v>17</v>
      </c>
      <c r="C22" s="72">
        <v>6.6</v>
      </c>
      <c r="D22" s="72">
        <v>446</v>
      </c>
      <c r="E22" s="72">
        <v>30</v>
      </c>
      <c r="F22" s="72">
        <v>12</v>
      </c>
      <c r="G22" s="73">
        <v>357</v>
      </c>
      <c r="H22" s="72">
        <v>53</v>
      </c>
      <c r="I22" s="72">
        <v>65</v>
      </c>
      <c r="J22" s="72">
        <v>112</v>
      </c>
      <c r="K22" s="72">
        <v>47</v>
      </c>
      <c r="L22" s="72">
        <v>90.4</v>
      </c>
      <c r="M22" s="72">
        <v>15</v>
      </c>
      <c r="N22" s="72">
        <v>75</v>
      </c>
      <c r="P22" s="71">
        <v>17</v>
      </c>
      <c r="Q22" s="72">
        <v>6.6</v>
      </c>
      <c r="R22" s="72">
        <v>53</v>
      </c>
      <c r="S22" s="72">
        <v>65</v>
      </c>
      <c r="T22" s="72">
        <v>112</v>
      </c>
      <c r="U22" s="72">
        <v>47</v>
      </c>
      <c r="V22" s="72">
        <v>90.4</v>
      </c>
      <c r="W22" s="72">
        <v>15</v>
      </c>
      <c r="X22" s="72">
        <v>75</v>
      </c>
      <c r="Z22" s="71">
        <v>17</v>
      </c>
      <c r="AA22" s="72">
        <v>446</v>
      </c>
      <c r="AB22" s="72">
        <v>53</v>
      </c>
      <c r="AC22" s="72">
        <v>65</v>
      </c>
      <c r="AD22" s="72">
        <v>112</v>
      </c>
      <c r="AE22" s="72">
        <v>47</v>
      </c>
      <c r="AF22" s="72">
        <v>90.4</v>
      </c>
      <c r="AG22" s="72">
        <v>15</v>
      </c>
      <c r="AH22" s="72">
        <v>75</v>
      </c>
      <c r="AJ22" s="71">
        <v>17</v>
      </c>
      <c r="AK22" s="72">
        <v>30</v>
      </c>
      <c r="AL22" s="72">
        <v>53</v>
      </c>
      <c r="AM22" s="72">
        <v>65</v>
      </c>
      <c r="AN22" s="72">
        <v>112</v>
      </c>
      <c r="AO22" s="72">
        <v>47</v>
      </c>
      <c r="AP22" s="72">
        <v>90.4</v>
      </c>
      <c r="AQ22" s="72">
        <v>15</v>
      </c>
      <c r="AR22" s="72">
        <v>75</v>
      </c>
      <c r="AT22" s="71">
        <v>17</v>
      </c>
      <c r="AU22" s="72">
        <v>12</v>
      </c>
      <c r="AV22" s="72">
        <v>53</v>
      </c>
      <c r="AW22" s="72">
        <v>65</v>
      </c>
      <c r="AX22" s="72">
        <v>112</v>
      </c>
      <c r="AY22" s="72">
        <v>47</v>
      </c>
      <c r="AZ22" s="72">
        <v>90.4</v>
      </c>
      <c r="BA22" s="72">
        <v>15</v>
      </c>
      <c r="BB22" s="72">
        <v>75</v>
      </c>
      <c r="BD22" s="71">
        <v>17</v>
      </c>
      <c r="BE22" s="73">
        <v>357</v>
      </c>
      <c r="BF22" s="72">
        <v>53</v>
      </c>
      <c r="BG22" s="72">
        <v>65</v>
      </c>
      <c r="BH22" s="72">
        <v>112</v>
      </c>
      <c r="BI22" s="72">
        <v>47</v>
      </c>
      <c r="BJ22" s="72">
        <v>90.4</v>
      </c>
      <c r="BK22" s="72">
        <v>15</v>
      </c>
      <c r="BL22" s="72">
        <v>75</v>
      </c>
    </row>
    <row r="23" spans="1:64">
      <c r="A23" s="63"/>
      <c r="B23" s="71">
        <v>18</v>
      </c>
      <c r="C23" s="72">
        <v>6.6</v>
      </c>
      <c r="D23" s="72">
        <v>420</v>
      </c>
      <c r="E23" s="72">
        <v>25</v>
      </c>
      <c r="F23" s="72">
        <v>4</v>
      </c>
      <c r="G23" s="73">
        <v>447</v>
      </c>
      <c r="H23" s="72">
        <v>47</v>
      </c>
      <c r="I23" s="72">
        <v>57</v>
      </c>
      <c r="J23" s="72">
        <v>95</v>
      </c>
      <c r="K23" s="72">
        <v>47</v>
      </c>
      <c r="L23" s="72">
        <v>72.3</v>
      </c>
      <c r="M23" s="72">
        <v>9</v>
      </c>
      <c r="N23" s="72">
        <v>64</v>
      </c>
      <c r="P23" s="71">
        <v>18</v>
      </c>
      <c r="Q23" s="72">
        <v>6.6</v>
      </c>
      <c r="R23" s="72">
        <v>47</v>
      </c>
      <c r="S23" s="72">
        <v>57</v>
      </c>
      <c r="T23" s="72">
        <v>95</v>
      </c>
      <c r="U23" s="72">
        <v>47</v>
      </c>
      <c r="V23" s="72">
        <v>72.3</v>
      </c>
      <c r="W23" s="72">
        <v>9</v>
      </c>
      <c r="X23" s="72">
        <v>64</v>
      </c>
      <c r="Z23" s="71">
        <v>18</v>
      </c>
      <c r="AA23" s="72">
        <v>420</v>
      </c>
      <c r="AB23" s="72">
        <v>47</v>
      </c>
      <c r="AC23" s="72">
        <v>57</v>
      </c>
      <c r="AD23" s="72">
        <v>95</v>
      </c>
      <c r="AE23" s="72">
        <v>47</v>
      </c>
      <c r="AF23" s="72">
        <v>72.3</v>
      </c>
      <c r="AG23" s="72">
        <v>9</v>
      </c>
      <c r="AH23" s="72">
        <v>64</v>
      </c>
      <c r="AJ23" s="71">
        <v>18</v>
      </c>
      <c r="AK23" s="72">
        <v>25</v>
      </c>
      <c r="AL23" s="72">
        <v>47</v>
      </c>
      <c r="AM23" s="72">
        <v>57</v>
      </c>
      <c r="AN23" s="72">
        <v>95</v>
      </c>
      <c r="AO23" s="72">
        <v>47</v>
      </c>
      <c r="AP23" s="72">
        <v>72.3</v>
      </c>
      <c r="AQ23" s="72">
        <v>9</v>
      </c>
      <c r="AR23" s="72">
        <v>64</v>
      </c>
      <c r="AT23" s="71">
        <v>18</v>
      </c>
      <c r="AU23" s="72">
        <v>4</v>
      </c>
      <c r="AV23" s="72">
        <v>47</v>
      </c>
      <c r="AW23" s="72">
        <v>57</v>
      </c>
      <c r="AX23" s="72">
        <v>95</v>
      </c>
      <c r="AY23" s="72">
        <v>47</v>
      </c>
      <c r="AZ23" s="72">
        <v>72.3</v>
      </c>
      <c r="BA23" s="72">
        <v>9</v>
      </c>
      <c r="BB23" s="72">
        <v>64</v>
      </c>
      <c r="BD23" s="71">
        <v>18</v>
      </c>
      <c r="BE23" s="73">
        <v>447</v>
      </c>
      <c r="BF23" s="72">
        <v>47</v>
      </c>
      <c r="BG23" s="72">
        <v>57</v>
      </c>
      <c r="BH23" s="72">
        <v>95</v>
      </c>
      <c r="BI23" s="72">
        <v>47</v>
      </c>
      <c r="BJ23" s="72">
        <v>72.3</v>
      </c>
      <c r="BK23" s="72">
        <v>9</v>
      </c>
      <c r="BL23" s="72">
        <v>64</v>
      </c>
    </row>
    <row r="24" spans="1:64">
      <c r="A24" s="63"/>
      <c r="B24" s="71">
        <v>19</v>
      </c>
      <c r="C24" s="72">
        <v>6.8</v>
      </c>
      <c r="D24" s="72">
        <v>447</v>
      </c>
      <c r="E24" s="72">
        <v>28</v>
      </c>
      <c r="F24" s="72">
        <v>11</v>
      </c>
      <c r="G24" s="73">
        <v>381</v>
      </c>
      <c r="H24" s="72">
        <v>48</v>
      </c>
      <c r="I24" s="72">
        <v>60</v>
      </c>
      <c r="J24" s="72">
        <v>120</v>
      </c>
      <c r="K24" s="72">
        <v>47</v>
      </c>
      <c r="L24" s="72">
        <v>86.4</v>
      </c>
      <c r="M24" s="72">
        <v>12</v>
      </c>
      <c r="N24" s="72">
        <v>62</v>
      </c>
      <c r="P24" s="71">
        <v>19</v>
      </c>
      <c r="Q24" s="72">
        <v>6.8</v>
      </c>
      <c r="R24" s="72">
        <v>48</v>
      </c>
      <c r="S24" s="72">
        <v>60</v>
      </c>
      <c r="T24" s="72">
        <v>120</v>
      </c>
      <c r="U24" s="72">
        <v>47</v>
      </c>
      <c r="V24" s="72">
        <v>86.4</v>
      </c>
      <c r="W24" s="72">
        <v>12</v>
      </c>
      <c r="X24" s="72">
        <v>62</v>
      </c>
      <c r="Z24" s="71">
        <v>19</v>
      </c>
      <c r="AA24" s="72">
        <v>447</v>
      </c>
      <c r="AB24" s="72">
        <v>48</v>
      </c>
      <c r="AC24" s="72">
        <v>60</v>
      </c>
      <c r="AD24" s="72">
        <v>120</v>
      </c>
      <c r="AE24" s="72">
        <v>47</v>
      </c>
      <c r="AF24" s="72">
        <v>86.4</v>
      </c>
      <c r="AG24" s="72">
        <v>12</v>
      </c>
      <c r="AH24" s="72">
        <v>62</v>
      </c>
      <c r="AJ24" s="71">
        <v>19</v>
      </c>
      <c r="AK24" s="72">
        <v>28</v>
      </c>
      <c r="AL24" s="72">
        <v>48</v>
      </c>
      <c r="AM24" s="72">
        <v>60</v>
      </c>
      <c r="AN24" s="72">
        <v>120</v>
      </c>
      <c r="AO24" s="72">
        <v>47</v>
      </c>
      <c r="AP24" s="72">
        <v>86.4</v>
      </c>
      <c r="AQ24" s="72">
        <v>12</v>
      </c>
      <c r="AR24" s="72">
        <v>62</v>
      </c>
      <c r="AT24" s="71">
        <v>19</v>
      </c>
      <c r="AU24" s="72">
        <v>11</v>
      </c>
      <c r="AV24" s="72">
        <v>48</v>
      </c>
      <c r="AW24" s="72">
        <v>60</v>
      </c>
      <c r="AX24" s="72">
        <v>120</v>
      </c>
      <c r="AY24" s="72">
        <v>47</v>
      </c>
      <c r="AZ24" s="72">
        <v>86.4</v>
      </c>
      <c r="BA24" s="72">
        <v>12</v>
      </c>
      <c r="BB24" s="72">
        <v>62</v>
      </c>
      <c r="BD24" s="71">
        <v>19</v>
      </c>
      <c r="BE24" s="73">
        <v>381</v>
      </c>
      <c r="BF24" s="72">
        <v>48</v>
      </c>
      <c r="BG24" s="72">
        <v>60</v>
      </c>
      <c r="BH24" s="72">
        <v>120</v>
      </c>
      <c r="BI24" s="72">
        <v>47</v>
      </c>
      <c r="BJ24" s="72">
        <v>86.4</v>
      </c>
      <c r="BK24" s="72">
        <v>12</v>
      </c>
      <c r="BL24" s="72">
        <v>62</v>
      </c>
    </row>
    <row r="25" spans="1:64">
      <c r="A25" s="63"/>
      <c r="B25" s="71">
        <v>20</v>
      </c>
      <c r="C25" s="72">
        <v>7</v>
      </c>
      <c r="D25" s="72">
        <v>398</v>
      </c>
      <c r="E25" s="72">
        <v>27</v>
      </c>
      <c r="F25" s="72">
        <v>4</v>
      </c>
      <c r="G25" s="73">
        <v>387</v>
      </c>
      <c r="H25" s="72">
        <v>49</v>
      </c>
      <c r="I25" s="72">
        <v>55</v>
      </c>
      <c r="J25" s="72">
        <v>113</v>
      </c>
      <c r="K25" s="72">
        <v>41</v>
      </c>
      <c r="L25" s="72">
        <v>84.1</v>
      </c>
      <c r="M25" s="72">
        <v>15</v>
      </c>
      <c r="N25" s="72">
        <v>60</v>
      </c>
      <c r="P25" s="71">
        <v>20</v>
      </c>
      <c r="Q25" s="72">
        <v>7</v>
      </c>
      <c r="R25" s="72">
        <v>49</v>
      </c>
      <c r="S25" s="72">
        <v>55</v>
      </c>
      <c r="T25" s="72">
        <v>113</v>
      </c>
      <c r="U25" s="72">
        <v>41</v>
      </c>
      <c r="V25" s="72">
        <v>84.1</v>
      </c>
      <c r="W25" s="72">
        <v>15</v>
      </c>
      <c r="X25" s="72">
        <v>60</v>
      </c>
      <c r="Z25" s="71">
        <v>20</v>
      </c>
      <c r="AA25" s="72">
        <v>398</v>
      </c>
      <c r="AB25" s="72">
        <v>49</v>
      </c>
      <c r="AC25" s="72">
        <v>55</v>
      </c>
      <c r="AD25" s="72">
        <v>113</v>
      </c>
      <c r="AE25" s="72">
        <v>41</v>
      </c>
      <c r="AF25" s="72">
        <v>84.1</v>
      </c>
      <c r="AG25" s="72">
        <v>15</v>
      </c>
      <c r="AH25" s="72">
        <v>60</v>
      </c>
      <c r="AJ25" s="71">
        <v>20</v>
      </c>
      <c r="AK25" s="72">
        <v>27</v>
      </c>
      <c r="AL25" s="72">
        <v>49</v>
      </c>
      <c r="AM25" s="72">
        <v>55</v>
      </c>
      <c r="AN25" s="72">
        <v>113</v>
      </c>
      <c r="AO25" s="72">
        <v>41</v>
      </c>
      <c r="AP25" s="72">
        <v>84.1</v>
      </c>
      <c r="AQ25" s="72">
        <v>15</v>
      </c>
      <c r="AR25" s="72">
        <v>60</v>
      </c>
      <c r="AT25" s="71">
        <v>20</v>
      </c>
      <c r="AU25" s="72">
        <v>4</v>
      </c>
      <c r="AV25" s="72">
        <v>49</v>
      </c>
      <c r="AW25" s="72">
        <v>55</v>
      </c>
      <c r="AX25" s="72">
        <v>113</v>
      </c>
      <c r="AY25" s="72">
        <v>41</v>
      </c>
      <c r="AZ25" s="72">
        <v>84.1</v>
      </c>
      <c r="BA25" s="72">
        <v>15</v>
      </c>
      <c r="BB25" s="72">
        <v>60</v>
      </c>
      <c r="BD25" s="71">
        <v>20</v>
      </c>
      <c r="BE25" s="73">
        <v>387</v>
      </c>
      <c r="BF25" s="72">
        <v>49</v>
      </c>
      <c r="BG25" s="72">
        <v>55</v>
      </c>
      <c r="BH25" s="72">
        <v>113</v>
      </c>
      <c r="BI25" s="72">
        <v>41</v>
      </c>
      <c r="BJ25" s="72">
        <v>84.1</v>
      </c>
      <c r="BK25" s="72">
        <v>15</v>
      </c>
      <c r="BL25" s="72">
        <v>60</v>
      </c>
    </row>
    <row r="26" spans="1:64">
      <c r="A26" s="63"/>
      <c r="B26" s="71">
        <v>21</v>
      </c>
      <c r="C26" s="72">
        <v>7.1</v>
      </c>
      <c r="D26" s="72">
        <v>485</v>
      </c>
      <c r="E26" s="72">
        <v>30</v>
      </c>
      <c r="F26" s="72">
        <v>7</v>
      </c>
      <c r="G26" s="73">
        <v>350</v>
      </c>
      <c r="H26" s="72">
        <v>48</v>
      </c>
      <c r="I26" s="72">
        <v>69</v>
      </c>
      <c r="J26" s="72">
        <v>128</v>
      </c>
      <c r="K26" s="72">
        <v>42</v>
      </c>
      <c r="L26" s="72">
        <v>47.9</v>
      </c>
      <c r="M26" s="72">
        <v>20</v>
      </c>
      <c r="N26" s="72">
        <v>63</v>
      </c>
      <c r="P26" s="71">
        <v>21</v>
      </c>
      <c r="Q26" s="72">
        <v>7.1</v>
      </c>
      <c r="R26" s="72">
        <v>48</v>
      </c>
      <c r="S26" s="72">
        <v>69</v>
      </c>
      <c r="T26" s="72">
        <v>128</v>
      </c>
      <c r="U26" s="72">
        <v>42</v>
      </c>
      <c r="V26" s="72">
        <v>47.9</v>
      </c>
      <c r="W26" s="72">
        <v>20</v>
      </c>
      <c r="X26" s="72">
        <v>63</v>
      </c>
      <c r="Z26" s="71">
        <v>21</v>
      </c>
      <c r="AA26" s="72">
        <v>485</v>
      </c>
      <c r="AB26" s="72">
        <v>48</v>
      </c>
      <c r="AC26" s="72">
        <v>69</v>
      </c>
      <c r="AD26" s="72">
        <v>128</v>
      </c>
      <c r="AE26" s="72">
        <v>42</v>
      </c>
      <c r="AF26" s="72">
        <v>47.9</v>
      </c>
      <c r="AG26" s="72">
        <v>20</v>
      </c>
      <c r="AH26" s="72">
        <v>63</v>
      </c>
      <c r="AJ26" s="71">
        <v>21</v>
      </c>
      <c r="AK26" s="72">
        <v>30</v>
      </c>
      <c r="AL26" s="72">
        <v>48</v>
      </c>
      <c r="AM26" s="72">
        <v>69</v>
      </c>
      <c r="AN26" s="72">
        <v>128</v>
      </c>
      <c r="AO26" s="72">
        <v>42</v>
      </c>
      <c r="AP26" s="72">
        <v>47.9</v>
      </c>
      <c r="AQ26" s="72">
        <v>20</v>
      </c>
      <c r="AR26" s="72">
        <v>63</v>
      </c>
      <c r="AT26" s="71">
        <v>21</v>
      </c>
      <c r="AU26" s="72">
        <v>7</v>
      </c>
      <c r="AV26" s="72">
        <v>48</v>
      </c>
      <c r="AW26" s="72">
        <v>69</v>
      </c>
      <c r="AX26" s="72">
        <v>128</v>
      </c>
      <c r="AY26" s="72">
        <v>42</v>
      </c>
      <c r="AZ26" s="72">
        <v>47.9</v>
      </c>
      <c r="BA26" s="72">
        <v>20</v>
      </c>
      <c r="BB26" s="72">
        <v>63</v>
      </c>
      <c r="BD26" s="71">
        <v>21</v>
      </c>
      <c r="BE26" s="73">
        <v>350</v>
      </c>
      <c r="BF26" s="72">
        <v>48</v>
      </c>
      <c r="BG26" s="72">
        <v>69</v>
      </c>
      <c r="BH26" s="72">
        <v>128</v>
      </c>
      <c r="BI26" s="72">
        <v>42</v>
      </c>
      <c r="BJ26" s="72">
        <v>47.9</v>
      </c>
      <c r="BK26" s="72">
        <v>20</v>
      </c>
      <c r="BL26" s="72">
        <v>63</v>
      </c>
    </row>
    <row r="27" spans="1:64">
      <c r="A27" s="63"/>
      <c r="B27" s="71">
        <v>22</v>
      </c>
      <c r="C27" s="72">
        <v>7.2</v>
      </c>
      <c r="D27" s="72">
        <v>400</v>
      </c>
      <c r="E27" s="72">
        <v>28</v>
      </c>
      <c r="F27" s="72">
        <v>6</v>
      </c>
      <c r="G27" s="73">
        <v>388</v>
      </c>
      <c r="H27" s="72">
        <v>42</v>
      </c>
      <c r="I27" s="72">
        <v>57</v>
      </c>
      <c r="J27" s="72">
        <v>122</v>
      </c>
      <c r="K27" s="72">
        <v>46</v>
      </c>
      <c r="L27" s="72">
        <v>54.2</v>
      </c>
      <c r="M27" s="72">
        <v>15</v>
      </c>
      <c r="N27" s="72">
        <v>63</v>
      </c>
      <c r="P27" s="71">
        <v>22</v>
      </c>
      <c r="Q27" s="72">
        <v>7.2</v>
      </c>
      <c r="R27" s="72">
        <v>42</v>
      </c>
      <c r="S27" s="72">
        <v>57</v>
      </c>
      <c r="T27" s="72">
        <v>122</v>
      </c>
      <c r="U27" s="72">
        <v>46</v>
      </c>
      <c r="V27" s="72">
        <v>54.2</v>
      </c>
      <c r="W27" s="72">
        <v>15</v>
      </c>
      <c r="X27" s="72">
        <v>63</v>
      </c>
      <c r="Z27" s="71">
        <v>22</v>
      </c>
      <c r="AA27" s="72">
        <v>400</v>
      </c>
      <c r="AB27" s="72">
        <v>42</v>
      </c>
      <c r="AC27" s="72">
        <v>57</v>
      </c>
      <c r="AD27" s="72">
        <v>122</v>
      </c>
      <c r="AE27" s="72">
        <v>46</v>
      </c>
      <c r="AF27" s="72">
        <v>54.2</v>
      </c>
      <c r="AG27" s="72">
        <v>15</v>
      </c>
      <c r="AH27" s="72">
        <v>63</v>
      </c>
      <c r="AJ27" s="71">
        <v>22</v>
      </c>
      <c r="AK27" s="72">
        <v>28</v>
      </c>
      <c r="AL27" s="72">
        <v>42</v>
      </c>
      <c r="AM27" s="72">
        <v>57</v>
      </c>
      <c r="AN27" s="72">
        <v>122</v>
      </c>
      <c r="AO27" s="72">
        <v>46</v>
      </c>
      <c r="AP27" s="72">
        <v>54.2</v>
      </c>
      <c r="AQ27" s="72">
        <v>15</v>
      </c>
      <c r="AR27" s="72">
        <v>63</v>
      </c>
      <c r="AT27" s="71">
        <v>22</v>
      </c>
      <c r="AU27" s="72">
        <v>6</v>
      </c>
      <c r="AV27" s="72">
        <v>42</v>
      </c>
      <c r="AW27" s="72">
        <v>57</v>
      </c>
      <c r="AX27" s="72">
        <v>122</v>
      </c>
      <c r="AY27" s="72">
        <v>46</v>
      </c>
      <c r="AZ27" s="72">
        <v>54.2</v>
      </c>
      <c r="BA27" s="72">
        <v>15</v>
      </c>
      <c r="BB27" s="72">
        <v>63</v>
      </c>
      <c r="BD27" s="71">
        <v>22</v>
      </c>
      <c r="BE27" s="73">
        <v>388</v>
      </c>
      <c r="BF27" s="72">
        <v>42</v>
      </c>
      <c r="BG27" s="72">
        <v>57</v>
      </c>
      <c r="BH27" s="72">
        <v>122</v>
      </c>
      <c r="BI27" s="72">
        <v>46</v>
      </c>
      <c r="BJ27" s="72">
        <v>54.2</v>
      </c>
      <c r="BK27" s="72">
        <v>15</v>
      </c>
      <c r="BL27" s="72">
        <v>63</v>
      </c>
    </row>
    <row r="28" spans="1:64">
      <c r="A28" s="63"/>
      <c r="B28" s="71">
        <v>23</v>
      </c>
      <c r="C28" s="72">
        <v>6.9</v>
      </c>
      <c r="D28" s="72">
        <v>511</v>
      </c>
      <c r="E28" s="72">
        <v>33</v>
      </c>
      <c r="F28" s="72">
        <v>12</v>
      </c>
      <c r="G28" s="73">
        <v>298</v>
      </c>
      <c r="H28" s="72">
        <v>54</v>
      </c>
      <c r="I28" s="72">
        <v>64</v>
      </c>
      <c r="J28" s="72">
        <v>155</v>
      </c>
      <c r="K28" s="72">
        <v>51</v>
      </c>
      <c r="L28" s="72">
        <v>71.400000000000006</v>
      </c>
      <c r="M28" s="72">
        <v>19</v>
      </c>
      <c r="N28" s="72">
        <v>61</v>
      </c>
      <c r="P28" s="71">
        <v>23</v>
      </c>
      <c r="Q28" s="72">
        <v>6.9</v>
      </c>
      <c r="R28" s="72">
        <v>54</v>
      </c>
      <c r="S28" s="72">
        <v>64</v>
      </c>
      <c r="T28" s="72">
        <v>155</v>
      </c>
      <c r="U28" s="72">
        <v>51</v>
      </c>
      <c r="V28" s="72">
        <v>71.400000000000006</v>
      </c>
      <c r="W28" s="72">
        <v>19</v>
      </c>
      <c r="X28" s="72">
        <v>61</v>
      </c>
      <c r="Z28" s="71">
        <v>23</v>
      </c>
      <c r="AA28" s="72">
        <v>511</v>
      </c>
      <c r="AB28" s="72">
        <v>54</v>
      </c>
      <c r="AC28" s="72">
        <v>64</v>
      </c>
      <c r="AD28" s="72">
        <v>155</v>
      </c>
      <c r="AE28" s="72">
        <v>51</v>
      </c>
      <c r="AF28" s="72">
        <v>71.400000000000006</v>
      </c>
      <c r="AG28" s="72">
        <v>19</v>
      </c>
      <c r="AH28" s="72">
        <v>61</v>
      </c>
      <c r="AJ28" s="71">
        <v>23</v>
      </c>
      <c r="AK28" s="72">
        <v>33</v>
      </c>
      <c r="AL28" s="72">
        <v>54</v>
      </c>
      <c r="AM28" s="72">
        <v>64</v>
      </c>
      <c r="AN28" s="72">
        <v>155</v>
      </c>
      <c r="AO28" s="72">
        <v>51</v>
      </c>
      <c r="AP28" s="72">
        <v>71.400000000000006</v>
      </c>
      <c r="AQ28" s="72">
        <v>19</v>
      </c>
      <c r="AR28" s="72">
        <v>61</v>
      </c>
      <c r="AT28" s="71">
        <v>23</v>
      </c>
      <c r="AU28" s="72">
        <v>12</v>
      </c>
      <c r="AV28" s="72">
        <v>54</v>
      </c>
      <c r="AW28" s="72">
        <v>64</v>
      </c>
      <c r="AX28" s="72">
        <v>155</v>
      </c>
      <c r="AY28" s="72">
        <v>51</v>
      </c>
      <c r="AZ28" s="72">
        <v>71.400000000000006</v>
      </c>
      <c r="BA28" s="72">
        <v>19</v>
      </c>
      <c r="BB28" s="72">
        <v>61</v>
      </c>
      <c r="BD28" s="71">
        <v>23</v>
      </c>
      <c r="BE28" s="73">
        <v>298</v>
      </c>
      <c r="BF28" s="72">
        <v>54</v>
      </c>
      <c r="BG28" s="72">
        <v>64</v>
      </c>
      <c r="BH28" s="72">
        <v>155</v>
      </c>
      <c r="BI28" s="72">
        <v>51</v>
      </c>
      <c r="BJ28" s="72">
        <v>71.400000000000006</v>
      </c>
      <c r="BK28" s="72">
        <v>19</v>
      </c>
      <c r="BL28" s="72">
        <v>61</v>
      </c>
    </row>
    <row r="29" spans="1:64">
      <c r="A29" s="63"/>
      <c r="B29" s="71">
        <v>24</v>
      </c>
      <c r="C29" s="72">
        <v>7.5</v>
      </c>
      <c r="D29" s="72">
        <v>430</v>
      </c>
      <c r="E29" s="72">
        <v>29</v>
      </c>
      <c r="F29" s="72">
        <v>4</v>
      </c>
      <c r="G29" s="73">
        <v>353</v>
      </c>
      <c r="H29" s="72">
        <v>53</v>
      </c>
      <c r="I29" s="72">
        <v>63</v>
      </c>
      <c r="J29" s="72">
        <v>120</v>
      </c>
      <c r="K29" s="72">
        <v>42</v>
      </c>
      <c r="L29" s="72">
        <v>56.6</v>
      </c>
      <c r="M29" s="72">
        <v>8</v>
      </c>
      <c r="N29" s="72">
        <v>53</v>
      </c>
      <c r="P29" s="71">
        <v>24</v>
      </c>
      <c r="Q29" s="72">
        <v>7.5</v>
      </c>
      <c r="R29" s="72">
        <v>53</v>
      </c>
      <c r="S29" s="72">
        <v>63</v>
      </c>
      <c r="T29" s="72">
        <v>120</v>
      </c>
      <c r="U29" s="72">
        <v>42</v>
      </c>
      <c r="V29" s="72">
        <v>56.6</v>
      </c>
      <c r="W29" s="72">
        <v>8</v>
      </c>
      <c r="X29" s="72">
        <v>53</v>
      </c>
      <c r="Z29" s="71">
        <v>24</v>
      </c>
      <c r="AA29" s="72">
        <v>430</v>
      </c>
      <c r="AB29" s="72">
        <v>53</v>
      </c>
      <c r="AC29" s="72">
        <v>63</v>
      </c>
      <c r="AD29" s="72">
        <v>120</v>
      </c>
      <c r="AE29" s="72">
        <v>42</v>
      </c>
      <c r="AF29" s="72">
        <v>56.6</v>
      </c>
      <c r="AG29" s="72">
        <v>8</v>
      </c>
      <c r="AH29" s="72">
        <v>53</v>
      </c>
      <c r="AJ29" s="71">
        <v>24</v>
      </c>
      <c r="AK29" s="72">
        <v>29</v>
      </c>
      <c r="AL29" s="72">
        <v>53</v>
      </c>
      <c r="AM29" s="72">
        <v>63</v>
      </c>
      <c r="AN29" s="72">
        <v>120</v>
      </c>
      <c r="AO29" s="72">
        <v>42</v>
      </c>
      <c r="AP29" s="72">
        <v>56.6</v>
      </c>
      <c r="AQ29" s="72">
        <v>8</v>
      </c>
      <c r="AR29" s="72">
        <v>53</v>
      </c>
      <c r="AT29" s="71">
        <v>24</v>
      </c>
      <c r="AU29" s="72">
        <v>4</v>
      </c>
      <c r="AV29" s="72">
        <v>53</v>
      </c>
      <c r="AW29" s="72">
        <v>63</v>
      </c>
      <c r="AX29" s="72">
        <v>120</v>
      </c>
      <c r="AY29" s="72">
        <v>42</v>
      </c>
      <c r="AZ29" s="72">
        <v>56.6</v>
      </c>
      <c r="BA29" s="72">
        <v>8</v>
      </c>
      <c r="BB29" s="72">
        <v>53</v>
      </c>
      <c r="BD29" s="71">
        <v>24</v>
      </c>
      <c r="BE29" s="73">
        <v>353</v>
      </c>
      <c r="BF29" s="72">
        <v>53</v>
      </c>
      <c r="BG29" s="72">
        <v>63</v>
      </c>
      <c r="BH29" s="72">
        <v>120</v>
      </c>
      <c r="BI29" s="72">
        <v>42</v>
      </c>
      <c r="BJ29" s="72">
        <v>56.6</v>
      </c>
      <c r="BK29" s="72">
        <v>8</v>
      </c>
      <c r="BL29" s="72">
        <v>53</v>
      </c>
    </row>
    <row r="30" spans="1:64">
      <c r="A30" s="63"/>
      <c r="B30" s="71">
        <v>25</v>
      </c>
      <c r="C30" s="72">
        <v>7</v>
      </c>
      <c r="D30" s="72">
        <v>487</v>
      </c>
      <c r="E30" s="72">
        <v>29</v>
      </c>
      <c r="F30" s="72">
        <v>9</v>
      </c>
      <c r="G30" s="73">
        <v>370</v>
      </c>
      <c r="H30" s="72">
        <v>42</v>
      </c>
      <c r="I30" s="72">
        <v>71</v>
      </c>
      <c r="J30" s="72">
        <v>138</v>
      </c>
      <c r="K30" s="72">
        <v>44</v>
      </c>
      <c r="L30" s="72">
        <v>65.2</v>
      </c>
      <c r="M30" s="72">
        <v>17</v>
      </c>
      <c r="N30" s="72">
        <v>55</v>
      </c>
      <c r="P30" s="71">
        <v>25</v>
      </c>
      <c r="Q30" s="72">
        <v>7</v>
      </c>
      <c r="R30" s="72">
        <v>42</v>
      </c>
      <c r="S30" s="72">
        <v>71</v>
      </c>
      <c r="T30" s="72">
        <v>138</v>
      </c>
      <c r="U30" s="72">
        <v>44</v>
      </c>
      <c r="V30" s="72">
        <v>65.2</v>
      </c>
      <c r="W30" s="72">
        <v>17</v>
      </c>
      <c r="X30" s="72">
        <v>55</v>
      </c>
      <c r="Z30" s="71">
        <v>25</v>
      </c>
      <c r="AA30" s="72">
        <v>487</v>
      </c>
      <c r="AB30" s="72">
        <v>42</v>
      </c>
      <c r="AC30" s="72">
        <v>71</v>
      </c>
      <c r="AD30" s="72">
        <v>138</v>
      </c>
      <c r="AE30" s="72">
        <v>44</v>
      </c>
      <c r="AF30" s="72">
        <v>65.2</v>
      </c>
      <c r="AG30" s="72">
        <v>17</v>
      </c>
      <c r="AH30" s="72">
        <v>55</v>
      </c>
      <c r="AJ30" s="71">
        <v>25</v>
      </c>
      <c r="AK30" s="72">
        <v>29</v>
      </c>
      <c r="AL30" s="72">
        <v>42</v>
      </c>
      <c r="AM30" s="72">
        <v>71</v>
      </c>
      <c r="AN30" s="72">
        <v>138</v>
      </c>
      <c r="AO30" s="72">
        <v>44</v>
      </c>
      <c r="AP30" s="72">
        <v>65.2</v>
      </c>
      <c r="AQ30" s="72">
        <v>17</v>
      </c>
      <c r="AR30" s="72">
        <v>55</v>
      </c>
      <c r="AT30" s="71">
        <v>25</v>
      </c>
      <c r="AU30" s="72">
        <v>9</v>
      </c>
      <c r="AV30" s="72">
        <v>42</v>
      </c>
      <c r="AW30" s="72">
        <v>71</v>
      </c>
      <c r="AX30" s="72">
        <v>138</v>
      </c>
      <c r="AY30" s="72">
        <v>44</v>
      </c>
      <c r="AZ30" s="72">
        <v>65.2</v>
      </c>
      <c r="BA30" s="72">
        <v>17</v>
      </c>
      <c r="BB30" s="72">
        <v>55</v>
      </c>
      <c r="BD30" s="71">
        <v>25</v>
      </c>
      <c r="BE30" s="73">
        <v>370</v>
      </c>
      <c r="BF30" s="72">
        <v>42</v>
      </c>
      <c r="BG30" s="72">
        <v>71</v>
      </c>
      <c r="BH30" s="72">
        <v>138</v>
      </c>
      <c r="BI30" s="72">
        <v>44</v>
      </c>
      <c r="BJ30" s="72">
        <v>65.2</v>
      </c>
      <c r="BK30" s="72">
        <v>17</v>
      </c>
      <c r="BL30" s="72">
        <v>55</v>
      </c>
    </row>
    <row r="31" spans="1:64">
      <c r="A31" s="63"/>
      <c r="B31" s="71">
        <v>26</v>
      </c>
      <c r="C31" s="72">
        <v>7.4</v>
      </c>
      <c r="D31" s="72">
        <v>470</v>
      </c>
      <c r="E31" s="72">
        <v>28</v>
      </c>
      <c r="F31" s="72">
        <v>7</v>
      </c>
      <c r="G31" s="73">
        <v>360</v>
      </c>
      <c r="H31" s="72">
        <v>46</v>
      </c>
      <c r="I31" s="72">
        <v>66</v>
      </c>
      <c r="J31" s="72">
        <v>120</v>
      </c>
      <c r="K31" s="72">
        <v>45</v>
      </c>
      <c r="L31" s="72">
        <v>62.2</v>
      </c>
      <c r="M31" s="72">
        <v>22</v>
      </c>
      <c r="N31" s="72">
        <v>68</v>
      </c>
      <c r="P31" s="71">
        <v>26</v>
      </c>
      <c r="Q31" s="72">
        <v>7.4</v>
      </c>
      <c r="R31" s="72">
        <v>46</v>
      </c>
      <c r="S31" s="72">
        <v>66</v>
      </c>
      <c r="T31" s="72">
        <v>120</v>
      </c>
      <c r="U31" s="72">
        <v>45</v>
      </c>
      <c r="V31" s="72">
        <v>62.2</v>
      </c>
      <c r="W31" s="72">
        <v>22</v>
      </c>
      <c r="X31" s="72">
        <v>68</v>
      </c>
      <c r="Z31" s="71">
        <v>26</v>
      </c>
      <c r="AA31" s="72">
        <v>470</v>
      </c>
      <c r="AB31" s="72">
        <v>46</v>
      </c>
      <c r="AC31" s="72">
        <v>66</v>
      </c>
      <c r="AD31" s="72">
        <v>120</v>
      </c>
      <c r="AE31" s="72">
        <v>45</v>
      </c>
      <c r="AF31" s="72">
        <v>62.2</v>
      </c>
      <c r="AG31" s="72">
        <v>22</v>
      </c>
      <c r="AH31" s="72">
        <v>68</v>
      </c>
      <c r="AJ31" s="71">
        <v>26</v>
      </c>
      <c r="AK31" s="72">
        <v>28</v>
      </c>
      <c r="AL31" s="72">
        <v>46</v>
      </c>
      <c r="AM31" s="72">
        <v>66</v>
      </c>
      <c r="AN31" s="72">
        <v>120</v>
      </c>
      <c r="AO31" s="72">
        <v>45</v>
      </c>
      <c r="AP31" s="72">
        <v>62.2</v>
      </c>
      <c r="AQ31" s="72">
        <v>22</v>
      </c>
      <c r="AR31" s="72">
        <v>68</v>
      </c>
      <c r="AT31" s="71">
        <v>26</v>
      </c>
      <c r="AU31" s="72">
        <v>7</v>
      </c>
      <c r="AV31" s="72">
        <v>46</v>
      </c>
      <c r="AW31" s="72">
        <v>66</v>
      </c>
      <c r="AX31" s="72">
        <v>120</v>
      </c>
      <c r="AY31" s="72">
        <v>45</v>
      </c>
      <c r="AZ31" s="72">
        <v>62.2</v>
      </c>
      <c r="BA31" s="72">
        <v>22</v>
      </c>
      <c r="BB31" s="72">
        <v>68</v>
      </c>
      <c r="BD31" s="71">
        <v>26</v>
      </c>
      <c r="BE31" s="73">
        <v>360</v>
      </c>
      <c r="BF31" s="72">
        <v>46</v>
      </c>
      <c r="BG31" s="72">
        <v>66</v>
      </c>
      <c r="BH31" s="72">
        <v>120</v>
      </c>
      <c r="BI31" s="72">
        <v>45</v>
      </c>
      <c r="BJ31" s="72">
        <v>62.2</v>
      </c>
      <c r="BK31" s="72">
        <v>22</v>
      </c>
      <c r="BL31" s="72">
        <v>68</v>
      </c>
    </row>
    <row r="32" spans="1:64">
      <c r="A32" s="63"/>
      <c r="B32" s="71">
        <v>27</v>
      </c>
      <c r="C32" s="72">
        <v>7.9</v>
      </c>
      <c r="D32" s="72">
        <v>380</v>
      </c>
      <c r="E32" s="72">
        <v>26</v>
      </c>
      <c r="F32" s="72">
        <v>5</v>
      </c>
      <c r="G32" s="73">
        <v>358</v>
      </c>
      <c r="H32" s="72">
        <v>45</v>
      </c>
      <c r="I32" s="72">
        <v>56</v>
      </c>
      <c r="J32" s="72">
        <v>91</v>
      </c>
      <c r="K32" s="72">
        <v>29</v>
      </c>
      <c r="L32" s="72">
        <v>66.2</v>
      </c>
      <c r="M32" s="72">
        <v>18</v>
      </c>
      <c r="N32" s="72">
        <v>51</v>
      </c>
      <c r="P32" s="71">
        <v>27</v>
      </c>
      <c r="Q32" s="72">
        <v>7.9</v>
      </c>
      <c r="R32" s="72">
        <v>45</v>
      </c>
      <c r="S32" s="72">
        <v>56</v>
      </c>
      <c r="T32" s="72">
        <v>91</v>
      </c>
      <c r="U32" s="72">
        <v>29</v>
      </c>
      <c r="V32" s="72">
        <v>66.2</v>
      </c>
      <c r="W32" s="72">
        <v>18</v>
      </c>
      <c r="X32" s="72">
        <v>51</v>
      </c>
      <c r="Z32" s="71">
        <v>27</v>
      </c>
      <c r="AA32" s="72">
        <v>380</v>
      </c>
      <c r="AB32" s="72">
        <v>45</v>
      </c>
      <c r="AC32" s="72">
        <v>56</v>
      </c>
      <c r="AD32" s="72">
        <v>91</v>
      </c>
      <c r="AE32" s="72">
        <v>29</v>
      </c>
      <c r="AF32" s="72">
        <v>66.2</v>
      </c>
      <c r="AG32" s="72">
        <v>18</v>
      </c>
      <c r="AH32" s="72">
        <v>51</v>
      </c>
      <c r="AJ32" s="71">
        <v>27</v>
      </c>
      <c r="AK32" s="72">
        <v>26</v>
      </c>
      <c r="AL32" s="72">
        <v>45</v>
      </c>
      <c r="AM32" s="72">
        <v>56</v>
      </c>
      <c r="AN32" s="72">
        <v>91</v>
      </c>
      <c r="AO32" s="72">
        <v>29</v>
      </c>
      <c r="AP32" s="72">
        <v>66.2</v>
      </c>
      <c r="AQ32" s="72">
        <v>18</v>
      </c>
      <c r="AR32" s="72">
        <v>51</v>
      </c>
      <c r="AT32" s="71">
        <v>27</v>
      </c>
      <c r="AU32" s="72">
        <v>5</v>
      </c>
      <c r="AV32" s="72">
        <v>45</v>
      </c>
      <c r="AW32" s="72">
        <v>56</v>
      </c>
      <c r="AX32" s="72">
        <v>91</v>
      </c>
      <c r="AY32" s="72">
        <v>29</v>
      </c>
      <c r="AZ32" s="72">
        <v>66.2</v>
      </c>
      <c r="BA32" s="72">
        <v>18</v>
      </c>
      <c r="BB32" s="72">
        <v>51</v>
      </c>
      <c r="BD32" s="71">
        <v>27</v>
      </c>
      <c r="BE32" s="73">
        <v>358</v>
      </c>
      <c r="BF32" s="72">
        <v>45</v>
      </c>
      <c r="BG32" s="72">
        <v>56</v>
      </c>
      <c r="BH32" s="72">
        <v>91</v>
      </c>
      <c r="BI32" s="72">
        <v>29</v>
      </c>
      <c r="BJ32" s="72">
        <v>66.2</v>
      </c>
      <c r="BK32" s="72">
        <v>18</v>
      </c>
      <c r="BL32" s="72">
        <v>51</v>
      </c>
    </row>
    <row r="33" spans="1:64">
      <c r="A33" s="63"/>
      <c r="B33" s="71">
        <v>28</v>
      </c>
      <c r="C33" s="72">
        <v>6.8</v>
      </c>
      <c r="D33" s="72">
        <v>460</v>
      </c>
      <c r="E33" s="72">
        <v>32</v>
      </c>
      <c r="F33" s="72">
        <v>5</v>
      </c>
      <c r="G33" s="73">
        <v>348</v>
      </c>
      <c r="H33" s="72">
        <v>50</v>
      </c>
      <c r="I33" s="72">
        <v>60</v>
      </c>
      <c r="J33" s="72">
        <v>120</v>
      </c>
      <c r="K33" s="72">
        <v>42</v>
      </c>
      <c r="L33" s="72">
        <v>56.6</v>
      </c>
      <c r="M33" s="72">
        <v>8</v>
      </c>
      <c r="N33" s="72">
        <v>57</v>
      </c>
      <c r="P33" s="71">
        <v>28</v>
      </c>
      <c r="Q33" s="72">
        <v>6.8</v>
      </c>
      <c r="R33" s="72">
        <v>50</v>
      </c>
      <c r="S33" s="72">
        <v>60</v>
      </c>
      <c r="T33" s="72">
        <v>120</v>
      </c>
      <c r="U33" s="72">
        <v>42</v>
      </c>
      <c r="V33" s="72">
        <v>56.6</v>
      </c>
      <c r="W33" s="72">
        <v>8</v>
      </c>
      <c r="X33" s="72">
        <v>57</v>
      </c>
      <c r="Z33" s="71">
        <v>28</v>
      </c>
      <c r="AA33" s="72">
        <v>460</v>
      </c>
      <c r="AB33" s="72">
        <v>50</v>
      </c>
      <c r="AC33" s="72">
        <v>60</v>
      </c>
      <c r="AD33" s="72">
        <v>120</v>
      </c>
      <c r="AE33" s="72">
        <v>42</v>
      </c>
      <c r="AF33" s="72">
        <v>56.6</v>
      </c>
      <c r="AG33" s="72">
        <v>8</v>
      </c>
      <c r="AH33" s="72">
        <v>57</v>
      </c>
      <c r="AJ33" s="71">
        <v>28</v>
      </c>
      <c r="AK33" s="72">
        <v>32</v>
      </c>
      <c r="AL33" s="72">
        <v>50</v>
      </c>
      <c r="AM33" s="72">
        <v>60</v>
      </c>
      <c r="AN33" s="72">
        <v>120</v>
      </c>
      <c r="AO33" s="72">
        <v>42</v>
      </c>
      <c r="AP33" s="72">
        <v>56.6</v>
      </c>
      <c r="AQ33" s="72">
        <v>8</v>
      </c>
      <c r="AR33" s="72">
        <v>57</v>
      </c>
      <c r="AT33" s="71">
        <v>28</v>
      </c>
      <c r="AU33" s="72">
        <v>5</v>
      </c>
      <c r="AV33" s="72">
        <v>50</v>
      </c>
      <c r="AW33" s="72">
        <v>60</v>
      </c>
      <c r="AX33" s="72">
        <v>120</v>
      </c>
      <c r="AY33" s="72">
        <v>42</v>
      </c>
      <c r="AZ33" s="72">
        <v>56.6</v>
      </c>
      <c r="BA33" s="72">
        <v>8</v>
      </c>
      <c r="BB33" s="72">
        <v>57</v>
      </c>
      <c r="BD33" s="71">
        <v>28</v>
      </c>
      <c r="BE33" s="73">
        <v>348</v>
      </c>
      <c r="BF33" s="72">
        <v>50</v>
      </c>
      <c r="BG33" s="72">
        <v>60</v>
      </c>
      <c r="BH33" s="72">
        <v>120</v>
      </c>
      <c r="BI33" s="72">
        <v>42</v>
      </c>
      <c r="BJ33" s="72">
        <v>56.6</v>
      </c>
      <c r="BK33" s="72">
        <v>8</v>
      </c>
      <c r="BL33" s="72">
        <v>57</v>
      </c>
    </row>
    <row r="34" spans="1:64">
      <c r="A34" s="63"/>
      <c r="B34" s="71">
        <v>29</v>
      </c>
      <c r="C34" s="72">
        <v>7.7</v>
      </c>
      <c r="D34" s="72">
        <v>398</v>
      </c>
      <c r="E34" s="72">
        <v>27</v>
      </c>
      <c r="F34" s="72">
        <v>2</v>
      </c>
      <c r="G34" s="73">
        <v>383</v>
      </c>
      <c r="H34" s="72">
        <v>42</v>
      </c>
      <c r="I34" s="72">
        <v>51</v>
      </c>
      <c r="J34" s="72">
        <v>126</v>
      </c>
      <c r="K34" s="72">
        <v>50</v>
      </c>
      <c r="L34" s="72">
        <v>50</v>
      </c>
      <c r="M34" s="72">
        <v>13</v>
      </c>
      <c r="N34" s="72">
        <v>57</v>
      </c>
      <c r="P34" s="71">
        <v>29</v>
      </c>
      <c r="Q34" s="72">
        <v>7.7</v>
      </c>
      <c r="R34" s="72">
        <v>42</v>
      </c>
      <c r="S34" s="72">
        <v>51</v>
      </c>
      <c r="T34" s="72">
        <v>126</v>
      </c>
      <c r="U34" s="72">
        <v>50</v>
      </c>
      <c r="V34" s="72">
        <v>50</v>
      </c>
      <c r="W34" s="72">
        <v>13</v>
      </c>
      <c r="X34" s="72">
        <v>57</v>
      </c>
      <c r="Z34" s="71">
        <v>29</v>
      </c>
      <c r="AA34" s="72">
        <v>398</v>
      </c>
      <c r="AB34" s="72">
        <v>42</v>
      </c>
      <c r="AC34" s="72">
        <v>51</v>
      </c>
      <c r="AD34" s="72">
        <v>126</v>
      </c>
      <c r="AE34" s="72">
        <v>50</v>
      </c>
      <c r="AF34" s="72">
        <v>50</v>
      </c>
      <c r="AG34" s="72">
        <v>13</v>
      </c>
      <c r="AH34" s="72">
        <v>57</v>
      </c>
      <c r="AJ34" s="71">
        <v>29</v>
      </c>
      <c r="AK34" s="72">
        <v>27</v>
      </c>
      <c r="AL34" s="72">
        <v>42</v>
      </c>
      <c r="AM34" s="72">
        <v>51</v>
      </c>
      <c r="AN34" s="72">
        <v>126</v>
      </c>
      <c r="AO34" s="72">
        <v>50</v>
      </c>
      <c r="AP34" s="72">
        <v>50</v>
      </c>
      <c r="AQ34" s="72">
        <v>13</v>
      </c>
      <c r="AR34" s="72">
        <v>57</v>
      </c>
      <c r="AT34" s="71">
        <v>29</v>
      </c>
      <c r="AU34" s="72">
        <v>2</v>
      </c>
      <c r="AV34" s="72">
        <v>42</v>
      </c>
      <c r="AW34" s="72">
        <v>51</v>
      </c>
      <c r="AX34" s="72">
        <v>126</v>
      </c>
      <c r="AY34" s="72">
        <v>50</v>
      </c>
      <c r="AZ34" s="72">
        <v>50</v>
      </c>
      <c r="BA34" s="72">
        <v>13</v>
      </c>
      <c r="BB34" s="72">
        <v>57</v>
      </c>
      <c r="BD34" s="71">
        <v>29</v>
      </c>
      <c r="BE34" s="73">
        <v>383</v>
      </c>
      <c r="BF34" s="72">
        <v>42</v>
      </c>
      <c r="BG34" s="72">
        <v>51</v>
      </c>
      <c r="BH34" s="72">
        <v>126</v>
      </c>
      <c r="BI34" s="72">
        <v>50</v>
      </c>
      <c r="BJ34" s="72">
        <v>50</v>
      </c>
      <c r="BK34" s="72">
        <v>13</v>
      </c>
      <c r="BL34" s="72">
        <v>57</v>
      </c>
    </row>
    <row r="35" spans="1:64">
      <c r="A35" s="63"/>
      <c r="B35" s="71">
        <v>30</v>
      </c>
      <c r="C35" s="72">
        <v>7.4</v>
      </c>
      <c r="D35" s="72">
        <v>415</v>
      </c>
      <c r="E35" s="72">
        <v>28</v>
      </c>
      <c r="F35" s="72">
        <v>6</v>
      </c>
      <c r="G35" s="73">
        <v>314</v>
      </c>
      <c r="H35" s="72">
        <v>48</v>
      </c>
      <c r="I35" s="72">
        <v>50</v>
      </c>
      <c r="J35" s="72">
        <v>115</v>
      </c>
      <c r="K35" s="72">
        <v>41</v>
      </c>
      <c r="L35" s="72">
        <v>52.9</v>
      </c>
      <c r="M35" s="72">
        <v>6</v>
      </c>
      <c r="N35" s="72">
        <v>39</v>
      </c>
      <c r="P35" s="71">
        <v>30</v>
      </c>
      <c r="Q35" s="72">
        <v>7.4</v>
      </c>
      <c r="R35" s="72">
        <v>48</v>
      </c>
      <c r="S35" s="72">
        <v>50</v>
      </c>
      <c r="T35" s="72">
        <v>115</v>
      </c>
      <c r="U35" s="72">
        <v>41</v>
      </c>
      <c r="V35" s="72">
        <v>52.9</v>
      </c>
      <c r="W35" s="72">
        <v>6</v>
      </c>
      <c r="X35" s="72">
        <v>39</v>
      </c>
      <c r="Z35" s="71">
        <v>30</v>
      </c>
      <c r="AA35" s="72">
        <v>415</v>
      </c>
      <c r="AB35" s="72">
        <v>48</v>
      </c>
      <c r="AC35" s="72">
        <v>50</v>
      </c>
      <c r="AD35" s="72">
        <v>115</v>
      </c>
      <c r="AE35" s="72">
        <v>41</v>
      </c>
      <c r="AF35" s="72">
        <v>52.9</v>
      </c>
      <c r="AG35" s="72">
        <v>6</v>
      </c>
      <c r="AH35" s="72">
        <v>39</v>
      </c>
      <c r="AJ35" s="71">
        <v>30</v>
      </c>
      <c r="AK35" s="72">
        <v>28</v>
      </c>
      <c r="AL35" s="72">
        <v>48</v>
      </c>
      <c r="AM35" s="72">
        <v>50</v>
      </c>
      <c r="AN35" s="72">
        <v>115</v>
      </c>
      <c r="AO35" s="72">
        <v>41</v>
      </c>
      <c r="AP35" s="72">
        <v>52.9</v>
      </c>
      <c r="AQ35" s="72">
        <v>6</v>
      </c>
      <c r="AR35" s="72">
        <v>39</v>
      </c>
      <c r="AT35" s="71">
        <v>30</v>
      </c>
      <c r="AU35" s="72">
        <v>6</v>
      </c>
      <c r="AV35" s="72">
        <v>48</v>
      </c>
      <c r="AW35" s="72">
        <v>50</v>
      </c>
      <c r="AX35" s="72">
        <v>115</v>
      </c>
      <c r="AY35" s="72">
        <v>41</v>
      </c>
      <c r="AZ35" s="72">
        <v>52.9</v>
      </c>
      <c r="BA35" s="72">
        <v>6</v>
      </c>
      <c r="BB35" s="72">
        <v>39</v>
      </c>
      <c r="BD35" s="71">
        <v>30</v>
      </c>
      <c r="BE35" s="73">
        <v>314</v>
      </c>
      <c r="BF35" s="72">
        <v>48</v>
      </c>
      <c r="BG35" s="72">
        <v>50</v>
      </c>
      <c r="BH35" s="72">
        <v>115</v>
      </c>
      <c r="BI35" s="72">
        <v>41</v>
      </c>
      <c r="BJ35" s="72">
        <v>52.9</v>
      </c>
      <c r="BK35" s="72">
        <v>6</v>
      </c>
      <c r="BL35" s="72">
        <v>39</v>
      </c>
    </row>
    <row r="36" spans="1:64">
      <c r="A36" s="63"/>
      <c r="B36" s="71">
        <v>31</v>
      </c>
      <c r="C36" s="72">
        <v>6.9</v>
      </c>
      <c r="D36" s="72">
        <v>470</v>
      </c>
      <c r="E36" s="72">
        <v>27</v>
      </c>
      <c r="F36" s="72">
        <v>11</v>
      </c>
      <c r="G36" s="73">
        <v>348</v>
      </c>
      <c r="H36" s="72">
        <v>42</v>
      </c>
      <c r="I36" s="72">
        <v>52</v>
      </c>
      <c r="J36" s="72">
        <v>140</v>
      </c>
      <c r="K36" s="72">
        <v>48</v>
      </c>
      <c r="L36" s="72">
        <v>56.3</v>
      </c>
      <c r="M36" s="72">
        <v>15</v>
      </c>
      <c r="N36" s="72">
        <v>60</v>
      </c>
      <c r="P36" s="71">
        <v>31</v>
      </c>
      <c r="Q36" s="72">
        <v>6.9</v>
      </c>
      <c r="R36" s="72">
        <v>42</v>
      </c>
      <c r="S36" s="72">
        <v>52</v>
      </c>
      <c r="T36" s="72">
        <v>140</v>
      </c>
      <c r="U36" s="72">
        <v>48</v>
      </c>
      <c r="V36" s="72">
        <v>56.3</v>
      </c>
      <c r="W36" s="72">
        <v>15</v>
      </c>
      <c r="X36" s="72">
        <v>60</v>
      </c>
      <c r="Z36" s="71">
        <v>31</v>
      </c>
      <c r="AA36" s="72">
        <v>470</v>
      </c>
      <c r="AB36" s="72">
        <v>42</v>
      </c>
      <c r="AC36" s="72">
        <v>52</v>
      </c>
      <c r="AD36" s="72">
        <v>140</v>
      </c>
      <c r="AE36" s="72">
        <v>48</v>
      </c>
      <c r="AF36" s="72">
        <v>56.3</v>
      </c>
      <c r="AG36" s="72">
        <v>15</v>
      </c>
      <c r="AH36" s="72">
        <v>60</v>
      </c>
      <c r="AJ36" s="71">
        <v>31</v>
      </c>
      <c r="AK36" s="72">
        <v>27</v>
      </c>
      <c r="AL36" s="72">
        <v>42</v>
      </c>
      <c r="AM36" s="72">
        <v>52</v>
      </c>
      <c r="AN36" s="72">
        <v>140</v>
      </c>
      <c r="AO36" s="72">
        <v>48</v>
      </c>
      <c r="AP36" s="72">
        <v>56.3</v>
      </c>
      <c r="AQ36" s="72">
        <v>15</v>
      </c>
      <c r="AR36" s="72">
        <v>60</v>
      </c>
      <c r="AT36" s="71">
        <v>31</v>
      </c>
      <c r="AU36" s="72">
        <v>11</v>
      </c>
      <c r="AV36" s="72">
        <v>42</v>
      </c>
      <c r="AW36" s="72">
        <v>52</v>
      </c>
      <c r="AX36" s="72">
        <v>140</v>
      </c>
      <c r="AY36" s="72">
        <v>48</v>
      </c>
      <c r="AZ36" s="72">
        <v>56.3</v>
      </c>
      <c r="BA36" s="72">
        <v>15</v>
      </c>
      <c r="BB36" s="72">
        <v>60</v>
      </c>
      <c r="BD36" s="71">
        <v>31</v>
      </c>
      <c r="BE36" s="73">
        <v>348</v>
      </c>
      <c r="BF36" s="72">
        <v>42</v>
      </c>
      <c r="BG36" s="72">
        <v>52</v>
      </c>
      <c r="BH36" s="72">
        <v>140</v>
      </c>
      <c r="BI36" s="72">
        <v>48</v>
      </c>
      <c r="BJ36" s="72">
        <v>56.3</v>
      </c>
      <c r="BK36" s="72">
        <v>15</v>
      </c>
      <c r="BL36" s="72">
        <v>60</v>
      </c>
    </row>
    <row r="37" spans="1:64">
      <c r="A37" s="63"/>
      <c r="B37" s="71">
        <v>32</v>
      </c>
      <c r="C37" s="72">
        <v>7.6</v>
      </c>
      <c r="D37" s="72">
        <v>450</v>
      </c>
      <c r="E37" s="72">
        <v>28</v>
      </c>
      <c r="F37" s="72">
        <v>10</v>
      </c>
      <c r="G37" s="73">
        <v>326</v>
      </c>
      <c r="H37" s="72">
        <v>48</v>
      </c>
      <c r="I37" s="72">
        <v>67</v>
      </c>
      <c r="J37" s="72">
        <v>105</v>
      </c>
      <c r="K37" s="72">
        <v>39</v>
      </c>
      <c r="L37" s="72">
        <v>69.2</v>
      </c>
      <c r="M37" s="72">
        <v>23</v>
      </c>
      <c r="N37" s="72">
        <v>60</v>
      </c>
      <c r="P37" s="71">
        <v>32</v>
      </c>
      <c r="Q37" s="72">
        <v>7.6</v>
      </c>
      <c r="R37" s="72">
        <v>48</v>
      </c>
      <c r="S37" s="72">
        <v>67</v>
      </c>
      <c r="T37" s="72">
        <v>105</v>
      </c>
      <c r="U37" s="72">
        <v>39</v>
      </c>
      <c r="V37" s="72">
        <v>69.2</v>
      </c>
      <c r="W37" s="72">
        <v>23</v>
      </c>
      <c r="X37" s="72">
        <v>60</v>
      </c>
      <c r="Z37" s="71">
        <v>32</v>
      </c>
      <c r="AA37" s="72">
        <v>450</v>
      </c>
      <c r="AB37" s="72">
        <v>48</v>
      </c>
      <c r="AC37" s="72">
        <v>67</v>
      </c>
      <c r="AD37" s="72">
        <v>105</v>
      </c>
      <c r="AE37" s="72">
        <v>39</v>
      </c>
      <c r="AF37" s="72">
        <v>69.2</v>
      </c>
      <c r="AG37" s="72">
        <v>23</v>
      </c>
      <c r="AH37" s="72">
        <v>60</v>
      </c>
      <c r="AJ37" s="71">
        <v>32</v>
      </c>
      <c r="AK37" s="72">
        <v>28</v>
      </c>
      <c r="AL37" s="72">
        <v>48</v>
      </c>
      <c r="AM37" s="72">
        <v>67</v>
      </c>
      <c r="AN37" s="72">
        <v>105</v>
      </c>
      <c r="AO37" s="72">
        <v>39</v>
      </c>
      <c r="AP37" s="72">
        <v>69.2</v>
      </c>
      <c r="AQ37" s="72">
        <v>23</v>
      </c>
      <c r="AR37" s="72">
        <v>60</v>
      </c>
      <c r="AT37" s="71">
        <v>32</v>
      </c>
      <c r="AU37" s="72">
        <v>10</v>
      </c>
      <c r="AV37" s="72">
        <v>48</v>
      </c>
      <c r="AW37" s="72">
        <v>67</v>
      </c>
      <c r="AX37" s="72">
        <v>105</v>
      </c>
      <c r="AY37" s="72">
        <v>39</v>
      </c>
      <c r="AZ37" s="72">
        <v>69.2</v>
      </c>
      <c r="BA37" s="72">
        <v>23</v>
      </c>
      <c r="BB37" s="72">
        <v>60</v>
      </c>
      <c r="BD37" s="71">
        <v>32</v>
      </c>
      <c r="BE37" s="73">
        <v>326</v>
      </c>
      <c r="BF37" s="72">
        <v>48</v>
      </c>
      <c r="BG37" s="72">
        <v>67</v>
      </c>
      <c r="BH37" s="72">
        <v>105</v>
      </c>
      <c r="BI37" s="72">
        <v>39</v>
      </c>
      <c r="BJ37" s="72">
        <v>69.2</v>
      </c>
      <c r="BK37" s="72">
        <v>23</v>
      </c>
      <c r="BL37" s="72">
        <v>60</v>
      </c>
    </row>
    <row r="38" spans="1:64">
      <c r="A38" s="63"/>
      <c r="B38" s="71">
        <v>33</v>
      </c>
      <c r="C38" s="72">
        <v>7</v>
      </c>
      <c r="D38" s="72">
        <v>500</v>
      </c>
      <c r="E38" s="72">
        <v>30</v>
      </c>
      <c r="F38" s="72">
        <v>12</v>
      </c>
      <c r="G38" s="73">
        <v>330</v>
      </c>
      <c r="H38" s="72">
        <v>49</v>
      </c>
      <c r="I38" s="72">
        <v>74</v>
      </c>
      <c r="J38" s="72">
        <v>151</v>
      </c>
      <c r="K38" s="72">
        <v>49</v>
      </c>
      <c r="L38" s="72">
        <v>54.2</v>
      </c>
      <c r="M38" s="72">
        <v>20</v>
      </c>
      <c r="N38" s="72">
        <v>58</v>
      </c>
      <c r="P38" s="71">
        <v>33</v>
      </c>
      <c r="Q38" s="72">
        <v>7</v>
      </c>
      <c r="R38" s="72">
        <v>49</v>
      </c>
      <c r="S38" s="72">
        <v>74</v>
      </c>
      <c r="T38" s="72">
        <v>151</v>
      </c>
      <c r="U38" s="72">
        <v>49</v>
      </c>
      <c r="V38" s="72">
        <v>54.2</v>
      </c>
      <c r="W38" s="72">
        <v>20</v>
      </c>
      <c r="X38" s="72">
        <v>58</v>
      </c>
      <c r="Z38" s="71">
        <v>33</v>
      </c>
      <c r="AA38" s="72">
        <v>500</v>
      </c>
      <c r="AB38" s="72">
        <v>49</v>
      </c>
      <c r="AC38" s="72">
        <v>74</v>
      </c>
      <c r="AD38" s="72">
        <v>151</v>
      </c>
      <c r="AE38" s="72">
        <v>49</v>
      </c>
      <c r="AF38" s="72">
        <v>54.2</v>
      </c>
      <c r="AG38" s="72">
        <v>20</v>
      </c>
      <c r="AH38" s="72">
        <v>58</v>
      </c>
      <c r="AJ38" s="71">
        <v>33</v>
      </c>
      <c r="AK38" s="72">
        <v>30</v>
      </c>
      <c r="AL38" s="72">
        <v>49</v>
      </c>
      <c r="AM38" s="72">
        <v>74</v>
      </c>
      <c r="AN38" s="72">
        <v>151</v>
      </c>
      <c r="AO38" s="72">
        <v>49</v>
      </c>
      <c r="AP38" s="72">
        <v>54.2</v>
      </c>
      <c r="AQ38" s="72">
        <v>20</v>
      </c>
      <c r="AR38" s="72">
        <v>58</v>
      </c>
      <c r="AT38" s="71">
        <v>33</v>
      </c>
      <c r="AU38" s="72">
        <v>12</v>
      </c>
      <c r="AV38" s="72">
        <v>49</v>
      </c>
      <c r="AW38" s="72">
        <v>74</v>
      </c>
      <c r="AX38" s="72">
        <v>151</v>
      </c>
      <c r="AY38" s="72">
        <v>49</v>
      </c>
      <c r="AZ38" s="72">
        <v>54.2</v>
      </c>
      <c r="BA38" s="72">
        <v>20</v>
      </c>
      <c r="BB38" s="72">
        <v>58</v>
      </c>
      <c r="BD38" s="71">
        <v>33</v>
      </c>
      <c r="BE38" s="73">
        <v>330</v>
      </c>
      <c r="BF38" s="72">
        <v>49</v>
      </c>
      <c r="BG38" s="72">
        <v>74</v>
      </c>
      <c r="BH38" s="72">
        <v>151</v>
      </c>
      <c r="BI38" s="72">
        <v>49</v>
      </c>
      <c r="BJ38" s="72">
        <v>54.2</v>
      </c>
      <c r="BK38" s="72">
        <v>20</v>
      </c>
      <c r="BL38" s="72">
        <v>58</v>
      </c>
    </row>
    <row r="39" spans="1:64">
      <c r="A39" s="63"/>
      <c r="B39" s="71">
        <v>34</v>
      </c>
      <c r="C39" s="72">
        <v>7.6</v>
      </c>
      <c r="D39" s="72">
        <v>410</v>
      </c>
      <c r="E39" s="72">
        <v>29</v>
      </c>
      <c r="F39" s="72">
        <v>7</v>
      </c>
      <c r="G39" s="73">
        <v>331</v>
      </c>
      <c r="H39" s="72">
        <v>47</v>
      </c>
      <c r="I39" s="72">
        <v>55</v>
      </c>
      <c r="J39" s="72">
        <v>113</v>
      </c>
      <c r="K39" s="72">
        <v>40</v>
      </c>
      <c r="L39" s="72">
        <v>71.400000000000006</v>
      </c>
      <c r="M39" s="72">
        <v>19</v>
      </c>
      <c r="N39" s="72">
        <v>64</v>
      </c>
      <c r="P39" s="71">
        <v>34</v>
      </c>
      <c r="Q39" s="72">
        <v>7.6</v>
      </c>
      <c r="R39" s="72">
        <v>47</v>
      </c>
      <c r="S39" s="72">
        <v>55</v>
      </c>
      <c r="T39" s="72">
        <v>113</v>
      </c>
      <c r="U39" s="72">
        <v>40</v>
      </c>
      <c r="V39" s="72">
        <v>71.400000000000006</v>
      </c>
      <c r="W39" s="72">
        <v>19</v>
      </c>
      <c r="X39" s="72">
        <v>64</v>
      </c>
      <c r="Z39" s="71">
        <v>34</v>
      </c>
      <c r="AA39" s="72">
        <v>410</v>
      </c>
      <c r="AB39" s="72">
        <v>47</v>
      </c>
      <c r="AC39" s="72">
        <v>55</v>
      </c>
      <c r="AD39" s="72">
        <v>113</v>
      </c>
      <c r="AE39" s="72">
        <v>40</v>
      </c>
      <c r="AF39" s="72">
        <v>71.400000000000006</v>
      </c>
      <c r="AG39" s="72">
        <v>19</v>
      </c>
      <c r="AH39" s="72">
        <v>64</v>
      </c>
      <c r="AJ39" s="71">
        <v>34</v>
      </c>
      <c r="AK39" s="72">
        <v>29</v>
      </c>
      <c r="AL39" s="72">
        <v>47</v>
      </c>
      <c r="AM39" s="72">
        <v>55</v>
      </c>
      <c r="AN39" s="72">
        <v>113</v>
      </c>
      <c r="AO39" s="72">
        <v>40</v>
      </c>
      <c r="AP39" s="72">
        <v>71.400000000000006</v>
      </c>
      <c r="AQ39" s="72">
        <v>19</v>
      </c>
      <c r="AR39" s="72">
        <v>64</v>
      </c>
      <c r="AT39" s="71">
        <v>34</v>
      </c>
      <c r="AU39" s="72">
        <v>7</v>
      </c>
      <c r="AV39" s="72">
        <v>47</v>
      </c>
      <c r="AW39" s="72">
        <v>55</v>
      </c>
      <c r="AX39" s="72">
        <v>113</v>
      </c>
      <c r="AY39" s="72">
        <v>40</v>
      </c>
      <c r="AZ39" s="72">
        <v>71.400000000000006</v>
      </c>
      <c r="BA39" s="72">
        <v>19</v>
      </c>
      <c r="BB39" s="72">
        <v>64</v>
      </c>
      <c r="BD39" s="71">
        <v>34</v>
      </c>
      <c r="BE39" s="73">
        <v>331</v>
      </c>
      <c r="BF39" s="72">
        <v>47</v>
      </c>
      <c r="BG39" s="72">
        <v>55</v>
      </c>
      <c r="BH39" s="72">
        <v>113</v>
      </c>
      <c r="BI39" s="72">
        <v>40</v>
      </c>
      <c r="BJ39" s="72">
        <v>71.400000000000006</v>
      </c>
      <c r="BK39" s="72">
        <v>19</v>
      </c>
      <c r="BL39" s="72">
        <v>64</v>
      </c>
    </row>
    <row r="40" spans="1:64">
      <c r="A40" s="63"/>
      <c r="B40" s="71">
        <v>35</v>
      </c>
      <c r="C40" s="72">
        <v>6.9</v>
      </c>
      <c r="D40" s="72">
        <v>500</v>
      </c>
      <c r="E40" s="72">
        <v>33</v>
      </c>
      <c r="F40" s="72">
        <v>21</v>
      </c>
      <c r="G40" s="73">
        <v>348</v>
      </c>
      <c r="H40" s="72">
        <v>49</v>
      </c>
      <c r="I40" s="72">
        <v>74</v>
      </c>
      <c r="J40" s="72">
        <v>120</v>
      </c>
      <c r="K40" s="72">
        <v>53</v>
      </c>
      <c r="L40" s="72">
        <v>54.5</v>
      </c>
      <c r="M40" s="72">
        <v>22</v>
      </c>
      <c r="N40" s="72">
        <v>59</v>
      </c>
      <c r="P40" s="71">
        <v>35</v>
      </c>
      <c r="Q40" s="72">
        <v>6.9</v>
      </c>
      <c r="R40" s="72">
        <v>49</v>
      </c>
      <c r="S40" s="72">
        <v>74</v>
      </c>
      <c r="T40" s="72">
        <v>120</v>
      </c>
      <c r="U40" s="72">
        <v>53</v>
      </c>
      <c r="V40" s="72">
        <v>54.5</v>
      </c>
      <c r="W40" s="72">
        <v>22</v>
      </c>
      <c r="X40" s="72">
        <v>59</v>
      </c>
      <c r="Z40" s="71">
        <v>35</v>
      </c>
      <c r="AA40" s="72">
        <v>500</v>
      </c>
      <c r="AB40" s="72">
        <v>49</v>
      </c>
      <c r="AC40" s="72">
        <v>74</v>
      </c>
      <c r="AD40" s="72">
        <v>120</v>
      </c>
      <c r="AE40" s="72">
        <v>53</v>
      </c>
      <c r="AF40" s="72">
        <v>54.5</v>
      </c>
      <c r="AG40" s="72">
        <v>22</v>
      </c>
      <c r="AH40" s="72">
        <v>59</v>
      </c>
      <c r="AJ40" s="71">
        <v>35</v>
      </c>
      <c r="AK40" s="72">
        <v>33</v>
      </c>
      <c r="AL40" s="72">
        <v>49</v>
      </c>
      <c r="AM40" s="72">
        <v>74</v>
      </c>
      <c r="AN40" s="72">
        <v>120</v>
      </c>
      <c r="AO40" s="72">
        <v>53</v>
      </c>
      <c r="AP40" s="72">
        <v>54.5</v>
      </c>
      <c r="AQ40" s="72">
        <v>22</v>
      </c>
      <c r="AR40" s="72">
        <v>59</v>
      </c>
      <c r="AT40" s="71">
        <v>35</v>
      </c>
      <c r="AU40" s="72">
        <v>21</v>
      </c>
      <c r="AV40" s="72">
        <v>49</v>
      </c>
      <c r="AW40" s="72">
        <v>74</v>
      </c>
      <c r="AX40" s="72">
        <v>120</v>
      </c>
      <c r="AY40" s="72">
        <v>53</v>
      </c>
      <c r="AZ40" s="72">
        <v>54.5</v>
      </c>
      <c r="BA40" s="72">
        <v>22</v>
      </c>
      <c r="BB40" s="72">
        <v>59</v>
      </c>
      <c r="BD40" s="71">
        <v>35</v>
      </c>
      <c r="BE40" s="73">
        <v>348</v>
      </c>
      <c r="BF40" s="72">
        <v>49</v>
      </c>
      <c r="BG40" s="72">
        <v>74</v>
      </c>
      <c r="BH40" s="72">
        <v>120</v>
      </c>
      <c r="BI40" s="72">
        <v>53</v>
      </c>
      <c r="BJ40" s="72">
        <v>54.5</v>
      </c>
      <c r="BK40" s="72">
        <v>22</v>
      </c>
      <c r="BL40" s="72">
        <v>59</v>
      </c>
    </row>
    <row r="41" spans="1:64">
      <c r="A41" s="63"/>
      <c r="B41" s="71">
        <v>36</v>
      </c>
      <c r="C41" s="72">
        <v>7.5</v>
      </c>
      <c r="D41" s="72">
        <v>400</v>
      </c>
      <c r="E41" s="72">
        <v>29</v>
      </c>
      <c r="F41" s="72">
        <v>2</v>
      </c>
      <c r="G41" s="73">
        <v>421</v>
      </c>
      <c r="H41" s="72">
        <v>44</v>
      </c>
      <c r="I41" s="72">
        <v>52</v>
      </c>
      <c r="J41" s="72">
        <v>110</v>
      </c>
      <c r="K41" s="72">
        <v>37</v>
      </c>
      <c r="L41" s="72">
        <v>54.9</v>
      </c>
      <c r="M41" s="72">
        <v>14</v>
      </c>
      <c r="N41" s="72">
        <v>57</v>
      </c>
      <c r="P41" s="71">
        <v>36</v>
      </c>
      <c r="Q41" s="72">
        <v>7.5</v>
      </c>
      <c r="R41" s="72">
        <v>44</v>
      </c>
      <c r="S41" s="72">
        <v>52</v>
      </c>
      <c r="T41" s="72">
        <v>110</v>
      </c>
      <c r="U41" s="72">
        <v>37</v>
      </c>
      <c r="V41" s="72">
        <v>54.9</v>
      </c>
      <c r="W41" s="72">
        <v>14</v>
      </c>
      <c r="X41" s="72">
        <v>57</v>
      </c>
      <c r="Z41" s="71">
        <v>36</v>
      </c>
      <c r="AA41" s="72">
        <v>400</v>
      </c>
      <c r="AB41" s="72">
        <v>44</v>
      </c>
      <c r="AC41" s="72">
        <v>52</v>
      </c>
      <c r="AD41" s="72">
        <v>110</v>
      </c>
      <c r="AE41" s="72">
        <v>37</v>
      </c>
      <c r="AF41" s="72">
        <v>54.9</v>
      </c>
      <c r="AG41" s="72">
        <v>14</v>
      </c>
      <c r="AH41" s="72">
        <v>57</v>
      </c>
      <c r="AJ41" s="71">
        <v>36</v>
      </c>
      <c r="AK41" s="72">
        <v>29</v>
      </c>
      <c r="AL41" s="72">
        <v>44</v>
      </c>
      <c r="AM41" s="72">
        <v>52</v>
      </c>
      <c r="AN41" s="72">
        <v>110</v>
      </c>
      <c r="AO41" s="72">
        <v>37</v>
      </c>
      <c r="AP41" s="72">
        <v>54.9</v>
      </c>
      <c r="AQ41" s="72">
        <v>14</v>
      </c>
      <c r="AR41" s="72">
        <v>57</v>
      </c>
      <c r="AT41" s="71">
        <v>36</v>
      </c>
      <c r="AU41" s="72">
        <v>2</v>
      </c>
      <c r="AV41" s="72">
        <v>44</v>
      </c>
      <c r="AW41" s="72">
        <v>52</v>
      </c>
      <c r="AX41" s="72">
        <v>110</v>
      </c>
      <c r="AY41" s="72">
        <v>37</v>
      </c>
      <c r="AZ41" s="72">
        <v>54.9</v>
      </c>
      <c r="BA41" s="72">
        <v>14</v>
      </c>
      <c r="BB41" s="72">
        <v>57</v>
      </c>
      <c r="BD41" s="71">
        <v>36</v>
      </c>
      <c r="BE41" s="73">
        <v>421</v>
      </c>
      <c r="BF41" s="72">
        <v>44</v>
      </c>
      <c r="BG41" s="72">
        <v>52</v>
      </c>
      <c r="BH41" s="72">
        <v>110</v>
      </c>
      <c r="BI41" s="72">
        <v>37</v>
      </c>
      <c r="BJ41" s="72">
        <v>54.9</v>
      </c>
      <c r="BK41" s="72">
        <v>14</v>
      </c>
      <c r="BL41" s="72">
        <v>57</v>
      </c>
    </row>
    <row r="42" spans="1:64">
      <c r="A42" s="63"/>
      <c r="B42" s="71">
        <v>37</v>
      </c>
      <c r="C42" s="72">
        <v>6.8</v>
      </c>
      <c r="D42" s="72">
        <v>505</v>
      </c>
      <c r="E42" s="72">
        <v>28</v>
      </c>
      <c r="F42" s="72">
        <v>11</v>
      </c>
      <c r="G42" s="73">
        <v>355</v>
      </c>
      <c r="H42" s="72">
        <v>52</v>
      </c>
      <c r="I42" s="72">
        <v>66</v>
      </c>
      <c r="J42" s="72">
        <v>130</v>
      </c>
      <c r="K42" s="72">
        <v>47</v>
      </c>
      <c r="L42" s="72">
        <v>45.9</v>
      </c>
      <c r="M42" s="72">
        <v>14</v>
      </c>
      <c r="N42" s="72">
        <v>45</v>
      </c>
      <c r="P42" s="71">
        <v>37</v>
      </c>
      <c r="Q42" s="72">
        <v>6.8</v>
      </c>
      <c r="R42" s="72">
        <v>52</v>
      </c>
      <c r="S42" s="72">
        <v>66</v>
      </c>
      <c r="T42" s="72">
        <v>130</v>
      </c>
      <c r="U42" s="72">
        <v>47</v>
      </c>
      <c r="V42" s="72">
        <v>45.9</v>
      </c>
      <c r="W42" s="72">
        <v>14</v>
      </c>
      <c r="X42" s="72">
        <v>45</v>
      </c>
      <c r="Z42" s="71">
        <v>37</v>
      </c>
      <c r="AA42" s="72">
        <v>505</v>
      </c>
      <c r="AB42" s="72">
        <v>52</v>
      </c>
      <c r="AC42" s="72">
        <v>66</v>
      </c>
      <c r="AD42" s="72">
        <v>130</v>
      </c>
      <c r="AE42" s="72">
        <v>47</v>
      </c>
      <c r="AF42" s="72">
        <v>45.9</v>
      </c>
      <c r="AG42" s="72">
        <v>14</v>
      </c>
      <c r="AH42" s="72">
        <v>45</v>
      </c>
      <c r="AJ42" s="71">
        <v>37</v>
      </c>
      <c r="AK42" s="72">
        <v>28</v>
      </c>
      <c r="AL42" s="72">
        <v>52</v>
      </c>
      <c r="AM42" s="72">
        <v>66</v>
      </c>
      <c r="AN42" s="72">
        <v>130</v>
      </c>
      <c r="AO42" s="72">
        <v>47</v>
      </c>
      <c r="AP42" s="72">
        <v>45.9</v>
      </c>
      <c r="AQ42" s="72">
        <v>14</v>
      </c>
      <c r="AR42" s="72">
        <v>45</v>
      </c>
      <c r="AT42" s="71">
        <v>37</v>
      </c>
      <c r="AU42" s="72">
        <v>11</v>
      </c>
      <c r="AV42" s="72">
        <v>52</v>
      </c>
      <c r="AW42" s="72">
        <v>66</v>
      </c>
      <c r="AX42" s="72">
        <v>130</v>
      </c>
      <c r="AY42" s="72">
        <v>47</v>
      </c>
      <c r="AZ42" s="72">
        <v>45.9</v>
      </c>
      <c r="BA42" s="72">
        <v>14</v>
      </c>
      <c r="BB42" s="72">
        <v>45</v>
      </c>
      <c r="BD42" s="71">
        <v>37</v>
      </c>
      <c r="BE42" s="73">
        <v>355</v>
      </c>
      <c r="BF42" s="72">
        <v>52</v>
      </c>
      <c r="BG42" s="72">
        <v>66</v>
      </c>
      <c r="BH42" s="72">
        <v>130</v>
      </c>
      <c r="BI42" s="72">
        <v>47</v>
      </c>
      <c r="BJ42" s="72">
        <v>45.9</v>
      </c>
      <c r="BK42" s="72">
        <v>14</v>
      </c>
      <c r="BL42" s="72">
        <v>45</v>
      </c>
    </row>
    <row r="43" spans="1:64" ht="15" thickBot="1">
      <c r="A43" s="63"/>
      <c r="B43" s="74">
        <v>38</v>
      </c>
      <c r="C43" s="75">
        <v>7.2</v>
      </c>
      <c r="D43" s="75">
        <v>522</v>
      </c>
      <c r="E43" s="75">
        <v>28</v>
      </c>
      <c r="F43" s="75">
        <v>9</v>
      </c>
      <c r="G43" s="76">
        <v>352</v>
      </c>
      <c r="H43" s="75">
        <v>48</v>
      </c>
      <c r="I43" s="75">
        <v>68</v>
      </c>
      <c r="J43" s="75">
        <v>100</v>
      </c>
      <c r="K43" s="75">
        <v>45</v>
      </c>
      <c r="L43" s="75">
        <v>53.6</v>
      </c>
      <c r="M43" s="75">
        <v>23</v>
      </c>
      <c r="N43" s="75">
        <v>70</v>
      </c>
      <c r="P43" s="74">
        <v>38</v>
      </c>
      <c r="Q43" s="75">
        <v>7.2</v>
      </c>
      <c r="R43" s="75">
        <v>48</v>
      </c>
      <c r="S43" s="75">
        <v>68</v>
      </c>
      <c r="T43" s="75">
        <v>100</v>
      </c>
      <c r="U43" s="75">
        <v>45</v>
      </c>
      <c r="V43" s="75">
        <v>53.6</v>
      </c>
      <c r="W43" s="75">
        <v>23</v>
      </c>
      <c r="X43" s="75">
        <v>70</v>
      </c>
      <c r="Z43" s="74">
        <v>38</v>
      </c>
      <c r="AA43" s="75">
        <v>522</v>
      </c>
      <c r="AB43" s="75">
        <v>48</v>
      </c>
      <c r="AC43" s="75">
        <v>68</v>
      </c>
      <c r="AD43" s="75">
        <v>100</v>
      </c>
      <c r="AE43" s="75">
        <v>45</v>
      </c>
      <c r="AF43" s="75">
        <v>53.6</v>
      </c>
      <c r="AG43" s="75">
        <v>23</v>
      </c>
      <c r="AH43" s="75">
        <v>70</v>
      </c>
      <c r="AJ43" s="74">
        <v>38</v>
      </c>
      <c r="AK43" s="75">
        <v>28</v>
      </c>
      <c r="AL43" s="75">
        <v>48</v>
      </c>
      <c r="AM43" s="75">
        <v>68</v>
      </c>
      <c r="AN43" s="75">
        <v>100</v>
      </c>
      <c r="AO43" s="75">
        <v>45</v>
      </c>
      <c r="AP43" s="75">
        <v>53.6</v>
      </c>
      <c r="AQ43" s="75">
        <v>23</v>
      </c>
      <c r="AR43" s="75">
        <v>70</v>
      </c>
      <c r="AT43" s="74">
        <v>38</v>
      </c>
      <c r="AU43" s="75">
        <v>9</v>
      </c>
      <c r="AV43" s="75">
        <v>48</v>
      </c>
      <c r="AW43" s="75">
        <v>68</v>
      </c>
      <c r="AX43" s="75">
        <v>100</v>
      </c>
      <c r="AY43" s="75">
        <v>45</v>
      </c>
      <c r="AZ43" s="75">
        <v>53.6</v>
      </c>
      <c r="BA43" s="75">
        <v>23</v>
      </c>
      <c r="BB43" s="75">
        <v>70</v>
      </c>
      <c r="BD43" s="74">
        <v>38</v>
      </c>
      <c r="BE43" s="76">
        <v>352</v>
      </c>
      <c r="BF43" s="75">
        <v>48</v>
      </c>
      <c r="BG43" s="75">
        <v>68</v>
      </c>
      <c r="BH43" s="75">
        <v>100</v>
      </c>
      <c r="BI43" s="75">
        <v>45</v>
      </c>
      <c r="BJ43" s="75">
        <v>53.6</v>
      </c>
      <c r="BK43" s="75">
        <v>23</v>
      </c>
      <c r="BL43" s="75">
        <v>70</v>
      </c>
    </row>
  </sheetData>
  <mergeCells count="7">
    <mergeCell ref="BF4:BL4"/>
    <mergeCell ref="AB4:AH4"/>
    <mergeCell ref="AL4:AR4"/>
    <mergeCell ref="AV4:BB4"/>
    <mergeCell ref="C4:G4"/>
    <mergeCell ref="H4:N4"/>
    <mergeCell ref="R4:X4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A2A2D-D9E0-408B-A9E9-66895C073A4A}">
  <sheetPr>
    <pageSetUpPr fitToPage="1"/>
  </sheetPr>
  <dimension ref="B4:Q39"/>
  <sheetViews>
    <sheetView topLeftCell="F4" workbookViewId="0">
      <selection activeCell="O37" sqref="O37"/>
    </sheetView>
  </sheetViews>
  <sheetFormatPr defaultRowHeight="14.25"/>
  <cols>
    <col min="2" max="2" width="4.25" style="2" customWidth="1"/>
    <col min="3" max="3" width="9" style="2" customWidth="1"/>
    <col min="4" max="8" width="12.625" customWidth="1"/>
  </cols>
  <sheetData>
    <row r="4" spans="2:7" ht="15" thickBot="1">
      <c r="B4" s="80" t="s">
        <v>103</v>
      </c>
      <c r="C4" s="80" t="s">
        <v>10</v>
      </c>
      <c r="D4" s="80" t="s">
        <v>104</v>
      </c>
      <c r="E4" s="80" t="s">
        <v>105</v>
      </c>
      <c r="F4" s="80" t="s">
        <v>106</v>
      </c>
      <c r="G4" s="80" t="s">
        <v>107</v>
      </c>
    </row>
    <row r="5" spans="2:7" ht="15" thickTop="1">
      <c r="B5" s="81">
        <v>1</v>
      </c>
      <c r="C5" s="81">
        <f>B5</f>
        <v>1</v>
      </c>
      <c r="D5" s="79">
        <v>56</v>
      </c>
      <c r="E5" s="79">
        <v>49</v>
      </c>
      <c r="F5" s="79">
        <v>50</v>
      </c>
      <c r="G5" s="79">
        <v>48</v>
      </c>
    </row>
    <row r="6" spans="2:7">
      <c r="B6" s="82">
        <f>B5+1</f>
        <v>2</v>
      </c>
      <c r="C6" s="82">
        <f t="shared" ref="C6:C24" si="0">B6</f>
        <v>2</v>
      </c>
      <c r="D6" s="77">
        <v>23</v>
      </c>
      <c r="E6" s="77">
        <v>50</v>
      </c>
      <c r="F6" s="77">
        <v>57</v>
      </c>
      <c r="G6" s="77">
        <v>57</v>
      </c>
    </row>
    <row r="7" spans="2:7">
      <c r="B7" s="82">
        <f t="shared" ref="B7:B24" si="1">B6+1</f>
        <v>3</v>
      </c>
      <c r="C7" s="82">
        <f t="shared" si="0"/>
        <v>3</v>
      </c>
      <c r="D7" s="77">
        <v>59</v>
      </c>
      <c r="E7" s="77">
        <v>57</v>
      </c>
      <c r="F7" s="77">
        <v>60</v>
      </c>
      <c r="G7" s="77">
        <v>69</v>
      </c>
    </row>
    <row r="8" spans="2:7">
      <c r="B8" s="82">
        <f t="shared" si="1"/>
        <v>4</v>
      </c>
      <c r="C8" s="82">
        <f t="shared" si="0"/>
        <v>4</v>
      </c>
      <c r="D8" s="77">
        <v>74</v>
      </c>
      <c r="E8" s="77">
        <v>64</v>
      </c>
      <c r="F8" s="77">
        <v>75</v>
      </c>
      <c r="G8" s="77">
        <v>55</v>
      </c>
    </row>
    <row r="9" spans="2:7">
      <c r="B9" s="82">
        <f t="shared" si="1"/>
        <v>5</v>
      </c>
      <c r="C9" s="82">
        <f t="shared" si="0"/>
        <v>5</v>
      </c>
      <c r="D9" s="77">
        <v>49</v>
      </c>
      <c r="E9" s="77">
        <v>50</v>
      </c>
      <c r="F9" s="77">
        <v>68</v>
      </c>
      <c r="G9" s="77">
        <v>56</v>
      </c>
    </row>
    <row r="10" spans="2:7">
      <c r="B10" s="82">
        <f t="shared" si="1"/>
        <v>6</v>
      </c>
      <c r="C10" s="82">
        <f t="shared" si="0"/>
        <v>6</v>
      </c>
      <c r="D10" s="77">
        <v>43</v>
      </c>
      <c r="E10" s="77">
        <v>39</v>
      </c>
      <c r="F10" s="77">
        <v>60</v>
      </c>
      <c r="G10" s="77">
        <v>48</v>
      </c>
    </row>
    <row r="11" spans="2:7">
      <c r="B11" s="82">
        <f t="shared" si="1"/>
        <v>7</v>
      </c>
      <c r="C11" s="82">
        <f t="shared" si="0"/>
        <v>7</v>
      </c>
      <c r="D11" s="77">
        <v>39</v>
      </c>
      <c r="E11" s="77">
        <v>59</v>
      </c>
      <c r="F11" s="77">
        <v>80</v>
      </c>
      <c r="G11" s="77">
        <v>56</v>
      </c>
    </row>
    <row r="12" spans="2:7">
      <c r="B12" s="82">
        <f t="shared" si="1"/>
        <v>8</v>
      </c>
      <c r="C12" s="82">
        <f t="shared" si="0"/>
        <v>8</v>
      </c>
      <c r="D12" s="77">
        <v>51</v>
      </c>
      <c r="E12" s="77">
        <v>61</v>
      </c>
      <c r="F12" s="77">
        <v>62</v>
      </c>
      <c r="G12" s="77">
        <v>53</v>
      </c>
    </row>
    <row r="13" spans="2:7">
      <c r="B13" s="82">
        <f t="shared" si="1"/>
        <v>9</v>
      </c>
      <c r="C13" s="82">
        <f t="shared" si="0"/>
        <v>9</v>
      </c>
      <c r="D13" s="77">
        <v>37</v>
      </c>
      <c r="E13" s="77">
        <v>39</v>
      </c>
      <c r="F13" s="77">
        <v>70</v>
      </c>
      <c r="G13" s="77">
        <v>55</v>
      </c>
    </row>
    <row r="14" spans="2:7">
      <c r="B14" s="82">
        <f t="shared" si="1"/>
        <v>10</v>
      </c>
      <c r="C14" s="82">
        <f t="shared" si="0"/>
        <v>10</v>
      </c>
      <c r="D14" s="77">
        <v>61</v>
      </c>
      <c r="E14" s="77">
        <v>69</v>
      </c>
      <c r="F14" s="77">
        <v>87</v>
      </c>
      <c r="G14" s="77">
        <v>65</v>
      </c>
    </row>
    <row r="15" spans="2:7">
      <c r="B15" s="82">
        <f t="shared" si="1"/>
        <v>11</v>
      </c>
      <c r="C15" s="82">
        <f t="shared" si="0"/>
        <v>11</v>
      </c>
      <c r="D15" s="77">
        <v>43</v>
      </c>
      <c r="E15" s="77">
        <v>50</v>
      </c>
      <c r="F15" s="77">
        <v>53</v>
      </c>
      <c r="G15" s="77">
        <v>46</v>
      </c>
    </row>
    <row r="16" spans="2:7">
      <c r="B16" s="82">
        <f t="shared" si="1"/>
        <v>12</v>
      </c>
      <c r="C16" s="82">
        <f t="shared" si="0"/>
        <v>12</v>
      </c>
      <c r="D16" s="77">
        <v>51</v>
      </c>
      <c r="E16" s="77">
        <v>57</v>
      </c>
      <c r="F16" s="77">
        <v>82</v>
      </c>
      <c r="G16" s="77">
        <v>61</v>
      </c>
    </row>
    <row r="17" spans="2:14">
      <c r="B17" s="82">
        <f t="shared" si="1"/>
        <v>13</v>
      </c>
      <c r="C17" s="82">
        <f t="shared" si="0"/>
        <v>13</v>
      </c>
      <c r="D17" s="77">
        <v>61</v>
      </c>
      <c r="E17" s="77">
        <v>39</v>
      </c>
      <c r="F17" s="77">
        <v>50</v>
      </c>
      <c r="G17" s="77">
        <v>45</v>
      </c>
    </row>
    <row r="18" spans="2:14">
      <c r="B18" s="82">
        <f t="shared" si="1"/>
        <v>14</v>
      </c>
      <c r="C18" s="82">
        <f t="shared" si="0"/>
        <v>14</v>
      </c>
      <c r="D18" s="77">
        <v>99</v>
      </c>
      <c r="E18" s="77">
        <v>94</v>
      </c>
      <c r="F18" s="77">
        <v>77</v>
      </c>
      <c r="G18" s="77">
        <v>74</v>
      </c>
    </row>
    <row r="19" spans="2:14">
      <c r="B19" s="82">
        <f t="shared" si="1"/>
        <v>15</v>
      </c>
      <c r="C19" s="82">
        <f t="shared" si="0"/>
        <v>15</v>
      </c>
      <c r="D19" s="77">
        <v>23</v>
      </c>
      <c r="E19" s="77">
        <v>43</v>
      </c>
      <c r="F19" s="77">
        <v>45</v>
      </c>
      <c r="G19" s="77">
        <v>51</v>
      </c>
    </row>
    <row r="20" spans="2:14">
      <c r="B20" s="82">
        <f t="shared" si="1"/>
        <v>16</v>
      </c>
      <c r="C20" s="82">
        <f t="shared" si="0"/>
        <v>16</v>
      </c>
      <c r="D20" s="77">
        <v>56</v>
      </c>
      <c r="E20" s="77">
        <v>53</v>
      </c>
      <c r="F20" s="77">
        <v>43</v>
      </c>
      <c r="G20" s="77">
        <v>56</v>
      </c>
      <c r="I20" t="s">
        <v>130</v>
      </c>
    </row>
    <row r="21" spans="2:14" ht="15" thickBot="1">
      <c r="B21" s="82">
        <f t="shared" si="1"/>
        <v>17</v>
      </c>
      <c r="C21" s="82">
        <f t="shared" si="0"/>
        <v>17</v>
      </c>
      <c r="D21" s="77">
        <v>49</v>
      </c>
      <c r="E21" s="77">
        <v>46</v>
      </c>
      <c r="F21" s="77">
        <v>37</v>
      </c>
      <c r="G21" s="77">
        <v>54</v>
      </c>
    </row>
    <row r="22" spans="2:14">
      <c r="B22" s="82">
        <f t="shared" si="1"/>
        <v>18</v>
      </c>
      <c r="C22" s="82">
        <f t="shared" si="0"/>
        <v>18</v>
      </c>
      <c r="D22" s="77">
        <v>49</v>
      </c>
      <c r="E22" s="77">
        <v>64</v>
      </c>
      <c r="F22" s="77">
        <v>82</v>
      </c>
      <c r="G22" s="77">
        <v>61</v>
      </c>
      <c r="I22" s="133" t="s">
        <v>131</v>
      </c>
      <c r="J22" s="133"/>
    </row>
    <row r="23" spans="2:14">
      <c r="B23" s="82">
        <f t="shared" si="1"/>
        <v>19</v>
      </c>
      <c r="C23" s="82">
        <f t="shared" si="0"/>
        <v>19</v>
      </c>
      <c r="D23" s="77">
        <v>75</v>
      </c>
      <c r="E23" s="77">
        <v>57</v>
      </c>
      <c r="F23" s="77">
        <v>75</v>
      </c>
      <c r="G23" s="77">
        <v>62</v>
      </c>
      <c r="I23" t="s">
        <v>132</v>
      </c>
      <c r="J23">
        <v>0.75446704579044399</v>
      </c>
    </row>
    <row r="24" spans="2:14">
      <c r="B24" s="83">
        <f t="shared" si="1"/>
        <v>20</v>
      </c>
      <c r="C24" s="83">
        <f t="shared" si="0"/>
        <v>20</v>
      </c>
      <c r="D24" s="78">
        <v>20</v>
      </c>
      <c r="E24" s="78">
        <v>31</v>
      </c>
      <c r="F24" s="78">
        <v>80</v>
      </c>
      <c r="G24" s="78">
        <v>51</v>
      </c>
      <c r="I24" t="s">
        <v>133</v>
      </c>
      <c r="J24">
        <v>0.56922052318375993</v>
      </c>
    </row>
    <row r="25" spans="2:14">
      <c r="I25" t="s">
        <v>134</v>
      </c>
      <c r="J25">
        <v>0.48844937128071497</v>
      </c>
    </row>
    <row r="26" spans="2:14">
      <c r="I26" t="s">
        <v>135</v>
      </c>
      <c r="J26">
        <v>13.462729297099187</v>
      </c>
    </row>
    <row r="27" spans="2:14" ht="15" thickBot="1">
      <c r="I27" s="131" t="s">
        <v>136</v>
      </c>
      <c r="J27" s="131">
        <v>20</v>
      </c>
    </row>
    <row r="29" spans="2:14" ht="15" thickBot="1">
      <c r="I29" t="s">
        <v>137</v>
      </c>
    </row>
    <row r="30" spans="2:14">
      <c r="I30" s="132"/>
      <c r="J30" s="132" t="s">
        <v>142</v>
      </c>
      <c r="K30" s="132" t="s">
        <v>143</v>
      </c>
      <c r="L30" s="132" t="s">
        <v>144</v>
      </c>
      <c r="M30" s="132" t="s">
        <v>145</v>
      </c>
      <c r="N30" s="132" t="s">
        <v>146</v>
      </c>
    </row>
    <row r="31" spans="2:14">
      <c r="I31" t="s">
        <v>138</v>
      </c>
      <c r="J31" s="136">
        <v>3</v>
      </c>
      <c r="K31" s="136">
        <v>3831.878717968435</v>
      </c>
      <c r="L31" s="136">
        <v>1277.2929059894784</v>
      </c>
      <c r="M31" s="136">
        <v>7.0473245678981193</v>
      </c>
      <c r="N31" s="136">
        <v>3.1082058183518309E-3</v>
      </c>
    </row>
    <row r="32" spans="2:14">
      <c r="I32" t="s">
        <v>139</v>
      </c>
      <c r="J32" s="136">
        <v>16</v>
      </c>
      <c r="K32" s="136">
        <v>2899.9212820315643</v>
      </c>
      <c r="L32" s="136">
        <v>181.24508012697277</v>
      </c>
      <c r="M32" s="136"/>
      <c r="N32" s="136"/>
    </row>
    <row r="33" spans="9:17" ht="15" thickBot="1">
      <c r="I33" s="131" t="s">
        <v>140</v>
      </c>
      <c r="J33" s="137">
        <v>19</v>
      </c>
      <c r="K33" s="137">
        <v>6731.7999999999993</v>
      </c>
      <c r="L33" s="137"/>
      <c r="M33" s="137"/>
      <c r="N33" s="137"/>
    </row>
    <row r="34" spans="9:17" ht="15" thickBot="1"/>
    <row r="35" spans="9:17">
      <c r="I35" s="132"/>
      <c r="J35" s="132" t="s">
        <v>147</v>
      </c>
      <c r="K35" s="132" t="s">
        <v>135</v>
      </c>
      <c r="L35" s="132" t="s">
        <v>148</v>
      </c>
      <c r="M35" s="132" t="s">
        <v>149</v>
      </c>
      <c r="N35" s="132" t="s">
        <v>150</v>
      </c>
      <c r="O35" s="132" t="s">
        <v>151</v>
      </c>
      <c r="P35" s="132" t="s">
        <v>152</v>
      </c>
      <c r="Q35" s="132" t="s">
        <v>153</v>
      </c>
    </row>
    <row r="36" spans="9:17">
      <c r="I36" t="s">
        <v>141</v>
      </c>
      <c r="J36" s="136">
        <v>4.9327757950952176</v>
      </c>
      <c r="K36" s="136">
        <v>25.023596151215902</v>
      </c>
      <c r="L36" s="136">
        <v>0.19712497617395944</v>
      </c>
      <c r="M36" s="136">
        <v>0.84621209215961746</v>
      </c>
      <c r="N36" s="136">
        <v>-48.114878291439972</v>
      </c>
      <c r="O36" s="136">
        <v>57.980429881630407</v>
      </c>
      <c r="P36" s="136">
        <v>-48.114878291439972</v>
      </c>
      <c r="Q36" s="136">
        <v>57.980429881630407</v>
      </c>
    </row>
    <row r="37" spans="9:17">
      <c r="I37" t="s">
        <v>162</v>
      </c>
      <c r="J37" s="136">
        <v>1.123164652269296</v>
      </c>
      <c r="K37" s="136">
        <v>0.35262959687469625</v>
      </c>
      <c r="L37" s="136">
        <v>3.1851116929030843</v>
      </c>
      <c r="M37" s="136">
        <v>5.7549409463895059E-3</v>
      </c>
      <c r="N37" s="136">
        <v>0.37562330119237242</v>
      </c>
      <c r="O37" s="136">
        <v>1.8707060033462195</v>
      </c>
      <c r="P37" s="136">
        <v>0.37562330119237242</v>
      </c>
      <c r="Q37" s="136">
        <v>1.8707060033462195</v>
      </c>
    </row>
    <row r="38" spans="9:17">
      <c r="I38" t="s">
        <v>163</v>
      </c>
      <c r="J38" s="136">
        <v>-0.16796226821997254</v>
      </c>
      <c r="K38" s="136">
        <v>0.23998689188232819</v>
      </c>
      <c r="L38" s="136">
        <v>-0.6998810097608531</v>
      </c>
      <c r="M38" s="136">
        <v>0.4940528209933337</v>
      </c>
      <c r="N38" s="136">
        <v>-0.67671175206495848</v>
      </c>
      <c r="O38" s="136">
        <v>0.34078721562501346</v>
      </c>
      <c r="P38" s="136">
        <v>-0.67671175206495848</v>
      </c>
      <c r="Q38" s="136">
        <v>0.34078721562501346</v>
      </c>
    </row>
    <row r="39" spans="9:17" ht="15" thickBot="1">
      <c r="I39" s="131" t="s">
        <v>164</v>
      </c>
      <c r="J39" s="137">
        <v>-5.9118117251910733E-2</v>
      </c>
      <c r="K39" s="137">
        <v>0.67560367397139021</v>
      </c>
      <c r="L39" s="137">
        <v>-8.7504138194509293E-2</v>
      </c>
      <c r="M39" s="137">
        <v>0.93135660837981371</v>
      </c>
      <c r="N39" s="137">
        <v>-1.4913339258772098</v>
      </c>
      <c r="O39" s="137">
        <v>1.3730976913733886</v>
      </c>
      <c r="P39" s="137">
        <v>-1.4913339258772098</v>
      </c>
      <c r="Q39" s="137">
        <v>1.3730976913733886</v>
      </c>
    </row>
  </sheetData>
  <phoneticPr fontId="2"/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その１</vt:lpstr>
      <vt:lpstr>その２</vt:lpstr>
      <vt:lpstr>その３</vt:lpstr>
      <vt:lpstr>その４</vt:lpstr>
      <vt:lpstr>その５</vt:lpstr>
      <vt:lpstr>その６</vt:lpstr>
      <vt:lpstr>その７</vt:lpstr>
      <vt:lpstr>その８</vt:lpstr>
      <vt:lpstr>その９</vt:lpstr>
      <vt:lpstr>その１０</vt:lpstr>
      <vt:lpstr>その１１</vt:lpstr>
      <vt:lpstr>その１２</vt:lpstr>
      <vt:lpstr>その１!Print_Area</vt:lpstr>
      <vt:lpstr>その１０!Print_Area</vt:lpstr>
      <vt:lpstr>その２!Print_Area</vt:lpstr>
      <vt:lpstr>その３!Print_Area</vt:lpstr>
      <vt:lpstr>その４!Print_Area</vt:lpstr>
      <vt:lpstr>その５!Print_Area</vt:lpstr>
      <vt:lpstr>その６!Print_Area</vt:lpstr>
      <vt:lpstr>その７!Print_Area</vt:lpstr>
      <vt:lpstr>その９!Print_Area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cp:lastPrinted>2024-03-13T04:04:47Z</cp:lastPrinted>
  <dcterms:created xsi:type="dcterms:W3CDTF">2002-11-19T05:54:24Z</dcterms:created>
  <dcterms:modified xsi:type="dcterms:W3CDTF">2024-08-13T01:47:01Z</dcterms:modified>
</cp:coreProperties>
</file>