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Temp\tsdrill39\GAKUNEN\t1nen_drill\"/>
    </mc:Choice>
  </mc:AlternateContent>
  <xr:revisionPtr revIDLastSave="0" documentId="13_ncr:1_{0084F9DC-A01F-4700-859C-9EC42B173DE1}" xr6:coauthVersionLast="47" xr6:coauthVersionMax="47" xr10:uidLastSave="{00000000-0000-0000-0000-000000000000}"/>
  <bookViews>
    <workbookView xWindow="-110" yWindow="-110" windowWidth="38620" windowHeight="21100" xr2:uid="{00000000-000D-0000-FFFF-FFFF00000000}"/>
  </bookViews>
  <sheets>
    <sheet name="空間図形①" sheetId="2" r:id="rId1"/>
    <sheet name="空間図形②" sheetId="5" r:id="rId2"/>
    <sheet name="空間図形③" sheetId="4" r:id="rId3"/>
    <sheet name="空間図形④" sheetId="3" r:id="rId4"/>
    <sheet name="空間図形⑤" sheetId="6" r:id="rId5"/>
  </sheets>
  <definedNames>
    <definedName name="_xlnm.Print_Area" localSheetId="0">空間図形①!$A$1:$AQ$73</definedName>
    <definedName name="_xlnm.Print_Area" localSheetId="1">空間図形②!$A$1:$AQ$73</definedName>
    <definedName name="_xlnm.Print_Area" localSheetId="2">空間図形③!$A$1:$AQ$73</definedName>
    <definedName name="_xlnm.Print_Area" localSheetId="3">空間図形④!$A$1:$AQ$74</definedName>
    <definedName name="_xlnm.Print_Area" localSheetId="4">空間図形⑤!$A$1:$AQ$73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1" i="6" l="1"/>
  <c r="H68" i="6" s="1"/>
  <c r="I69" i="6" s="1"/>
  <c r="M69" i="6" s="1"/>
  <c r="H26" i="6"/>
  <c r="H63" i="6" s="1"/>
  <c r="I64" i="6" s="1"/>
  <c r="M64" i="6" s="1"/>
  <c r="H21" i="6"/>
  <c r="H58" i="6" s="1"/>
  <c r="I59" i="6" s="1"/>
  <c r="M59" i="6" s="1"/>
  <c r="H14" i="6"/>
  <c r="H51" i="6" s="1"/>
  <c r="J52" i="6" s="1"/>
  <c r="AT52" i="6" s="1"/>
  <c r="H9" i="6"/>
  <c r="H46" i="6"/>
  <c r="J47" i="6" s="1"/>
  <c r="AT47" i="6" s="1"/>
  <c r="H4" i="6"/>
  <c r="H41" i="6" s="1"/>
  <c r="J42" i="6" s="1"/>
  <c r="AT42" i="6" s="1"/>
  <c r="AT55" i="6"/>
  <c r="AS55" i="6"/>
  <c r="AR55" i="6"/>
  <c r="AQ55" i="6"/>
  <c r="AP55" i="6"/>
  <c r="AO55" i="6"/>
  <c r="AN55" i="6"/>
  <c r="AM55" i="6"/>
  <c r="AL55" i="6"/>
  <c r="AK55" i="6"/>
  <c r="AJ55" i="6"/>
  <c r="AI55" i="6"/>
  <c r="AH55" i="6"/>
  <c r="AG55" i="6"/>
  <c r="AF55" i="6"/>
  <c r="AE55" i="6"/>
  <c r="AD55" i="6"/>
  <c r="AC55" i="6"/>
  <c r="AB55" i="6"/>
  <c r="AA55" i="6"/>
  <c r="Z55" i="6"/>
  <c r="Y55" i="6"/>
  <c r="X55" i="6"/>
  <c r="W55" i="6"/>
  <c r="V55" i="6"/>
  <c r="U55" i="6"/>
  <c r="T55" i="6"/>
  <c r="S55" i="6"/>
  <c r="R55" i="6"/>
  <c r="Q55" i="6"/>
  <c r="P55" i="6"/>
  <c r="O55" i="6"/>
  <c r="N55" i="6"/>
  <c r="AT54" i="6"/>
  <c r="AS54" i="6"/>
  <c r="AR54" i="6"/>
  <c r="AQ54" i="6"/>
  <c r="AP54" i="6"/>
  <c r="AO54" i="6"/>
  <c r="AN54" i="6"/>
  <c r="AM54" i="6"/>
  <c r="AL54" i="6"/>
  <c r="AK54" i="6"/>
  <c r="AJ54" i="6"/>
  <c r="AI54" i="6"/>
  <c r="AH54" i="6"/>
  <c r="AG54" i="6"/>
  <c r="AF54" i="6"/>
  <c r="AE54" i="6"/>
  <c r="AD54" i="6"/>
  <c r="AC54" i="6"/>
  <c r="AB54" i="6"/>
  <c r="AA54" i="6"/>
  <c r="Z54" i="6"/>
  <c r="Y54" i="6"/>
  <c r="X54" i="6"/>
  <c r="W54" i="6"/>
  <c r="V54" i="6"/>
  <c r="U54" i="6"/>
  <c r="T54" i="6"/>
  <c r="S54" i="6"/>
  <c r="R54" i="6"/>
  <c r="Q54" i="6"/>
  <c r="P54" i="6"/>
  <c r="O54" i="6"/>
  <c r="N54" i="6"/>
  <c r="AT53" i="6"/>
  <c r="AR53" i="6"/>
  <c r="AQ53" i="6"/>
  <c r="AP53" i="6"/>
  <c r="AO53" i="6"/>
  <c r="AN53" i="6"/>
  <c r="AM53" i="6"/>
  <c r="AL53" i="6"/>
  <c r="AK53" i="6"/>
  <c r="AJ53" i="6"/>
  <c r="AI53" i="6"/>
  <c r="AH53" i="6"/>
  <c r="AG53" i="6"/>
  <c r="AF53" i="6"/>
  <c r="AE53" i="6"/>
  <c r="AD53" i="6"/>
  <c r="AC53" i="6"/>
  <c r="AB53" i="6"/>
  <c r="AA53" i="6"/>
  <c r="Z53" i="6"/>
  <c r="Y53" i="6"/>
  <c r="X53" i="6"/>
  <c r="W53" i="6"/>
  <c r="K53" i="6"/>
  <c r="D53" i="6"/>
  <c r="C53" i="6"/>
  <c r="AR52" i="6"/>
  <c r="AQ52" i="6"/>
  <c r="AP52" i="6"/>
  <c r="AO52" i="6"/>
  <c r="AN52" i="6"/>
  <c r="AM52" i="6"/>
  <c r="AL52" i="6"/>
  <c r="AK52" i="6"/>
  <c r="AJ52" i="6"/>
  <c r="AI52" i="6"/>
  <c r="AH52" i="6"/>
  <c r="AG52" i="6"/>
  <c r="AF52" i="6"/>
  <c r="AE52" i="6"/>
  <c r="AD52" i="6"/>
  <c r="AC52" i="6"/>
  <c r="AB52" i="6"/>
  <c r="AA52" i="6"/>
  <c r="Z52" i="6"/>
  <c r="Y52" i="6"/>
  <c r="X52" i="6"/>
  <c r="W52" i="6"/>
  <c r="D52" i="6"/>
  <c r="C52" i="6"/>
  <c r="AT50" i="6"/>
  <c r="AS50" i="6"/>
  <c r="AR50" i="6"/>
  <c r="AQ50" i="6"/>
  <c r="AP50" i="6"/>
  <c r="AO50" i="6"/>
  <c r="AN50" i="6"/>
  <c r="AM50" i="6"/>
  <c r="AL50" i="6"/>
  <c r="AK50" i="6"/>
  <c r="AJ50" i="6"/>
  <c r="AI50" i="6"/>
  <c r="AH50" i="6"/>
  <c r="AG50" i="6"/>
  <c r="AF50" i="6"/>
  <c r="AE50" i="6"/>
  <c r="AD50" i="6"/>
  <c r="AC50" i="6"/>
  <c r="AB50" i="6"/>
  <c r="AA50" i="6"/>
  <c r="Z50" i="6"/>
  <c r="Y50" i="6"/>
  <c r="X50" i="6"/>
  <c r="W50" i="6"/>
  <c r="V50" i="6"/>
  <c r="U50" i="6"/>
  <c r="T50" i="6"/>
  <c r="S50" i="6"/>
  <c r="R50" i="6"/>
  <c r="Q50" i="6"/>
  <c r="P50" i="6"/>
  <c r="O50" i="6"/>
  <c r="N50" i="6"/>
  <c r="AT49" i="6"/>
  <c r="AS49" i="6"/>
  <c r="AR49" i="6"/>
  <c r="AQ49" i="6"/>
  <c r="AP49" i="6"/>
  <c r="AO49" i="6"/>
  <c r="AN49" i="6"/>
  <c r="AM49" i="6"/>
  <c r="AL49" i="6"/>
  <c r="AK49" i="6"/>
  <c r="AJ49" i="6"/>
  <c r="AI49" i="6"/>
  <c r="AH49" i="6"/>
  <c r="AG49" i="6"/>
  <c r="AF49" i="6"/>
  <c r="AE49" i="6"/>
  <c r="AD49" i="6"/>
  <c r="AC49" i="6"/>
  <c r="AB49" i="6"/>
  <c r="AA49" i="6"/>
  <c r="Z49" i="6"/>
  <c r="Y49" i="6"/>
  <c r="X49" i="6"/>
  <c r="W49" i="6"/>
  <c r="V49" i="6"/>
  <c r="U49" i="6"/>
  <c r="T49" i="6"/>
  <c r="S49" i="6"/>
  <c r="R49" i="6"/>
  <c r="Q49" i="6"/>
  <c r="P49" i="6"/>
  <c r="O49" i="6"/>
  <c r="N49" i="6"/>
  <c r="AT48" i="6"/>
  <c r="AR48" i="6"/>
  <c r="AQ48" i="6"/>
  <c r="AP48" i="6"/>
  <c r="AO48" i="6"/>
  <c r="AN48" i="6"/>
  <c r="AM48" i="6"/>
  <c r="AL48" i="6"/>
  <c r="AK48" i="6"/>
  <c r="AJ48" i="6"/>
  <c r="AI48" i="6"/>
  <c r="AH48" i="6"/>
  <c r="AG48" i="6"/>
  <c r="AF48" i="6"/>
  <c r="AE48" i="6"/>
  <c r="AD48" i="6"/>
  <c r="AC48" i="6"/>
  <c r="AB48" i="6"/>
  <c r="AA48" i="6"/>
  <c r="Z48" i="6"/>
  <c r="Y48" i="6"/>
  <c r="X48" i="6"/>
  <c r="W48" i="6"/>
  <c r="K48" i="6"/>
  <c r="D48" i="6"/>
  <c r="C48" i="6"/>
  <c r="AR47" i="6"/>
  <c r="AQ47" i="6"/>
  <c r="AP47" i="6"/>
  <c r="AO47" i="6"/>
  <c r="AN47" i="6"/>
  <c r="AM47" i="6"/>
  <c r="AL47" i="6"/>
  <c r="AK47" i="6"/>
  <c r="AJ47" i="6"/>
  <c r="AI47" i="6"/>
  <c r="AH47" i="6"/>
  <c r="AG47" i="6"/>
  <c r="AF47" i="6"/>
  <c r="AE47" i="6"/>
  <c r="AD47" i="6"/>
  <c r="AC47" i="6"/>
  <c r="AB47" i="6"/>
  <c r="AA47" i="6"/>
  <c r="Z47" i="6"/>
  <c r="Y47" i="6"/>
  <c r="X47" i="6"/>
  <c r="W47" i="6"/>
  <c r="D47" i="6"/>
  <c r="C47" i="6"/>
  <c r="AT43" i="6"/>
  <c r="H62" i="6"/>
  <c r="A41" i="6"/>
  <c r="B41" i="6"/>
  <c r="E41" i="6"/>
  <c r="I41" i="6"/>
  <c r="A42" i="6"/>
  <c r="B42" i="6"/>
  <c r="C42" i="6"/>
  <c r="D42" i="6"/>
  <c r="W42" i="6"/>
  <c r="X42" i="6"/>
  <c r="Y42" i="6"/>
  <c r="Z42" i="6"/>
  <c r="AA42" i="6"/>
  <c r="AB42" i="6"/>
  <c r="AC42" i="6"/>
  <c r="AD42" i="6"/>
  <c r="AE42" i="6"/>
  <c r="AF42" i="6"/>
  <c r="AG42" i="6"/>
  <c r="AH42" i="6"/>
  <c r="AI42" i="6"/>
  <c r="AJ42" i="6"/>
  <c r="AK42" i="6"/>
  <c r="AL42" i="6"/>
  <c r="AM42" i="6"/>
  <c r="AN42" i="6"/>
  <c r="AO42" i="6"/>
  <c r="AP42" i="6"/>
  <c r="AQ42" i="6"/>
  <c r="A43" i="6"/>
  <c r="B43" i="6"/>
  <c r="C43" i="6"/>
  <c r="D43" i="6"/>
  <c r="K43" i="6"/>
  <c r="W43" i="6"/>
  <c r="X43" i="6"/>
  <c r="Y43" i="6"/>
  <c r="Z43" i="6"/>
  <c r="AA43" i="6"/>
  <c r="AB43" i="6"/>
  <c r="AC43" i="6"/>
  <c r="AD43" i="6"/>
  <c r="AE43" i="6"/>
  <c r="AF43" i="6"/>
  <c r="AG43" i="6"/>
  <c r="AH43" i="6"/>
  <c r="AI43" i="6"/>
  <c r="AJ43" i="6"/>
  <c r="AK43" i="6"/>
  <c r="AL43" i="6"/>
  <c r="AM43" i="6"/>
  <c r="AN43" i="6"/>
  <c r="AO43" i="6"/>
  <c r="AP43" i="6"/>
  <c r="AQ43" i="6"/>
  <c r="A44" i="6"/>
  <c r="B44" i="6"/>
  <c r="N44" i="6"/>
  <c r="O44" i="6"/>
  <c r="P44" i="6"/>
  <c r="Q44" i="6"/>
  <c r="R44" i="6"/>
  <c r="S44" i="6"/>
  <c r="T44" i="6"/>
  <c r="U44" i="6"/>
  <c r="V44" i="6"/>
  <c r="W44" i="6"/>
  <c r="X44" i="6"/>
  <c r="Y44" i="6"/>
  <c r="Z44" i="6"/>
  <c r="AA44" i="6"/>
  <c r="AB44" i="6"/>
  <c r="AC44" i="6"/>
  <c r="AD44" i="6"/>
  <c r="AE44" i="6"/>
  <c r="AF44" i="6"/>
  <c r="AG44" i="6"/>
  <c r="AH44" i="6"/>
  <c r="AI44" i="6"/>
  <c r="AJ44" i="6"/>
  <c r="AK44" i="6"/>
  <c r="AL44" i="6"/>
  <c r="AM44" i="6"/>
  <c r="AN44" i="6"/>
  <c r="AO44" i="6"/>
  <c r="AP44" i="6"/>
  <c r="AQ44" i="6"/>
  <c r="A45" i="6"/>
  <c r="B45" i="6"/>
  <c r="N45" i="6"/>
  <c r="O45" i="6"/>
  <c r="P45" i="6"/>
  <c r="Q45" i="6"/>
  <c r="R45" i="6"/>
  <c r="S45" i="6"/>
  <c r="T45" i="6"/>
  <c r="U45" i="6"/>
  <c r="V45" i="6"/>
  <c r="W45" i="6"/>
  <c r="X45" i="6"/>
  <c r="Y45" i="6"/>
  <c r="Z45" i="6"/>
  <c r="AA45" i="6"/>
  <c r="AB45" i="6"/>
  <c r="AC45" i="6"/>
  <c r="AD45" i="6"/>
  <c r="AE45" i="6"/>
  <c r="AF45" i="6"/>
  <c r="AG45" i="6"/>
  <c r="AH45" i="6"/>
  <c r="AI45" i="6"/>
  <c r="AJ45" i="6"/>
  <c r="AK45" i="6"/>
  <c r="AL45" i="6"/>
  <c r="AM45" i="6"/>
  <c r="AN45" i="6"/>
  <c r="AO45" i="6"/>
  <c r="AP45" i="6"/>
  <c r="AQ45" i="6"/>
  <c r="A46" i="6"/>
  <c r="B46" i="6"/>
  <c r="E46" i="6"/>
  <c r="I46" i="6"/>
  <c r="A47" i="6"/>
  <c r="B47" i="6"/>
  <c r="A48" i="6"/>
  <c r="B48" i="6"/>
  <c r="A49" i="6"/>
  <c r="B49" i="6"/>
  <c r="A50" i="6"/>
  <c r="B50" i="6"/>
  <c r="A51" i="6"/>
  <c r="B51" i="6"/>
  <c r="E51" i="6"/>
  <c r="I51" i="6"/>
  <c r="A52" i="6"/>
  <c r="B52" i="6"/>
  <c r="A53" i="6"/>
  <c r="B53" i="6"/>
  <c r="A54" i="6"/>
  <c r="B54" i="6"/>
  <c r="A55" i="6"/>
  <c r="B55" i="6"/>
  <c r="A56" i="6"/>
  <c r="B56" i="6"/>
  <c r="C56" i="6"/>
  <c r="D56" i="6"/>
  <c r="E56" i="6"/>
  <c r="F56" i="6"/>
  <c r="G56" i="6"/>
  <c r="H56" i="6"/>
  <c r="I56" i="6"/>
  <c r="J56" i="6"/>
  <c r="K56" i="6"/>
  <c r="L56" i="6"/>
  <c r="M56" i="6"/>
  <c r="N56" i="6"/>
  <c r="O56" i="6"/>
  <c r="P56" i="6"/>
  <c r="Q56" i="6"/>
  <c r="R56" i="6"/>
  <c r="S56" i="6"/>
  <c r="T56" i="6"/>
  <c r="U56" i="6"/>
  <c r="V56" i="6"/>
  <c r="W56" i="6"/>
  <c r="X56" i="6"/>
  <c r="Y56" i="6"/>
  <c r="Z56" i="6"/>
  <c r="AA56" i="6"/>
  <c r="AB56" i="6"/>
  <c r="AC56" i="6"/>
  <c r="AD56" i="6"/>
  <c r="AE56" i="6"/>
  <c r="AF56" i="6"/>
  <c r="AG56" i="6"/>
  <c r="AH56" i="6"/>
  <c r="AI56" i="6"/>
  <c r="AJ56" i="6"/>
  <c r="AK56" i="6"/>
  <c r="AL56" i="6"/>
  <c r="AM56" i="6"/>
  <c r="AN56" i="6"/>
  <c r="AO56" i="6"/>
  <c r="AP56" i="6"/>
  <c r="AQ56" i="6"/>
  <c r="A57" i="6"/>
  <c r="C57" i="6"/>
  <c r="A58" i="6"/>
  <c r="B58" i="6"/>
  <c r="E58" i="6"/>
  <c r="I58" i="6"/>
  <c r="A59" i="6"/>
  <c r="B59" i="6"/>
  <c r="C59" i="6"/>
  <c r="D59" i="6"/>
  <c r="A60" i="6"/>
  <c r="B60" i="6"/>
  <c r="C60" i="6"/>
  <c r="D60" i="6"/>
  <c r="E60" i="6"/>
  <c r="F60" i="6"/>
  <c r="G60" i="6"/>
  <c r="H60" i="6"/>
  <c r="I60" i="6"/>
  <c r="J60" i="6"/>
  <c r="K60" i="6"/>
  <c r="L60" i="6"/>
  <c r="M60" i="6"/>
  <c r="N60" i="6"/>
  <c r="O60" i="6"/>
  <c r="P60" i="6"/>
  <c r="Q60" i="6"/>
  <c r="R60" i="6"/>
  <c r="S60" i="6"/>
  <c r="T60" i="6"/>
  <c r="U60" i="6"/>
  <c r="V60" i="6"/>
  <c r="W60" i="6"/>
  <c r="X60" i="6"/>
  <c r="Y60" i="6"/>
  <c r="Z60" i="6"/>
  <c r="AA60" i="6"/>
  <c r="AB60" i="6"/>
  <c r="AC60" i="6"/>
  <c r="AD60" i="6"/>
  <c r="AE60" i="6"/>
  <c r="AF60" i="6"/>
  <c r="AG60" i="6"/>
  <c r="AH60" i="6"/>
  <c r="AI60" i="6"/>
  <c r="AJ60" i="6"/>
  <c r="AK60" i="6"/>
  <c r="AL60" i="6"/>
  <c r="AM60" i="6"/>
  <c r="AN60" i="6"/>
  <c r="AO60" i="6"/>
  <c r="AP60" i="6"/>
  <c r="AQ60" i="6"/>
  <c r="A61" i="6"/>
  <c r="B61" i="6"/>
  <c r="C61" i="6"/>
  <c r="D61" i="6"/>
  <c r="E61" i="6"/>
  <c r="F61" i="6"/>
  <c r="G61" i="6"/>
  <c r="H61" i="6"/>
  <c r="I61" i="6"/>
  <c r="J61" i="6"/>
  <c r="K61" i="6"/>
  <c r="L61" i="6"/>
  <c r="M61" i="6"/>
  <c r="N61" i="6"/>
  <c r="O61" i="6"/>
  <c r="P61" i="6"/>
  <c r="Q61" i="6"/>
  <c r="R61" i="6"/>
  <c r="S61" i="6"/>
  <c r="T61" i="6"/>
  <c r="U61" i="6"/>
  <c r="V61" i="6"/>
  <c r="W61" i="6"/>
  <c r="X61" i="6"/>
  <c r="Y61" i="6"/>
  <c r="Z61" i="6"/>
  <c r="AA61" i="6"/>
  <c r="AB61" i="6"/>
  <c r="AC61" i="6"/>
  <c r="AD61" i="6"/>
  <c r="AE61" i="6"/>
  <c r="AF61" i="6"/>
  <c r="AG61" i="6"/>
  <c r="AH61" i="6"/>
  <c r="AI61" i="6"/>
  <c r="AJ61" i="6"/>
  <c r="AK61" i="6"/>
  <c r="AL61" i="6"/>
  <c r="AM61" i="6"/>
  <c r="AN61" i="6"/>
  <c r="AO61" i="6"/>
  <c r="AP61" i="6"/>
  <c r="AQ61" i="6"/>
  <c r="A62" i="6"/>
  <c r="B62" i="6"/>
  <c r="C62" i="6"/>
  <c r="D62" i="6"/>
  <c r="E62" i="6"/>
  <c r="F62" i="6"/>
  <c r="G62" i="6"/>
  <c r="I62" i="6"/>
  <c r="J62" i="6"/>
  <c r="K62" i="6"/>
  <c r="L62" i="6"/>
  <c r="M62" i="6"/>
  <c r="N62" i="6"/>
  <c r="O62" i="6"/>
  <c r="P62" i="6"/>
  <c r="Q62" i="6"/>
  <c r="R62" i="6"/>
  <c r="S62" i="6"/>
  <c r="T62" i="6"/>
  <c r="U62" i="6"/>
  <c r="V62" i="6"/>
  <c r="W62" i="6"/>
  <c r="X62" i="6"/>
  <c r="Y62" i="6"/>
  <c r="Z62" i="6"/>
  <c r="AA62" i="6"/>
  <c r="AB62" i="6"/>
  <c r="AC62" i="6"/>
  <c r="AD62" i="6"/>
  <c r="AE62" i="6"/>
  <c r="AF62" i="6"/>
  <c r="AG62" i="6"/>
  <c r="AH62" i="6"/>
  <c r="AI62" i="6"/>
  <c r="AJ62" i="6"/>
  <c r="AK62" i="6"/>
  <c r="AL62" i="6"/>
  <c r="AM62" i="6"/>
  <c r="AN62" i="6"/>
  <c r="AO62" i="6"/>
  <c r="AP62" i="6"/>
  <c r="AQ62" i="6"/>
  <c r="A63" i="6"/>
  <c r="B63" i="6"/>
  <c r="E63" i="6"/>
  <c r="I63" i="6"/>
  <c r="A64" i="6"/>
  <c r="B64" i="6"/>
  <c r="C64" i="6"/>
  <c r="D64" i="6"/>
  <c r="U64" i="6"/>
  <c r="V64" i="6"/>
  <c r="W64" i="6"/>
  <c r="X64" i="6"/>
  <c r="Y64" i="6"/>
  <c r="Z64" i="6"/>
  <c r="AA64" i="6"/>
  <c r="AB64" i="6"/>
  <c r="AC64" i="6"/>
  <c r="AD64" i="6"/>
  <c r="AE64" i="6"/>
  <c r="AF64" i="6"/>
  <c r="AG64" i="6"/>
  <c r="AH64" i="6"/>
  <c r="AI64" i="6"/>
  <c r="AJ64" i="6"/>
  <c r="AK64" i="6"/>
  <c r="AL64" i="6"/>
  <c r="AM64" i="6"/>
  <c r="AN64" i="6"/>
  <c r="AO64" i="6"/>
  <c r="AP64" i="6"/>
  <c r="AQ64" i="6"/>
  <c r="A65" i="6"/>
  <c r="B65" i="6"/>
  <c r="C65" i="6"/>
  <c r="D65" i="6"/>
  <c r="E65" i="6"/>
  <c r="F65" i="6"/>
  <c r="G65" i="6"/>
  <c r="H65" i="6"/>
  <c r="I65" i="6"/>
  <c r="J65" i="6"/>
  <c r="K65" i="6"/>
  <c r="L65" i="6"/>
  <c r="M65" i="6"/>
  <c r="N65" i="6"/>
  <c r="O65" i="6"/>
  <c r="P65" i="6"/>
  <c r="Q65" i="6"/>
  <c r="R65" i="6"/>
  <c r="S65" i="6"/>
  <c r="T65" i="6"/>
  <c r="U65" i="6"/>
  <c r="V65" i="6"/>
  <c r="W65" i="6"/>
  <c r="X65" i="6"/>
  <c r="Y65" i="6"/>
  <c r="Z65" i="6"/>
  <c r="AA65" i="6"/>
  <c r="AB65" i="6"/>
  <c r="AC65" i="6"/>
  <c r="AD65" i="6"/>
  <c r="AE65" i="6"/>
  <c r="AF65" i="6"/>
  <c r="AG65" i="6"/>
  <c r="AH65" i="6"/>
  <c r="AI65" i="6"/>
  <c r="AJ65" i="6"/>
  <c r="AK65" i="6"/>
  <c r="AL65" i="6"/>
  <c r="AM65" i="6"/>
  <c r="AN65" i="6"/>
  <c r="AO65" i="6"/>
  <c r="AP65" i="6"/>
  <c r="AQ65" i="6"/>
  <c r="A66" i="6"/>
  <c r="B66" i="6"/>
  <c r="C66" i="6"/>
  <c r="D66" i="6"/>
  <c r="E66" i="6"/>
  <c r="F66" i="6"/>
  <c r="G66" i="6"/>
  <c r="H66" i="6"/>
  <c r="I66" i="6"/>
  <c r="J66" i="6"/>
  <c r="K66" i="6"/>
  <c r="L66" i="6"/>
  <c r="M66" i="6"/>
  <c r="N66" i="6"/>
  <c r="O66" i="6"/>
  <c r="P66" i="6"/>
  <c r="Q66" i="6"/>
  <c r="R66" i="6"/>
  <c r="S66" i="6"/>
  <c r="T66" i="6"/>
  <c r="U66" i="6"/>
  <c r="V66" i="6"/>
  <c r="W66" i="6"/>
  <c r="X66" i="6"/>
  <c r="Y66" i="6"/>
  <c r="Z66" i="6"/>
  <c r="AA66" i="6"/>
  <c r="AB66" i="6"/>
  <c r="AC66" i="6"/>
  <c r="AD66" i="6"/>
  <c r="AE66" i="6"/>
  <c r="AF66" i="6"/>
  <c r="AG66" i="6"/>
  <c r="AH66" i="6"/>
  <c r="AI66" i="6"/>
  <c r="AJ66" i="6"/>
  <c r="AK66" i="6"/>
  <c r="AL66" i="6"/>
  <c r="AM66" i="6"/>
  <c r="AN66" i="6"/>
  <c r="AO66" i="6"/>
  <c r="AP66" i="6"/>
  <c r="AQ66" i="6"/>
  <c r="A67" i="6"/>
  <c r="B67" i="6"/>
  <c r="C67" i="6"/>
  <c r="D67" i="6"/>
  <c r="E67" i="6"/>
  <c r="F67" i="6"/>
  <c r="G67" i="6"/>
  <c r="H67" i="6"/>
  <c r="I67" i="6"/>
  <c r="J67" i="6"/>
  <c r="K67" i="6"/>
  <c r="L67" i="6"/>
  <c r="M67" i="6"/>
  <c r="N67" i="6"/>
  <c r="O67" i="6"/>
  <c r="P67" i="6"/>
  <c r="Q67" i="6"/>
  <c r="R67" i="6"/>
  <c r="S67" i="6"/>
  <c r="T67" i="6"/>
  <c r="U67" i="6"/>
  <c r="V67" i="6"/>
  <c r="W67" i="6"/>
  <c r="X67" i="6"/>
  <c r="Y67" i="6"/>
  <c r="Z67" i="6"/>
  <c r="AA67" i="6"/>
  <c r="AB67" i="6"/>
  <c r="AC67" i="6"/>
  <c r="AD67" i="6"/>
  <c r="AE67" i="6"/>
  <c r="AF67" i="6"/>
  <c r="AG67" i="6"/>
  <c r="AH67" i="6"/>
  <c r="AI67" i="6"/>
  <c r="AJ67" i="6"/>
  <c r="AK67" i="6"/>
  <c r="AL67" i="6"/>
  <c r="AM67" i="6"/>
  <c r="AN67" i="6"/>
  <c r="AO67" i="6"/>
  <c r="AP67" i="6"/>
  <c r="AQ67" i="6"/>
  <c r="A68" i="6"/>
  <c r="B68" i="6"/>
  <c r="E68" i="6"/>
  <c r="I68" i="6"/>
  <c r="A69" i="6"/>
  <c r="B69" i="6"/>
  <c r="C69" i="6"/>
  <c r="D69" i="6"/>
  <c r="U69" i="6"/>
  <c r="V69" i="6"/>
  <c r="W69" i="6"/>
  <c r="X69" i="6"/>
  <c r="Y69" i="6"/>
  <c r="Z69" i="6"/>
  <c r="AA69" i="6"/>
  <c r="AB69" i="6"/>
  <c r="AC69" i="6"/>
  <c r="AD69" i="6"/>
  <c r="AE69" i="6"/>
  <c r="AF69" i="6"/>
  <c r="AG69" i="6"/>
  <c r="AH69" i="6"/>
  <c r="AI69" i="6"/>
  <c r="AJ69" i="6"/>
  <c r="AK69" i="6"/>
  <c r="AL69" i="6"/>
  <c r="AM69" i="6"/>
  <c r="AN69" i="6"/>
  <c r="AO69" i="6"/>
  <c r="AP69" i="6"/>
  <c r="AQ69" i="6"/>
  <c r="A70" i="6"/>
  <c r="B70" i="6"/>
  <c r="C70" i="6"/>
  <c r="D70" i="6"/>
  <c r="E70" i="6"/>
  <c r="F70" i="6"/>
  <c r="G70" i="6"/>
  <c r="H70" i="6"/>
  <c r="I70" i="6"/>
  <c r="J70" i="6"/>
  <c r="K70" i="6"/>
  <c r="L70" i="6"/>
  <c r="M70" i="6"/>
  <c r="N70" i="6"/>
  <c r="O70" i="6"/>
  <c r="P70" i="6"/>
  <c r="Q70" i="6"/>
  <c r="R70" i="6"/>
  <c r="S70" i="6"/>
  <c r="T70" i="6"/>
  <c r="U70" i="6"/>
  <c r="V70" i="6"/>
  <c r="W70" i="6"/>
  <c r="X70" i="6"/>
  <c r="Y70" i="6"/>
  <c r="Z70" i="6"/>
  <c r="AA70" i="6"/>
  <c r="AB70" i="6"/>
  <c r="AC70" i="6"/>
  <c r="AD70" i="6"/>
  <c r="AE70" i="6"/>
  <c r="AF70" i="6"/>
  <c r="AG70" i="6"/>
  <c r="AH70" i="6"/>
  <c r="AI70" i="6"/>
  <c r="AJ70" i="6"/>
  <c r="AK70" i="6"/>
  <c r="AL70" i="6"/>
  <c r="AM70" i="6"/>
  <c r="AN70" i="6"/>
  <c r="AO70" i="6"/>
  <c r="AP70" i="6"/>
  <c r="AQ70" i="6"/>
  <c r="A71" i="6"/>
  <c r="B71" i="6"/>
  <c r="C71" i="6"/>
  <c r="D71" i="6"/>
  <c r="E71" i="6"/>
  <c r="F71" i="6"/>
  <c r="G71" i="6"/>
  <c r="H71" i="6"/>
  <c r="I71" i="6"/>
  <c r="J71" i="6"/>
  <c r="K71" i="6"/>
  <c r="L71" i="6"/>
  <c r="M71" i="6"/>
  <c r="N71" i="6"/>
  <c r="O71" i="6"/>
  <c r="P71" i="6"/>
  <c r="Q71" i="6"/>
  <c r="R71" i="6"/>
  <c r="S71" i="6"/>
  <c r="T71" i="6"/>
  <c r="U71" i="6"/>
  <c r="V71" i="6"/>
  <c r="W71" i="6"/>
  <c r="X71" i="6"/>
  <c r="Y71" i="6"/>
  <c r="Z71" i="6"/>
  <c r="AA71" i="6"/>
  <c r="AB71" i="6"/>
  <c r="AC71" i="6"/>
  <c r="AD71" i="6"/>
  <c r="AE71" i="6"/>
  <c r="AF71" i="6"/>
  <c r="AG71" i="6"/>
  <c r="AH71" i="6"/>
  <c r="AI71" i="6"/>
  <c r="AJ71" i="6"/>
  <c r="AK71" i="6"/>
  <c r="AL71" i="6"/>
  <c r="AM71" i="6"/>
  <c r="AN71" i="6"/>
  <c r="AO71" i="6"/>
  <c r="AP71" i="6"/>
  <c r="AQ71" i="6"/>
  <c r="A72" i="6"/>
  <c r="B72" i="6"/>
  <c r="C72" i="6"/>
  <c r="D72" i="6"/>
  <c r="E72" i="6"/>
  <c r="F72" i="6"/>
  <c r="G72" i="6"/>
  <c r="H72" i="6"/>
  <c r="I72" i="6"/>
  <c r="J72" i="6"/>
  <c r="K72" i="6"/>
  <c r="L72" i="6"/>
  <c r="M72" i="6"/>
  <c r="N72" i="6"/>
  <c r="O72" i="6"/>
  <c r="P72" i="6"/>
  <c r="Q72" i="6"/>
  <c r="R72" i="6"/>
  <c r="S72" i="6"/>
  <c r="T72" i="6"/>
  <c r="U72" i="6"/>
  <c r="V72" i="6"/>
  <c r="W72" i="6"/>
  <c r="X72" i="6"/>
  <c r="Y72" i="6"/>
  <c r="Z72" i="6"/>
  <c r="AA72" i="6"/>
  <c r="AB72" i="6"/>
  <c r="AC72" i="6"/>
  <c r="AD72" i="6"/>
  <c r="AE72" i="6"/>
  <c r="AF72" i="6"/>
  <c r="AG72" i="6"/>
  <c r="AH72" i="6"/>
  <c r="AI72" i="6"/>
  <c r="AJ72" i="6"/>
  <c r="AK72" i="6"/>
  <c r="AL72" i="6"/>
  <c r="AM72" i="6"/>
  <c r="AN72" i="6"/>
  <c r="AO72" i="6"/>
  <c r="AP72" i="6"/>
  <c r="AQ72" i="6"/>
  <c r="A73" i="6"/>
  <c r="B73" i="6"/>
  <c r="C73" i="6"/>
  <c r="D73" i="6"/>
  <c r="E73" i="6"/>
  <c r="F73" i="6"/>
  <c r="G73" i="6"/>
  <c r="H73" i="6"/>
  <c r="I73" i="6"/>
  <c r="J73" i="6"/>
  <c r="K73" i="6"/>
  <c r="L73" i="6"/>
  <c r="M73" i="6"/>
  <c r="N73" i="6"/>
  <c r="O73" i="6"/>
  <c r="P73" i="6"/>
  <c r="Q73" i="6"/>
  <c r="R73" i="6"/>
  <c r="S73" i="6"/>
  <c r="T73" i="6"/>
  <c r="U73" i="6"/>
  <c r="V73" i="6"/>
  <c r="W73" i="6"/>
  <c r="X73" i="6"/>
  <c r="Y73" i="6"/>
  <c r="Z73" i="6"/>
  <c r="AA73" i="6"/>
  <c r="AB73" i="6"/>
  <c r="AC73" i="6"/>
  <c r="AD73" i="6"/>
  <c r="AE73" i="6"/>
  <c r="AF73" i="6"/>
  <c r="AG73" i="6"/>
  <c r="AH73" i="6"/>
  <c r="AI73" i="6"/>
  <c r="AJ73" i="6"/>
  <c r="AK73" i="6"/>
  <c r="AL73" i="6"/>
  <c r="AM73" i="6"/>
  <c r="AN73" i="6"/>
  <c r="AO73" i="6"/>
  <c r="AP73" i="6"/>
  <c r="AQ73" i="6"/>
  <c r="C40" i="6"/>
  <c r="AT73" i="6"/>
  <c r="AS73" i="6"/>
  <c r="AR73" i="6"/>
  <c r="AT72" i="6"/>
  <c r="AS72" i="6"/>
  <c r="AR72" i="6"/>
  <c r="AT71" i="6"/>
  <c r="AS71" i="6"/>
  <c r="AR71" i="6"/>
  <c r="AT70" i="6"/>
  <c r="AS70" i="6"/>
  <c r="AR70" i="6"/>
  <c r="AT69" i="6"/>
  <c r="AS69" i="6"/>
  <c r="AR69" i="6"/>
  <c r="AT68" i="6"/>
  <c r="AS68" i="6"/>
  <c r="AR68" i="6"/>
  <c r="AT66" i="6"/>
  <c r="AS66" i="6"/>
  <c r="AT65" i="6"/>
  <c r="AS65" i="6"/>
  <c r="AT64" i="6"/>
  <c r="AS64" i="6"/>
  <c r="AT63" i="6"/>
  <c r="AS63" i="6"/>
  <c r="AT62" i="6"/>
  <c r="AS62" i="6"/>
  <c r="AR62" i="6"/>
  <c r="AT61" i="6"/>
  <c r="AS61" i="6"/>
  <c r="AR61" i="6"/>
  <c r="AT60" i="6"/>
  <c r="AS60" i="6"/>
  <c r="AR60" i="6"/>
  <c r="AT58" i="6"/>
  <c r="AS58" i="6"/>
  <c r="AR58" i="6"/>
  <c r="AT57" i="6"/>
  <c r="AS57" i="6"/>
  <c r="AR57" i="6"/>
  <c r="AT56" i="6"/>
  <c r="AS56" i="6"/>
  <c r="AR56" i="6"/>
  <c r="AT46" i="6"/>
  <c r="AS46" i="6"/>
  <c r="AR46" i="6"/>
  <c r="AT45" i="6"/>
  <c r="AS45" i="6"/>
  <c r="AR45" i="6"/>
  <c r="AT44" i="6"/>
  <c r="AS44" i="6"/>
  <c r="AR44" i="6"/>
  <c r="AR43" i="6"/>
  <c r="AR42" i="6"/>
  <c r="A40" i="6"/>
  <c r="V39" i="6"/>
  <c r="Q39" i="6"/>
  <c r="AP38" i="6"/>
  <c r="AO38" i="6"/>
  <c r="AM38" i="6"/>
  <c r="D38" i="6"/>
  <c r="AT26" i="5"/>
  <c r="F68" i="5" s="1"/>
  <c r="R26" i="5"/>
  <c r="R63" i="5" s="1"/>
  <c r="AU10" i="5"/>
  <c r="I12" i="5" s="1"/>
  <c r="I49" i="5" s="1"/>
  <c r="AU15" i="5"/>
  <c r="N58" i="5" s="1"/>
  <c r="AU4" i="5"/>
  <c r="I5" i="5" s="1"/>
  <c r="I42" i="5" s="1"/>
  <c r="N45" i="5"/>
  <c r="A41" i="5"/>
  <c r="B41" i="5"/>
  <c r="C41" i="5"/>
  <c r="D41" i="5"/>
  <c r="A42" i="5"/>
  <c r="B42" i="5"/>
  <c r="C42" i="5"/>
  <c r="F42" i="5"/>
  <c r="N42" i="5"/>
  <c r="A43" i="5"/>
  <c r="B43" i="5"/>
  <c r="C43" i="5"/>
  <c r="D43" i="5"/>
  <c r="E43" i="5"/>
  <c r="F43" i="5"/>
  <c r="A44" i="5"/>
  <c r="B44" i="5"/>
  <c r="C44" i="5"/>
  <c r="D44" i="5"/>
  <c r="E44" i="5"/>
  <c r="A45" i="5"/>
  <c r="B45" i="5"/>
  <c r="C45" i="5"/>
  <c r="D45" i="5"/>
  <c r="E45" i="5"/>
  <c r="A46" i="5"/>
  <c r="B46" i="5"/>
  <c r="C46" i="5"/>
  <c r="D46" i="5"/>
  <c r="E46" i="5"/>
  <c r="A47" i="5"/>
  <c r="B47" i="5"/>
  <c r="C47" i="5"/>
  <c r="D47" i="5"/>
  <c r="E47" i="5"/>
  <c r="A48" i="5"/>
  <c r="B48" i="5"/>
  <c r="C48" i="5"/>
  <c r="D48" i="5"/>
  <c r="E48" i="5"/>
  <c r="A49" i="5"/>
  <c r="B49" i="5"/>
  <c r="C49" i="5"/>
  <c r="F49" i="5"/>
  <c r="N49" i="5"/>
  <c r="A50" i="5"/>
  <c r="B50" i="5"/>
  <c r="C50" i="5"/>
  <c r="D50" i="5"/>
  <c r="E50" i="5"/>
  <c r="F50" i="5"/>
  <c r="A51" i="5"/>
  <c r="B51" i="5"/>
  <c r="C51" i="5"/>
  <c r="D51" i="5"/>
  <c r="E51" i="5"/>
  <c r="F51" i="5"/>
  <c r="G51" i="5"/>
  <c r="H51" i="5"/>
  <c r="I51" i="5"/>
  <c r="J51" i="5"/>
  <c r="K51" i="5"/>
  <c r="L51" i="5"/>
  <c r="M51" i="5"/>
  <c r="N51" i="5"/>
  <c r="O51" i="5"/>
  <c r="P51" i="5"/>
  <c r="Q51" i="5"/>
  <c r="R51" i="5"/>
  <c r="S51" i="5"/>
  <c r="T51" i="5"/>
  <c r="U51" i="5"/>
  <c r="V51" i="5"/>
  <c r="W51" i="5"/>
  <c r="X51" i="5"/>
  <c r="Y51" i="5"/>
  <c r="Z51" i="5"/>
  <c r="AA51" i="5"/>
  <c r="AB51" i="5"/>
  <c r="AC51" i="5"/>
  <c r="AD51" i="5"/>
  <c r="AE51" i="5"/>
  <c r="AF51" i="5"/>
  <c r="AG51" i="5"/>
  <c r="AH51" i="5"/>
  <c r="AI51" i="5"/>
  <c r="AJ51" i="5"/>
  <c r="AK51" i="5"/>
  <c r="AL51" i="5"/>
  <c r="AM51" i="5"/>
  <c r="AN51" i="5"/>
  <c r="AO51" i="5"/>
  <c r="AP51" i="5"/>
  <c r="AQ51" i="5"/>
  <c r="AR51" i="5"/>
  <c r="AS51" i="5"/>
  <c r="AT51" i="5"/>
  <c r="A52" i="5"/>
  <c r="B52" i="5"/>
  <c r="C52" i="5"/>
  <c r="D52" i="5"/>
  <c r="E52" i="5"/>
  <c r="A53" i="5"/>
  <c r="B53" i="5"/>
  <c r="C53" i="5"/>
  <c r="D53" i="5"/>
  <c r="E53" i="5"/>
  <c r="A54" i="5"/>
  <c r="B54" i="5"/>
  <c r="C54" i="5"/>
  <c r="D54" i="5"/>
  <c r="E54" i="5"/>
  <c r="A55" i="5"/>
  <c r="B55" i="5"/>
  <c r="C55" i="5"/>
  <c r="D55" i="5"/>
  <c r="E55" i="5"/>
  <c r="A56" i="5"/>
  <c r="B56" i="5"/>
  <c r="C56" i="5"/>
  <c r="F56" i="5"/>
  <c r="O56" i="5"/>
  <c r="A57" i="5"/>
  <c r="B57" i="5"/>
  <c r="C57" i="5"/>
  <c r="D57" i="5"/>
  <c r="E57" i="5"/>
  <c r="A58" i="5"/>
  <c r="B58" i="5"/>
  <c r="C58" i="5"/>
  <c r="D58" i="5"/>
  <c r="E58" i="5"/>
  <c r="A59" i="5"/>
  <c r="B59" i="5"/>
  <c r="C59" i="5"/>
  <c r="D59" i="5"/>
  <c r="E59" i="5"/>
  <c r="A60" i="5"/>
  <c r="B60" i="5"/>
  <c r="C60" i="5"/>
  <c r="D60" i="5"/>
  <c r="E60" i="5"/>
  <c r="A61" i="5"/>
  <c r="B61" i="5"/>
  <c r="C61" i="5"/>
  <c r="D61" i="5"/>
  <c r="E61" i="5"/>
  <c r="A62" i="5"/>
  <c r="B62" i="5"/>
  <c r="C62" i="5"/>
  <c r="D62" i="5"/>
  <c r="E62" i="5"/>
  <c r="A63" i="5"/>
  <c r="D63" i="5"/>
  <c r="U63" i="5"/>
  <c r="A64" i="5"/>
  <c r="B64" i="5"/>
  <c r="C64" i="5"/>
  <c r="D64" i="5"/>
  <c r="A65" i="5"/>
  <c r="B65" i="5"/>
  <c r="C65" i="5"/>
  <c r="D65" i="5"/>
  <c r="A66" i="5"/>
  <c r="B66" i="5"/>
  <c r="C66" i="5"/>
  <c r="X66" i="5"/>
  <c r="Y66" i="5"/>
  <c r="Z66" i="5"/>
  <c r="AA66" i="5"/>
  <c r="AB66" i="5"/>
  <c r="AC66" i="5"/>
  <c r="AD66" i="5"/>
  <c r="AE66" i="5"/>
  <c r="AF66" i="5"/>
  <c r="AG66" i="5"/>
  <c r="AH66" i="5"/>
  <c r="AI66" i="5"/>
  <c r="AJ66" i="5"/>
  <c r="AK66" i="5"/>
  <c r="AL66" i="5"/>
  <c r="AM66" i="5"/>
  <c r="AN66" i="5"/>
  <c r="AO66" i="5"/>
  <c r="AP66" i="5"/>
  <c r="AQ66" i="5"/>
  <c r="AR66" i="5"/>
  <c r="AS66" i="5"/>
  <c r="AT66" i="5"/>
  <c r="A67" i="5"/>
  <c r="B67" i="5"/>
  <c r="C67" i="5"/>
  <c r="X67" i="5"/>
  <c r="Y67" i="5"/>
  <c r="Z67" i="5"/>
  <c r="AA67" i="5"/>
  <c r="AB67" i="5"/>
  <c r="AC67" i="5"/>
  <c r="AD67" i="5"/>
  <c r="AE67" i="5"/>
  <c r="AF67" i="5"/>
  <c r="AG67" i="5"/>
  <c r="AH67" i="5"/>
  <c r="AI67" i="5"/>
  <c r="AJ67" i="5"/>
  <c r="AK67" i="5"/>
  <c r="AL67" i="5"/>
  <c r="AM67" i="5"/>
  <c r="AN67" i="5"/>
  <c r="AO67" i="5"/>
  <c r="AP67" i="5"/>
  <c r="AQ67" i="5"/>
  <c r="AR67" i="5"/>
  <c r="AS67" i="5"/>
  <c r="AT67" i="5"/>
  <c r="A68" i="5"/>
  <c r="B68" i="5"/>
  <c r="C68" i="5"/>
  <c r="X68" i="5"/>
  <c r="Y68" i="5"/>
  <c r="Z68" i="5"/>
  <c r="AA68" i="5"/>
  <c r="AB68" i="5"/>
  <c r="AC68" i="5"/>
  <c r="AD68" i="5"/>
  <c r="AE68" i="5"/>
  <c r="AF68" i="5"/>
  <c r="AG68" i="5"/>
  <c r="AH68" i="5"/>
  <c r="AI68" i="5"/>
  <c r="AJ68" i="5"/>
  <c r="AK68" i="5"/>
  <c r="AL68" i="5"/>
  <c r="AM68" i="5"/>
  <c r="AN68" i="5"/>
  <c r="AO68" i="5"/>
  <c r="AP68" i="5"/>
  <c r="AQ68" i="5"/>
  <c r="AR68" i="5"/>
  <c r="AS68" i="5"/>
  <c r="AT68" i="5"/>
  <c r="A69" i="5"/>
  <c r="B69" i="5"/>
  <c r="C69" i="5"/>
  <c r="X69" i="5"/>
  <c r="Y69" i="5"/>
  <c r="Z69" i="5"/>
  <c r="AA69" i="5"/>
  <c r="AB69" i="5"/>
  <c r="AC69" i="5"/>
  <c r="AD69" i="5"/>
  <c r="AE69" i="5"/>
  <c r="AF69" i="5"/>
  <c r="AG69" i="5"/>
  <c r="AH69" i="5"/>
  <c r="AI69" i="5"/>
  <c r="AJ69" i="5"/>
  <c r="AK69" i="5"/>
  <c r="AL69" i="5"/>
  <c r="AM69" i="5"/>
  <c r="AN69" i="5"/>
  <c r="AO69" i="5"/>
  <c r="AP69" i="5"/>
  <c r="AQ69" i="5"/>
  <c r="AR69" i="5"/>
  <c r="AS69" i="5"/>
  <c r="AT69" i="5"/>
  <c r="A70" i="5"/>
  <c r="B70" i="5"/>
  <c r="C70" i="5"/>
  <c r="X70" i="5"/>
  <c r="Y70" i="5"/>
  <c r="Z70" i="5"/>
  <c r="AA70" i="5"/>
  <c r="AB70" i="5"/>
  <c r="AC70" i="5"/>
  <c r="AD70" i="5"/>
  <c r="AE70" i="5"/>
  <c r="AF70" i="5"/>
  <c r="AG70" i="5"/>
  <c r="AH70" i="5"/>
  <c r="AI70" i="5"/>
  <c r="AJ70" i="5"/>
  <c r="AK70" i="5"/>
  <c r="AL70" i="5"/>
  <c r="AM70" i="5"/>
  <c r="AN70" i="5"/>
  <c r="AO70" i="5"/>
  <c r="AP70" i="5"/>
  <c r="AQ70" i="5"/>
  <c r="AR70" i="5"/>
  <c r="AS70" i="5"/>
  <c r="AT70" i="5"/>
  <c r="A71" i="5"/>
  <c r="B71" i="5"/>
  <c r="C71" i="5"/>
  <c r="X71" i="5"/>
  <c r="Y71" i="5"/>
  <c r="Z71" i="5"/>
  <c r="AA71" i="5"/>
  <c r="AB71" i="5"/>
  <c r="AC71" i="5"/>
  <c r="AD71" i="5"/>
  <c r="AE71" i="5"/>
  <c r="AF71" i="5"/>
  <c r="AG71" i="5"/>
  <c r="AH71" i="5"/>
  <c r="AI71" i="5"/>
  <c r="AJ71" i="5"/>
  <c r="AK71" i="5"/>
  <c r="AL71" i="5"/>
  <c r="AM71" i="5"/>
  <c r="AN71" i="5"/>
  <c r="AO71" i="5"/>
  <c r="AP71" i="5"/>
  <c r="AQ71" i="5"/>
  <c r="AR71" i="5"/>
  <c r="AS71" i="5"/>
  <c r="AT71" i="5"/>
  <c r="A72" i="5"/>
  <c r="B72" i="5"/>
  <c r="C72" i="5"/>
  <c r="X72" i="5"/>
  <c r="Y72" i="5"/>
  <c r="Z72" i="5"/>
  <c r="AA72" i="5"/>
  <c r="AB72" i="5"/>
  <c r="AC72" i="5"/>
  <c r="AD72" i="5"/>
  <c r="AE72" i="5"/>
  <c r="AF72" i="5"/>
  <c r="AG72" i="5"/>
  <c r="AH72" i="5"/>
  <c r="AI72" i="5"/>
  <c r="AJ72" i="5"/>
  <c r="AK72" i="5"/>
  <c r="AL72" i="5"/>
  <c r="AM72" i="5"/>
  <c r="AN72" i="5"/>
  <c r="AO72" i="5"/>
  <c r="AP72" i="5"/>
  <c r="AQ72" i="5"/>
  <c r="AR72" i="5"/>
  <c r="AS72" i="5"/>
  <c r="AT72" i="5"/>
  <c r="D40" i="5"/>
  <c r="D38" i="5"/>
  <c r="AM38" i="5"/>
  <c r="AO38" i="5"/>
  <c r="AP38" i="5"/>
  <c r="Q39" i="5"/>
  <c r="V39" i="5"/>
  <c r="A40" i="5"/>
  <c r="L30" i="4"/>
  <c r="L67" i="4" s="1"/>
  <c r="P69" i="4" s="1"/>
  <c r="T30" i="4"/>
  <c r="U67" i="4"/>
  <c r="U69" i="4" s="1"/>
  <c r="J22" i="4"/>
  <c r="J59" i="4" s="1"/>
  <c r="N61" i="4" s="1"/>
  <c r="W22" i="4"/>
  <c r="W59" i="4" s="1"/>
  <c r="R61" i="4" s="1"/>
  <c r="L14" i="4"/>
  <c r="L51" i="4" s="1"/>
  <c r="M53" i="4" s="1"/>
  <c r="S14" i="4"/>
  <c r="S51" i="4" s="1"/>
  <c r="Q53" i="4" s="1"/>
  <c r="J3" i="4"/>
  <c r="J40" i="4" s="1"/>
  <c r="J43" i="4" s="1"/>
  <c r="AC3" i="4"/>
  <c r="AC40" i="4" s="1"/>
  <c r="P43" i="4" s="1"/>
  <c r="A41" i="4"/>
  <c r="D41" i="4"/>
  <c r="L41" i="4"/>
  <c r="A42" i="4"/>
  <c r="AG42" i="4"/>
  <c r="AH42" i="4"/>
  <c r="AI42" i="4"/>
  <c r="AJ42" i="4"/>
  <c r="AK42" i="4"/>
  <c r="AL42" i="4"/>
  <c r="AM42" i="4"/>
  <c r="AN42" i="4"/>
  <c r="AO42" i="4"/>
  <c r="AP42" i="4"/>
  <c r="AQ42" i="4"/>
  <c r="AR42" i="4"/>
  <c r="AS42" i="4"/>
  <c r="AT42" i="4"/>
  <c r="A43" i="4"/>
  <c r="AH43" i="4"/>
  <c r="AI43" i="4"/>
  <c r="AJ43" i="4"/>
  <c r="AK43" i="4"/>
  <c r="AL43" i="4"/>
  <c r="AM43" i="4"/>
  <c r="AN43" i="4"/>
  <c r="AO43" i="4"/>
  <c r="AP43" i="4"/>
  <c r="AQ43" i="4"/>
  <c r="AR43" i="4"/>
  <c r="AS43" i="4"/>
  <c r="AT43" i="4"/>
  <c r="A44" i="4"/>
  <c r="AH44" i="4"/>
  <c r="AI44" i="4"/>
  <c r="AJ44" i="4"/>
  <c r="AK44" i="4"/>
  <c r="AL44" i="4"/>
  <c r="AM44" i="4"/>
  <c r="AN44" i="4"/>
  <c r="AO44" i="4"/>
  <c r="AP44" i="4"/>
  <c r="AQ44" i="4"/>
  <c r="AR44" i="4"/>
  <c r="AS44" i="4"/>
  <c r="AT44" i="4"/>
  <c r="A45" i="4"/>
  <c r="AH45" i="4"/>
  <c r="AI45" i="4"/>
  <c r="AJ45" i="4"/>
  <c r="AK45" i="4"/>
  <c r="AL45" i="4"/>
  <c r="AM45" i="4"/>
  <c r="AN45" i="4"/>
  <c r="AO45" i="4"/>
  <c r="AP45" i="4"/>
  <c r="AQ45" i="4"/>
  <c r="AR45" i="4"/>
  <c r="AS45" i="4"/>
  <c r="AT45" i="4"/>
  <c r="A46" i="4"/>
  <c r="AG46" i="4"/>
  <c r="AH46" i="4"/>
  <c r="AI46" i="4"/>
  <c r="AJ46" i="4"/>
  <c r="AK46" i="4"/>
  <c r="AL46" i="4"/>
  <c r="AM46" i="4"/>
  <c r="AN46" i="4"/>
  <c r="AO46" i="4"/>
  <c r="AP46" i="4"/>
  <c r="AQ46" i="4"/>
  <c r="AR46" i="4"/>
  <c r="AS46" i="4"/>
  <c r="AT46" i="4"/>
  <c r="A47" i="4"/>
  <c r="AG47" i="4"/>
  <c r="AH47" i="4"/>
  <c r="AI47" i="4"/>
  <c r="AJ47" i="4"/>
  <c r="AK47" i="4"/>
  <c r="AL47" i="4"/>
  <c r="AM47" i="4"/>
  <c r="AN47" i="4"/>
  <c r="AO47" i="4"/>
  <c r="AP47" i="4"/>
  <c r="AQ47" i="4"/>
  <c r="AR47" i="4"/>
  <c r="AS47" i="4"/>
  <c r="AT47" i="4"/>
  <c r="A48" i="4"/>
  <c r="AG48" i="4"/>
  <c r="AH48" i="4"/>
  <c r="AI48" i="4"/>
  <c r="AJ48" i="4"/>
  <c r="AK48" i="4"/>
  <c r="AL48" i="4"/>
  <c r="AM48" i="4"/>
  <c r="AN48" i="4"/>
  <c r="AO48" i="4"/>
  <c r="AP48" i="4"/>
  <c r="AQ48" i="4"/>
  <c r="AR48" i="4"/>
  <c r="AS48" i="4"/>
  <c r="AT48" i="4"/>
  <c r="A49" i="4"/>
  <c r="AG49" i="4"/>
  <c r="AH49" i="4"/>
  <c r="AI49" i="4"/>
  <c r="AJ49" i="4"/>
  <c r="AK49" i="4"/>
  <c r="AL49" i="4"/>
  <c r="AM49" i="4"/>
  <c r="AN49" i="4"/>
  <c r="AO49" i="4"/>
  <c r="AP49" i="4"/>
  <c r="AQ49" i="4"/>
  <c r="AR49" i="4"/>
  <c r="AS49" i="4"/>
  <c r="AT49" i="4"/>
  <c r="A50" i="4"/>
  <c r="AG50" i="4"/>
  <c r="AH50" i="4"/>
  <c r="AI50" i="4"/>
  <c r="AJ50" i="4"/>
  <c r="AK50" i="4"/>
  <c r="AL50" i="4"/>
  <c r="AM50" i="4"/>
  <c r="AN50" i="4"/>
  <c r="AO50" i="4"/>
  <c r="AP50" i="4"/>
  <c r="AQ50" i="4"/>
  <c r="AR50" i="4"/>
  <c r="AS50" i="4"/>
  <c r="AT50" i="4"/>
  <c r="A51" i="4"/>
  <c r="D51" i="4"/>
  <c r="M51" i="4"/>
  <c r="U51" i="4"/>
  <c r="A52" i="4"/>
  <c r="D52" i="4"/>
  <c r="E52" i="4"/>
  <c r="F52" i="4"/>
  <c r="G52" i="4"/>
  <c r="H52" i="4"/>
  <c r="I52" i="4"/>
  <c r="J52" i="4"/>
  <c r="K52" i="4"/>
  <c r="L52" i="4"/>
  <c r="M52" i="4"/>
  <c r="N52" i="4"/>
  <c r="O52" i="4"/>
  <c r="P52" i="4"/>
  <c r="Q52" i="4"/>
  <c r="R52" i="4"/>
  <c r="S52" i="4"/>
  <c r="T52" i="4"/>
  <c r="U52" i="4"/>
  <c r="V52" i="4"/>
  <c r="W52" i="4"/>
  <c r="X52" i="4"/>
  <c r="Y52" i="4"/>
  <c r="Z52" i="4"/>
  <c r="AA52" i="4"/>
  <c r="AB52" i="4"/>
  <c r="AC52" i="4"/>
  <c r="AD52" i="4"/>
  <c r="AE52" i="4"/>
  <c r="AF52" i="4"/>
  <c r="AG52" i="4"/>
  <c r="AH52" i="4"/>
  <c r="AI52" i="4"/>
  <c r="AJ52" i="4"/>
  <c r="AK52" i="4"/>
  <c r="AL52" i="4"/>
  <c r="AM52" i="4"/>
  <c r="AN52" i="4"/>
  <c r="AO52" i="4"/>
  <c r="AP52" i="4"/>
  <c r="AQ52" i="4"/>
  <c r="AR52" i="4"/>
  <c r="AS52" i="4"/>
  <c r="AT52" i="4"/>
  <c r="A53" i="4"/>
  <c r="AI53" i="4"/>
  <c r="AJ53" i="4"/>
  <c r="AK53" i="4"/>
  <c r="AL53" i="4"/>
  <c r="AM53" i="4"/>
  <c r="AN53" i="4"/>
  <c r="AO53" i="4"/>
  <c r="AP53" i="4"/>
  <c r="AQ53" i="4"/>
  <c r="AR53" i="4"/>
  <c r="AS53" i="4"/>
  <c r="AT53" i="4"/>
  <c r="A54" i="4"/>
  <c r="AI54" i="4"/>
  <c r="AJ54" i="4"/>
  <c r="AK54" i="4"/>
  <c r="AL54" i="4"/>
  <c r="AM54" i="4"/>
  <c r="AN54" i="4"/>
  <c r="AO54" i="4"/>
  <c r="AP54" i="4"/>
  <c r="AQ54" i="4"/>
  <c r="AR54" i="4"/>
  <c r="AS54" i="4"/>
  <c r="AT54" i="4"/>
  <c r="A55" i="4"/>
  <c r="AI55" i="4"/>
  <c r="AJ55" i="4"/>
  <c r="AK55" i="4"/>
  <c r="AL55" i="4"/>
  <c r="AM55" i="4"/>
  <c r="AN55" i="4"/>
  <c r="AO55" i="4"/>
  <c r="AP55" i="4"/>
  <c r="AQ55" i="4"/>
  <c r="AR55" i="4"/>
  <c r="AS55" i="4"/>
  <c r="AT55" i="4"/>
  <c r="A56" i="4"/>
  <c r="AI56" i="4"/>
  <c r="AJ56" i="4"/>
  <c r="AK56" i="4"/>
  <c r="AL56" i="4"/>
  <c r="AM56" i="4"/>
  <c r="AN56" i="4"/>
  <c r="AO56" i="4"/>
  <c r="AP56" i="4"/>
  <c r="AQ56" i="4"/>
  <c r="AR56" i="4"/>
  <c r="AS56" i="4"/>
  <c r="AT56" i="4"/>
  <c r="A57" i="4"/>
  <c r="AI57" i="4"/>
  <c r="AJ57" i="4"/>
  <c r="AK57" i="4"/>
  <c r="AL57" i="4"/>
  <c r="AM57" i="4"/>
  <c r="AN57" i="4"/>
  <c r="AO57" i="4"/>
  <c r="AP57" i="4"/>
  <c r="AQ57" i="4"/>
  <c r="AR57" i="4"/>
  <c r="AS57" i="4"/>
  <c r="AT57" i="4"/>
  <c r="A58" i="4"/>
  <c r="AI58" i="4"/>
  <c r="AJ58" i="4"/>
  <c r="AK58" i="4"/>
  <c r="AL58" i="4"/>
  <c r="AM58" i="4"/>
  <c r="AN58" i="4"/>
  <c r="AO58" i="4"/>
  <c r="AP58" i="4"/>
  <c r="AQ58" i="4"/>
  <c r="AR58" i="4"/>
  <c r="AS58" i="4"/>
  <c r="AT58" i="4"/>
  <c r="A59" i="4"/>
  <c r="D59" i="4"/>
  <c r="K59" i="4"/>
  <c r="Y59" i="4"/>
  <c r="A60" i="4"/>
  <c r="D60" i="4"/>
  <c r="E60" i="4"/>
  <c r="F60" i="4"/>
  <c r="G60" i="4"/>
  <c r="H60" i="4"/>
  <c r="I60" i="4"/>
  <c r="J60" i="4"/>
  <c r="K60" i="4"/>
  <c r="L60" i="4"/>
  <c r="M60" i="4"/>
  <c r="N60" i="4"/>
  <c r="O60" i="4"/>
  <c r="P60" i="4"/>
  <c r="Q60" i="4"/>
  <c r="R60" i="4"/>
  <c r="S60" i="4"/>
  <c r="T60" i="4"/>
  <c r="U60" i="4"/>
  <c r="V60" i="4"/>
  <c r="W60" i="4"/>
  <c r="X60" i="4"/>
  <c r="Y60" i="4"/>
  <c r="Z60" i="4"/>
  <c r="AA60" i="4"/>
  <c r="AB60" i="4"/>
  <c r="AC60" i="4"/>
  <c r="AD60" i="4"/>
  <c r="AE60" i="4"/>
  <c r="AF60" i="4"/>
  <c r="AG60" i="4"/>
  <c r="AH60" i="4"/>
  <c r="AI60" i="4"/>
  <c r="AJ60" i="4"/>
  <c r="AK60" i="4"/>
  <c r="AL60" i="4"/>
  <c r="AM60" i="4"/>
  <c r="AN60" i="4"/>
  <c r="AO60" i="4"/>
  <c r="AP60" i="4"/>
  <c r="AQ60" i="4"/>
  <c r="AR60" i="4"/>
  <c r="AS60" i="4"/>
  <c r="AT60" i="4"/>
  <c r="A61" i="4"/>
  <c r="AH61" i="4"/>
  <c r="AI61" i="4"/>
  <c r="AJ61" i="4"/>
  <c r="AK61" i="4"/>
  <c r="AL61" i="4"/>
  <c r="AM61" i="4"/>
  <c r="AN61" i="4"/>
  <c r="AO61" i="4"/>
  <c r="AP61" i="4"/>
  <c r="AQ61" i="4"/>
  <c r="AR61" i="4"/>
  <c r="AS61" i="4"/>
  <c r="AT61" i="4"/>
  <c r="A62" i="4"/>
  <c r="O62" i="4"/>
  <c r="AC62" i="4"/>
  <c r="AD62" i="4"/>
  <c r="AE62" i="4"/>
  <c r="AF62" i="4"/>
  <c r="AG62" i="4"/>
  <c r="AH62" i="4"/>
  <c r="AI62" i="4"/>
  <c r="AJ62" i="4"/>
  <c r="AK62" i="4"/>
  <c r="AL62" i="4"/>
  <c r="AM62" i="4"/>
  <c r="AN62" i="4"/>
  <c r="AO62" i="4"/>
  <c r="AP62" i="4"/>
  <c r="AQ62" i="4"/>
  <c r="AR62" i="4"/>
  <c r="AS62" i="4"/>
  <c r="AT62" i="4"/>
  <c r="A63" i="4"/>
  <c r="AS63" i="4"/>
  <c r="AT63" i="4"/>
  <c r="A64" i="4"/>
  <c r="AS64" i="4"/>
  <c r="AT64" i="4"/>
  <c r="A65" i="4"/>
  <c r="AS65" i="4"/>
  <c r="AT65" i="4"/>
  <c r="A66" i="4"/>
  <c r="AS66" i="4"/>
  <c r="AT66" i="4"/>
  <c r="A67" i="4"/>
  <c r="D67" i="4"/>
  <c r="N67" i="4"/>
  <c r="W67" i="4"/>
  <c r="A68" i="4"/>
  <c r="D68" i="4"/>
  <c r="E68" i="4"/>
  <c r="F68" i="4"/>
  <c r="G68" i="4"/>
  <c r="H68" i="4"/>
  <c r="I68" i="4"/>
  <c r="J68" i="4"/>
  <c r="K68" i="4"/>
  <c r="L68" i="4"/>
  <c r="M68" i="4"/>
  <c r="N68" i="4"/>
  <c r="O68" i="4"/>
  <c r="P68" i="4"/>
  <c r="Q68" i="4"/>
  <c r="R68" i="4"/>
  <c r="S68" i="4"/>
  <c r="T68" i="4"/>
  <c r="U68" i="4"/>
  <c r="V68" i="4"/>
  <c r="W68" i="4"/>
  <c r="X68" i="4"/>
  <c r="Y68" i="4"/>
  <c r="Z68" i="4"/>
  <c r="AA68" i="4"/>
  <c r="AB68" i="4"/>
  <c r="AC68" i="4"/>
  <c r="AD68" i="4"/>
  <c r="AE68" i="4"/>
  <c r="AF68" i="4"/>
  <c r="AG68" i="4"/>
  <c r="AK68" i="4"/>
  <c r="AL68" i="4"/>
  <c r="AM68" i="4"/>
  <c r="AN68" i="4"/>
  <c r="AO68" i="4"/>
  <c r="AP68" i="4"/>
  <c r="AQ68" i="4"/>
  <c r="AR68" i="4"/>
  <c r="AS68" i="4"/>
  <c r="AT68" i="4"/>
  <c r="A69" i="4"/>
  <c r="AF69" i="4"/>
  <c r="AG69" i="4"/>
  <c r="AH69" i="4"/>
  <c r="AI69" i="4"/>
  <c r="AJ69" i="4"/>
  <c r="AK69" i="4"/>
  <c r="AL69" i="4"/>
  <c r="AM69" i="4"/>
  <c r="AN69" i="4"/>
  <c r="AO69" i="4"/>
  <c r="AP69" i="4"/>
  <c r="AQ69" i="4"/>
  <c r="AR69" i="4"/>
  <c r="AS69" i="4"/>
  <c r="AT69" i="4"/>
  <c r="A70" i="4"/>
  <c r="R70" i="4"/>
  <c r="AF70" i="4"/>
  <c r="AG70" i="4"/>
  <c r="AH70" i="4"/>
  <c r="AI70" i="4"/>
  <c r="AJ70" i="4"/>
  <c r="AK70" i="4"/>
  <c r="AL70" i="4"/>
  <c r="AM70" i="4"/>
  <c r="AN70" i="4"/>
  <c r="AO70" i="4"/>
  <c r="AP70" i="4"/>
  <c r="AQ70" i="4"/>
  <c r="AR70" i="4"/>
  <c r="AS70" i="4"/>
  <c r="AT70" i="4"/>
  <c r="A71" i="4"/>
  <c r="D71" i="4"/>
  <c r="E71" i="4"/>
  <c r="F71" i="4"/>
  <c r="G71" i="4"/>
  <c r="H71" i="4"/>
  <c r="I71" i="4"/>
  <c r="J71" i="4"/>
  <c r="K71" i="4"/>
  <c r="L71" i="4"/>
  <c r="M71" i="4"/>
  <c r="N71" i="4"/>
  <c r="O71" i="4"/>
  <c r="P71" i="4"/>
  <c r="Q71" i="4"/>
  <c r="R71" i="4"/>
  <c r="S71" i="4"/>
  <c r="T71" i="4"/>
  <c r="U71" i="4"/>
  <c r="V71" i="4"/>
  <c r="W71" i="4"/>
  <c r="X71" i="4"/>
  <c r="Y71" i="4"/>
  <c r="Z71" i="4"/>
  <c r="AA71" i="4"/>
  <c r="AB71" i="4"/>
  <c r="AC71" i="4"/>
  <c r="AD71" i="4"/>
  <c r="AE71" i="4"/>
  <c r="AF71" i="4"/>
  <c r="AG71" i="4"/>
  <c r="AH71" i="4"/>
  <c r="AI71" i="4"/>
  <c r="AJ71" i="4"/>
  <c r="AK71" i="4"/>
  <c r="AL71" i="4"/>
  <c r="AM71" i="4"/>
  <c r="AN71" i="4"/>
  <c r="AO71" i="4"/>
  <c r="AP71" i="4"/>
  <c r="AQ71" i="4"/>
  <c r="AR71" i="4"/>
  <c r="AS71" i="4"/>
  <c r="AT71" i="4"/>
  <c r="A72" i="4"/>
  <c r="D72" i="4"/>
  <c r="E72" i="4"/>
  <c r="F72" i="4"/>
  <c r="G72" i="4"/>
  <c r="H72" i="4"/>
  <c r="I72" i="4"/>
  <c r="J72" i="4"/>
  <c r="K72" i="4"/>
  <c r="L72" i="4"/>
  <c r="M72" i="4"/>
  <c r="N72" i="4"/>
  <c r="O72" i="4"/>
  <c r="P72" i="4"/>
  <c r="Q72" i="4"/>
  <c r="R72" i="4"/>
  <c r="S72" i="4"/>
  <c r="T72" i="4"/>
  <c r="U72" i="4"/>
  <c r="V72" i="4"/>
  <c r="W72" i="4"/>
  <c r="X72" i="4"/>
  <c r="Y72" i="4"/>
  <c r="Z72" i="4"/>
  <c r="AA72" i="4"/>
  <c r="AB72" i="4"/>
  <c r="AC72" i="4"/>
  <c r="AD72" i="4"/>
  <c r="AE72" i="4"/>
  <c r="AF72" i="4"/>
  <c r="AG72" i="4"/>
  <c r="AH72" i="4"/>
  <c r="AI72" i="4"/>
  <c r="AJ72" i="4"/>
  <c r="AK72" i="4"/>
  <c r="AL72" i="4"/>
  <c r="AM72" i="4"/>
  <c r="AN72" i="4"/>
  <c r="AO72" i="4"/>
  <c r="AP72" i="4"/>
  <c r="AQ72" i="4"/>
  <c r="AR72" i="4"/>
  <c r="AS72" i="4"/>
  <c r="AT72" i="4"/>
  <c r="A73" i="4"/>
  <c r="D73" i="4"/>
  <c r="E73" i="4"/>
  <c r="F73" i="4"/>
  <c r="G73" i="4"/>
  <c r="H73" i="4"/>
  <c r="I73" i="4"/>
  <c r="J73" i="4"/>
  <c r="K73" i="4"/>
  <c r="L73" i="4"/>
  <c r="M73" i="4"/>
  <c r="N73" i="4"/>
  <c r="O73" i="4"/>
  <c r="P73" i="4"/>
  <c r="Q73" i="4"/>
  <c r="R73" i="4"/>
  <c r="S73" i="4"/>
  <c r="T73" i="4"/>
  <c r="U73" i="4"/>
  <c r="V73" i="4"/>
  <c r="W73" i="4"/>
  <c r="X73" i="4"/>
  <c r="Y73" i="4"/>
  <c r="Z73" i="4"/>
  <c r="AA73" i="4"/>
  <c r="AB73" i="4"/>
  <c r="AC73" i="4"/>
  <c r="AD73" i="4"/>
  <c r="AE73" i="4"/>
  <c r="AF73" i="4"/>
  <c r="AG73" i="4"/>
  <c r="AH73" i="4"/>
  <c r="AI73" i="4"/>
  <c r="AJ73" i="4"/>
  <c r="AK73" i="4"/>
  <c r="AL73" i="4"/>
  <c r="AM73" i="4"/>
  <c r="AN73" i="4"/>
  <c r="AO73" i="4"/>
  <c r="AP73" i="4"/>
  <c r="AQ73" i="4"/>
  <c r="AR73" i="4"/>
  <c r="AS73" i="4"/>
  <c r="AT73" i="4"/>
  <c r="D40" i="4"/>
  <c r="K40" i="4"/>
  <c r="Q40" i="4"/>
  <c r="AD40" i="4"/>
  <c r="D38" i="4"/>
  <c r="AM38" i="4"/>
  <c r="AO38" i="4"/>
  <c r="AP38" i="4"/>
  <c r="Q39" i="4"/>
  <c r="V39" i="4"/>
  <c r="A40" i="4"/>
  <c r="X26" i="3"/>
  <c r="X63" i="3" s="1"/>
  <c r="L26" i="3"/>
  <c r="L63" i="3" s="1"/>
  <c r="AU72" i="3"/>
  <c r="K14" i="3"/>
  <c r="K51" i="3" s="1"/>
  <c r="AJ14" i="3"/>
  <c r="AJ51" i="3" s="1"/>
  <c r="M56" i="3" s="1"/>
  <c r="AE42" i="3"/>
  <c r="AF42" i="3"/>
  <c r="AG42" i="3"/>
  <c r="AH42" i="3"/>
  <c r="AI42" i="3"/>
  <c r="AJ42" i="3"/>
  <c r="AK42" i="3"/>
  <c r="AL42" i="3"/>
  <c r="AM42" i="3"/>
  <c r="AN42" i="3"/>
  <c r="AO42" i="3"/>
  <c r="AP42" i="3"/>
  <c r="AQ42" i="3"/>
  <c r="AR42" i="3"/>
  <c r="AS42" i="3"/>
  <c r="AT42" i="3"/>
  <c r="AE43" i="3"/>
  <c r="AF43" i="3"/>
  <c r="AG43" i="3"/>
  <c r="AH43" i="3"/>
  <c r="AI43" i="3"/>
  <c r="AJ43" i="3"/>
  <c r="AK43" i="3"/>
  <c r="AL43" i="3"/>
  <c r="AM43" i="3"/>
  <c r="AN43" i="3"/>
  <c r="AO43" i="3"/>
  <c r="AP43" i="3"/>
  <c r="AQ43" i="3"/>
  <c r="AR43" i="3"/>
  <c r="AS43" i="3"/>
  <c r="AT43" i="3"/>
  <c r="AE44" i="3"/>
  <c r="AF44" i="3"/>
  <c r="AG44" i="3"/>
  <c r="AH44" i="3"/>
  <c r="AI44" i="3"/>
  <c r="AJ44" i="3"/>
  <c r="AK44" i="3"/>
  <c r="AL44" i="3"/>
  <c r="AM44" i="3"/>
  <c r="AN44" i="3"/>
  <c r="AO44" i="3"/>
  <c r="AP44" i="3"/>
  <c r="AQ44" i="3"/>
  <c r="AR44" i="3"/>
  <c r="AS44" i="3"/>
  <c r="AT44" i="3"/>
  <c r="AE45" i="3"/>
  <c r="AF45" i="3"/>
  <c r="AG45" i="3"/>
  <c r="AH45" i="3"/>
  <c r="AI45" i="3"/>
  <c r="AJ45" i="3"/>
  <c r="AK45" i="3"/>
  <c r="AL45" i="3"/>
  <c r="AM45" i="3"/>
  <c r="AN45" i="3"/>
  <c r="AO45" i="3"/>
  <c r="AP45" i="3"/>
  <c r="AQ45" i="3"/>
  <c r="AR45" i="3"/>
  <c r="AS45" i="3"/>
  <c r="AT45" i="3"/>
  <c r="AE46" i="3"/>
  <c r="AF46" i="3"/>
  <c r="AG46" i="3"/>
  <c r="AH46" i="3"/>
  <c r="AI46" i="3"/>
  <c r="AJ46" i="3"/>
  <c r="AK46" i="3"/>
  <c r="AL46" i="3"/>
  <c r="AM46" i="3"/>
  <c r="AN46" i="3"/>
  <c r="AO46" i="3"/>
  <c r="AP46" i="3"/>
  <c r="AQ46" i="3"/>
  <c r="AR46" i="3"/>
  <c r="AS46" i="3"/>
  <c r="AT46" i="3"/>
  <c r="AE47" i="3"/>
  <c r="AF47" i="3"/>
  <c r="AG47" i="3"/>
  <c r="AH47" i="3"/>
  <c r="AI47" i="3"/>
  <c r="AJ47" i="3"/>
  <c r="AK47" i="3"/>
  <c r="AL47" i="3"/>
  <c r="AM47" i="3"/>
  <c r="AN47" i="3"/>
  <c r="AO47" i="3"/>
  <c r="AP47" i="3"/>
  <c r="AQ47" i="3"/>
  <c r="AR47" i="3"/>
  <c r="AS47" i="3"/>
  <c r="AT47" i="3"/>
  <c r="AE48" i="3"/>
  <c r="AF48" i="3"/>
  <c r="AG48" i="3"/>
  <c r="AH48" i="3"/>
  <c r="AI48" i="3"/>
  <c r="AJ48" i="3"/>
  <c r="AK48" i="3"/>
  <c r="AL48" i="3"/>
  <c r="AM48" i="3"/>
  <c r="AN48" i="3"/>
  <c r="AO48" i="3"/>
  <c r="AP48" i="3"/>
  <c r="AQ48" i="3"/>
  <c r="AR48" i="3"/>
  <c r="AS48" i="3"/>
  <c r="AT48" i="3"/>
  <c r="AF49" i="3"/>
  <c r="AG49" i="3"/>
  <c r="AH49" i="3"/>
  <c r="AI49" i="3"/>
  <c r="AJ49" i="3"/>
  <c r="AK49" i="3"/>
  <c r="AL49" i="3"/>
  <c r="AM49" i="3"/>
  <c r="AN49" i="3"/>
  <c r="AO49" i="3"/>
  <c r="AP49" i="3"/>
  <c r="AQ49" i="3"/>
  <c r="AR49" i="3"/>
  <c r="AS49" i="3"/>
  <c r="AT49" i="3"/>
  <c r="L3" i="3"/>
  <c r="L40" i="3" s="1"/>
  <c r="S3" i="3"/>
  <c r="S40" i="3" s="1"/>
  <c r="R43" i="3" s="1"/>
  <c r="E46" i="3" s="1"/>
  <c r="B41" i="3"/>
  <c r="C41" i="3"/>
  <c r="D41" i="3"/>
  <c r="D40" i="3"/>
  <c r="M40" i="3"/>
  <c r="U40" i="3"/>
  <c r="A41" i="3"/>
  <c r="A42" i="3"/>
  <c r="C42" i="3"/>
  <c r="A43" i="3"/>
  <c r="C43" i="3"/>
  <c r="A44" i="3"/>
  <c r="C44" i="3"/>
  <c r="A45" i="3"/>
  <c r="C45" i="3"/>
  <c r="A46" i="3"/>
  <c r="C46" i="3"/>
  <c r="A47" i="3"/>
  <c r="C47" i="3"/>
  <c r="A48" i="3"/>
  <c r="C48" i="3"/>
  <c r="A49" i="3"/>
  <c r="C49" i="3"/>
  <c r="A50" i="3"/>
  <c r="C50" i="3"/>
  <c r="AE50" i="3"/>
  <c r="AF50" i="3"/>
  <c r="AG50" i="3"/>
  <c r="AH50" i="3"/>
  <c r="AI50" i="3"/>
  <c r="AJ50" i="3"/>
  <c r="AK50" i="3"/>
  <c r="AL50" i="3"/>
  <c r="AM50" i="3"/>
  <c r="AN50" i="3"/>
  <c r="AO50" i="3"/>
  <c r="AP50" i="3"/>
  <c r="AQ50" i="3"/>
  <c r="AR50" i="3"/>
  <c r="AS50" i="3"/>
  <c r="AT50" i="3"/>
  <c r="A51" i="3"/>
  <c r="D51" i="3"/>
  <c r="L51" i="3"/>
  <c r="AL51" i="3"/>
  <c r="A52" i="3"/>
  <c r="C52" i="3"/>
  <c r="D52" i="3"/>
  <c r="A53" i="3"/>
  <c r="C53" i="3"/>
  <c r="D53" i="3"/>
  <c r="A54" i="3"/>
  <c r="C54" i="3"/>
  <c r="AG54" i="3"/>
  <c r="AH54" i="3"/>
  <c r="AI54" i="3"/>
  <c r="AJ54" i="3"/>
  <c r="AK54" i="3"/>
  <c r="AL54" i="3"/>
  <c r="AM54" i="3"/>
  <c r="AN54" i="3"/>
  <c r="AO54" i="3"/>
  <c r="AP54" i="3"/>
  <c r="AQ54" i="3"/>
  <c r="AR54" i="3"/>
  <c r="AS54" i="3"/>
  <c r="AT54" i="3"/>
  <c r="A55" i="3"/>
  <c r="C55" i="3"/>
  <c r="AA55" i="3"/>
  <c r="AB55" i="3"/>
  <c r="AC55" i="3"/>
  <c r="AD55" i="3"/>
  <c r="AE55" i="3"/>
  <c r="AF55" i="3"/>
  <c r="AG55" i="3"/>
  <c r="AH55" i="3"/>
  <c r="AI55" i="3"/>
  <c r="AJ55" i="3"/>
  <c r="AK55" i="3"/>
  <c r="AL55" i="3"/>
  <c r="AM55" i="3"/>
  <c r="AN55" i="3"/>
  <c r="AO55" i="3"/>
  <c r="AP55" i="3"/>
  <c r="AQ55" i="3"/>
  <c r="AR55" i="3"/>
  <c r="AS55" i="3"/>
  <c r="AT55" i="3"/>
  <c r="A56" i="3"/>
  <c r="C56" i="3"/>
  <c r="AA56" i="3"/>
  <c r="AB56" i="3"/>
  <c r="AC56" i="3"/>
  <c r="AD56" i="3"/>
  <c r="AE56" i="3"/>
  <c r="AF56" i="3"/>
  <c r="AG56" i="3"/>
  <c r="AH56" i="3"/>
  <c r="AI56" i="3"/>
  <c r="AJ56" i="3"/>
  <c r="AK56" i="3"/>
  <c r="AL56" i="3"/>
  <c r="AM56" i="3"/>
  <c r="AN56" i="3"/>
  <c r="AO56" i="3"/>
  <c r="AP56" i="3"/>
  <c r="AQ56" i="3"/>
  <c r="AR56" i="3"/>
  <c r="AS56" i="3"/>
  <c r="AT56" i="3"/>
  <c r="A57" i="3"/>
  <c r="C57" i="3"/>
  <c r="AA57" i="3"/>
  <c r="AB57" i="3"/>
  <c r="AC57" i="3"/>
  <c r="AD57" i="3"/>
  <c r="AE57" i="3"/>
  <c r="AF57" i="3"/>
  <c r="AG57" i="3"/>
  <c r="AH57" i="3"/>
  <c r="AI57" i="3"/>
  <c r="AJ57" i="3"/>
  <c r="AK57" i="3"/>
  <c r="AL57" i="3"/>
  <c r="AM57" i="3"/>
  <c r="AN57" i="3"/>
  <c r="AO57" i="3"/>
  <c r="AP57" i="3"/>
  <c r="AQ57" i="3"/>
  <c r="AR57" i="3"/>
  <c r="AS57" i="3"/>
  <c r="AT57" i="3"/>
  <c r="A58" i="3"/>
  <c r="C58" i="3"/>
  <c r="AA58" i="3"/>
  <c r="AB58" i="3"/>
  <c r="AC58" i="3"/>
  <c r="AD58" i="3"/>
  <c r="AE58" i="3"/>
  <c r="AF58" i="3"/>
  <c r="AG58" i="3"/>
  <c r="AH58" i="3"/>
  <c r="AI58" i="3"/>
  <c r="AJ58" i="3"/>
  <c r="AK58" i="3"/>
  <c r="AL58" i="3"/>
  <c r="AM58" i="3"/>
  <c r="AN58" i="3"/>
  <c r="AO58" i="3"/>
  <c r="AP58" i="3"/>
  <c r="AQ58" i="3"/>
  <c r="AR58" i="3"/>
  <c r="AS58" i="3"/>
  <c r="AT58" i="3"/>
  <c r="A59" i="3"/>
  <c r="C59" i="3"/>
  <c r="AA59" i="3"/>
  <c r="AB59" i="3"/>
  <c r="AC59" i="3"/>
  <c r="AD59" i="3"/>
  <c r="AE59" i="3"/>
  <c r="AF59" i="3"/>
  <c r="AG59" i="3"/>
  <c r="AH59" i="3"/>
  <c r="AI59" i="3"/>
  <c r="AJ59" i="3"/>
  <c r="AK59" i="3"/>
  <c r="AL59" i="3"/>
  <c r="AM59" i="3"/>
  <c r="AN59" i="3"/>
  <c r="AO59" i="3"/>
  <c r="AP59" i="3"/>
  <c r="AQ59" i="3"/>
  <c r="AR59" i="3"/>
  <c r="AS59" i="3"/>
  <c r="AT59" i="3"/>
  <c r="A60" i="3"/>
  <c r="C60" i="3"/>
  <c r="AA60" i="3"/>
  <c r="AB60" i="3"/>
  <c r="AC60" i="3"/>
  <c r="AD60" i="3"/>
  <c r="AE60" i="3"/>
  <c r="AF60" i="3"/>
  <c r="AG60" i="3"/>
  <c r="AH60" i="3"/>
  <c r="AI60" i="3"/>
  <c r="AJ60" i="3"/>
  <c r="AK60" i="3"/>
  <c r="AL60" i="3"/>
  <c r="AM60" i="3"/>
  <c r="AN60" i="3"/>
  <c r="AO60" i="3"/>
  <c r="AP60" i="3"/>
  <c r="AQ60" i="3"/>
  <c r="AR60" i="3"/>
  <c r="AS60" i="3"/>
  <c r="AT60" i="3"/>
  <c r="A61" i="3"/>
  <c r="C61" i="3"/>
  <c r="AA61" i="3"/>
  <c r="AB61" i="3"/>
  <c r="AC61" i="3"/>
  <c r="AD61" i="3"/>
  <c r="AE61" i="3"/>
  <c r="AF61" i="3"/>
  <c r="AG61" i="3"/>
  <c r="AH61" i="3"/>
  <c r="AI61" i="3"/>
  <c r="AJ61" i="3"/>
  <c r="AK61" i="3"/>
  <c r="AL61" i="3"/>
  <c r="AM61" i="3"/>
  <c r="AN61" i="3"/>
  <c r="AO61" i="3"/>
  <c r="AP61" i="3"/>
  <c r="AQ61" i="3"/>
  <c r="AR61" i="3"/>
  <c r="AS61" i="3"/>
  <c r="AT61" i="3"/>
  <c r="A62" i="3"/>
  <c r="C62" i="3"/>
  <c r="AA62" i="3"/>
  <c r="AB62" i="3"/>
  <c r="AC62" i="3"/>
  <c r="AD62" i="3"/>
  <c r="AE62" i="3"/>
  <c r="AF62" i="3"/>
  <c r="AG62" i="3"/>
  <c r="AH62" i="3"/>
  <c r="AI62" i="3"/>
  <c r="AJ62" i="3"/>
  <c r="AK62" i="3"/>
  <c r="AL62" i="3"/>
  <c r="AM62" i="3"/>
  <c r="AN62" i="3"/>
  <c r="AO62" i="3"/>
  <c r="AP62" i="3"/>
  <c r="AQ62" i="3"/>
  <c r="AR62" i="3"/>
  <c r="AS62" i="3"/>
  <c r="AT62" i="3"/>
  <c r="A63" i="3"/>
  <c r="D63" i="3"/>
  <c r="M63" i="3"/>
  <c r="Z63" i="3"/>
  <c r="A64" i="3"/>
  <c r="C64" i="3"/>
  <c r="D64" i="3"/>
  <c r="A65" i="3"/>
  <c r="C65" i="3"/>
  <c r="AG65" i="3"/>
  <c r="AH65" i="3"/>
  <c r="AI65" i="3"/>
  <c r="AJ65" i="3"/>
  <c r="AK65" i="3"/>
  <c r="AL65" i="3"/>
  <c r="AM65" i="3"/>
  <c r="AN65" i="3"/>
  <c r="AO65" i="3"/>
  <c r="AP65" i="3"/>
  <c r="AQ65" i="3"/>
  <c r="AR65" i="3"/>
  <c r="AS65" i="3"/>
  <c r="AT65" i="3"/>
  <c r="A66" i="3"/>
  <c r="C66" i="3"/>
  <c r="AG66" i="3"/>
  <c r="AH66" i="3"/>
  <c r="AI66" i="3"/>
  <c r="AJ66" i="3"/>
  <c r="AK66" i="3"/>
  <c r="AL66" i="3"/>
  <c r="AM66" i="3"/>
  <c r="AN66" i="3"/>
  <c r="AO66" i="3"/>
  <c r="AP66" i="3"/>
  <c r="AQ66" i="3"/>
  <c r="AR66" i="3"/>
  <c r="AS66" i="3"/>
  <c r="AT66" i="3"/>
  <c r="A67" i="3"/>
  <c r="C67" i="3"/>
  <c r="AG67" i="3"/>
  <c r="AH67" i="3"/>
  <c r="AI67" i="3"/>
  <c r="AJ67" i="3"/>
  <c r="AK67" i="3"/>
  <c r="AL67" i="3"/>
  <c r="AM67" i="3"/>
  <c r="AN67" i="3"/>
  <c r="AO67" i="3"/>
  <c r="AP67" i="3"/>
  <c r="AQ67" i="3"/>
  <c r="AR67" i="3"/>
  <c r="AS67" i="3"/>
  <c r="AT67" i="3"/>
  <c r="A68" i="3"/>
  <c r="C68" i="3"/>
  <c r="AG68" i="3"/>
  <c r="AH68" i="3"/>
  <c r="AI68" i="3"/>
  <c r="AJ68" i="3"/>
  <c r="AK68" i="3"/>
  <c r="AL68" i="3"/>
  <c r="AM68" i="3"/>
  <c r="AN68" i="3"/>
  <c r="AO68" i="3"/>
  <c r="AP68" i="3"/>
  <c r="AQ68" i="3"/>
  <c r="AR68" i="3"/>
  <c r="AS68" i="3"/>
  <c r="AT68" i="3"/>
  <c r="A69" i="3"/>
  <c r="C69" i="3"/>
  <c r="AG69" i="3"/>
  <c r="AH69" i="3"/>
  <c r="AI69" i="3"/>
  <c r="AJ69" i="3"/>
  <c r="AK69" i="3"/>
  <c r="AL69" i="3"/>
  <c r="AM69" i="3"/>
  <c r="AN69" i="3"/>
  <c r="AO69" i="3"/>
  <c r="AP69" i="3"/>
  <c r="AQ69" i="3"/>
  <c r="AR69" i="3"/>
  <c r="AS69" i="3"/>
  <c r="AT69" i="3"/>
  <c r="A70" i="3"/>
  <c r="C70" i="3"/>
  <c r="AG70" i="3"/>
  <c r="AH70" i="3"/>
  <c r="AI70" i="3"/>
  <c r="AJ70" i="3"/>
  <c r="AK70" i="3"/>
  <c r="AL70" i="3"/>
  <c r="AM70" i="3"/>
  <c r="AN70" i="3"/>
  <c r="AO70" i="3"/>
  <c r="AP70" i="3"/>
  <c r="AQ70" i="3"/>
  <c r="AR70" i="3"/>
  <c r="AS70" i="3"/>
  <c r="AT70" i="3"/>
  <c r="A71" i="3"/>
  <c r="C71" i="3"/>
  <c r="AG71" i="3"/>
  <c r="AH71" i="3"/>
  <c r="AI71" i="3"/>
  <c r="AJ71" i="3"/>
  <c r="AK71" i="3"/>
  <c r="AL71" i="3"/>
  <c r="AM71" i="3"/>
  <c r="AN71" i="3"/>
  <c r="AO71" i="3"/>
  <c r="AP71" i="3"/>
  <c r="AQ71" i="3"/>
  <c r="AR71" i="3"/>
  <c r="AS71" i="3"/>
  <c r="AT71" i="3"/>
  <c r="A72" i="3"/>
  <c r="C72" i="3"/>
  <c r="AG72" i="3"/>
  <c r="AH72" i="3"/>
  <c r="AI72" i="3"/>
  <c r="AJ72" i="3"/>
  <c r="AK72" i="3"/>
  <c r="AL72" i="3"/>
  <c r="AM72" i="3"/>
  <c r="AN72" i="3"/>
  <c r="AO72" i="3"/>
  <c r="AP72" i="3"/>
  <c r="AQ72" i="3"/>
  <c r="AR72" i="3"/>
  <c r="AS72" i="3"/>
  <c r="AT72" i="3"/>
  <c r="A73" i="3"/>
  <c r="C73" i="3"/>
  <c r="D38" i="3"/>
  <c r="AM38" i="3"/>
  <c r="AO38" i="3"/>
  <c r="AP38" i="3"/>
  <c r="Q39" i="3"/>
  <c r="V39" i="3"/>
  <c r="A40" i="3"/>
  <c r="AU22" i="2"/>
  <c r="H22" i="2" s="1"/>
  <c r="H59" i="2" s="1"/>
  <c r="AU14" i="2"/>
  <c r="M53" i="2" s="1"/>
  <c r="H14" i="2"/>
  <c r="H51" i="2" s="1"/>
  <c r="AU30" i="2"/>
  <c r="M69" i="2" s="1"/>
  <c r="AU6" i="2"/>
  <c r="M45" i="2" s="1"/>
  <c r="A41" i="2"/>
  <c r="B41" i="2"/>
  <c r="C41" i="2"/>
  <c r="D41" i="2"/>
  <c r="A42" i="2"/>
  <c r="B42" i="2"/>
  <c r="C42" i="2"/>
  <c r="D42" i="2"/>
  <c r="A43" i="2"/>
  <c r="B43" i="2"/>
  <c r="C43" i="2"/>
  <c r="F43" i="2"/>
  <c r="K43" i="2"/>
  <c r="A44" i="2"/>
  <c r="B44" i="2"/>
  <c r="C44" i="2"/>
  <c r="AE44" i="2"/>
  <c r="AF44" i="2"/>
  <c r="AG44" i="2"/>
  <c r="AH44" i="2"/>
  <c r="AI44" i="2"/>
  <c r="AJ44" i="2"/>
  <c r="AK44" i="2"/>
  <c r="AL44" i="2"/>
  <c r="AM44" i="2"/>
  <c r="AN44" i="2"/>
  <c r="AO44" i="2"/>
  <c r="AP44" i="2"/>
  <c r="AQ44" i="2"/>
  <c r="AR44" i="2"/>
  <c r="AS44" i="2"/>
  <c r="AT44" i="2"/>
  <c r="A45" i="2"/>
  <c r="B45" i="2"/>
  <c r="C45" i="2"/>
  <c r="AE45" i="2"/>
  <c r="AF45" i="2"/>
  <c r="AG45" i="2"/>
  <c r="AH45" i="2"/>
  <c r="AI45" i="2"/>
  <c r="AJ45" i="2"/>
  <c r="AK45" i="2"/>
  <c r="AL45" i="2"/>
  <c r="AM45" i="2"/>
  <c r="AN45" i="2"/>
  <c r="AO45" i="2"/>
  <c r="AP45" i="2"/>
  <c r="AQ45" i="2"/>
  <c r="AR45" i="2"/>
  <c r="AS45" i="2"/>
  <c r="AT45" i="2"/>
  <c r="A46" i="2"/>
  <c r="B46" i="2"/>
  <c r="C46" i="2"/>
  <c r="AE46" i="2"/>
  <c r="AF46" i="2"/>
  <c r="AG46" i="2"/>
  <c r="AH46" i="2"/>
  <c r="AI46" i="2"/>
  <c r="AJ46" i="2"/>
  <c r="AK46" i="2"/>
  <c r="AL46" i="2"/>
  <c r="AM46" i="2"/>
  <c r="AN46" i="2"/>
  <c r="AO46" i="2"/>
  <c r="AP46" i="2"/>
  <c r="AQ46" i="2"/>
  <c r="AR46" i="2"/>
  <c r="AS46" i="2"/>
  <c r="AT46" i="2"/>
  <c r="A47" i="2"/>
  <c r="B47" i="2"/>
  <c r="C47" i="2"/>
  <c r="AE47" i="2"/>
  <c r="AF47" i="2"/>
  <c r="AG47" i="2"/>
  <c r="AH47" i="2"/>
  <c r="AI47" i="2"/>
  <c r="AJ47" i="2"/>
  <c r="AK47" i="2"/>
  <c r="AL47" i="2"/>
  <c r="AM47" i="2"/>
  <c r="AN47" i="2"/>
  <c r="AO47" i="2"/>
  <c r="AP47" i="2"/>
  <c r="AQ47" i="2"/>
  <c r="AR47" i="2"/>
  <c r="AS47" i="2"/>
  <c r="AT47" i="2"/>
  <c r="A48" i="2"/>
  <c r="B48" i="2"/>
  <c r="C48" i="2"/>
  <c r="AE48" i="2"/>
  <c r="AF48" i="2"/>
  <c r="AG48" i="2"/>
  <c r="AH48" i="2"/>
  <c r="AI48" i="2"/>
  <c r="AJ48" i="2"/>
  <c r="AK48" i="2"/>
  <c r="AL48" i="2"/>
  <c r="AM48" i="2"/>
  <c r="AN48" i="2"/>
  <c r="AO48" i="2"/>
  <c r="AP48" i="2"/>
  <c r="AQ48" i="2"/>
  <c r="AR48" i="2"/>
  <c r="AS48" i="2"/>
  <c r="AT48" i="2"/>
  <c r="A49" i="2"/>
  <c r="B49" i="2"/>
  <c r="C67" i="2"/>
  <c r="F67" i="2"/>
  <c r="L67" i="2"/>
  <c r="A50" i="2"/>
  <c r="B50" i="2"/>
  <c r="F68" i="2"/>
  <c r="G68" i="2"/>
  <c r="H68" i="2"/>
  <c r="I68" i="2"/>
  <c r="J68" i="2"/>
  <c r="K68" i="2"/>
  <c r="L68" i="2"/>
  <c r="M68" i="2"/>
  <c r="N68" i="2"/>
  <c r="O68" i="2"/>
  <c r="P68" i="2"/>
  <c r="Q68" i="2"/>
  <c r="R68" i="2"/>
  <c r="S68" i="2"/>
  <c r="T68" i="2"/>
  <c r="U68" i="2"/>
  <c r="V68" i="2"/>
  <c r="W68" i="2"/>
  <c r="X68" i="2"/>
  <c r="Y68" i="2"/>
  <c r="Z68" i="2"/>
  <c r="AA68" i="2"/>
  <c r="AB68" i="2"/>
  <c r="AC68" i="2"/>
  <c r="AD68" i="2"/>
  <c r="AE68" i="2"/>
  <c r="AF68" i="2"/>
  <c r="AG68" i="2"/>
  <c r="AH68" i="2"/>
  <c r="AI68" i="2"/>
  <c r="AJ68" i="2"/>
  <c r="AK68" i="2"/>
  <c r="AL68" i="2"/>
  <c r="AM68" i="2"/>
  <c r="AN68" i="2"/>
  <c r="AO68" i="2"/>
  <c r="AP68" i="2"/>
  <c r="AQ68" i="2"/>
  <c r="AR68" i="2"/>
  <c r="AS68" i="2"/>
  <c r="AT68" i="2"/>
  <c r="A51" i="2"/>
  <c r="A52" i="2"/>
  <c r="B52" i="2"/>
  <c r="A53" i="2"/>
  <c r="B53" i="2"/>
  <c r="C51" i="2"/>
  <c r="F51" i="2"/>
  <c r="M51" i="2"/>
  <c r="A54" i="2"/>
  <c r="B54" i="2"/>
  <c r="C52" i="2"/>
  <c r="F52" i="2"/>
  <c r="H52" i="2"/>
  <c r="I52" i="2"/>
  <c r="J52" i="2"/>
  <c r="K52" i="2"/>
  <c r="L52" i="2"/>
  <c r="M52" i="2"/>
  <c r="N52" i="2"/>
  <c r="O52" i="2"/>
  <c r="P52" i="2"/>
  <c r="Q52" i="2"/>
  <c r="R52" i="2"/>
  <c r="S52" i="2"/>
  <c r="T52" i="2"/>
  <c r="U52" i="2"/>
  <c r="V52" i="2"/>
  <c r="W52" i="2"/>
  <c r="X52" i="2"/>
  <c r="Y52" i="2"/>
  <c r="Z52" i="2"/>
  <c r="AA52" i="2"/>
  <c r="AB52" i="2"/>
  <c r="AC52" i="2"/>
  <c r="AD52" i="2"/>
  <c r="AE52" i="2"/>
  <c r="AF52" i="2"/>
  <c r="AG52" i="2"/>
  <c r="AH52" i="2"/>
  <c r="AI52" i="2"/>
  <c r="AJ52" i="2"/>
  <c r="AK52" i="2"/>
  <c r="AL52" i="2"/>
  <c r="AM52" i="2"/>
  <c r="AN52" i="2"/>
  <c r="AO52" i="2"/>
  <c r="AP52" i="2"/>
  <c r="AQ52" i="2"/>
  <c r="AR52" i="2"/>
  <c r="AS52" i="2"/>
  <c r="AT52" i="2"/>
  <c r="A55" i="2"/>
  <c r="B55" i="2"/>
  <c r="C53" i="2"/>
  <c r="AG53" i="2"/>
  <c r="AH53" i="2"/>
  <c r="AI53" i="2"/>
  <c r="AJ53" i="2"/>
  <c r="AK53" i="2"/>
  <c r="AL53" i="2"/>
  <c r="AM53" i="2"/>
  <c r="AN53" i="2"/>
  <c r="AO53" i="2"/>
  <c r="AP53" i="2"/>
  <c r="AQ53" i="2"/>
  <c r="AR53" i="2"/>
  <c r="AS53" i="2"/>
  <c r="AT53" i="2"/>
  <c r="A56" i="2"/>
  <c r="B56" i="2"/>
  <c r="C56" i="2"/>
  <c r="F56" i="2"/>
  <c r="AG56" i="2"/>
  <c r="AH56" i="2"/>
  <c r="AI56" i="2"/>
  <c r="AJ56" i="2"/>
  <c r="AK56" i="2"/>
  <c r="AL56" i="2"/>
  <c r="AM56" i="2"/>
  <c r="AN56" i="2"/>
  <c r="AO56" i="2"/>
  <c r="AP56" i="2"/>
  <c r="AQ56" i="2"/>
  <c r="AR56" i="2"/>
  <c r="AS56" i="2"/>
  <c r="AT56" i="2"/>
  <c r="A57" i="2"/>
  <c r="B57" i="2"/>
  <c r="C57" i="2"/>
  <c r="F57" i="2"/>
  <c r="AG57" i="2"/>
  <c r="AH57" i="2"/>
  <c r="AI57" i="2"/>
  <c r="AJ57" i="2"/>
  <c r="AK57" i="2"/>
  <c r="AL57" i="2"/>
  <c r="AM57" i="2"/>
  <c r="AN57" i="2"/>
  <c r="AO57" i="2"/>
  <c r="AP57" i="2"/>
  <c r="AQ57" i="2"/>
  <c r="AR57" i="2"/>
  <c r="AS57" i="2"/>
  <c r="AT57" i="2"/>
  <c r="A58" i="2"/>
  <c r="B58" i="2"/>
  <c r="C58" i="2"/>
  <c r="F58" i="2"/>
  <c r="H58" i="2"/>
  <c r="I58" i="2"/>
  <c r="J58" i="2"/>
  <c r="K58" i="2"/>
  <c r="L58" i="2"/>
  <c r="M58" i="2"/>
  <c r="N58" i="2"/>
  <c r="O58" i="2"/>
  <c r="P58" i="2"/>
  <c r="Q58" i="2"/>
  <c r="R58" i="2"/>
  <c r="S58" i="2"/>
  <c r="T58" i="2"/>
  <c r="U58" i="2"/>
  <c r="V58" i="2"/>
  <c r="W58" i="2"/>
  <c r="X58" i="2"/>
  <c r="Y58" i="2"/>
  <c r="Z58" i="2"/>
  <c r="AA58" i="2"/>
  <c r="AB58" i="2"/>
  <c r="AC58" i="2"/>
  <c r="AD58" i="2"/>
  <c r="AE58" i="2"/>
  <c r="AF58" i="2"/>
  <c r="AG58" i="2"/>
  <c r="AH58" i="2"/>
  <c r="AI58" i="2"/>
  <c r="AJ58" i="2"/>
  <c r="AK58" i="2"/>
  <c r="AL58" i="2"/>
  <c r="AM58" i="2"/>
  <c r="AN58" i="2"/>
  <c r="AO58" i="2"/>
  <c r="AP58" i="2"/>
  <c r="AQ58" i="2"/>
  <c r="AR58" i="2"/>
  <c r="AS58" i="2"/>
  <c r="AT58" i="2"/>
  <c r="A59" i="2"/>
  <c r="B59" i="2"/>
  <c r="C59" i="2"/>
  <c r="F59" i="2"/>
  <c r="L59" i="2"/>
  <c r="A60" i="2"/>
  <c r="B60" i="2"/>
  <c r="A61" i="2"/>
  <c r="B61" i="2"/>
  <c r="A62" i="2"/>
  <c r="B62" i="2"/>
  <c r="A63" i="2"/>
  <c r="B63" i="2"/>
  <c r="A64" i="2"/>
  <c r="B64" i="2"/>
  <c r="A65" i="2"/>
  <c r="B65" i="2"/>
  <c r="A66" i="2"/>
  <c r="B66" i="2"/>
  <c r="A67" i="2"/>
  <c r="B67" i="2"/>
  <c r="A68" i="2"/>
  <c r="B68" i="2"/>
  <c r="D40" i="2"/>
  <c r="D38" i="2"/>
  <c r="AM38" i="2"/>
  <c r="AO38" i="2"/>
  <c r="AP38" i="2"/>
  <c r="Q39" i="2"/>
  <c r="V39" i="2"/>
  <c r="A40" i="2"/>
  <c r="E59" i="3" l="1"/>
  <c r="I59" i="3"/>
  <c r="M61" i="2"/>
  <c r="M52" i="5"/>
  <c r="V61" i="4"/>
  <c r="M46" i="2"/>
  <c r="I56" i="3"/>
  <c r="H30" i="2"/>
  <c r="H67" i="2" s="1"/>
  <c r="U56" i="3"/>
  <c r="E61" i="3" s="1"/>
  <c r="M59" i="3"/>
  <c r="J61" i="3" s="1"/>
  <c r="I19" i="5"/>
  <c r="I56" i="5" s="1"/>
  <c r="P3" i="4"/>
  <c r="P40" i="4" s="1"/>
  <c r="M43" i="4" s="1"/>
  <c r="S43" i="4" s="1"/>
  <c r="AS52" i="6"/>
  <c r="AS53" i="6"/>
  <c r="U53" i="4"/>
  <c r="H71" i="3"/>
  <c r="I67" i="3"/>
  <c r="AU68" i="3" s="1"/>
  <c r="Q65" i="3"/>
  <c r="N73" i="3"/>
  <c r="R73" i="3" s="1"/>
  <c r="W74" i="3" s="1"/>
  <c r="U67" i="3"/>
  <c r="AU67" i="3" s="1"/>
  <c r="Y69" i="4"/>
  <c r="R47" i="3"/>
  <c r="L46" i="3"/>
  <c r="O46" i="3" s="1"/>
  <c r="L49" i="3" s="1"/>
  <c r="O47" i="3"/>
  <c r="Y44" i="3"/>
  <c r="AS42" i="6"/>
  <c r="AS43" i="6"/>
  <c r="AS48" i="6"/>
  <c r="AS47" i="6"/>
  <c r="M70" i="2"/>
  <c r="H6" i="2"/>
  <c r="H43" i="2" s="1"/>
  <c r="AV67" i="3" l="1"/>
  <c r="N61" i="3"/>
  <c r="AV68" i="3"/>
  <c r="AW67" i="3" s="1"/>
  <c r="P69" i="3" s="1"/>
  <c r="M71" i="3" s="1"/>
  <c r="AU71" i="3" s="1"/>
  <c r="W47" i="3"/>
  <c r="E49" i="3" s="1"/>
  <c r="Q49" i="3"/>
  <c r="C49" i="6"/>
  <c r="J49" i="6"/>
  <c r="L47" i="6"/>
  <c r="H49" i="6"/>
  <c r="E50" i="6"/>
  <c r="Q47" i="6"/>
  <c r="E49" i="6"/>
  <c r="N47" i="6"/>
  <c r="S47" i="6"/>
  <c r="J54" i="6"/>
  <c r="C54" i="6"/>
  <c r="S52" i="6"/>
  <c r="E54" i="6"/>
  <c r="H54" i="6"/>
  <c r="Q52" i="6"/>
  <c r="N52" i="6"/>
  <c r="L52" i="6"/>
  <c r="E55" i="6"/>
  <c r="N42" i="6"/>
  <c r="E45" i="6"/>
  <c r="H44" i="6"/>
  <c r="E44" i="6"/>
  <c r="C44" i="6"/>
  <c r="J44" i="6"/>
  <c r="S42" i="6"/>
  <c r="L42" i="6"/>
  <c r="Q42" i="6"/>
  <c r="AV72" i="3" l="1"/>
  <c r="AV71" i="3"/>
  <c r="AW71" i="3" s="1"/>
  <c r="R71" i="3" s="1"/>
  <c r="R74" i="3" s="1"/>
  <c r="AB74" i="3" s="1"/>
</calcChain>
</file>

<file path=xl/sharedStrings.xml><?xml version="1.0" encoding="utf-8"?>
<sst xmlns="http://schemas.openxmlformats.org/spreadsheetml/2006/main" count="297" uniqueCount="211">
  <si>
    <t>№</t>
    <phoneticPr fontId="1"/>
  </si>
  <si>
    <t>名前</t>
    <rPh sb="0" eb="2">
      <t>ナマエ</t>
    </rPh>
    <phoneticPr fontId="1"/>
  </si>
  <si>
    <t>１．</t>
    <phoneticPr fontId="1"/>
  </si>
  <si>
    <t>右の図に示した三角柱について，</t>
    <rPh sb="0" eb="1">
      <t>ミギ</t>
    </rPh>
    <rPh sb="2" eb="3">
      <t>ズ</t>
    </rPh>
    <rPh sb="4" eb="5">
      <t>シメ</t>
    </rPh>
    <rPh sb="7" eb="10">
      <t>サンカクチュウ</t>
    </rPh>
    <phoneticPr fontId="1"/>
  </si>
  <si>
    <t>次の関係にある辺や面をいいなさ</t>
    <rPh sb="0" eb="1">
      <t>ツギ</t>
    </rPh>
    <rPh sb="2" eb="4">
      <t>カンケイ</t>
    </rPh>
    <rPh sb="7" eb="8">
      <t>ヘン</t>
    </rPh>
    <rPh sb="9" eb="10">
      <t>メン</t>
    </rPh>
    <phoneticPr fontId="1"/>
  </si>
  <si>
    <t>い。</t>
    <phoneticPr fontId="1"/>
  </si>
  <si>
    <t>(1)</t>
    <phoneticPr fontId="1"/>
  </si>
  <si>
    <t>辺</t>
    <rPh sb="0" eb="1">
      <t>ヘン</t>
    </rPh>
    <phoneticPr fontId="1"/>
  </si>
  <si>
    <t>と平行な辺，垂直な辺</t>
    <rPh sb="1" eb="3">
      <t>ヘイコウ</t>
    </rPh>
    <rPh sb="4" eb="5">
      <t>ヘン</t>
    </rPh>
    <rPh sb="6" eb="8">
      <t>スイチョク</t>
    </rPh>
    <rPh sb="9" eb="10">
      <t>ヘン</t>
    </rPh>
    <phoneticPr fontId="1"/>
  </si>
  <si>
    <t>面</t>
    <rPh sb="0" eb="1">
      <t>メン</t>
    </rPh>
    <phoneticPr fontId="1"/>
  </si>
  <si>
    <t>と平行な面，垂直な面</t>
    <rPh sb="1" eb="3">
      <t>ヘイコウ</t>
    </rPh>
    <rPh sb="4" eb="5">
      <t>メン</t>
    </rPh>
    <rPh sb="6" eb="8">
      <t>スイチョク</t>
    </rPh>
    <rPh sb="9" eb="10">
      <t>メン</t>
    </rPh>
    <phoneticPr fontId="1"/>
  </si>
  <si>
    <t>２．</t>
    <phoneticPr fontId="1"/>
  </si>
  <si>
    <t>(1)</t>
    <phoneticPr fontId="1"/>
  </si>
  <si>
    <t>と平行な辺</t>
    <rPh sb="1" eb="3">
      <t>ヘイコウ</t>
    </rPh>
    <rPh sb="4" eb="5">
      <t>ヘン</t>
    </rPh>
    <phoneticPr fontId="1"/>
  </si>
  <si>
    <t>(2)</t>
    <phoneticPr fontId="1"/>
  </si>
  <si>
    <t>と垂直な辺</t>
    <rPh sb="1" eb="3">
      <t>スイチョク</t>
    </rPh>
    <rPh sb="4" eb="5">
      <t>ヘン</t>
    </rPh>
    <phoneticPr fontId="1"/>
  </si>
  <si>
    <t>辺ＤＥ</t>
    <rPh sb="0" eb="1">
      <t>ヘン</t>
    </rPh>
    <phoneticPr fontId="1"/>
  </si>
  <si>
    <t>辺ＡＤ，ＢＥ</t>
    <rPh sb="0" eb="1">
      <t>ヘン</t>
    </rPh>
    <phoneticPr fontId="1"/>
  </si>
  <si>
    <t>辺ＥＦ</t>
    <rPh sb="0" eb="1">
      <t>ヘン</t>
    </rPh>
    <phoneticPr fontId="1"/>
  </si>
  <si>
    <t>辺ＢＥ，ＣＦ</t>
    <rPh sb="0" eb="1">
      <t>ヘン</t>
    </rPh>
    <phoneticPr fontId="1"/>
  </si>
  <si>
    <t>辺ＤＦ</t>
    <rPh sb="0" eb="1">
      <t>ヘン</t>
    </rPh>
    <phoneticPr fontId="1"/>
  </si>
  <si>
    <t>辺ＡＤ，ＣＦ</t>
    <rPh sb="0" eb="1">
      <t>ヘン</t>
    </rPh>
    <phoneticPr fontId="1"/>
  </si>
  <si>
    <t>辺ＡＢ，ＤＥ，ＡＣ，ＤＦ</t>
    <rPh sb="0" eb="1">
      <t>ヘン</t>
    </rPh>
    <phoneticPr fontId="1"/>
  </si>
  <si>
    <t>辺ＡＢ，ＤＥ，ＢＣ，ＥＦ</t>
    <rPh sb="0" eb="1">
      <t>ヘン</t>
    </rPh>
    <phoneticPr fontId="1"/>
  </si>
  <si>
    <t>辺ＡＣ，ＤＦ，ＢＣ，ＥＦ</t>
    <rPh sb="0" eb="1">
      <t>ヘン</t>
    </rPh>
    <phoneticPr fontId="1"/>
  </si>
  <si>
    <t>辺ＡＢ</t>
    <rPh sb="0" eb="1">
      <t>ヘン</t>
    </rPh>
    <phoneticPr fontId="1"/>
  </si>
  <si>
    <t>辺ＢＣ</t>
    <rPh sb="0" eb="1">
      <t>ヘン</t>
    </rPh>
    <phoneticPr fontId="1"/>
  </si>
  <si>
    <t>辺ＡＣ</t>
    <rPh sb="0" eb="1">
      <t>ヘン</t>
    </rPh>
    <phoneticPr fontId="1"/>
  </si>
  <si>
    <t>平行な辺…</t>
    <rPh sb="0" eb="2">
      <t>ヘイコウ</t>
    </rPh>
    <rPh sb="3" eb="4">
      <t>ヘン</t>
    </rPh>
    <phoneticPr fontId="1"/>
  </si>
  <si>
    <t>垂直な辺…</t>
    <rPh sb="0" eb="2">
      <t>スイチョク</t>
    </rPh>
    <rPh sb="3" eb="4">
      <t>ヘン</t>
    </rPh>
    <phoneticPr fontId="1"/>
  </si>
  <si>
    <t>平行な面…</t>
    <rPh sb="0" eb="2">
      <t>ヘイコウ</t>
    </rPh>
    <rPh sb="3" eb="4">
      <t>メン</t>
    </rPh>
    <phoneticPr fontId="1"/>
  </si>
  <si>
    <t>垂直な面…</t>
    <rPh sb="0" eb="2">
      <t>スイチョク</t>
    </rPh>
    <rPh sb="3" eb="4">
      <t>メン</t>
    </rPh>
    <phoneticPr fontId="1"/>
  </si>
  <si>
    <t>面ＤＥＦ</t>
    <rPh sb="0" eb="1">
      <t>メン</t>
    </rPh>
    <phoneticPr fontId="1"/>
  </si>
  <si>
    <t>面ＡＢＣ</t>
    <rPh sb="0" eb="1">
      <t>メン</t>
    </rPh>
    <phoneticPr fontId="1"/>
  </si>
  <si>
    <t>辺ＤＥ，ＥＦ，ＦＤ</t>
    <rPh sb="0" eb="1">
      <t>ヘン</t>
    </rPh>
    <phoneticPr fontId="1"/>
  </si>
  <si>
    <t>辺ＡＢ，ＢＣ，ＣＡ</t>
    <rPh sb="0" eb="1">
      <t>ヘン</t>
    </rPh>
    <phoneticPr fontId="1"/>
  </si>
  <si>
    <t>辺ＣＦ</t>
    <rPh sb="0" eb="1">
      <t>ヘン</t>
    </rPh>
    <phoneticPr fontId="1"/>
  </si>
  <si>
    <t>辺ＡＤ</t>
    <rPh sb="0" eb="1">
      <t>ヘン</t>
    </rPh>
    <phoneticPr fontId="1"/>
  </si>
  <si>
    <t>辺ＢＥ</t>
    <rPh sb="0" eb="1">
      <t>ヘン</t>
    </rPh>
    <phoneticPr fontId="1"/>
  </si>
  <si>
    <t>辺ＡＤ，ＢＥ，ＣＦ</t>
    <rPh sb="0" eb="1">
      <t>ヘン</t>
    </rPh>
    <phoneticPr fontId="1"/>
  </si>
  <si>
    <t>ＡＢ</t>
    <phoneticPr fontId="1"/>
  </si>
  <si>
    <t>ＢＣ</t>
    <phoneticPr fontId="1"/>
  </si>
  <si>
    <t>ＡＣ</t>
    <phoneticPr fontId="1"/>
  </si>
  <si>
    <t>ＡＤ</t>
    <phoneticPr fontId="1"/>
  </si>
  <si>
    <t>ＢＥ</t>
    <phoneticPr fontId="1"/>
  </si>
  <si>
    <t>ＣＦ</t>
    <phoneticPr fontId="1"/>
  </si>
  <si>
    <t>ＤＥ</t>
    <phoneticPr fontId="1"/>
  </si>
  <si>
    <t>ＥＦ</t>
    <phoneticPr fontId="1"/>
  </si>
  <si>
    <t>ＤＦ</t>
    <phoneticPr fontId="1"/>
  </si>
  <si>
    <t>ＡＢＣ</t>
    <phoneticPr fontId="1"/>
  </si>
  <si>
    <t>ＤＥＦ</t>
    <phoneticPr fontId="1"/>
  </si>
  <si>
    <t>ＤＥＦ</t>
    <phoneticPr fontId="1"/>
  </si>
  <si>
    <t>ＡＤＥＢ</t>
    <phoneticPr fontId="1"/>
  </si>
  <si>
    <t>ＢＥＦＣ</t>
    <phoneticPr fontId="1"/>
  </si>
  <si>
    <t>ＡＤＦＣ</t>
    <phoneticPr fontId="1"/>
  </si>
  <si>
    <t>１．</t>
    <phoneticPr fontId="1"/>
  </si>
  <si>
    <t>㎝,高さが</t>
    <rPh sb="2" eb="3">
      <t>タカ</t>
    </rPh>
    <phoneticPr fontId="1"/>
  </si>
  <si>
    <t>㎝の円柱の側面積を求めなさい。</t>
    <rPh sb="2" eb="4">
      <t>エンチュウ</t>
    </rPh>
    <rPh sb="5" eb="8">
      <t>ソクメンセキ</t>
    </rPh>
    <rPh sb="9" eb="10">
      <t>モト</t>
    </rPh>
    <phoneticPr fontId="1"/>
  </si>
  <si>
    <t>また，表面積を求めなさい。</t>
    <rPh sb="3" eb="6">
      <t>ヒョウメンセキ</t>
    </rPh>
    <rPh sb="7" eb="8">
      <t>モト</t>
    </rPh>
    <phoneticPr fontId="1"/>
  </si>
  <si>
    <t>２．</t>
    <phoneticPr fontId="1"/>
  </si>
  <si>
    <t>底面が１辺</t>
    <rPh sb="0" eb="2">
      <t>テイメン</t>
    </rPh>
    <rPh sb="4" eb="5">
      <t>ヘン</t>
    </rPh>
    <phoneticPr fontId="1"/>
  </si>
  <si>
    <t>㎝の正方形で，側面の二等辺三角形の高さが</t>
    <rPh sb="2" eb="5">
      <t>セイホウケイ</t>
    </rPh>
    <rPh sb="7" eb="9">
      <t>ソクメン</t>
    </rPh>
    <rPh sb="10" eb="16">
      <t>ニトウヘンサンカクケイ</t>
    </rPh>
    <rPh sb="17" eb="18">
      <t>タカ</t>
    </rPh>
    <phoneticPr fontId="1"/>
  </si>
  <si>
    <t>㎝の</t>
    <phoneticPr fontId="1"/>
  </si>
  <si>
    <t>正四角錐の側面積を求めなさい。</t>
    <rPh sb="0" eb="1">
      <t>セイ</t>
    </rPh>
    <rPh sb="1" eb="4">
      <t>シカクスイ</t>
    </rPh>
    <rPh sb="5" eb="8">
      <t>ソクメンセキ</t>
    </rPh>
    <rPh sb="9" eb="10">
      <t>モト</t>
    </rPh>
    <phoneticPr fontId="1"/>
  </si>
  <si>
    <t>３．</t>
    <phoneticPr fontId="1"/>
  </si>
  <si>
    <t>底面の半径が</t>
    <rPh sb="0" eb="2">
      <t>テイメン</t>
    </rPh>
    <rPh sb="3" eb="5">
      <t>ハンケイ</t>
    </rPh>
    <phoneticPr fontId="1"/>
  </si>
  <si>
    <t>㎝で，母線の長さが</t>
    <rPh sb="3" eb="5">
      <t>ボセン</t>
    </rPh>
    <rPh sb="6" eb="7">
      <t>ナガ</t>
    </rPh>
    <phoneticPr fontId="1"/>
  </si>
  <si>
    <t>㎝の円錐の側面積を求めなさい。</t>
    <rPh sb="2" eb="4">
      <t>エンスイ</t>
    </rPh>
    <rPh sb="5" eb="8">
      <t>ソクメンセキ</t>
    </rPh>
    <rPh sb="9" eb="10">
      <t>モト</t>
    </rPh>
    <phoneticPr fontId="1"/>
  </si>
  <si>
    <t>円柱の側面積は長方形で，</t>
    <rPh sb="0" eb="2">
      <t>エンチュウ</t>
    </rPh>
    <rPh sb="3" eb="6">
      <t>ソクメンセキ</t>
    </rPh>
    <rPh sb="7" eb="10">
      <t>チョウホウケイ</t>
    </rPh>
    <phoneticPr fontId="1"/>
  </si>
  <si>
    <t>縦の長さ＝円柱の高さ＝</t>
    <rPh sb="0" eb="1">
      <t>タテ</t>
    </rPh>
    <rPh sb="2" eb="3">
      <t>ナガ</t>
    </rPh>
    <rPh sb="5" eb="7">
      <t>エンチュウ</t>
    </rPh>
    <rPh sb="8" eb="9">
      <t>タカ</t>
    </rPh>
    <phoneticPr fontId="1"/>
  </si>
  <si>
    <t>横の長さ＝底面の円周の長さ＝2π×</t>
    <rPh sb="0" eb="1">
      <t>ヨコ</t>
    </rPh>
    <rPh sb="2" eb="3">
      <t>ナガ</t>
    </rPh>
    <rPh sb="5" eb="7">
      <t>テイメン</t>
    </rPh>
    <rPh sb="8" eb="10">
      <t>エンシュウ</t>
    </rPh>
    <rPh sb="11" eb="12">
      <t>ナガ</t>
    </rPh>
    <phoneticPr fontId="1"/>
  </si>
  <si>
    <t>だから,側面積は，</t>
    <rPh sb="4" eb="7">
      <t>ソクメンセキ</t>
    </rPh>
    <phoneticPr fontId="1"/>
  </si>
  <si>
    <t>円柱の底面積は，</t>
    <rPh sb="0" eb="2">
      <t>エンチュウ</t>
    </rPh>
    <rPh sb="3" eb="6">
      <t>テイメンセキ</t>
    </rPh>
    <phoneticPr fontId="1"/>
  </si>
  <si>
    <t>だから，表面積は，</t>
    <rPh sb="4" eb="7">
      <t>ヒョウメンセキ</t>
    </rPh>
    <phoneticPr fontId="1"/>
  </si>
  <si>
    <t>π×2＋</t>
    <phoneticPr fontId="1"/>
  </si>
  <si>
    <t>（㎝）</t>
    <phoneticPr fontId="1"/>
  </si>
  <si>
    <t>（㎝）</t>
    <phoneticPr fontId="1"/>
  </si>
  <si>
    <t>×2π×</t>
    <phoneticPr fontId="1"/>
  </si>
  <si>
    <t>＝</t>
    <phoneticPr fontId="1"/>
  </si>
  <si>
    <t>π（㎠）</t>
    <phoneticPr fontId="1"/>
  </si>
  <si>
    <t>×</t>
    <phoneticPr fontId="1"/>
  </si>
  <si>
    <t>×π＝</t>
    <phoneticPr fontId="1"/>
  </si>
  <si>
    <t>π(㎠）</t>
    <phoneticPr fontId="1"/>
  </si>
  <si>
    <t>π＝</t>
    <phoneticPr fontId="1"/>
  </si>
  <si>
    <t>π(㎠）</t>
    <phoneticPr fontId="1"/>
  </si>
  <si>
    <t>側面は，合同な二等辺三角形でできている。</t>
    <rPh sb="0" eb="2">
      <t>ソクメン</t>
    </rPh>
    <rPh sb="4" eb="6">
      <t>ゴウドウ</t>
    </rPh>
    <rPh sb="7" eb="13">
      <t>ニトウヘンサンカクケイ</t>
    </rPh>
    <phoneticPr fontId="1"/>
  </si>
  <si>
    <t>だから，側面積は，</t>
    <rPh sb="4" eb="7">
      <t>ソクメンセキ</t>
    </rPh>
    <phoneticPr fontId="1"/>
  </si>
  <si>
    <t>(㎠)</t>
  </si>
  <si>
    <t>底面積は，</t>
    <rPh sb="0" eb="3">
      <t>テイメンセキ</t>
    </rPh>
    <phoneticPr fontId="1"/>
  </si>
  <si>
    <t>×</t>
    <phoneticPr fontId="1"/>
  </si>
  <si>
    <t>(㎠)</t>
    <phoneticPr fontId="1"/>
  </si>
  <si>
    <t>×</t>
    <phoneticPr fontId="1"/>
  </si>
  <si>
    <t>＝</t>
    <phoneticPr fontId="1"/>
  </si>
  <si>
    <t>＋</t>
    <phoneticPr fontId="1"/>
  </si>
  <si>
    <t>＝</t>
    <phoneticPr fontId="1"/>
  </si>
  <si>
    <t>底面は正方形である。だから，底面積は，</t>
    <rPh sb="0" eb="2">
      <t>テイメン</t>
    </rPh>
    <rPh sb="3" eb="6">
      <t>セイホウケイ</t>
    </rPh>
    <rPh sb="14" eb="17">
      <t>テイメンセキ</t>
    </rPh>
    <phoneticPr fontId="1"/>
  </si>
  <si>
    <t>側面の展開図は，半径</t>
    <rPh sb="0" eb="2">
      <t>ソクメン</t>
    </rPh>
    <rPh sb="3" eb="6">
      <t>テンカイズ</t>
    </rPh>
    <rPh sb="8" eb="10">
      <t>ハンケイ</t>
    </rPh>
    <phoneticPr fontId="1"/>
  </si>
  <si>
    <t>㎝のおうぎ形で，</t>
    <rPh sb="5" eb="6">
      <t>ガタ</t>
    </rPh>
    <phoneticPr fontId="1"/>
  </si>
  <si>
    <t>その中心角をｘ°とすると，</t>
    <rPh sb="2" eb="5">
      <t>チュウシンカク</t>
    </rPh>
    <phoneticPr fontId="1"/>
  </si>
  <si>
    <t>これを解いて，ｘ＝</t>
    <rPh sb="3" eb="4">
      <t>ト</t>
    </rPh>
    <phoneticPr fontId="1"/>
  </si>
  <si>
    <t>したがって，側面積は，</t>
    <rPh sb="6" eb="9">
      <t>ソクメンセキ</t>
    </rPh>
    <phoneticPr fontId="1"/>
  </si>
  <si>
    <t>π</t>
    <phoneticPr fontId="1"/>
  </si>
  <si>
    <t>したがって，表面積は，</t>
    <rPh sb="6" eb="7">
      <t>ヒョウ</t>
    </rPh>
    <rPh sb="7" eb="9">
      <t>メンセキ</t>
    </rPh>
    <phoneticPr fontId="1"/>
  </si>
  <si>
    <t>2π×</t>
    <phoneticPr fontId="1"/>
  </si>
  <si>
    <t>×</t>
    <phoneticPr fontId="1"/>
  </si>
  <si>
    <t>ｘ</t>
    <phoneticPr fontId="1"/>
  </si>
  <si>
    <t>＝2π×</t>
    <phoneticPr fontId="1"/>
  </si>
  <si>
    <t>°</t>
    <phoneticPr fontId="1"/>
  </si>
  <si>
    <t>π×</t>
    <phoneticPr fontId="1"/>
  </si>
  <si>
    <t>π(㎠)</t>
    <phoneticPr fontId="1"/>
  </si>
  <si>
    <t>π×</t>
    <phoneticPr fontId="1"/>
  </si>
  <si>
    <t>π(㎠)</t>
    <phoneticPr fontId="1"/>
  </si>
  <si>
    <t>π＋</t>
    <phoneticPr fontId="1"/>
  </si>
  <si>
    <t>π（㎠）</t>
    <phoneticPr fontId="1"/>
  </si>
  <si>
    <t>底面の縦が</t>
    <rPh sb="0" eb="2">
      <t>テイメン</t>
    </rPh>
    <rPh sb="3" eb="4">
      <t>タテ</t>
    </rPh>
    <phoneticPr fontId="1"/>
  </si>
  <si>
    <t>㎝，横が</t>
    <rPh sb="2" eb="3">
      <t>ヨコ</t>
    </rPh>
    <phoneticPr fontId="1"/>
  </si>
  <si>
    <t>㎝の長方形で，高さが</t>
    <rPh sb="2" eb="5">
      <t>チョウホウケイ</t>
    </rPh>
    <rPh sb="7" eb="8">
      <t>タカ</t>
    </rPh>
    <phoneticPr fontId="1"/>
  </si>
  <si>
    <t>㎝の直方体</t>
    <rPh sb="2" eb="5">
      <t>チョクホウタイ</t>
    </rPh>
    <phoneticPr fontId="1"/>
  </si>
  <si>
    <t>があります。</t>
    <phoneticPr fontId="1"/>
  </si>
  <si>
    <t>２．</t>
    <phoneticPr fontId="1"/>
  </si>
  <si>
    <t>㎝，高さが</t>
    <rPh sb="2" eb="3">
      <t>タカ</t>
    </rPh>
    <phoneticPr fontId="1"/>
  </si>
  <si>
    <t>㎝の円柱の体積を求めなさい。</t>
    <rPh sb="2" eb="4">
      <t>エンチュウ</t>
    </rPh>
    <rPh sb="5" eb="7">
      <t>タイセキ</t>
    </rPh>
    <rPh sb="8" eb="9">
      <t>モト</t>
    </rPh>
    <phoneticPr fontId="1"/>
  </si>
  <si>
    <t>底面が1辺</t>
    <rPh sb="0" eb="2">
      <t>テイメン</t>
    </rPh>
    <rPh sb="4" eb="5">
      <t>ヘン</t>
    </rPh>
    <phoneticPr fontId="1"/>
  </si>
  <si>
    <t>㎝の正方形で，高さが</t>
    <rPh sb="2" eb="5">
      <t>セイホウケイ</t>
    </rPh>
    <rPh sb="7" eb="8">
      <t>タカ</t>
    </rPh>
    <phoneticPr fontId="1"/>
  </si>
  <si>
    <t>㎝の正四角錐の体積を求めなさい。</t>
    <rPh sb="2" eb="3">
      <t>セイ</t>
    </rPh>
    <rPh sb="3" eb="6">
      <t>シカクスイ</t>
    </rPh>
    <rPh sb="7" eb="9">
      <t>タイセキ</t>
    </rPh>
    <rPh sb="10" eb="11">
      <t>モト</t>
    </rPh>
    <phoneticPr fontId="1"/>
  </si>
  <si>
    <t>４．</t>
    <phoneticPr fontId="1"/>
  </si>
  <si>
    <t>㎝で，高さ</t>
    <rPh sb="3" eb="4">
      <t>タカ</t>
    </rPh>
    <phoneticPr fontId="1"/>
  </si>
  <si>
    <t>㎝の円錐の体積を求めなさい。</t>
    <rPh sb="2" eb="4">
      <t>エンスイ</t>
    </rPh>
    <rPh sb="5" eb="7">
      <t>タイセキ</t>
    </rPh>
    <rPh sb="8" eb="9">
      <t>モト</t>
    </rPh>
    <phoneticPr fontId="1"/>
  </si>
  <si>
    <t>体　積…</t>
    <rPh sb="0" eb="1">
      <t>カラダ</t>
    </rPh>
    <rPh sb="2" eb="3">
      <t>セキ</t>
    </rPh>
    <phoneticPr fontId="1"/>
  </si>
  <si>
    <t>×</t>
    <phoneticPr fontId="1"/>
  </si>
  <si>
    <t>＝</t>
    <phoneticPr fontId="1"/>
  </si>
  <si>
    <t>π×</t>
    <phoneticPr fontId="1"/>
  </si>
  <si>
    <t>×</t>
    <phoneticPr fontId="1"/>
  </si>
  <si>
    <t>＝</t>
    <phoneticPr fontId="1"/>
  </si>
  <si>
    <t>№</t>
    <phoneticPr fontId="1"/>
  </si>
  <si>
    <t>１．</t>
    <phoneticPr fontId="1"/>
  </si>
  <si>
    <t>切り取った立体があります。</t>
    <rPh sb="0" eb="1">
      <t>キ</t>
    </rPh>
    <rPh sb="2" eb="3">
      <t>ト</t>
    </rPh>
    <rPh sb="5" eb="7">
      <t>リッタイ</t>
    </rPh>
    <phoneticPr fontId="1"/>
  </si>
  <si>
    <t>平面</t>
    <rPh sb="0" eb="2">
      <t>ヘイメン</t>
    </rPh>
    <phoneticPr fontId="1"/>
  </si>
  <si>
    <t>と平行な平面を</t>
    <rPh sb="1" eb="3">
      <t>ヘイコウ</t>
    </rPh>
    <rPh sb="4" eb="6">
      <t>ヘイメン</t>
    </rPh>
    <phoneticPr fontId="1"/>
  </si>
  <si>
    <t>いいなさい。</t>
    <phoneticPr fontId="1"/>
  </si>
  <si>
    <t>と平行な辺を</t>
    <rPh sb="1" eb="3">
      <t>ヘイコウ</t>
    </rPh>
    <rPh sb="4" eb="5">
      <t>ヘン</t>
    </rPh>
    <phoneticPr fontId="1"/>
  </si>
  <si>
    <t>(3)</t>
    <phoneticPr fontId="1"/>
  </si>
  <si>
    <t>平面ＥＦＧＨ</t>
    <rPh sb="0" eb="2">
      <t>ヘイメン</t>
    </rPh>
    <phoneticPr fontId="1"/>
  </si>
  <si>
    <t>平面ＡＢＣＤ</t>
    <rPh sb="0" eb="2">
      <t>ヘイメン</t>
    </rPh>
    <phoneticPr fontId="1"/>
  </si>
  <si>
    <t>平面ＡＥＨＤ</t>
    <rPh sb="0" eb="2">
      <t>ヘイメン</t>
    </rPh>
    <phoneticPr fontId="1"/>
  </si>
  <si>
    <t>平面ＢＦＧＣ</t>
    <rPh sb="0" eb="2">
      <t>ヘイメン</t>
    </rPh>
    <phoneticPr fontId="1"/>
  </si>
  <si>
    <t>直線ＡＥ，ＢＦ，ＣＧ，ＤＨ</t>
    <rPh sb="0" eb="2">
      <t>チョクセン</t>
    </rPh>
    <phoneticPr fontId="1"/>
  </si>
  <si>
    <t>直線ＡＢ，ＥＦ，ＣＤ，ＧＨ</t>
    <rPh sb="0" eb="2">
      <t>チョクセン</t>
    </rPh>
    <phoneticPr fontId="1"/>
  </si>
  <si>
    <t xml:space="preserve">右の図の直方体で，直線  </t>
    <rPh sb="0" eb="1">
      <t>ミギ</t>
    </rPh>
    <rPh sb="2" eb="3">
      <t>ズ</t>
    </rPh>
    <rPh sb="4" eb="7">
      <t>チョクホウタイ</t>
    </rPh>
    <rPh sb="9" eb="11">
      <t>チョクセン</t>
    </rPh>
    <phoneticPr fontId="1"/>
  </si>
  <si>
    <t>と</t>
    <phoneticPr fontId="1"/>
  </si>
  <si>
    <t>ねじれの位置にある直線をいいな</t>
    <rPh sb="4" eb="6">
      <t>イチ</t>
    </rPh>
    <rPh sb="9" eb="11">
      <t>チョクセン</t>
    </rPh>
    <phoneticPr fontId="1"/>
  </si>
  <si>
    <t>さい。</t>
    <phoneticPr fontId="1"/>
  </si>
  <si>
    <t>直線ＣＧ，ＤＨ，ＥＨ，ＦＧ</t>
    <rPh sb="0" eb="2">
      <t>チョクセン</t>
    </rPh>
    <phoneticPr fontId="1"/>
  </si>
  <si>
    <t>直線ＡＥ，ＤＨ，ＥＦ，ＧＨ</t>
    <rPh sb="0" eb="2">
      <t>チョクセン</t>
    </rPh>
    <phoneticPr fontId="1"/>
  </si>
  <si>
    <t>直線ＡＥ，ＢＦ，ＥＨ，ＦＧ</t>
    <rPh sb="0" eb="2">
      <t>チョクセン</t>
    </rPh>
    <phoneticPr fontId="1"/>
  </si>
  <si>
    <t>直線ＢＦ，ＣＧ，ＥＦ，ＧＨ</t>
    <rPh sb="0" eb="2">
      <t>チョクセン</t>
    </rPh>
    <phoneticPr fontId="1"/>
  </si>
  <si>
    <t>直線ＡＤ，ＢＣ，ＣＧ，ＤＨ</t>
    <rPh sb="0" eb="2">
      <t>チョクセン</t>
    </rPh>
    <phoneticPr fontId="1"/>
  </si>
  <si>
    <t>直線ＡＢ，ＣＤ，ＡＥ，ＤＨ</t>
    <rPh sb="0" eb="2">
      <t>チョクセン</t>
    </rPh>
    <phoneticPr fontId="1"/>
  </si>
  <si>
    <t>直線ＡＢ，ＣＤ，ＢＦ，ＣＧ</t>
    <rPh sb="0" eb="2">
      <t>チョクセン</t>
    </rPh>
    <phoneticPr fontId="1"/>
  </si>
  <si>
    <t>直線ＢＣ，ＦＧ，ＣＤ，ＧＨ</t>
    <rPh sb="0" eb="2">
      <t>チョクセン</t>
    </rPh>
    <phoneticPr fontId="1"/>
  </si>
  <si>
    <t>直線ＡＤ，ＥＨ，ＣＤ，ＧＨ</t>
    <rPh sb="0" eb="2">
      <t>チョクセン</t>
    </rPh>
    <phoneticPr fontId="1"/>
  </si>
  <si>
    <t>直線ＡＢ，ＥＦ，ＢＣ，ＦＧ</t>
    <rPh sb="0" eb="2">
      <t>チョクセン</t>
    </rPh>
    <phoneticPr fontId="1"/>
  </si>
  <si>
    <t>と交わる直線をいいなさい。</t>
    <rPh sb="1" eb="2">
      <t>マジ</t>
    </rPh>
    <rPh sb="4" eb="6">
      <t>チョクセン</t>
    </rPh>
    <phoneticPr fontId="1"/>
  </si>
  <si>
    <t>平行な平面…</t>
    <rPh sb="0" eb="2">
      <t>ヘイコウ</t>
    </rPh>
    <rPh sb="3" eb="5">
      <t>ヘイメン</t>
    </rPh>
    <phoneticPr fontId="1"/>
  </si>
  <si>
    <t>辺ＡＢ，ＢＣ，ＣＤ，ＡＤ</t>
    <rPh sb="0" eb="1">
      <t>ヘン</t>
    </rPh>
    <phoneticPr fontId="1"/>
  </si>
  <si>
    <t>辺ＢＦ，ＦＧ，ＣＧ，ＢＣ</t>
    <rPh sb="0" eb="1">
      <t>ヘン</t>
    </rPh>
    <phoneticPr fontId="1"/>
  </si>
  <si>
    <t>交わる直線…</t>
    <rPh sb="0" eb="1">
      <t>マジ</t>
    </rPh>
    <rPh sb="3" eb="5">
      <t>チョクセン</t>
    </rPh>
    <phoneticPr fontId="1"/>
  </si>
  <si>
    <t>辺ＥＦ，ＦG，ＧＨ，ＥＨ</t>
    <rPh sb="0" eb="1">
      <t>ヘン</t>
    </rPh>
    <phoneticPr fontId="1"/>
  </si>
  <si>
    <t>ねじれの位置にある直線…</t>
    <phoneticPr fontId="1"/>
  </si>
  <si>
    <t>ＥＦＧＨ</t>
    <phoneticPr fontId="1"/>
  </si>
  <si>
    <t>ＢＦＧＣ</t>
    <phoneticPr fontId="1"/>
  </si>
  <si>
    <t>ＡＥＨＤ</t>
    <phoneticPr fontId="1"/>
  </si>
  <si>
    <t>ＢＣ</t>
    <phoneticPr fontId="1"/>
  </si>
  <si>
    <t>ＣＤ</t>
    <phoneticPr fontId="1"/>
  </si>
  <si>
    <t>ＡＤ</t>
    <phoneticPr fontId="1"/>
  </si>
  <si>
    <t>ＥＦ</t>
    <phoneticPr fontId="1"/>
  </si>
  <si>
    <t>ＦＧ</t>
    <phoneticPr fontId="1"/>
  </si>
  <si>
    <t>ＧＨ</t>
    <phoneticPr fontId="1"/>
  </si>
  <si>
    <t>ＥＨ</t>
    <phoneticPr fontId="1"/>
  </si>
  <si>
    <t>ＡＥ</t>
    <phoneticPr fontId="1"/>
  </si>
  <si>
    <t>ＢＦ</t>
    <phoneticPr fontId="1"/>
  </si>
  <si>
    <t>ＤＨ</t>
    <phoneticPr fontId="1"/>
  </si>
  <si>
    <t>解答</t>
    <rPh sb="0" eb="2">
      <t>カイトウ</t>
    </rPh>
    <phoneticPr fontId="1"/>
  </si>
  <si>
    <t>面ＡＤＥＢ，ＢＥＦＣ，ＡＤＦＣ</t>
    <rPh sb="0" eb="1">
      <t>メン</t>
    </rPh>
    <phoneticPr fontId="1"/>
  </si>
  <si>
    <t>ＡＢ</t>
    <phoneticPr fontId="1"/>
  </si>
  <si>
    <t>右の図のような，直方体から三角柱を</t>
    <rPh sb="0" eb="1">
      <t>ミギ</t>
    </rPh>
    <rPh sb="2" eb="3">
      <t>ズ</t>
    </rPh>
    <rPh sb="8" eb="11">
      <t>チョクホウタイ</t>
    </rPh>
    <rPh sb="13" eb="16">
      <t>サンカクチュウ</t>
    </rPh>
    <phoneticPr fontId="1"/>
  </si>
  <si>
    <t>辺ＡＥ，ＥＨ，ＤＨ，ＡＤ</t>
    <rPh sb="0" eb="1">
      <t>ヘン</t>
    </rPh>
    <phoneticPr fontId="1"/>
  </si>
  <si>
    <t>直線ＡＤ，ＢＣ，ＡＥ，ＢＦ</t>
    <rPh sb="0" eb="2">
      <t>チョクセン</t>
    </rPh>
    <phoneticPr fontId="1"/>
  </si>
  <si>
    <t>ＡＢＣＤ</t>
    <phoneticPr fontId="1"/>
  </si>
  <si>
    <t>立体の表面積</t>
    <rPh sb="0" eb="2">
      <t>リッタイ</t>
    </rPh>
    <rPh sb="3" eb="6">
      <t>ヒョウメンセキ</t>
    </rPh>
    <phoneticPr fontId="1"/>
  </si>
  <si>
    <t>(4)</t>
    <phoneticPr fontId="1"/>
  </si>
  <si>
    <t>この直方体の体積を求めなさい。</t>
    <rPh sb="2" eb="5">
      <t>チョクホウタイ</t>
    </rPh>
    <rPh sb="6" eb="8">
      <t>タイセキ</t>
    </rPh>
    <rPh sb="9" eb="10">
      <t>モト</t>
    </rPh>
    <phoneticPr fontId="1"/>
  </si>
  <si>
    <t>立体の体積</t>
    <rPh sb="0" eb="2">
      <t>リッタイ</t>
    </rPh>
    <rPh sb="3" eb="5">
      <t>タイセキ</t>
    </rPh>
    <phoneticPr fontId="1"/>
  </si>
  <si>
    <t>(㎤）</t>
    <phoneticPr fontId="1"/>
  </si>
  <si>
    <t>π(㎤)</t>
    <phoneticPr fontId="1"/>
  </si>
  <si>
    <t>空間内の平面と直線</t>
    <rPh sb="0" eb="3">
      <t>クウカンナイ</t>
    </rPh>
    <rPh sb="4" eb="6">
      <t>ヘイメン</t>
    </rPh>
    <rPh sb="7" eb="9">
      <t>チョクセン</t>
    </rPh>
    <phoneticPr fontId="1"/>
  </si>
  <si>
    <t>球の計量</t>
    <rPh sb="0" eb="1">
      <t>キュウ</t>
    </rPh>
    <rPh sb="2" eb="4">
      <t>ケイリョウ</t>
    </rPh>
    <phoneticPr fontId="1"/>
  </si>
  <si>
    <t>次の球の体積を求めなさい。</t>
    <rPh sb="0" eb="1">
      <t>ツギ</t>
    </rPh>
    <rPh sb="2" eb="3">
      <t>キュウ</t>
    </rPh>
    <rPh sb="4" eb="6">
      <t>タイセキ</t>
    </rPh>
    <rPh sb="7" eb="8">
      <t>モト</t>
    </rPh>
    <phoneticPr fontId="9"/>
  </si>
  <si>
    <t>(1)</t>
    <phoneticPr fontId="9"/>
  </si>
  <si>
    <t>半径</t>
    <rPh sb="0" eb="2">
      <t>ハンケイ</t>
    </rPh>
    <phoneticPr fontId="9"/>
  </si>
  <si>
    <t>㎝</t>
    <phoneticPr fontId="9"/>
  </si>
  <si>
    <t>(2)</t>
    <phoneticPr fontId="9"/>
  </si>
  <si>
    <t>２．</t>
    <phoneticPr fontId="9"/>
  </si>
  <si>
    <t>次の球の表面積を求めなさい。</t>
    <rPh sb="0" eb="1">
      <t>ツギ</t>
    </rPh>
    <rPh sb="2" eb="3">
      <t>キュウ</t>
    </rPh>
    <rPh sb="4" eb="7">
      <t>ヒョウメンセキ</t>
    </rPh>
    <rPh sb="8" eb="9">
      <t>モト</t>
    </rPh>
    <phoneticPr fontId="9"/>
  </si>
  <si>
    <t>(3)</t>
    <phoneticPr fontId="9"/>
  </si>
  <si>
    <t>π</t>
    <phoneticPr fontId="9"/>
  </si>
  <si>
    <t>π×</t>
    <phoneticPr fontId="9"/>
  </si>
  <si>
    <t>＝</t>
    <phoneticPr fontId="9"/>
  </si>
  <si>
    <t>4π×</t>
    <phoneticPr fontId="9"/>
  </si>
  <si>
    <t>（㎠）</t>
    <phoneticPr fontId="9"/>
  </si>
  <si>
    <t>π(㎤）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</si>
</sst>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2"/>
      <name val="ＭＳ 明朝"/>
      <family val="1"/>
      <charset val="128"/>
    </font>
    <font>
      <sz val="7"/>
      <name val="ＭＳ 明朝"/>
      <family val="1"/>
      <charset val="128"/>
    </font>
    <font>
      <sz val="20"/>
      <name val="ＭＳ 明朝"/>
      <family val="1"/>
      <charset val="128"/>
    </font>
    <font>
      <sz val="18"/>
      <name val="ＭＳ 明朝"/>
      <family val="1"/>
      <charset val="128"/>
    </font>
    <font>
      <sz val="20"/>
      <color indexed="10"/>
      <name val="ＭＳ 明朝"/>
      <family val="1"/>
      <charset val="128"/>
    </font>
    <font>
      <sz val="14"/>
      <name val="ＭＳ 明朝"/>
      <family val="1"/>
      <charset val="128"/>
    </font>
    <font>
      <sz val="12"/>
      <color indexed="10"/>
      <name val="ＭＳ 明朝"/>
      <family val="1"/>
      <charset val="128"/>
    </font>
    <font>
      <sz val="12"/>
      <color indexed="9"/>
      <name val="ＭＳ 明朝"/>
      <family val="1"/>
      <charset val="128"/>
    </font>
    <font>
      <sz val="9"/>
      <color indexed="10"/>
      <name val="ＭＳ 明朝"/>
      <family val="1"/>
      <charset val="128"/>
    </font>
    <font>
      <sz val="6"/>
      <name val="ＭＳ 明朝"/>
      <family val="1"/>
      <charset val="128"/>
    </font>
    <font>
      <sz val="9"/>
      <color rgb="FFFF0000"/>
      <name val="ＭＳ 明朝"/>
      <family val="1"/>
      <charset val="128"/>
    </font>
    <font>
      <sz val="12"/>
      <color rgb="FFFF0000"/>
      <name val="ＭＳ 明朝"/>
      <family val="1"/>
      <charset val="128"/>
    </font>
    <font>
      <sz val="12"/>
      <color theme="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10"/>
      </bottom>
      <diagonal/>
    </border>
    <border>
      <left/>
      <right/>
      <top style="thin">
        <color indexed="10"/>
      </top>
      <bottom/>
      <diagonal/>
    </border>
    <border>
      <left/>
      <right/>
      <top/>
      <bottom style="thin">
        <color rgb="FFFF0000"/>
      </bottom>
      <diagonal/>
    </border>
    <border>
      <left/>
      <right/>
      <top style="thin">
        <color rgb="FFFF0000"/>
      </top>
      <bottom/>
      <diagonal/>
    </border>
  </borders>
  <cellStyleXfs count="1">
    <xf numFmtId="0" fontId="0" fillId="0" borderId="0">
      <alignment vertical="center"/>
    </xf>
  </cellStyleXfs>
  <cellXfs count="29">
    <xf numFmtId="0" fontId="0" fillId="0" borderId="0" xfId="0">
      <alignment vertical="center"/>
    </xf>
    <xf numFmtId="0" fontId="0" fillId="0" borderId="0" xfId="0" quotePrefix="1">
      <alignment vertical="center"/>
    </xf>
    <xf numFmtId="0" fontId="0" fillId="0" borderId="1" xfId="0" applyBorder="1">
      <alignment vertical="center"/>
    </xf>
    <xf numFmtId="0" fontId="2" fillId="0" borderId="0" xfId="0" applyFont="1">
      <alignment vertical="center"/>
    </xf>
    <xf numFmtId="0" fontId="3" fillId="0" borderId="1" xfId="0" applyFont="1" applyBorder="1">
      <alignment vertical="center"/>
    </xf>
    <xf numFmtId="0" fontId="4" fillId="0" borderId="0" xfId="0" applyFont="1">
      <alignment vertical="center"/>
    </xf>
    <xf numFmtId="0" fontId="5" fillId="0" borderId="1" xfId="0" applyFont="1" applyBorder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8" fillId="0" borderId="0" xfId="0" applyFont="1" applyAlignment="1"/>
    <xf numFmtId="0" fontId="8" fillId="0" borderId="0" xfId="0" applyFont="1" applyAlignment="1">
      <alignment vertical="top"/>
    </xf>
    <xf numFmtId="0" fontId="0" fillId="0" borderId="2" xfId="0" applyBorder="1">
      <alignment vertical="center"/>
    </xf>
    <xf numFmtId="0" fontId="10" fillId="0" borderId="0" xfId="0" applyFont="1" applyAlignment="1">
      <alignment horizontal="left"/>
    </xf>
    <xf numFmtId="0" fontId="11" fillId="0" borderId="0" xfId="0" applyFont="1">
      <alignment vertical="center"/>
    </xf>
    <xf numFmtId="0" fontId="10" fillId="0" borderId="0" xfId="0" applyFont="1" applyAlignment="1">
      <alignment horizontal="left" vertical="top"/>
    </xf>
    <xf numFmtId="0" fontId="12" fillId="0" borderId="0" xfId="0" applyFont="1">
      <alignment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1" xfId="0" applyBorder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quotePrefix="1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0" xfId="0" applyFont="1" applyAlignment="1">
      <alignment horizontal="right" vertical="center"/>
    </xf>
  </cellXfs>
  <cellStyles count="1">
    <cellStyle name="標準" xfId="0" builtinId="0"/>
  </cellStyles>
  <dxfs count="3">
    <dxf>
      <border>
        <bottom/>
      </border>
    </dxf>
    <dxf>
      <border>
        <bottom/>
      </border>
    </dxf>
    <dxf>
      <border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26</xdr:col>
      <xdr:colOff>123825</xdr:colOff>
      <xdr:row>2</xdr:row>
      <xdr:rowOff>152400</xdr:rowOff>
    </xdr:from>
    <xdr:to>
      <xdr:col>38</xdr:col>
      <xdr:colOff>104775</xdr:colOff>
      <xdr:row>13</xdr:row>
      <xdr:rowOff>114300</xdr:rowOff>
    </xdr:to>
    <xdr:grpSp>
      <xdr:nvGrpSpPr>
        <xdr:cNvPr id="1633" name="Group 49">
          <a:extLst>
            <a:ext uri="{FF2B5EF4-FFF2-40B4-BE49-F238E27FC236}">
              <a16:creationId xmlns:a16="http://schemas.microsoft.com/office/drawing/2014/main" id="{2246EFB7-81F9-44EF-8AC8-8DEC29BFE731}"/>
            </a:ext>
          </a:extLst>
        </xdr:cNvPr>
        <xdr:cNvGrpSpPr>
          <a:grpSpLocks/>
        </xdr:cNvGrpSpPr>
      </xdr:nvGrpSpPr>
      <xdr:grpSpPr bwMode="auto">
        <a:xfrm>
          <a:off x="3590925" y="717550"/>
          <a:ext cx="1581150" cy="2755900"/>
          <a:chOff x="0" y="0"/>
          <a:chExt cx="993" cy="1693"/>
        </a:xfrm>
      </xdr:grpSpPr>
      <xdr:sp macro="" textlink="">
        <xdr:nvSpPr>
          <xdr:cNvPr id="1650" name="Line 50">
            <a:extLst>
              <a:ext uri="{FF2B5EF4-FFF2-40B4-BE49-F238E27FC236}">
                <a16:creationId xmlns:a16="http://schemas.microsoft.com/office/drawing/2014/main" id="{E00ED572-8206-4E0F-A223-131A46FA31BE}"/>
              </a:ext>
            </a:extLst>
          </xdr:cNvPr>
          <xdr:cNvSpPr>
            <a:spLocks noChangeShapeType="1"/>
          </xdr:cNvSpPr>
        </xdr:nvSpPr>
        <xdr:spPr bwMode="auto">
          <a:xfrm flipV="1">
            <a:off x="147" y="65"/>
            <a:ext cx="680" cy="226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51" name="Line 51">
            <a:extLst>
              <a:ext uri="{FF2B5EF4-FFF2-40B4-BE49-F238E27FC236}">
                <a16:creationId xmlns:a16="http://schemas.microsoft.com/office/drawing/2014/main" id="{741C3530-9CBC-4F62-91C6-E6B5257445A5}"/>
              </a:ext>
            </a:extLst>
          </xdr:cNvPr>
          <xdr:cNvSpPr>
            <a:spLocks noChangeShapeType="1"/>
          </xdr:cNvSpPr>
        </xdr:nvSpPr>
        <xdr:spPr bwMode="auto">
          <a:xfrm flipV="1">
            <a:off x="600" y="65"/>
            <a:ext cx="227" cy="453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52" name="Line 52">
            <a:extLst>
              <a:ext uri="{FF2B5EF4-FFF2-40B4-BE49-F238E27FC236}">
                <a16:creationId xmlns:a16="http://schemas.microsoft.com/office/drawing/2014/main" id="{E1A20B17-B6D8-4FBD-8468-31FF32BD27AE}"/>
              </a:ext>
            </a:extLst>
          </xdr:cNvPr>
          <xdr:cNvSpPr>
            <a:spLocks noChangeShapeType="1"/>
          </xdr:cNvSpPr>
        </xdr:nvSpPr>
        <xdr:spPr bwMode="auto">
          <a:xfrm>
            <a:off x="147" y="291"/>
            <a:ext cx="453" cy="227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53" name="Line 53">
            <a:extLst>
              <a:ext uri="{FF2B5EF4-FFF2-40B4-BE49-F238E27FC236}">
                <a16:creationId xmlns:a16="http://schemas.microsoft.com/office/drawing/2014/main" id="{8162FD04-2E4A-45EE-9763-F14E9E7372CF}"/>
              </a:ext>
            </a:extLst>
          </xdr:cNvPr>
          <xdr:cNvSpPr>
            <a:spLocks noChangeShapeType="1"/>
          </xdr:cNvSpPr>
        </xdr:nvSpPr>
        <xdr:spPr bwMode="auto">
          <a:xfrm>
            <a:off x="827" y="65"/>
            <a:ext cx="1" cy="907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54" name="Line 54">
            <a:extLst>
              <a:ext uri="{FF2B5EF4-FFF2-40B4-BE49-F238E27FC236}">
                <a16:creationId xmlns:a16="http://schemas.microsoft.com/office/drawing/2014/main" id="{F08C2E6D-BFDD-4D8D-A6FC-3E267C0E3C50}"/>
              </a:ext>
            </a:extLst>
          </xdr:cNvPr>
          <xdr:cNvSpPr>
            <a:spLocks noChangeShapeType="1"/>
          </xdr:cNvSpPr>
        </xdr:nvSpPr>
        <xdr:spPr bwMode="auto">
          <a:xfrm>
            <a:off x="147" y="291"/>
            <a:ext cx="1" cy="907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55" name="Line 55">
            <a:extLst>
              <a:ext uri="{FF2B5EF4-FFF2-40B4-BE49-F238E27FC236}">
                <a16:creationId xmlns:a16="http://schemas.microsoft.com/office/drawing/2014/main" id="{08BE8540-9B14-49EE-AA0B-99519F0909DB}"/>
              </a:ext>
            </a:extLst>
          </xdr:cNvPr>
          <xdr:cNvSpPr>
            <a:spLocks noChangeShapeType="1"/>
          </xdr:cNvSpPr>
        </xdr:nvSpPr>
        <xdr:spPr bwMode="auto">
          <a:xfrm>
            <a:off x="600" y="518"/>
            <a:ext cx="1" cy="907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56" name="Line 56">
            <a:extLst>
              <a:ext uri="{FF2B5EF4-FFF2-40B4-BE49-F238E27FC236}">
                <a16:creationId xmlns:a16="http://schemas.microsoft.com/office/drawing/2014/main" id="{EB4B6AA9-9C22-4867-A67D-E74CF834E78B}"/>
              </a:ext>
            </a:extLst>
          </xdr:cNvPr>
          <xdr:cNvSpPr>
            <a:spLocks noChangeShapeType="1"/>
          </xdr:cNvSpPr>
        </xdr:nvSpPr>
        <xdr:spPr bwMode="auto">
          <a:xfrm>
            <a:off x="147" y="1198"/>
            <a:ext cx="453" cy="227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57" name="Line 57">
            <a:extLst>
              <a:ext uri="{FF2B5EF4-FFF2-40B4-BE49-F238E27FC236}">
                <a16:creationId xmlns:a16="http://schemas.microsoft.com/office/drawing/2014/main" id="{55CDB59A-6BA7-45D3-9A70-D9AB72F4E549}"/>
              </a:ext>
            </a:extLst>
          </xdr:cNvPr>
          <xdr:cNvSpPr>
            <a:spLocks noChangeShapeType="1"/>
          </xdr:cNvSpPr>
        </xdr:nvSpPr>
        <xdr:spPr bwMode="auto">
          <a:xfrm flipV="1">
            <a:off x="600" y="972"/>
            <a:ext cx="227" cy="453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58" name="Line 58">
            <a:extLst>
              <a:ext uri="{FF2B5EF4-FFF2-40B4-BE49-F238E27FC236}">
                <a16:creationId xmlns:a16="http://schemas.microsoft.com/office/drawing/2014/main" id="{E23C1452-3524-4DCD-8AC8-21FA467BD86C}"/>
              </a:ext>
            </a:extLst>
          </xdr:cNvPr>
          <xdr:cNvSpPr>
            <a:spLocks noChangeShapeType="1"/>
          </xdr:cNvSpPr>
        </xdr:nvSpPr>
        <xdr:spPr bwMode="auto">
          <a:xfrm flipV="1">
            <a:off x="147" y="972"/>
            <a:ext cx="680" cy="226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83" name="Text Box 59">
            <a:extLst>
              <a:ext uri="{FF2B5EF4-FFF2-40B4-BE49-F238E27FC236}">
                <a16:creationId xmlns:a16="http://schemas.microsoft.com/office/drawing/2014/main" id="{0FF82AEA-B36F-47D3-A4FB-BF13C5DD5D6D}"/>
              </a:ext>
            </a:extLst>
          </xdr:cNvPr>
          <xdr:cNvSpPr txBox="1">
            <a:spLocks noChangeArrowheads="1"/>
          </xdr:cNvSpPr>
        </xdr:nvSpPr>
        <xdr:spPr bwMode="auto">
          <a:xfrm>
            <a:off x="18" y="180"/>
            <a:ext cx="96" cy="228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lnSpc>
                <a:spcPts val="1400"/>
              </a:lnSpc>
              <a:defRPr sz="1000"/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Ａ</a:t>
            </a:r>
          </a:p>
          <a:p>
            <a:pPr algn="l" rtl="0">
              <a:lnSpc>
                <a:spcPts val="1400"/>
              </a:lnSpc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1084" name="Text Box 60">
            <a:extLst>
              <a:ext uri="{FF2B5EF4-FFF2-40B4-BE49-F238E27FC236}">
                <a16:creationId xmlns:a16="http://schemas.microsoft.com/office/drawing/2014/main" id="{C8904D59-5374-42B3-96F3-0E5701ABFC49}"/>
              </a:ext>
            </a:extLst>
          </xdr:cNvPr>
          <xdr:cNvSpPr txBox="1">
            <a:spLocks noChangeArrowheads="1"/>
          </xdr:cNvSpPr>
        </xdr:nvSpPr>
        <xdr:spPr bwMode="auto">
          <a:xfrm>
            <a:off x="646" y="504"/>
            <a:ext cx="96" cy="228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lnSpc>
                <a:spcPts val="1400"/>
              </a:lnSpc>
              <a:defRPr sz="1000"/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Ｂ</a:t>
            </a:r>
          </a:p>
          <a:p>
            <a:pPr algn="l" rtl="0">
              <a:lnSpc>
                <a:spcPts val="1400"/>
              </a:lnSpc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1085" name="Text Box 61">
            <a:extLst>
              <a:ext uri="{FF2B5EF4-FFF2-40B4-BE49-F238E27FC236}">
                <a16:creationId xmlns:a16="http://schemas.microsoft.com/office/drawing/2014/main" id="{0829B1F3-56F7-4C4C-BB10-0C6D38DD07F0}"/>
              </a:ext>
            </a:extLst>
          </xdr:cNvPr>
          <xdr:cNvSpPr txBox="1">
            <a:spLocks noChangeArrowheads="1"/>
          </xdr:cNvSpPr>
        </xdr:nvSpPr>
        <xdr:spPr bwMode="auto">
          <a:xfrm>
            <a:off x="867" y="0"/>
            <a:ext cx="96" cy="228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lnSpc>
                <a:spcPts val="1400"/>
              </a:lnSpc>
              <a:defRPr sz="1000"/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Ｃ</a:t>
            </a:r>
          </a:p>
          <a:p>
            <a:pPr algn="l" rtl="0">
              <a:lnSpc>
                <a:spcPts val="1400"/>
              </a:lnSpc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1086" name="Text Box 62">
            <a:extLst>
              <a:ext uri="{FF2B5EF4-FFF2-40B4-BE49-F238E27FC236}">
                <a16:creationId xmlns:a16="http://schemas.microsoft.com/office/drawing/2014/main" id="{FB35932E-0108-439A-B3FC-D2BE06E7F2F4}"/>
              </a:ext>
            </a:extLst>
          </xdr:cNvPr>
          <xdr:cNvSpPr txBox="1">
            <a:spLocks noChangeArrowheads="1"/>
          </xdr:cNvSpPr>
        </xdr:nvSpPr>
        <xdr:spPr bwMode="auto">
          <a:xfrm>
            <a:off x="0" y="1177"/>
            <a:ext cx="96" cy="228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lnSpc>
                <a:spcPts val="1400"/>
              </a:lnSpc>
              <a:defRPr sz="1000"/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Ｄ</a:t>
            </a:r>
          </a:p>
          <a:p>
            <a:pPr algn="l" rtl="0">
              <a:lnSpc>
                <a:spcPts val="1400"/>
              </a:lnSpc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1087" name="Text Box 63">
            <a:extLst>
              <a:ext uri="{FF2B5EF4-FFF2-40B4-BE49-F238E27FC236}">
                <a16:creationId xmlns:a16="http://schemas.microsoft.com/office/drawing/2014/main" id="{1B671D4F-73EF-498B-8B90-95E8DF1E4B61}"/>
              </a:ext>
            </a:extLst>
          </xdr:cNvPr>
          <xdr:cNvSpPr txBox="1">
            <a:spLocks noChangeArrowheads="1"/>
          </xdr:cNvSpPr>
        </xdr:nvSpPr>
        <xdr:spPr bwMode="auto">
          <a:xfrm>
            <a:off x="568" y="1465"/>
            <a:ext cx="96" cy="228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lnSpc>
                <a:spcPts val="1400"/>
              </a:lnSpc>
              <a:defRPr sz="1000"/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Ｅ</a:t>
            </a:r>
          </a:p>
          <a:p>
            <a:pPr algn="l" rtl="0">
              <a:lnSpc>
                <a:spcPts val="1400"/>
              </a:lnSpc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1088" name="Text Box 64">
            <a:extLst>
              <a:ext uri="{FF2B5EF4-FFF2-40B4-BE49-F238E27FC236}">
                <a16:creationId xmlns:a16="http://schemas.microsoft.com/office/drawing/2014/main" id="{6FFFDD83-A171-4C61-A879-AD08D5D4EE25}"/>
              </a:ext>
            </a:extLst>
          </xdr:cNvPr>
          <xdr:cNvSpPr txBox="1">
            <a:spLocks noChangeArrowheads="1"/>
          </xdr:cNvSpPr>
        </xdr:nvSpPr>
        <xdr:spPr bwMode="auto">
          <a:xfrm>
            <a:off x="897" y="919"/>
            <a:ext cx="96" cy="228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lnSpc>
                <a:spcPts val="1400"/>
              </a:lnSpc>
              <a:defRPr sz="1000"/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Ｆ</a:t>
            </a:r>
          </a:p>
          <a:p>
            <a:pPr algn="l" rtl="0">
              <a:lnSpc>
                <a:spcPts val="1400"/>
              </a:lnSpc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</xdr:grpSp>
    <xdr:clientData/>
  </xdr:twoCellAnchor>
  <xdr:twoCellAnchor>
    <xdr:from>
      <xdr:col>26</xdr:col>
      <xdr:colOff>76200</xdr:colOff>
      <xdr:row>39</xdr:row>
      <xdr:rowOff>152400</xdr:rowOff>
    </xdr:from>
    <xdr:to>
      <xdr:col>38</xdr:col>
      <xdr:colOff>57150</xdr:colOff>
      <xdr:row>49</xdr:row>
      <xdr:rowOff>219075</xdr:rowOff>
    </xdr:to>
    <xdr:grpSp>
      <xdr:nvGrpSpPr>
        <xdr:cNvPr id="1634" name="Group 65">
          <a:extLst>
            <a:ext uri="{FF2B5EF4-FFF2-40B4-BE49-F238E27FC236}">
              <a16:creationId xmlns:a16="http://schemas.microsoft.com/office/drawing/2014/main" id="{8F983E5D-5DBA-4136-AA41-EFA6EE9DB4E9}"/>
            </a:ext>
          </a:extLst>
        </xdr:cNvPr>
        <xdr:cNvGrpSpPr>
          <a:grpSpLocks/>
        </xdr:cNvGrpSpPr>
      </xdr:nvGrpSpPr>
      <xdr:grpSpPr bwMode="auto">
        <a:xfrm>
          <a:off x="3543300" y="10179050"/>
          <a:ext cx="1581150" cy="2606675"/>
          <a:chOff x="0" y="0"/>
          <a:chExt cx="993" cy="1703"/>
        </a:xfrm>
      </xdr:grpSpPr>
      <xdr:sp macro="" textlink="">
        <xdr:nvSpPr>
          <xdr:cNvPr id="1635" name="Line 66">
            <a:extLst>
              <a:ext uri="{FF2B5EF4-FFF2-40B4-BE49-F238E27FC236}">
                <a16:creationId xmlns:a16="http://schemas.microsoft.com/office/drawing/2014/main" id="{76ABC684-5219-44FE-9EBF-7FDD235CC53E}"/>
              </a:ext>
            </a:extLst>
          </xdr:cNvPr>
          <xdr:cNvSpPr>
            <a:spLocks noChangeShapeType="1"/>
          </xdr:cNvSpPr>
        </xdr:nvSpPr>
        <xdr:spPr bwMode="auto">
          <a:xfrm flipV="1">
            <a:off x="147" y="65"/>
            <a:ext cx="680" cy="226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36" name="Line 67">
            <a:extLst>
              <a:ext uri="{FF2B5EF4-FFF2-40B4-BE49-F238E27FC236}">
                <a16:creationId xmlns:a16="http://schemas.microsoft.com/office/drawing/2014/main" id="{8451A806-6A35-4343-A49B-E8835FFA1609}"/>
              </a:ext>
            </a:extLst>
          </xdr:cNvPr>
          <xdr:cNvSpPr>
            <a:spLocks noChangeShapeType="1"/>
          </xdr:cNvSpPr>
        </xdr:nvSpPr>
        <xdr:spPr bwMode="auto">
          <a:xfrm flipV="1">
            <a:off x="600" y="65"/>
            <a:ext cx="227" cy="453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37" name="Line 68">
            <a:extLst>
              <a:ext uri="{FF2B5EF4-FFF2-40B4-BE49-F238E27FC236}">
                <a16:creationId xmlns:a16="http://schemas.microsoft.com/office/drawing/2014/main" id="{F70F014E-31A9-4A93-86BF-5F115CD3246B}"/>
              </a:ext>
            </a:extLst>
          </xdr:cNvPr>
          <xdr:cNvSpPr>
            <a:spLocks noChangeShapeType="1"/>
          </xdr:cNvSpPr>
        </xdr:nvSpPr>
        <xdr:spPr bwMode="auto">
          <a:xfrm>
            <a:off x="147" y="291"/>
            <a:ext cx="453" cy="227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38" name="Line 69">
            <a:extLst>
              <a:ext uri="{FF2B5EF4-FFF2-40B4-BE49-F238E27FC236}">
                <a16:creationId xmlns:a16="http://schemas.microsoft.com/office/drawing/2014/main" id="{CBBD15FB-E4AD-47D2-B2C6-7C1F6A9CB26C}"/>
              </a:ext>
            </a:extLst>
          </xdr:cNvPr>
          <xdr:cNvSpPr>
            <a:spLocks noChangeShapeType="1"/>
          </xdr:cNvSpPr>
        </xdr:nvSpPr>
        <xdr:spPr bwMode="auto">
          <a:xfrm>
            <a:off x="827" y="65"/>
            <a:ext cx="1" cy="907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39" name="Line 70">
            <a:extLst>
              <a:ext uri="{FF2B5EF4-FFF2-40B4-BE49-F238E27FC236}">
                <a16:creationId xmlns:a16="http://schemas.microsoft.com/office/drawing/2014/main" id="{BAC9F10B-BC7A-41B0-8B43-36BE4BEB5462}"/>
              </a:ext>
            </a:extLst>
          </xdr:cNvPr>
          <xdr:cNvSpPr>
            <a:spLocks noChangeShapeType="1"/>
          </xdr:cNvSpPr>
        </xdr:nvSpPr>
        <xdr:spPr bwMode="auto">
          <a:xfrm>
            <a:off x="147" y="291"/>
            <a:ext cx="1" cy="907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40" name="Line 71">
            <a:extLst>
              <a:ext uri="{FF2B5EF4-FFF2-40B4-BE49-F238E27FC236}">
                <a16:creationId xmlns:a16="http://schemas.microsoft.com/office/drawing/2014/main" id="{8A3D9D47-7111-426A-8723-E56DAA2D5149}"/>
              </a:ext>
            </a:extLst>
          </xdr:cNvPr>
          <xdr:cNvSpPr>
            <a:spLocks noChangeShapeType="1"/>
          </xdr:cNvSpPr>
        </xdr:nvSpPr>
        <xdr:spPr bwMode="auto">
          <a:xfrm>
            <a:off x="600" y="518"/>
            <a:ext cx="1" cy="907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41" name="Line 72">
            <a:extLst>
              <a:ext uri="{FF2B5EF4-FFF2-40B4-BE49-F238E27FC236}">
                <a16:creationId xmlns:a16="http://schemas.microsoft.com/office/drawing/2014/main" id="{AC8B4FD4-5C89-44BF-AD69-5BE8D9E1E4D7}"/>
              </a:ext>
            </a:extLst>
          </xdr:cNvPr>
          <xdr:cNvSpPr>
            <a:spLocks noChangeShapeType="1"/>
          </xdr:cNvSpPr>
        </xdr:nvSpPr>
        <xdr:spPr bwMode="auto">
          <a:xfrm>
            <a:off x="147" y="1198"/>
            <a:ext cx="453" cy="227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42" name="Line 73">
            <a:extLst>
              <a:ext uri="{FF2B5EF4-FFF2-40B4-BE49-F238E27FC236}">
                <a16:creationId xmlns:a16="http://schemas.microsoft.com/office/drawing/2014/main" id="{1986212B-CD3D-4FBD-84A5-F5EE2B3A691B}"/>
              </a:ext>
            </a:extLst>
          </xdr:cNvPr>
          <xdr:cNvSpPr>
            <a:spLocks noChangeShapeType="1"/>
          </xdr:cNvSpPr>
        </xdr:nvSpPr>
        <xdr:spPr bwMode="auto">
          <a:xfrm flipV="1">
            <a:off x="600" y="972"/>
            <a:ext cx="227" cy="453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43" name="Line 74">
            <a:extLst>
              <a:ext uri="{FF2B5EF4-FFF2-40B4-BE49-F238E27FC236}">
                <a16:creationId xmlns:a16="http://schemas.microsoft.com/office/drawing/2014/main" id="{51E57C8E-80C1-49E1-8058-3390A1657B69}"/>
              </a:ext>
            </a:extLst>
          </xdr:cNvPr>
          <xdr:cNvSpPr>
            <a:spLocks noChangeShapeType="1"/>
          </xdr:cNvSpPr>
        </xdr:nvSpPr>
        <xdr:spPr bwMode="auto">
          <a:xfrm flipV="1">
            <a:off x="147" y="972"/>
            <a:ext cx="680" cy="226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99" name="Text Box 75">
            <a:extLst>
              <a:ext uri="{FF2B5EF4-FFF2-40B4-BE49-F238E27FC236}">
                <a16:creationId xmlns:a16="http://schemas.microsoft.com/office/drawing/2014/main" id="{A5B74A06-E2F1-4216-8F1D-A232C721E63A}"/>
              </a:ext>
            </a:extLst>
          </xdr:cNvPr>
          <xdr:cNvSpPr txBox="1">
            <a:spLocks noChangeArrowheads="1"/>
          </xdr:cNvSpPr>
        </xdr:nvSpPr>
        <xdr:spPr bwMode="auto">
          <a:xfrm>
            <a:off x="18" y="179"/>
            <a:ext cx="96" cy="242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lnSpc>
                <a:spcPts val="1400"/>
              </a:lnSpc>
              <a:defRPr sz="1000"/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Ａ</a:t>
            </a:r>
          </a:p>
          <a:p>
            <a:pPr algn="l" rtl="0">
              <a:lnSpc>
                <a:spcPts val="1400"/>
              </a:lnSpc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1100" name="Text Box 76">
            <a:extLst>
              <a:ext uri="{FF2B5EF4-FFF2-40B4-BE49-F238E27FC236}">
                <a16:creationId xmlns:a16="http://schemas.microsoft.com/office/drawing/2014/main" id="{2F42E52B-0888-4A0E-9173-B474AAFF976E}"/>
              </a:ext>
            </a:extLst>
          </xdr:cNvPr>
          <xdr:cNvSpPr txBox="1">
            <a:spLocks noChangeArrowheads="1"/>
          </xdr:cNvSpPr>
        </xdr:nvSpPr>
        <xdr:spPr bwMode="auto">
          <a:xfrm>
            <a:off x="646" y="504"/>
            <a:ext cx="96" cy="242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lnSpc>
                <a:spcPts val="1400"/>
              </a:lnSpc>
              <a:defRPr sz="1000"/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Ｂ</a:t>
            </a:r>
          </a:p>
          <a:p>
            <a:pPr algn="l" rtl="0">
              <a:lnSpc>
                <a:spcPts val="1400"/>
              </a:lnSpc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1101" name="Text Box 77">
            <a:extLst>
              <a:ext uri="{FF2B5EF4-FFF2-40B4-BE49-F238E27FC236}">
                <a16:creationId xmlns:a16="http://schemas.microsoft.com/office/drawing/2014/main" id="{89E8D165-BEA0-4DF5-B00D-0BD10775F92C}"/>
              </a:ext>
            </a:extLst>
          </xdr:cNvPr>
          <xdr:cNvSpPr txBox="1">
            <a:spLocks noChangeArrowheads="1"/>
          </xdr:cNvSpPr>
        </xdr:nvSpPr>
        <xdr:spPr bwMode="auto">
          <a:xfrm>
            <a:off x="867" y="0"/>
            <a:ext cx="96" cy="242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lnSpc>
                <a:spcPts val="1400"/>
              </a:lnSpc>
              <a:defRPr sz="1000"/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Ｃ</a:t>
            </a:r>
          </a:p>
          <a:p>
            <a:pPr algn="l" rtl="0">
              <a:lnSpc>
                <a:spcPts val="1400"/>
              </a:lnSpc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1102" name="Text Box 78">
            <a:extLst>
              <a:ext uri="{FF2B5EF4-FFF2-40B4-BE49-F238E27FC236}">
                <a16:creationId xmlns:a16="http://schemas.microsoft.com/office/drawing/2014/main" id="{EA6B4B43-3537-4968-A0FB-0C5EB36AAA57}"/>
              </a:ext>
            </a:extLst>
          </xdr:cNvPr>
          <xdr:cNvSpPr txBox="1">
            <a:spLocks noChangeArrowheads="1"/>
          </xdr:cNvSpPr>
        </xdr:nvSpPr>
        <xdr:spPr bwMode="auto">
          <a:xfrm>
            <a:off x="0" y="1174"/>
            <a:ext cx="96" cy="242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lnSpc>
                <a:spcPts val="1400"/>
              </a:lnSpc>
              <a:defRPr sz="1000"/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Ｄ</a:t>
            </a:r>
          </a:p>
          <a:p>
            <a:pPr algn="l" rtl="0">
              <a:lnSpc>
                <a:spcPts val="1400"/>
              </a:lnSpc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1103" name="Text Box 79">
            <a:extLst>
              <a:ext uri="{FF2B5EF4-FFF2-40B4-BE49-F238E27FC236}">
                <a16:creationId xmlns:a16="http://schemas.microsoft.com/office/drawing/2014/main" id="{D9753C39-E333-46F9-A327-70F4FC152DF5}"/>
              </a:ext>
            </a:extLst>
          </xdr:cNvPr>
          <xdr:cNvSpPr txBox="1">
            <a:spLocks noChangeArrowheads="1"/>
          </xdr:cNvSpPr>
        </xdr:nvSpPr>
        <xdr:spPr bwMode="auto">
          <a:xfrm>
            <a:off x="568" y="1461"/>
            <a:ext cx="96" cy="242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lnSpc>
                <a:spcPts val="1400"/>
              </a:lnSpc>
              <a:defRPr sz="1000"/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Ｅ</a:t>
            </a:r>
          </a:p>
          <a:p>
            <a:pPr algn="l" rtl="0">
              <a:lnSpc>
                <a:spcPts val="1400"/>
              </a:lnSpc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1104" name="Text Box 80">
            <a:extLst>
              <a:ext uri="{FF2B5EF4-FFF2-40B4-BE49-F238E27FC236}">
                <a16:creationId xmlns:a16="http://schemas.microsoft.com/office/drawing/2014/main" id="{3F7DA7D6-B5A4-497C-B35A-1E6307F88EF9}"/>
              </a:ext>
            </a:extLst>
          </xdr:cNvPr>
          <xdr:cNvSpPr txBox="1">
            <a:spLocks noChangeArrowheads="1"/>
          </xdr:cNvSpPr>
        </xdr:nvSpPr>
        <xdr:spPr bwMode="auto">
          <a:xfrm>
            <a:off x="897" y="918"/>
            <a:ext cx="96" cy="242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lnSpc>
                <a:spcPts val="1400"/>
              </a:lnSpc>
              <a:defRPr sz="1000"/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Ｆ</a:t>
            </a:r>
          </a:p>
          <a:p>
            <a:pPr algn="l" rtl="0">
              <a:lnSpc>
                <a:spcPts val="1400"/>
              </a:lnSpc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57150</xdr:colOff>
      <xdr:row>2</xdr:row>
      <xdr:rowOff>123825</xdr:rowOff>
    </xdr:from>
    <xdr:to>
      <xdr:col>42</xdr:col>
      <xdr:colOff>76200</xdr:colOff>
      <xdr:row>11</xdr:row>
      <xdr:rowOff>114300</xdr:rowOff>
    </xdr:to>
    <xdr:grpSp>
      <xdr:nvGrpSpPr>
        <xdr:cNvPr id="6719" name="Group 1">
          <a:extLst>
            <a:ext uri="{FF2B5EF4-FFF2-40B4-BE49-F238E27FC236}">
              <a16:creationId xmlns:a16="http://schemas.microsoft.com/office/drawing/2014/main" id="{F0EDF109-8512-4017-A16F-1B5A3D73CDA3}"/>
            </a:ext>
          </a:extLst>
        </xdr:cNvPr>
        <xdr:cNvGrpSpPr>
          <a:grpSpLocks/>
        </xdr:cNvGrpSpPr>
      </xdr:nvGrpSpPr>
      <xdr:grpSpPr bwMode="auto">
        <a:xfrm>
          <a:off x="3124200" y="688975"/>
          <a:ext cx="2552700" cy="2276475"/>
          <a:chOff x="-1" y="0"/>
          <a:chExt cx="1605" cy="1398"/>
        </a:xfrm>
      </xdr:grpSpPr>
      <xdr:sp macro="" textlink="">
        <xdr:nvSpPr>
          <xdr:cNvPr id="6788" name="Line 2">
            <a:extLst>
              <a:ext uri="{FF2B5EF4-FFF2-40B4-BE49-F238E27FC236}">
                <a16:creationId xmlns:a16="http://schemas.microsoft.com/office/drawing/2014/main" id="{F318EE97-EAFD-4A07-871B-36662F88A8B2}"/>
              </a:ext>
            </a:extLst>
          </xdr:cNvPr>
          <xdr:cNvSpPr>
            <a:spLocks noChangeShapeType="1"/>
          </xdr:cNvSpPr>
        </xdr:nvSpPr>
        <xdr:spPr bwMode="auto">
          <a:xfrm>
            <a:off x="351" y="1149"/>
            <a:ext cx="1134" cy="1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789" name="Line 3">
            <a:extLst>
              <a:ext uri="{FF2B5EF4-FFF2-40B4-BE49-F238E27FC236}">
                <a16:creationId xmlns:a16="http://schemas.microsoft.com/office/drawing/2014/main" id="{36002F90-3E83-42C5-9D84-3B588B724723}"/>
              </a:ext>
            </a:extLst>
          </xdr:cNvPr>
          <xdr:cNvSpPr>
            <a:spLocks noChangeShapeType="1"/>
          </xdr:cNvSpPr>
        </xdr:nvSpPr>
        <xdr:spPr bwMode="auto">
          <a:xfrm>
            <a:off x="1485" y="469"/>
            <a:ext cx="1" cy="680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790" name="Line 4">
            <a:extLst>
              <a:ext uri="{FF2B5EF4-FFF2-40B4-BE49-F238E27FC236}">
                <a16:creationId xmlns:a16="http://schemas.microsoft.com/office/drawing/2014/main" id="{1D546329-E1D1-4744-B07F-DE12636A4105}"/>
              </a:ext>
            </a:extLst>
          </xdr:cNvPr>
          <xdr:cNvSpPr>
            <a:spLocks noChangeShapeType="1"/>
          </xdr:cNvSpPr>
        </xdr:nvSpPr>
        <xdr:spPr bwMode="auto">
          <a:xfrm>
            <a:off x="805" y="469"/>
            <a:ext cx="680" cy="1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791" name="Line 5">
            <a:extLst>
              <a:ext uri="{FF2B5EF4-FFF2-40B4-BE49-F238E27FC236}">
                <a16:creationId xmlns:a16="http://schemas.microsoft.com/office/drawing/2014/main" id="{F66C557E-A05B-4187-8EDC-ACB16CB1300C}"/>
              </a:ext>
            </a:extLst>
          </xdr:cNvPr>
          <xdr:cNvSpPr>
            <a:spLocks noChangeShapeType="1"/>
          </xdr:cNvSpPr>
        </xdr:nvSpPr>
        <xdr:spPr bwMode="auto">
          <a:xfrm flipV="1">
            <a:off x="351" y="469"/>
            <a:ext cx="454" cy="680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792" name="Line 6">
            <a:extLst>
              <a:ext uri="{FF2B5EF4-FFF2-40B4-BE49-F238E27FC236}">
                <a16:creationId xmlns:a16="http://schemas.microsoft.com/office/drawing/2014/main" id="{87E645C7-3669-4A45-8511-6150B04333E5}"/>
              </a:ext>
            </a:extLst>
          </xdr:cNvPr>
          <xdr:cNvSpPr>
            <a:spLocks noChangeShapeType="1"/>
          </xdr:cNvSpPr>
        </xdr:nvSpPr>
        <xdr:spPr bwMode="auto">
          <a:xfrm>
            <a:off x="1259" y="129"/>
            <a:ext cx="226" cy="340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793" name="Line 7">
            <a:extLst>
              <a:ext uri="{FF2B5EF4-FFF2-40B4-BE49-F238E27FC236}">
                <a16:creationId xmlns:a16="http://schemas.microsoft.com/office/drawing/2014/main" id="{8042C59C-51AA-4524-910E-6EDED87E7DF1}"/>
              </a:ext>
            </a:extLst>
          </xdr:cNvPr>
          <xdr:cNvSpPr>
            <a:spLocks noChangeShapeType="1"/>
          </xdr:cNvSpPr>
        </xdr:nvSpPr>
        <xdr:spPr bwMode="auto">
          <a:xfrm>
            <a:off x="578" y="129"/>
            <a:ext cx="681" cy="1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794" name="Line 8">
            <a:extLst>
              <a:ext uri="{FF2B5EF4-FFF2-40B4-BE49-F238E27FC236}">
                <a16:creationId xmlns:a16="http://schemas.microsoft.com/office/drawing/2014/main" id="{06EA4DFD-43F3-4633-9DCF-7647F1CA8CA6}"/>
              </a:ext>
            </a:extLst>
          </xdr:cNvPr>
          <xdr:cNvSpPr>
            <a:spLocks noChangeShapeType="1"/>
          </xdr:cNvSpPr>
        </xdr:nvSpPr>
        <xdr:spPr bwMode="auto">
          <a:xfrm>
            <a:off x="578" y="129"/>
            <a:ext cx="227" cy="340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795" name="Line 9">
            <a:extLst>
              <a:ext uri="{FF2B5EF4-FFF2-40B4-BE49-F238E27FC236}">
                <a16:creationId xmlns:a16="http://schemas.microsoft.com/office/drawing/2014/main" id="{4A69F278-DE47-4161-BED3-09BC53C83ED3}"/>
              </a:ext>
            </a:extLst>
          </xdr:cNvPr>
          <xdr:cNvSpPr>
            <a:spLocks noChangeShapeType="1"/>
          </xdr:cNvSpPr>
        </xdr:nvSpPr>
        <xdr:spPr bwMode="auto">
          <a:xfrm>
            <a:off x="125" y="809"/>
            <a:ext cx="226" cy="340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796" name="Line 10">
            <a:extLst>
              <a:ext uri="{FF2B5EF4-FFF2-40B4-BE49-F238E27FC236}">
                <a16:creationId xmlns:a16="http://schemas.microsoft.com/office/drawing/2014/main" id="{B5B05993-75C8-4CCF-8FDE-B8286E08D61A}"/>
              </a:ext>
            </a:extLst>
          </xdr:cNvPr>
          <xdr:cNvSpPr>
            <a:spLocks noChangeShapeType="1"/>
          </xdr:cNvSpPr>
        </xdr:nvSpPr>
        <xdr:spPr bwMode="auto">
          <a:xfrm flipV="1">
            <a:off x="125" y="129"/>
            <a:ext cx="453" cy="680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797" name="Line 11">
            <a:extLst>
              <a:ext uri="{FF2B5EF4-FFF2-40B4-BE49-F238E27FC236}">
                <a16:creationId xmlns:a16="http://schemas.microsoft.com/office/drawing/2014/main" id="{E7CED4CE-BC9C-442B-A076-FBBC61368B53}"/>
              </a:ext>
            </a:extLst>
          </xdr:cNvPr>
          <xdr:cNvSpPr>
            <a:spLocks noChangeShapeType="1"/>
          </xdr:cNvSpPr>
        </xdr:nvSpPr>
        <xdr:spPr bwMode="auto">
          <a:xfrm>
            <a:off x="1259" y="129"/>
            <a:ext cx="1" cy="680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798" name="Line 12">
            <a:extLst>
              <a:ext uri="{FF2B5EF4-FFF2-40B4-BE49-F238E27FC236}">
                <a16:creationId xmlns:a16="http://schemas.microsoft.com/office/drawing/2014/main" id="{5A012285-B6DF-49AB-A741-960C24B4E0B3}"/>
              </a:ext>
            </a:extLst>
          </xdr:cNvPr>
          <xdr:cNvSpPr>
            <a:spLocks noChangeShapeType="1"/>
          </xdr:cNvSpPr>
        </xdr:nvSpPr>
        <xdr:spPr bwMode="auto">
          <a:xfrm>
            <a:off x="125" y="809"/>
            <a:ext cx="1134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799" name="Line 13">
            <a:extLst>
              <a:ext uri="{FF2B5EF4-FFF2-40B4-BE49-F238E27FC236}">
                <a16:creationId xmlns:a16="http://schemas.microsoft.com/office/drawing/2014/main" id="{AD47B6E5-DBCC-4E3A-B17C-0147B58E8DCE}"/>
              </a:ext>
            </a:extLst>
          </xdr:cNvPr>
          <xdr:cNvSpPr>
            <a:spLocks noChangeShapeType="1"/>
          </xdr:cNvSpPr>
        </xdr:nvSpPr>
        <xdr:spPr bwMode="auto">
          <a:xfrm>
            <a:off x="1259" y="809"/>
            <a:ext cx="226" cy="340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800" name="Line 14">
            <a:extLst>
              <a:ext uri="{FF2B5EF4-FFF2-40B4-BE49-F238E27FC236}">
                <a16:creationId xmlns:a16="http://schemas.microsoft.com/office/drawing/2014/main" id="{C259FB73-66D0-474B-BB81-8374ECAD7C9E}"/>
              </a:ext>
            </a:extLst>
          </xdr:cNvPr>
          <xdr:cNvSpPr>
            <a:spLocks noChangeShapeType="1"/>
          </xdr:cNvSpPr>
        </xdr:nvSpPr>
        <xdr:spPr bwMode="auto">
          <a:xfrm>
            <a:off x="125" y="129"/>
            <a:ext cx="453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801" name="Line 15">
            <a:extLst>
              <a:ext uri="{FF2B5EF4-FFF2-40B4-BE49-F238E27FC236}">
                <a16:creationId xmlns:a16="http://schemas.microsoft.com/office/drawing/2014/main" id="{F95DD1B2-3DF7-4E82-9BE1-B944D99C8C8F}"/>
              </a:ext>
            </a:extLst>
          </xdr:cNvPr>
          <xdr:cNvSpPr>
            <a:spLocks noChangeShapeType="1"/>
          </xdr:cNvSpPr>
        </xdr:nvSpPr>
        <xdr:spPr bwMode="auto">
          <a:xfrm>
            <a:off x="125" y="129"/>
            <a:ext cx="1" cy="680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802" name="Line 16">
            <a:extLst>
              <a:ext uri="{FF2B5EF4-FFF2-40B4-BE49-F238E27FC236}">
                <a16:creationId xmlns:a16="http://schemas.microsoft.com/office/drawing/2014/main" id="{3DE47E86-0AA8-44E5-BC16-738272B03B60}"/>
              </a:ext>
            </a:extLst>
          </xdr:cNvPr>
          <xdr:cNvSpPr>
            <a:spLocks noChangeShapeType="1"/>
          </xdr:cNvSpPr>
        </xdr:nvSpPr>
        <xdr:spPr bwMode="auto">
          <a:xfrm>
            <a:off x="351" y="469"/>
            <a:ext cx="1" cy="680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803" name="Line 17">
            <a:extLst>
              <a:ext uri="{FF2B5EF4-FFF2-40B4-BE49-F238E27FC236}">
                <a16:creationId xmlns:a16="http://schemas.microsoft.com/office/drawing/2014/main" id="{FDE51537-95BF-4782-B332-54963E55F780}"/>
              </a:ext>
            </a:extLst>
          </xdr:cNvPr>
          <xdr:cNvSpPr>
            <a:spLocks noChangeShapeType="1"/>
          </xdr:cNvSpPr>
        </xdr:nvSpPr>
        <xdr:spPr bwMode="auto">
          <a:xfrm>
            <a:off x="351" y="469"/>
            <a:ext cx="454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804" name="Line 18">
            <a:extLst>
              <a:ext uri="{FF2B5EF4-FFF2-40B4-BE49-F238E27FC236}">
                <a16:creationId xmlns:a16="http://schemas.microsoft.com/office/drawing/2014/main" id="{3966AA9A-7587-48AB-B2C3-CD850E68C9A3}"/>
              </a:ext>
            </a:extLst>
          </xdr:cNvPr>
          <xdr:cNvSpPr>
            <a:spLocks noChangeShapeType="1"/>
          </xdr:cNvSpPr>
        </xdr:nvSpPr>
        <xdr:spPr bwMode="auto">
          <a:xfrm>
            <a:off x="125" y="129"/>
            <a:ext cx="226" cy="340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115" name="Text Box 19">
            <a:extLst>
              <a:ext uri="{FF2B5EF4-FFF2-40B4-BE49-F238E27FC236}">
                <a16:creationId xmlns:a16="http://schemas.microsoft.com/office/drawing/2014/main" id="{1B19E526-1061-4865-A59D-F6310087C9AE}"/>
              </a:ext>
            </a:extLst>
          </xdr:cNvPr>
          <xdr:cNvSpPr txBox="1">
            <a:spLocks noChangeArrowheads="1"/>
          </xdr:cNvSpPr>
        </xdr:nvSpPr>
        <xdr:spPr bwMode="auto">
          <a:xfrm>
            <a:off x="508" y="0"/>
            <a:ext cx="96" cy="228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lnSpc>
                <a:spcPts val="1400"/>
              </a:lnSpc>
              <a:defRPr sz="1000"/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Ａ</a:t>
            </a:r>
          </a:p>
          <a:p>
            <a:pPr algn="l" rtl="0">
              <a:lnSpc>
                <a:spcPts val="1400"/>
              </a:lnSpc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4116" name="Text Box 20">
            <a:extLst>
              <a:ext uri="{FF2B5EF4-FFF2-40B4-BE49-F238E27FC236}">
                <a16:creationId xmlns:a16="http://schemas.microsoft.com/office/drawing/2014/main" id="{062D8AF3-FE07-4203-A58F-973ACB20A8C9}"/>
              </a:ext>
            </a:extLst>
          </xdr:cNvPr>
          <xdr:cNvSpPr txBox="1">
            <a:spLocks noChangeArrowheads="1"/>
          </xdr:cNvSpPr>
        </xdr:nvSpPr>
        <xdr:spPr bwMode="auto">
          <a:xfrm>
            <a:off x="802" y="498"/>
            <a:ext cx="96" cy="342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lnSpc>
                <a:spcPts val="1400"/>
              </a:lnSpc>
              <a:defRPr sz="1000"/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Ｂ</a:t>
            </a:r>
          </a:p>
          <a:p>
            <a:pPr algn="l" rtl="0">
              <a:lnSpc>
                <a:spcPts val="1400"/>
              </a:lnSpc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lnSpc>
                <a:spcPts val="1400"/>
              </a:lnSpc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4117" name="Text Box 21">
            <a:extLst>
              <a:ext uri="{FF2B5EF4-FFF2-40B4-BE49-F238E27FC236}">
                <a16:creationId xmlns:a16="http://schemas.microsoft.com/office/drawing/2014/main" id="{1982D0CF-16E2-452D-84CF-587FA0BF059A}"/>
              </a:ext>
            </a:extLst>
          </xdr:cNvPr>
          <xdr:cNvSpPr txBox="1">
            <a:spLocks noChangeArrowheads="1"/>
          </xdr:cNvSpPr>
        </xdr:nvSpPr>
        <xdr:spPr bwMode="auto">
          <a:xfrm>
            <a:off x="1508" y="432"/>
            <a:ext cx="96" cy="342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lnSpc>
                <a:spcPts val="1400"/>
              </a:lnSpc>
              <a:defRPr sz="1000"/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Ｃ</a:t>
            </a:r>
          </a:p>
          <a:p>
            <a:pPr algn="l" rtl="0">
              <a:lnSpc>
                <a:spcPts val="1400"/>
              </a:lnSpc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lnSpc>
                <a:spcPts val="1400"/>
              </a:lnSpc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4118" name="Text Box 22">
            <a:extLst>
              <a:ext uri="{FF2B5EF4-FFF2-40B4-BE49-F238E27FC236}">
                <a16:creationId xmlns:a16="http://schemas.microsoft.com/office/drawing/2014/main" id="{CDDDF2A0-D89C-47E0-80ED-7EFE5F5BF978}"/>
              </a:ext>
            </a:extLst>
          </xdr:cNvPr>
          <xdr:cNvSpPr txBox="1">
            <a:spLocks noChangeArrowheads="1"/>
          </xdr:cNvSpPr>
        </xdr:nvSpPr>
        <xdr:spPr bwMode="auto">
          <a:xfrm>
            <a:off x="1239" y="18"/>
            <a:ext cx="96" cy="96"/>
          </a:xfrm>
          <a:prstGeom prst="rect">
            <a:avLst/>
          </a:prstGeom>
          <a:noFill/>
          <a:ln>
            <a:noFill/>
          </a:ln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Ｄ</a:t>
            </a: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4119" name="Text Box 23">
            <a:extLst>
              <a:ext uri="{FF2B5EF4-FFF2-40B4-BE49-F238E27FC236}">
                <a16:creationId xmlns:a16="http://schemas.microsoft.com/office/drawing/2014/main" id="{AD4AECAA-90B2-4C5B-9653-C630C2DF5386}"/>
              </a:ext>
            </a:extLst>
          </xdr:cNvPr>
          <xdr:cNvSpPr txBox="1">
            <a:spLocks noChangeArrowheads="1"/>
          </xdr:cNvSpPr>
        </xdr:nvSpPr>
        <xdr:spPr bwMode="auto">
          <a:xfrm>
            <a:off x="-1" y="798"/>
            <a:ext cx="96" cy="228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lnSpc>
                <a:spcPts val="1400"/>
              </a:lnSpc>
              <a:defRPr sz="1000"/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Ｅ</a:t>
            </a:r>
          </a:p>
          <a:p>
            <a:pPr algn="l" rtl="0">
              <a:lnSpc>
                <a:spcPts val="1400"/>
              </a:lnSpc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4120" name="Text Box 24">
            <a:extLst>
              <a:ext uri="{FF2B5EF4-FFF2-40B4-BE49-F238E27FC236}">
                <a16:creationId xmlns:a16="http://schemas.microsoft.com/office/drawing/2014/main" id="{4C5F280C-9AE9-41DA-BBC5-61016CAE7242}"/>
              </a:ext>
            </a:extLst>
          </xdr:cNvPr>
          <xdr:cNvSpPr txBox="1">
            <a:spLocks noChangeArrowheads="1"/>
          </xdr:cNvSpPr>
        </xdr:nvSpPr>
        <xdr:spPr bwMode="auto">
          <a:xfrm>
            <a:off x="257" y="1152"/>
            <a:ext cx="96" cy="228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lnSpc>
                <a:spcPts val="1400"/>
              </a:lnSpc>
              <a:defRPr sz="1000"/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Ｆ</a:t>
            </a:r>
          </a:p>
          <a:p>
            <a:pPr algn="l" rtl="0">
              <a:lnSpc>
                <a:spcPts val="1400"/>
              </a:lnSpc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4121" name="Text Box 25">
            <a:extLst>
              <a:ext uri="{FF2B5EF4-FFF2-40B4-BE49-F238E27FC236}">
                <a16:creationId xmlns:a16="http://schemas.microsoft.com/office/drawing/2014/main" id="{05187F39-BC15-4AB7-BD34-06D3F61646BB}"/>
              </a:ext>
            </a:extLst>
          </xdr:cNvPr>
          <xdr:cNvSpPr txBox="1">
            <a:spLocks noChangeArrowheads="1"/>
          </xdr:cNvSpPr>
        </xdr:nvSpPr>
        <xdr:spPr bwMode="auto">
          <a:xfrm>
            <a:off x="1454" y="1170"/>
            <a:ext cx="96" cy="228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lnSpc>
                <a:spcPts val="1400"/>
              </a:lnSpc>
              <a:defRPr sz="1000"/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Ｇ</a:t>
            </a:r>
          </a:p>
          <a:p>
            <a:pPr algn="l" rtl="0">
              <a:lnSpc>
                <a:spcPts val="1400"/>
              </a:lnSpc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4122" name="Text Box 26">
            <a:extLst>
              <a:ext uri="{FF2B5EF4-FFF2-40B4-BE49-F238E27FC236}">
                <a16:creationId xmlns:a16="http://schemas.microsoft.com/office/drawing/2014/main" id="{F17167DE-E186-46E6-98B9-2BD27CC79E51}"/>
              </a:ext>
            </a:extLst>
          </xdr:cNvPr>
          <xdr:cNvSpPr txBox="1">
            <a:spLocks noChangeArrowheads="1"/>
          </xdr:cNvSpPr>
        </xdr:nvSpPr>
        <xdr:spPr bwMode="auto">
          <a:xfrm>
            <a:off x="1293" y="720"/>
            <a:ext cx="96" cy="96"/>
          </a:xfrm>
          <a:prstGeom prst="rect">
            <a:avLst/>
          </a:prstGeom>
          <a:noFill/>
          <a:ln>
            <a:noFill/>
          </a:ln>
        </xdr:spPr>
        <xdr:txBody>
          <a:bodyPr vertOverflow="clip" wrap="square" lIns="0" tIns="0" rIns="0" bIns="0" anchor="t" upright="1"/>
          <a:lstStyle/>
          <a:p>
            <a:pPr algn="l" rtl="0">
              <a:lnSpc>
                <a:spcPts val="1400"/>
              </a:lnSpc>
              <a:defRPr sz="1000"/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Ｈ</a:t>
            </a:r>
          </a:p>
          <a:p>
            <a:pPr algn="l" rtl="0">
              <a:lnSpc>
                <a:spcPts val="1400"/>
              </a:lnSpc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</xdr:grpSp>
    <xdr:clientData/>
  </xdr:twoCellAnchor>
  <xdr:twoCellAnchor>
    <xdr:from>
      <xdr:col>21</xdr:col>
      <xdr:colOff>85725</xdr:colOff>
      <xdr:row>26</xdr:row>
      <xdr:rowOff>9525</xdr:rowOff>
    </xdr:from>
    <xdr:to>
      <xdr:col>41</xdr:col>
      <xdr:colOff>123825</xdr:colOff>
      <xdr:row>35</xdr:row>
      <xdr:rowOff>28575</xdr:rowOff>
    </xdr:to>
    <xdr:grpSp>
      <xdr:nvGrpSpPr>
        <xdr:cNvPr id="6720" name="Group 27">
          <a:extLst>
            <a:ext uri="{FF2B5EF4-FFF2-40B4-BE49-F238E27FC236}">
              <a16:creationId xmlns:a16="http://schemas.microsoft.com/office/drawing/2014/main" id="{09DEA5C1-D182-49AE-BD9C-EBB20D00EA6E}"/>
            </a:ext>
          </a:extLst>
        </xdr:cNvPr>
        <xdr:cNvGrpSpPr>
          <a:grpSpLocks/>
        </xdr:cNvGrpSpPr>
      </xdr:nvGrpSpPr>
      <xdr:grpSpPr bwMode="auto">
        <a:xfrm>
          <a:off x="2886075" y="6670675"/>
          <a:ext cx="2705100" cy="2305050"/>
          <a:chOff x="0" y="0"/>
          <a:chExt cx="1700" cy="1412"/>
        </a:xfrm>
      </xdr:grpSpPr>
      <xdr:sp macro="" textlink="">
        <xdr:nvSpPr>
          <xdr:cNvPr id="6768" name="Line 28">
            <a:extLst>
              <a:ext uri="{FF2B5EF4-FFF2-40B4-BE49-F238E27FC236}">
                <a16:creationId xmlns:a16="http://schemas.microsoft.com/office/drawing/2014/main" id="{01415F6E-3226-41F6-AA1A-6329E665118B}"/>
              </a:ext>
            </a:extLst>
          </xdr:cNvPr>
          <xdr:cNvSpPr>
            <a:spLocks noChangeShapeType="1"/>
          </xdr:cNvSpPr>
        </xdr:nvSpPr>
        <xdr:spPr bwMode="auto">
          <a:xfrm>
            <a:off x="120" y="1162"/>
            <a:ext cx="1134" cy="1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769" name="Line 29">
            <a:extLst>
              <a:ext uri="{FF2B5EF4-FFF2-40B4-BE49-F238E27FC236}">
                <a16:creationId xmlns:a16="http://schemas.microsoft.com/office/drawing/2014/main" id="{54345452-4DF2-4A99-B710-21F895811AD9}"/>
              </a:ext>
            </a:extLst>
          </xdr:cNvPr>
          <xdr:cNvSpPr>
            <a:spLocks noChangeShapeType="1"/>
          </xdr:cNvSpPr>
        </xdr:nvSpPr>
        <xdr:spPr bwMode="auto">
          <a:xfrm>
            <a:off x="1254" y="481"/>
            <a:ext cx="1" cy="681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770" name="Line 30">
            <a:extLst>
              <a:ext uri="{FF2B5EF4-FFF2-40B4-BE49-F238E27FC236}">
                <a16:creationId xmlns:a16="http://schemas.microsoft.com/office/drawing/2014/main" id="{0698BAAA-47BE-405F-8C5B-D08134E6B914}"/>
              </a:ext>
            </a:extLst>
          </xdr:cNvPr>
          <xdr:cNvSpPr>
            <a:spLocks noChangeShapeType="1"/>
          </xdr:cNvSpPr>
        </xdr:nvSpPr>
        <xdr:spPr bwMode="auto">
          <a:xfrm>
            <a:off x="120" y="481"/>
            <a:ext cx="1" cy="681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771" name="Line 31">
            <a:extLst>
              <a:ext uri="{FF2B5EF4-FFF2-40B4-BE49-F238E27FC236}">
                <a16:creationId xmlns:a16="http://schemas.microsoft.com/office/drawing/2014/main" id="{FB0BC0A3-5743-496A-BB2F-07230FAED74E}"/>
              </a:ext>
            </a:extLst>
          </xdr:cNvPr>
          <xdr:cNvSpPr>
            <a:spLocks noChangeShapeType="1"/>
          </xdr:cNvSpPr>
        </xdr:nvSpPr>
        <xdr:spPr bwMode="auto">
          <a:xfrm flipV="1">
            <a:off x="120" y="141"/>
            <a:ext cx="454" cy="340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772" name="Line 32">
            <a:extLst>
              <a:ext uri="{FF2B5EF4-FFF2-40B4-BE49-F238E27FC236}">
                <a16:creationId xmlns:a16="http://schemas.microsoft.com/office/drawing/2014/main" id="{F29B82CF-1759-46A6-B228-52928BB112CD}"/>
              </a:ext>
            </a:extLst>
          </xdr:cNvPr>
          <xdr:cNvSpPr>
            <a:spLocks noChangeShapeType="1"/>
          </xdr:cNvSpPr>
        </xdr:nvSpPr>
        <xdr:spPr bwMode="auto">
          <a:xfrm flipV="1">
            <a:off x="1254" y="141"/>
            <a:ext cx="340" cy="340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773" name="Line 33">
            <a:extLst>
              <a:ext uri="{FF2B5EF4-FFF2-40B4-BE49-F238E27FC236}">
                <a16:creationId xmlns:a16="http://schemas.microsoft.com/office/drawing/2014/main" id="{8C00B0F0-4B1F-43DD-99CC-B47F068A7546}"/>
              </a:ext>
            </a:extLst>
          </xdr:cNvPr>
          <xdr:cNvSpPr>
            <a:spLocks noChangeShapeType="1"/>
          </xdr:cNvSpPr>
        </xdr:nvSpPr>
        <xdr:spPr bwMode="auto">
          <a:xfrm>
            <a:off x="120" y="481"/>
            <a:ext cx="1134" cy="1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774" name="Line 34">
            <a:extLst>
              <a:ext uri="{FF2B5EF4-FFF2-40B4-BE49-F238E27FC236}">
                <a16:creationId xmlns:a16="http://schemas.microsoft.com/office/drawing/2014/main" id="{EE7BD910-9E58-46A5-A030-D5BE094A325A}"/>
              </a:ext>
            </a:extLst>
          </xdr:cNvPr>
          <xdr:cNvSpPr>
            <a:spLocks noChangeShapeType="1"/>
          </xdr:cNvSpPr>
        </xdr:nvSpPr>
        <xdr:spPr bwMode="auto">
          <a:xfrm>
            <a:off x="574" y="141"/>
            <a:ext cx="1020" cy="1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775" name="Line 35">
            <a:extLst>
              <a:ext uri="{FF2B5EF4-FFF2-40B4-BE49-F238E27FC236}">
                <a16:creationId xmlns:a16="http://schemas.microsoft.com/office/drawing/2014/main" id="{25A1D961-B8EA-4EE1-9FB3-C448D67566A9}"/>
              </a:ext>
            </a:extLst>
          </xdr:cNvPr>
          <xdr:cNvSpPr>
            <a:spLocks noChangeShapeType="1"/>
          </xdr:cNvSpPr>
        </xdr:nvSpPr>
        <xdr:spPr bwMode="auto">
          <a:xfrm>
            <a:off x="1594" y="141"/>
            <a:ext cx="1" cy="680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776" name="Line 36">
            <a:extLst>
              <a:ext uri="{FF2B5EF4-FFF2-40B4-BE49-F238E27FC236}">
                <a16:creationId xmlns:a16="http://schemas.microsoft.com/office/drawing/2014/main" id="{BED54242-8B4A-44FE-8B6C-0891591C5740}"/>
              </a:ext>
            </a:extLst>
          </xdr:cNvPr>
          <xdr:cNvSpPr>
            <a:spLocks noChangeShapeType="1"/>
          </xdr:cNvSpPr>
        </xdr:nvSpPr>
        <xdr:spPr bwMode="auto">
          <a:xfrm flipV="1">
            <a:off x="1254" y="821"/>
            <a:ext cx="340" cy="341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777" name="Line 37">
            <a:extLst>
              <a:ext uri="{FF2B5EF4-FFF2-40B4-BE49-F238E27FC236}">
                <a16:creationId xmlns:a16="http://schemas.microsoft.com/office/drawing/2014/main" id="{23503F3E-5C2E-4B4A-97F4-8C9C34E747CC}"/>
              </a:ext>
            </a:extLst>
          </xdr:cNvPr>
          <xdr:cNvSpPr>
            <a:spLocks noChangeShapeType="1"/>
          </xdr:cNvSpPr>
        </xdr:nvSpPr>
        <xdr:spPr bwMode="auto">
          <a:xfrm>
            <a:off x="574" y="821"/>
            <a:ext cx="1020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778" name="Line 38">
            <a:extLst>
              <a:ext uri="{FF2B5EF4-FFF2-40B4-BE49-F238E27FC236}">
                <a16:creationId xmlns:a16="http://schemas.microsoft.com/office/drawing/2014/main" id="{5412976A-3A4F-4962-BBF0-C946E2BCDE27}"/>
              </a:ext>
            </a:extLst>
          </xdr:cNvPr>
          <xdr:cNvSpPr>
            <a:spLocks noChangeShapeType="1"/>
          </xdr:cNvSpPr>
        </xdr:nvSpPr>
        <xdr:spPr bwMode="auto">
          <a:xfrm flipV="1">
            <a:off x="120" y="821"/>
            <a:ext cx="454" cy="34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779" name="Line 39">
            <a:extLst>
              <a:ext uri="{FF2B5EF4-FFF2-40B4-BE49-F238E27FC236}">
                <a16:creationId xmlns:a16="http://schemas.microsoft.com/office/drawing/2014/main" id="{86A2A40A-5158-4783-8BD9-627327B704F4}"/>
              </a:ext>
            </a:extLst>
          </xdr:cNvPr>
          <xdr:cNvSpPr>
            <a:spLocks noChangeShapeType="1"/>
          </xdr:cNvSpPr>
        </xdr:nvSpPr>
        <xdr:spPr bwMode="auto">
          <a:xfrm>
            <a:off x="574" y="141"/>
            <a:ext cx="1" cy="680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136" name="Text Box 40">
            <a:extLst>
              <a:ext uri="{FF2B5EF4-FFF2-40B4-BE49-F238E27FC236}">
                <a16:creationId xmlns:a16="http://schemas.microsoft.com/office/drawing/2014/main" id="{EB0D1AA4-7601-48CB-9FF8-B82EBF8B1959}"/>
              </a:ext>
            </a:extLst>
          </xdr:cNvPr>
          <xdr:cNvSpPr txBox="1">
            <a:spLocks noChangeArrowheads="1"/>
          </xdr:cNvSpPr>
        </xdr:nvSpPr>
        <xdr:spPr bwMode="auto">
          <a:xfrm>
            <a:off x="515" y="0"/>
            <a:ext cx="96" cy="227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lnSpc>
                <a:spcPts val="1400"/>
              </a:lnSpc>
              <a:defRPr sz="1000"/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Ａ</a:t>
            </a:r>
          </a:p>
          <a:p>
            <a:pPr algn="l" rtl="0">
              <a:lnSpc>
                <a:spcPts val="1400"/>
              </a:lnSpc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4137" name="Text Box 41">
            <a:extLst>
              <a:ext uri="{FF2B5EF4-FFF2-40B4-BE49-F238E27FC236}">
                <a16:creationId xmlns:a16="http://schemas.microsoft.com/office/drawing/2014/main" id="{8140A692-0A45-457A-9524-730B7DAC0F8A}"/>
              </a:ext>
            </a:extLst>
          </xdr:cNvPr>
          <xdr:cNvSpPr txBox="1">
            <a:spLocks noChangeArrowheads="1"/>
          </xdr:cNvSpPr>
        </xdr:nvSpPr>
        <xdr:spPr bwMode="auto">
          <a:xfrm>
            <a:off x="6" y="425"/>
            <a:ext cx="96" cy="96"/>
          </a:xfrm>
          <a:prstGeom prst="rect">
            <a:avLst/>
          </a:prstGeom>
          <a:noFill/>
          <a:ln>
            <a:noFill/>
          </a:ln>
        </xdr:spPr>
        <xdr:txBody>
          <a:bodyPr vertOverflow="clip" wrap="square" lIns="0" tIns="0" rIns="0" bIns="0" anchor="t" upright="1"/>
          <a:lstStyle/>
          <a:p>
            <a:pPr algn="l" rtl="0">
              <a:lnSpc>
                <a:spcPts val="1400"/>
              </a:lnSpc>
              <a:defRPr sz="1000"/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Ｂ</a:t>
            </a:r>
          </a:p>
          <a:p>
            <a:pPr algn="l" rtl="0">
              <a:lnSpc>
                <a:spcPts val="1400"/>
              </a:lnSpc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4138" name="Text Box 42">
            <a:extLst>
              <a:ext uri="{FF2B5EF4-FFF2-40B4-BE49-F238E27FC236}">
                <a16:creationId xmlns:a16="http://schemas.microsoft.com/office/drawing/2014/main" id="{47528051-ABD5-4488-B26A-0917741EABFB}"/>
              </a:ext>
            </a:extLst>
          </xdr:cNvPr>
          <xdr:cNvSpPr txBox="1">
            <a:spLocks noChangeArrowheads="1"/>
          </xdr:cNvSpPr>
        </xdr:nvSpPr>
        <xdr:spPr bwMode="auto">
          <a:xfrm>
            <a:off x="1269" y="485"/>
            <a:ext cx="96" cy="227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lnSpc>
                <a:spcPts val="1400"/>
              </a:lnSpc>
              <a:defRPr sz="1000"/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Ｃ</a:t>
            </a:r>
          </a:p>
          <a:p>
            <a:pPr algn="l" rtl="0">
              <a:lnSpc>
                <a:spcPts val="1400"/>
              </a:lnSpc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4139" name="Text Box 43">
            <a:extLst>
              <a:ext uri="{FF2B5EF4-FFF2-40B4-BE49-F238E27FC236}">
                <a16:creationId xmlns:a16="http://schemas.microsoft.com/office/drawing/2014/main" id="{4886252E-E238-42A3-A96D-B0453E24C61D}"/>
              </a:ext>
            </a:extLst>
          </xdr:cNvPr>
          <xdr:cNvSpPr txBox="1">
            <a:spLocks noChangeArrowheads="1"/>
          </xdr:cNvSpPr>
        </xdr:nvSpPr>
        <xdr:spPr bwMode="auto">
          <a:xfrm>
            <a:off x="1604" y="30"/>
            <a:ext cx="96" cy="227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lnSpc>
                <a:spcPts val="1400"/>
              </a:lnSpc>
              <a:defRPr sz="1000"/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Ｄ</a:t>
            </a:r>
          </a:p>
          <a:p>
            <a:pPr algn="l" rtl="0">
              <a:lnSpc>
                <a:spcPts val="1400"/>
              </a:lnSpc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4140" name="Text Box 44">
            <a:extLst>
              <a:ext uri="{FF2B5EF4-FFF2-40B4-BE49-F238E27FC236}">
                <a16:creationId xmlns:a16="http://schemas.microsoft.com/office/drawing/2014/main" id="{26FD0815-0E84-4DBD-B7CA-457FA0BCA87C}"/>
              </a:ext>
            </a:extLst>
          </xdr:cNvPr>
          <xdr:cNvSpPr txBox="1">
            <a:spLocks noChangeArrowheads="1"/>
          </xdr:cNvSpPr>
        </xdr:nvSpPr>
        <xdr:spPr bwMode="auto">
          <a:xfrm>
            <a:off x="443" y="718"/>
            <a:ext cx="96" cy="227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lnSpc>
                <a:spcPts val="1400"/>
              </a:lnSpc>
              <a:defRPr sz="1000"/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Ｅ</a:t>
            </a:r>
          </a:p>
          <a:p>
            <a:pPr algn="l" rtl="0">
              <a:lnSpc>
                <a:spcPts val="1400"/>
              </a:lnSpc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4141" name="Text Box 45">
            <a:extLst>
              <a:ext uri="{FF2B5EF4-FFF2-40B4-BE49-F238E27FC236}">
                <a16:creationId xmlns:a16="http://schemas.microsoft.com/office/drawing/2014/main" id="{1023CE01-3015-4C32-91FD-F0372588BE4C}"/>
              </a:ext>
            </a:extLst>
          </xdr:cNvPr>
          <xdr:cNvSpPr txBox="1">
            <a:spLocks noChangeArrowheads="1"/>
          </xdr:cNvSpPr>
        </xdr:nvSpPr>
        <xdr:spPr bwMode="auto">
          <a:xfrm>
            <a:off x="0" y="1137"/>
            <a:ext cx="96" cy="227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lnSpc>
                <a:spcPts val="1400"/>
              </a:lnSpc>
              <a:defRPr sz="1000"/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Ｆ</a:t>
            </a:r>
          </a:p>
          <a:p>
            <a:pPr algn="l" rtl="0">
              <a:lnSpc>
                <a:spcPts val="1400"/>
              </a:lnSpc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4142" name="Text Box 46">
            <a:extLst>
              <a:ext uri="{FF2B5EF4-FFF2-40B4-BE49-F238E27FC236}">
                <a16:creationId xmlns:a16="http://schemas.microsoft.com/office/drawing/2014/main" id="{69A18C02-030D-4262-973F-377BC12811C2}"/>
              </a:ext>
            </a:extLst>
          </xdr:cNvPr>
          <xdr:cNvSpPr txBox="1">
            <a:spLocks noChangeArrowheads="1"/>
          </xdr:cNvSpPr>
        </xdr:nvSpPr>
        <xdr:spPr bwMode="auto">
          <a:xfrm>
            <a:off x="1227" y="1185"/>
            <a:ext cx="96" cy="227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lnSpc>
                <a:spcPts val="1400"/>
              </a:lnSpc>
              <a:defRPr sz="1000"/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Ｇ</a:t>
            </a:r>
          </a:p>
          <a:p>
            <a:pPr algn="l" rtl="0">
              <a:lnSpc>
                <a:spcPts val="1400"/>
              </a:lnSpc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4143" name="Text Box 47">
            <a:extLst>
              <a:ext uri="{FF2B5EF4-FFF2-40B4-BE49-F238E27FC236}">
                <a16:creationId xmlns:a16="http://schemas.microsoft.com/office/drawing/2014/main" id="{2BB2D25E-7D7F-4600-BD77-F89EB481593C}"/>
              </a:ext>
            </a:extLst>
          </xdr:cNvPr>
          <xdr:cNvSpPr txBox="1">
            <a:spLocks noChangeArrowheads="1"/>
          </xdr:cNvSpPr>
        </xdr:nvSpPr>
        <xdr:spPr bwMode="auto">
          <a:xfrm>
            <a:off x="1604" y="820"/>
            <a:ext cx="96" cy="96"/>
          </a:xfrm>
          <a:prstGeom prst="rect">
            <a:avLst/>
          </a:prstGeom>
          <a:noFill/>
          <a:ln>
            <a:noFill/>
          </a:ln>
        </xdr:spPr>
        <xdr:txBody>
          <a:bodyPr vertOverflow="clip" wrap="square" lIns="0" tIns="0" rIns="0" bIns="0" anchor="t" upright="1"/>
          <a:lstStyle/>
          <a:p>
            <a:pPr algn="l" rtl="0">
              <a:lnSpc>
                <a:spcPts val="1400"/>
              </a:lnSpc>
              <a:defRPr sz="1000"/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Ｈ</a:t>
            </a:r>
          </a:p>
          <a:p>
            <a:pPr algn="l" rtl="0">
              <a:lnSpc>
                <a:spcPts val="1400"/>
              </a:lnSpc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</xdr:grpSp>
    <xdr:clientData/>
  </xdr:twoCellAnchor>
  <xdr:twoCellAnchor>
    <xdr:from>
      <xdr:col>21</xdr:col>
      <xdr:colOff>104775</xdr:colOff>
      <xdr:row>61</xdr:row>
      <xdr:rowOff>209550</xdr:rowOff>
    </xdr:from>
    <xdr:to>
      <xdr:col>42</xdr:col>
      <xdr:colOff>9525</xdr:colOff>
      <xdr:row>70</xdr:row>
      <xdr:rowOff>228600</xdr:rowOff>
    </xdr:to>
    <xdr:grpSp>
      <xdr:nvGrpSpPr>
        <xdr:cNvPr id="6721" name="Group 48">
          <a:extLst>
            <a:ext uri="{FF2B5EF4-FFF2-40B4-BE49-F238E27FC236}">
              <a16:creationId xmlns:a16="http://schemas.microsoft.com/office/drawing/2014/main" id="{CE18FE8A-FE8D-47C7-8476-415734AEC481}"/>
            </a:ext>
          </a:extLst>
        </xdr:cNvPr>
        <xdr:cNvGrpSpPr>
          <a:grpSpLocks/>
        </xdr:cNvGrpSpPr>
      </xdr:nvGrpSpPr>
      <xdr:grpSpPr bwMode="auto">
        <a:xfrm>
          <a:off x="2905125" y="15824200"/>
          <a:ext cx="2705100" cy="2305050"/>
          <a:chOff x="0" y="0"/>
          <a:chExt cx="1700" cy="1412"/>
        </a:xfrm>
      </xdr:grpSpPr>
      <xdr:sp macro="" textlink="">
        <xdr:nvSpPr>
          <xdr:cNvPr id="6748" name="Line 49">
            <a:extLst>
              <a:ext uri="{FF2B5EF4-FFF2-40B4-BE49-F238E27FC236}">
                <a16:creationId xmlns:a16="http://schemas.microsoft.com/office/drawing/2014/main" id="{DCAA28D8-6BC7-4ABD-A29E-5F3A234EE1F7}"/>
              </a:ext>
            </a:extLst>
          </xdr:cNvPr>
          <xdr:cNvSpPr>
            <a:spLocks noChangeShapeType="1"/>
          </xdr:cNvSpPr>
        </xdr:nvSpPr>
        <xdr:spPr bwMode="auto">
          <a:xfrm>
            <a:off x="120" y="1162"/>
            <a:ext cx="1134" cy="1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749" name="Line 50">
            <a:extLst>
              <a:ext uri="{FF2B5EF4-FFF2-40B4-BE49-F238E27FC236}">
                <a16:creationId xmlns:a16="http://schemas.microsoft.com/office/drawing/2014/main" id="{5C85DCAA-9A8F-4C5D-9720-68FD4015D8FC}"/>
              </a:ext>
            </a:extLst>
          </xdr:cNvPr>
          <xdr:cNvSpPr>
            <a:spLocks noChangeShapeType="1"/>
          </xdr:cNvSpPr>
        </xdr:nvSpPr>
        <xdr:spPr bwMode="auto">
          <a:xfrm>
            <a:off x="1254" y="481"/>
            <a:ext cx="1" cy="681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750" name="Line 51">
            <a:extLst>
              <a:ext uri="{FF2B5EF4-FFF2-40B4-BE49-F238E27FC236}">
                <a16:creationId xmlns:a16="http://schemas.microsoft.com/office/drawing/2014/main" id="{4491E6EF-B20A-4DBF-9A51-484A228DAF42}"/>
              </a:ext>
            </a:extLst>
          </xdr:cNvPr>
          <xdr:cNvSpPr>
            <a:spLocks noChangeShapeType="1"/>
          </xdr:cNvSpPr>
        </xdr:nvSpPr>
        <xdr:spPr bwMode="auto">
          <a:xfrm>
            <a:off x="120" y="481"/>
            <a:ext cx="1" cy="681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751" name="Line 52">
            <a:extLst>
              <a:ext uri="{FF2B5EF4-FFF2-40B4-BE49-F238E27FC236}">
                <a16:creationId xmlns:a16="http://schemas.microsoft.com/office/drawing/2014/main" id="{48B72794-58AF-4DE4-A8DA-B853B3D8534D}"/>
              </a:ext>
            </a:extLst>
          </xdr:cNvPr>
          <xdr:cNvSpPr>
            <a:spLocks noChangeShapeType="1"/>
          </xdr:cNvSpPr>
        </xdr:nvSpPr>
        <xdr:spPr bwMode="auto">
          <a:xfrm flipV="1">
            <a:off x="120" y="141"/>
            <a:ext cx="454" cy="340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752" name="Line 53">
            <a:extLst>
              <a:ext uri="{FF2B5EF4-FFF2-40B4-BE49-F238E27FC236}">
                <a16:creationId xmlns:a16="http://schemas.microsoft.com/office/drawing/2014/main" id="{99032501-A1FA-4631-AF8E-9D6B23C82FCB}"/>
              </a:ext>
            </a:extLst>
          </xdr:cNvPr>
          <xdr:cNvSpPr>
            <a:spLocks noChangeShapeType="1"/>
          </xdr:cNvSpPr>
        </xdr:nvSpPr>
        <xdr:spPr bwMode="auto">
          <a:xfrm flipV="1">
            <a:off x="1254" y="141"/>
            <a:ext cx="340" cy="340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753" name="Line 54">
            <a:extLst>
              <a:ext uri="{FF2B5EF4-FFF2-40B4-BE49-F238E27FC236}">
                <a16:creationId xmlns:a16="http://schemas.microsoft.com/office/drawing/2014/main" id="{2434B54F-8BB8-455A-AE0C-4BE9341D9ABA}"/>
              </a:ext>
            </a:extLst>
          </xdr:cNvPr>
          <xdr:cNvSpPr>
            <a:spLocks noChangeShapeType="1"/>
          </xdr:cNvSpPr>
        </xdr:nvSpPr>
        <xdr:spPr bwMode="auto">
          <a:xfrm>
            <a:off x="120" y="481"/>
            <a:ext cx="1134" cy="1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754" name="Line 55">
            <a:extLst>
              <a:ext uri="{FF2B5EF4-FFF2-40B4-BE49-F238E27FC236}">
                <a16:creationId xmlns:a16="http://schemas.microsoft.com/office/drawing/2014/main" id="{34DC6C54-CE85-4A00-BAA8-2D11D0A62A98}"/>
              </a:ext>
            </a:extLst>
          </xdr:cNvPr>
          <xdr:cNvSpPr>
            <a:spLocks noChangeShapeType="1"/>
          </xdr:cNvSpPr>
        </xdr:nvSpPr>
        <xdr:spPr bwMode="auto">
          <a:xfrm>
            <a:off x="574" y="141"/>
            <a:ext cx="1020" cy="1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755" name="Line 56">
            <a:extLst>
              <a:ext uri="{FF2B5EF4-FFF2-40B4-BE49-F238E27FC236}">
                <a16:creationId xmlns:a16="http://schemas.microsoft.com/office/drawing/2014/main" id="{9F4E714F-53A9-4831-A8F3-D45BA536029B}"/>
              </a:ext>
            </a:extLst>
          </xdr:cNvPr>
          <xdr:cNvSpPr>
            <a:spLocks noChangeShapeType="1"/>
          </xdr:cNvSpPr>
        </xdr:nvSpPr>
        <xdr:spPr bwMode="auto">
          <a:xfrm>
            <a:off x="1594" y="141"/>
            <a:ext cx="1" cy="680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756" name="Line 57">
            <a:extLst>
              <a:ext uri="{FF2B5EF4-FFF2-40B4-BE49-F238E27FC236}">
                <a16:creationId xmlns:a16="http://schemas.microsoft.com/office/drawing/2014/main" id="{CB083A37-E11B-4EA3-B764-4BC97BC79C41}"/>
              </a:ext>
            </a:extLst>
          </xdr:cNvPr>
          <xdr:cNvSpPr>
            <a:spLocks noChangeShapeType="1"/>
          </xdr:cNvSpPr>
        </xdr:nvSpPr>
        <xdr:spPr bwMode="auto">
          <a:xfrm flipV="1">
            <a:off x="1254" y="821"/>
            <a:ext cx="340" cy="341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757" name="Line 58">
            <a:extLst>
              <a:ext uri="{FF2B5EF4-FFF2-40B4-BE49-F238E27FC236}">
                <a16:creationId xmlns:a16="http://schemas.microsoft.com/office/drawing/2014/main" id="{10A704B5-51C0-4945-8D4D-D96B16AA2A38}"/>
              </a:ext>
            </a:extLst>
          </xdr:cNvPr>
          <xdr:cNvSpPr>
            <a:spLocks noChangeShapeType="1"/>
          </xdr:cNvSpPr>
        </xdr:nvSpPr>
        <xdr:spPr bwMode="auto">
          <a:xfrm>
            <a:off x="574" y="821"/>
            <a:ext cx="1020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758" name="Line 59">
            <a:extLst>
              <a:ext uri="{FF2B5EF4-FFF2-40B4-BE49-F238E27FC236}">
                <a16:creationId xmlns:a16="http://schemas.microsoft.com/office/drawing/2014/main" id="{438EAD85-2439-4129-BC3C-833B8354B135}"/>
              </a:ext>
            </a:extLst>
          </xdr:cNvPr>
          <xdr:cNvSpPr>
            <a:spLocks noChangeShapeType="1"/>
          </xdr:cNvSpPr>
        </xdr:nvSpPr>
        <xdr:spPr bwMode="auto">
          <a:xfrm flipV="1">
            <a:off x="120" y="821"/>
            <a:ext cx="454" cy="34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759" name="Line 60">
            <a:extLst>
              <a:ext uri="{FF2B5EF4-FFF2-40B4-BE49-F238E27FC236}">
                <a16:creationId xmlns:a16="http://schemas.microsoft.com/office/drawing/2014/main" id="{C8C1493F-0AF9-42B2-9532-C7F5FE231AE8}"/>
              </a:ext>
            </a:extLst>
          </xdr:cNvPr>
          <xdr:cNvSpPr>
            <a:spLocks noChangeShapeType="1"/>
          </xdr:cNvSpPr>
        </xdr:nvSpPr>
        <xdr:spPr bwMode="auto">
          <a:xfrm>
            <a:off x="574" y="141"/>
            <a:ext cx="1" cy="680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157" name="Text Box 61">
            <a:extLst>
              <a:ext uri="{FF2B5EF4-FFF2-40B4-BE49-F238E27FC236}">
                <a16:creationId xmlns:a16="http://schemas.microsoft.com/office/drawing/2014/main" id="{641F3B72-2798-4B5D-BC6E-152BEB819C35}"/>
              </a:ext>
            </a:extLst>
          </xdr:cNvPr>
          <xdr:cNvSpPr txBox="1">
            <a:spLocks noChangeArrowheads="1"/>
          </xdr:cNvSpPr>
        </xdr:nvSpPr>
        <xdr:spPr bwMode="auto">
          <a:xfrm>
            <a:off x="515" y="0"/>
            <a:ext cx="96" cy="227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lnSpc>
                <a:spcPts val="1400"/>
              </a:lnSpc>
              <a:defRPr sz="1000"/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Ａ</a:t>
            </a:r>
          </a:p>
          <a:p>
            <a:pPr algn="l" rtl="0">
              <a:lnSpc>
                <a:spcPts val="1400"/>
              </a:lnSpc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4158" name="Text Box 62">
            <a:extLst>
              <a:ext uri="{FF2B5EF4-FFF2-40B4-BE49-F238E27FC236}">
                <a16:creationId xmlns:a16="http://schemas.microsoft.com/office/drawing/2014/main" id="{54511211-7307-4984-968F-B5958FB65A9A}"/>
              </a:ext>
            </a:extLst>
          </xdr:cNvPr>
          <xdr:cNvSpPr txBox="1">
            <a:spLocks noChangeArrowheads="1"/>
          </xdr:cNvSpPr>
        </xdr:nvSpPr>
        <xdr:spPr bwMode="auto">
          <a:xfrm>
            <a:off x="6" y="425"/>
            <a:ext cx="96" cy="96"/>
          </a:xfrm>
          <a:prstGeom prst="rect">
            <a:avLst/>
          </a:prstGeom>
          <a:noFill/>
          <a:ln>
            <a:noFill/>
          </a:ln>
        </xdr:spPr>
        <xdr:txBody>
          <a:bodyPr vertOverflow="clip" wrap="square" lIns="0" tIns="0" rIns="0" bIns="0" anchor="t" upright="1"/>
          <a:lstStyle/>
          <a:p>
            <a:pPr algn="l" rtl="0">
              <a:lnSpc>
                <a:spcPts val="1400"/>
              </a:lnSpc>
              <a:defRPr sz="1000"/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Ｂ</a:t>
            </a:r>
          </a:p>
          <a:p>
            <a:pPr algn="l" rtl="0">
              <a:lnSpc>
                <a:spcPts val="1400"/>
              </a:lnSpc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4159" name="Text Box 63">
            <a:extLst>
              <a:ext uri="{FF2B5EF4-FFF2-40B4-BE49-F238E27FC236}">
                <a16:creationId xmlns:a16="http://schemas.microsoft.com/office/drawing/2014/main" id="{6754E004-C33A-437F-AE84-F44DBF047102}"/>
              </a:ext>
            </a:extLst>
          </xdr:cNvPr>
          <xdr:cNvSpPr txBox="1">
            <a:spLocks noChangeArrowheads="1"/>
          </xdr:cNvSpPr>
        </xdr:nvSpPr>
        <xdr:spPr bwMode="auto">
          <a:xfrm>
            <a:off x="1269" y="485"/>
            <a:ext cx="96" cy="227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lnSpc>
                <a:spcPts val="1400"/>
              </a:lnSpc>
              <a:defRPr sz="1000"/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Ｃ</a:t>
            </a:r>
          </a:p>
          <a:p>
            <a:pPr algn="l" rtl="0">
              <a:lnSpc>
                <a:spcPts val="1400"/>
              </a:lnSpc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4160" name="Text Box 64">
            <a:extLst>
              <a:ext uri="{FF2B5EF4-FFF2-40B4-BE49-F238E27FC236}">
                <a16:creationId xmlns:a16="http://schemas.microsoft.com/office/drawing/2014/main" id="{E6E4B278-377C-4350-AAF6-140E6FAFC036}"/>
              </a:ext>
            </a:extLst>
          </xdr:cNvPr>
          <xdr:cNvSpPr txBox="1">
            <a:spLocks noChangeArrowheads="1"/>
          </xdr:cNvSpPr>
        </xdr:nvSpPr>
        <xdr:spPr bwMode="auto">
          <a:xfrm>
            <a:off x="1604" y="30"/>
            <a:ext cx="96" cy="227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lnSpc>
                <a:spcPts val="1400"/>
              </a:lnSpc>
              <a:defRPr sz="1000"/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Ｄ</a:t>
            </a:r>
          </a:p>
          <a:p>
            <a:pPr algn="l" rtl="0">
              <a:lnSpc>
                <a:spcPts val="1400"/>
              </a:lnSpc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4161" name="Text Box 65">
            <a:extLst>
              <a:ext uri="{FF2B5EF4-FFF2-40B4-BE49-F238E27FC236}">
                <a16:creationId xmlns:a16="http://schemas.microsoft.com/office/drawing/2014/main" id="{0F8A99DF-FF29-4B35-8794-83884429B8B7}"/>
              </a:ext>
            </a:extLst>
          </xdr:cNvPr>
          <xdr:cNvSpPr txBox="1">
            <a:spLocks noChangeArrowheads="1"/>
          </xdr:cNvSpPr>
        </xdr:nvSpPr>
        <xdr:spPr bwMode="auto">
          <a:xfrm>
            <a:off x="443" y="718"/>
            <a:ext cx="96" cy="227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lnSpc>
                <a:spcPts val="1400"/>
              </a:lnSpc>
              <a:defRPr sz="1000"/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Ｅ</a:t>
            </a:r>
          </a:p>
          <a:p>
            <a:pPr algn="l" rtl="0">
              <a:lnSpc>
                <a:spcPts val="1400"/>
              </a:lnSpc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4162" name="Text Box 66">
            <a:extLst>
              <a:ext uri="{FF2B5EF4-FFF2-40B4-BE49-F238E27FC236}">
                <a16:creationId xmlns:a16="http://schemas.microsoft.com/office/drawing/2014/main" id="{9215A6DF-8305-4E5D-BF79-42F9B289E195}"/>
              </a:ext>
            </a:extLst>
          </xdr:cNvPr>
          <xdr:cNvSpPr txBox="1">
            <a:spLocks noChangeArrowheads="1"/>
          </xdr:cNvSpPr>
        </xdr:nvSpPr>
        <xdr:spPr bwMode="auto">
          <a:xfrm>
            <a:off x="0" y="1137"/>
            <a:ext cx="96" cy="227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lnSpc>
                <a:spcPts val="1400"/>
              </a:lnSpc>
              <a:defRPr sz="1000"/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Ｆ</a:t>
            </a:r>
          </a:p>
          <a:p>
            <a:pPr algn="l" rtl="0">
              <a:lnSpc>
                <a:spcPts val="1400"/>
              </a:lnSpc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4163" name="Text Box 67">
            <a:extLst>
              <a:ext uri="{FF2B5EF4-FFF2-40B4-BE49-F238E27FC236}">
                <a16:creationId xmlns:a16="http://schemas.microsoft.com/office/drawing/2014/main" id="{414E983A-5896-4FC2-88D9-ED16844DA08B}"/>
              </a:ext>
            </a:extLst>
          </xdr:cNvPr>
          <xdr:cNvSpPr txBox="1">
            <a:spLocks noChangeArrowheads="1"/>
          </xdr:cNvSpPr>
        </xdr:nvSpPr>
        <xdr:spPr bwMode="auto">
          <a:xfrm>
            <a:off x="1227" y="1185"/>
            <a:ext cx="96" cy="227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lnSpc>
                <a:spcPts val="1400"/>
              </a:lnSpc>
              <a:defRPr sz="1000"/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Ｇ</a:t>
            </a:r>
          </a:p>
          <a:p>
            <a:pPr algn="l" rtl="0">
              <a:lnSpc>
                <a:spcPts val="1400"/>
              </a:lnSpc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4164" name="Text Box 68">
            <a:extLst>
              <a:ext uri="{FF2B5EF4-FFF2-40B4-BE49-F238E27FC236}">
                <a16:creationId xmlns:a16="http://schemas.microsoft.com/office/drawing/2014/main" id="{300A5B4E-9092-42D1-8A75-EE96503A74B3}"/>
              </a:ext>
            </a:extLst>
          </xdr:cNvPr>
          <xdr:cNvSpPr txBox="1">
            <a:spLocks noChangeArrowheads="1"/>
          </xdr:cNvSpPr>
        </xdr:nvSpPr>
        <xdr:spPr bwMode="auto">
          <a:xfrm>
            <a:off x="1604" y="820"/>
            <a:ext cx="96" cy="96"/>
          </a:xfrm>
          <a:prstGeom prst="rect">
            <a:avLst/>
          </a:prstGeom>
          <a:noFill/>
          <a:ln>
            <a:noFill/>
          </a:ln>
        </xdr:spPr>
        <xdr:txBody>
          <a:bodyPr vertOverflow="clip" wrap="square" lIns="0" tIns="0" rIns="0" bIns="0" anchor="t" upright="1"/>
          <a:lstStyle/>
          <a:p>
            <a:pPr algn="l" rtl="0">
              <a:lnSpc>
                <a:spcPts val="1400"/>
              </a:lnSpc>
              <a:defRPr sz="1000"/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Ｈ</a:t>
            </a:r>
          </a:p>
          <a:p>
            <a:pPr algn="l" rtl="0">
              <a:lnSpc>
                <a:spcPts val="1400"/>
              </a:lnSpc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</xdr:grpSp>
    <xdr:clientData/>
  </xdr:twoCellAnchor>
  <xdr:twoCellAnchor>
    <xdr:from>
      <xdr:col>23</xdr:col>
      <xdr:colOff>9525</xdr:colOff>
      <xdr:row>39</xdr:row>
      <xdr:rowOff>152400</xdr:rowOff>
    </xdr:from>
    <xdr:to>
      <xdr:col>42</xdr:col>
      <xdr:colOff>28575</xdr:colOff>
      <xdr:row>48</xdr:row>
      <xdr:rowOff>142875</xdr:rowOff>
    </xdr:to>
    <xdr:grpSp>
      <xdr:nvGrpSpPr>
        <xdr:cNvPr id="6722" name="Group 69">
          <a:extLst>
            <a:ext uri="{FF2B5EF4-FFF2-40B4-BE49-F238E27FC236}">
              <a16:creationId xmlns:a16="http://schemas.microsoft.com/office/drawing/2014/main" id="{63D9E8DB-CFAA-4E18-9FCB-9CEDDDC97666}"/>
            </a:ext>
          </a:extLst>
        </xdr:cNvPr>
        <xdr:cNvGrpSpPr>
          <a:grpSpLocks/>
        </xdr:cNvGrpSpPr>
      </xdr:nvGrpSpPr>
      <xdr:grpSpPr bwMode="auto">
        <a:xfrm>
          <a:off x="3076575" y="10179050"/>
          <a:ext cx="2552700" cy="2276475"/>
          <a:chOff x="-1" y="0"/>
          <a:chExt cx="1605" cy="1398"/>
        </a:xfrm>
      </xdr:grpSpPr>
      <xdr:sp macro="" textlink="">
        <xdr:nvSpPr>
          <xdr:cNvPr id="6723" name="Line 70">
            <a:extLst>
              <a:ext uri="{FF2B5EF4-FFF2-40B4-BE49-F238E27FC236}">
                <a16:creationId xmlns:a16="http://schemas.microsoft.com/office/drawing/2014/main" id="{F53C4BA1-9642-4E26-AE55-D2C17E7C2F80}"/>
              </a:ext>
            </a:extLst>
          </xdr:cNvPr>
          <xdr:cNvSpPr>
            <a:spLocks noChangeShapeType="1"/>
          </xdr:cNvSpPr>
        </xdr:nvSpPr>
        <xdr:spPr bwMode="auto">
          <a:xfrm>
            <a:off x="351" y="1149"/>
            <a:ext cx="1134" cy="1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724" name="Line 71">
            <a:extLst>
              <a:ext uri="{FF2B5EF4-FFF2-40B4-BE49-F238E27FC236}">
                <a16:creationId xmlns:a16="http://schemas.microsoft.com/office/drawing/2014/main" id="{81D0FB3F-F1A9-40D4-8676-ABCF0B76A797}"/>
              </a:ext>
            </a:extLst>
          </xdr:cNvPr>
          <xdr:cNvSpPr>
            <a:spLocks noChangeShapeType="1"/>
          </xdr:cNvSpPr>
        </xdr:nvSpPr>
        <xdr:spPr bwMode="auto">
          <a:xfrm>
            <a:off x="1485" y="469"/>
            <a:ext cx="1" cy="680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725" name="Line 72">
            <a:extLst>
              <a:ext uri="{FF2B5EF4-FFF2-40B4-BE49-F238E27FC236}">
                <a16:creationId xmlns:a16="http://schemas.microsoft.com/office/drawing/2014/main" id="{C723135E-AD51-4784-895A-DD16695AD0F3}"/>
              </a:ext>
            </a:extLst>
          </xdr:cNvPr>
          <xdr:cNvSpPr>
            <a:spLocks noChangeShapeType="1"/>
          </xdr:cNvSpPr>
        </xdr:nvSpPr>
        <xdr:spPr bwMode="auto">
          <a:xfrm>
            <a:off x="805" y="469"/>
            <a:ext cx="680" cy="1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726" name="Line 73">
            <a:extLst>
              <a:ext uri="{FF2B5EF4-FFF2-40B4-BE49-F238E27FC236}">
                <a16:creationId xmlns:a16="http://schemas.microsoft.com/office/drawing/2014/main" id="{E8ED5DBD-88E8-491A-8A9E-842E36D856F4}"/>
              </a:ext>
            </a:extLst>
          </xdr:cNvPr>
          <xdr:cNvSpPr>
            <a:spLocks noChangeShapeType="1"/>
          </xdr:cNvSpPr>
        </xdr:nvSpPr>
        <xdr:spPr bwMode="auto">
          <a:xfrm flipV="1">
            <a:off x="351" y="469"/>
            <a:ext cx="454" cy="680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727" name="Line 74">
            <a:extLst>
              <a:ext uri="{FF2B5EF4-FFF2-40B4-BE49-F238E27FC236}">
                <a16:creationId xmlns:a16="http://schemas.microsoft.com/office/drawing/2014/main" id="{3B9EA022-19EA-46AC-89BE-8DB4A65BC875}"/>
              </a:ext>
            </a:extLst>
          </xdr:cNvPr>
          <xdr:cNvSpPr>
            <a:spLocks noChangeShapeType="1"/>
          </xdr:cNvSpPr>
        </xdr:nvSpPr>
        <xdr:spPr bwMode="auto">
          <a:xfrm>
            <a:off x="1259" y="129"/>
            <a:ext cx="226" cy="340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728" name="Line 75">
            <a:extLst>
              <a:ext uri="{FF2B5EF4-FFF2-40B4-BE49-F238E27FC236}">
                <a16:creationId xmlns:a16="http://schemas.microsoft.com/office/drawing/2014/main" id="{8F96401B-E339-48D5-9765-80619F400B55}"/>
              </a:ext>
            </a:extLst>
          </xdr:cNvPr>
          <xdr:cNvSpPr>
            <a:spLocks noChangeShapeType="1"/>
          </xdr:cNvSpPr>
        </xdr:nvSpPr>
        <xdr:spPr bwMode="auto">
          <a:xfrm>
            <a:off x="578" y="129"/>
            <a:ext cx="681" cy="1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729" name="Line 76">
            <a:extLst>
              <a:ext uri="{FF2B5EF4-FFF2-40B4-BE49-F238E27FC236}">
                <a16:creationId xmlns:a16="http://schemas.microsoft.com/office/drawing/2014/main" id="{9C307CD9-C288-4504-8509-15DB763F491B}"/>
              </a:ext>
            </a:extLst>
          </xdr:cNvPr>
          <xdr:cNvSpPr>
            <a:spLocks noChangeShapeType="1"/>
          </xdr:cNvSpPr>
        </xdr:nvSpPr>
        <xdr:spPr bwMode="auto">
          <a:xfrm>
            <a:off x="578" y="129"/>
            <a:ext cx="227" cy="340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730" name="Line 77">
            <a:extLst>
              <a:ext uri="{FF2B5EF4-FFF2-40B4-BE49-F238E27FC236}">
                <a16:creationId xmlns:a16="http://schemas.microsoft.com/office/drawing/2014/main" id="{14AD5E62-E53D-4FA4-A665-BA3B3EF12ED8}"/>
              </a:ext>
            </a:extLst>
          </xdr:cNvPr>
          <xdr:cNvSpPr>
            <a:spLocks noChangeShapeType="1"/>
          </xdr:cNvSpPr>
        </xdr:nvSpPr>
        <xdr:spPr bwMode="auto">
          <a:xfrm>
            <a:off x="125" y="809"/>
            <a:ext cx="226" cy="340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731" name="Line 78">
            <a:extLst>
              <a:ext uri="{FF2B5EF4-FFF2-40B4-BE49-F238E27FC236}">
                <a16:creationId xmlns:a16="http://schemas.microsoft.com/office/drawing/2014/main" id="{8ECEC04D-AD7A-42EB-A91A-CD2DB0380474}"/>
              </a:ext>
            </a:extLst>
          </xdr:cNvPr>
          <xdr:cNvSpPr>
            <a:spLocks noChangeShapeType="1"/>
          </xdr:cNvSpPr>
        </xdr:nvSpPr>
        <xdr:spPr bwMode="auto">
          <a:xfrm flipV="1">
            <a:off x="125" y="129"/>
            <a:ext cx="453" cy="680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732" name="Line 79">
            <a:extLst>
              <a:ext uri="{FF2B5EF4-FFF2-40B4-BE49-F238E27FC236}">
                <a16:creationId xmlns:a16="http://schemas.microsoft.com/office/drawing/2014/main" id="{77C17E15-D052-41D6-84E6-08F80D04993D}"/>
              </a:ext>
            </a:extLst>
          </xdr:cNvPr>
          <xdr:cNvSpPr>
            <a:spLocks noChangeShapeType="1"/>
          </xdr:cNvSpPr>
        </xdr:nvSpPr>
        <xdr:spPr bwMode="auto">
          <a:xfrm>
            <a:off x="1259" y="129"/>
            <a:ext cx="1" cy="680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733" name="Line 80">
            <a:extLst>
              <a:ext uri="{FF2B5EF4-FFF2-40B4-BE49-F238E27FC236}">
                <a16:creationId xmlns:a16="http://schemas.microsoft.com/office/drawing/2014/main" id="{772F2FD3-0AF1-43AC-803C-7A2476D963A4}"/>
              </a:ext>
            </a:extLst>
          </xdr:cNvPr>
          <xdr:cNvSpPr>
            <a:spLocks noChangeShapeType="1"/>
          </xdr:cNvSpPr>
        </xdr:nvSpPr>
        <xdr:spPr bwMode="auto">
          <a:xfrm>
            <a:off x="125" y="809"/>
            <a:ext cx="1134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734" name="Line 81">
            <a:extLst>
              <a:ext uri="{FF2B5EF4-FFF2-40B4-BE49-F238E27FC236}">
                <a16:creationId xmlns:a16="http://schemas.microsoft.com/office/drawing/2014/main" id="{00A7AEB2-6299-4804-983C-5B960239B562}"/>
              </a:ext>
            </a:extLst>
          </xdr:cNvPr>
          <xdr:cNvSpPr>
            <a:spLocks noChangeShapeType="1"/>
          </xdr:cNvSpPr>
        </xdr:nvSpPr>
        <xdr:spPr bwMode="auto">
          <a:xfrm>
            <a:off x="1259" y="809"/>
            <a:ext cx="226" cy="340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735" name="Line 82">
            <a:extLst>
              <a:ext uri="{FF2B5EF4-FFF2-40B4-BE49-F238E27FC236}">
                <a16:creationId xmlns:a16="http://schemas.microsoft.com/office/drawing/2014/main" id="{685328F3-9FB4-45F3-A8C9-35FF14F19328}"/>
              </a:ext>
            </a:extLst>
          </xdr:cNvPr>
          <xdr:cNvSpPr>
            <a:spLocks noChangeShapeType="1"/>
          </xdr:cNvSpPr>
        </xdr:nvSpPr>
        <xdr:spPr bwMode="auto">
          <a:xfrm>
            <a:off x="125" y="129"/>
            <a:ext cx="453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736" name="Line 83">
            <a:extLst>
              <a:ext uri="{FF2B5EF4-FFF2-40B4-BE49-F238E27FC236}">
                <a16:creationId xmlns:a16="http://schemas.microsoft.com/office/drawing/2014/main" id="{0A72B5EA-6D9B-4D68-8C6F-0D638B9C8D4D}"/>
              </a:ext>
            </a:extLst>
          </xdr:cNvPr>
          <xdr:cNvSpPr>
            <a:spLocks noChangeShapeType="1"/>
          </xdr:cNvSpPr>
        </xdr:nvSpPr>
        <xdr:spPr bwMode="auto">
          <a:xfrm>
            <a:off x="125" y="129"/>
            <a:ext cx="1" cy="680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737" name="Line 84">
            <a:extLst>
              <a:ext uri="{FF2B5EF4-FFF2-40B4-BE49-F238E27FC236}">
                <a16:creationId xmlns:a16="http://schemas.microsoft.com/office/drawing/2014/main" id="{ED6D19FE-88F9-4EC4-BA4B-16C8144BE738}"/>
              </a:ext>
            </a:extLst>
          </xdr:cNvPr>
          <xdr:cNvSpPr>
            <a:spLocks noChangeShapeType="1"/>
          </xdr:cNvSpPr>
        </xdr:nvSpPr>
        <xdr:spPr bwMode="auto">
          <a:xfrm>
            <a:off x="351" y="469"/>
            <a:ext cx="1" cy="680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738" name="Line 85">
            <a:extLst>
              <a:ext uri="{FF2B5EF4-FFF2-40B4-BE49-F238E27FC236}">
                <a16:creationId xmlns:a16="http://schemas.microsoft.com/office/drawing/2014/main" id="{E9EAE8AD-096E-4C19-831F-1594D4C49CA5}"/>
              </a:ext>
            </a:extLst>
          </xdr:cNvPr>
          <xdr:cNvSpPr>
            <a:spLocks noChangeShapeType="1"/>
          </xdr:cNvSpPr>
        </xdr:nvSpPr>
        <xdr:spPr bwMode="auto">
          <a:xfrm>
            <a:off x="351" y="469"/>
            <a:ext cx="454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739" name="Line 86">
            <a:extLst>
              <a:ext uri="{FF2B5EF4-FFF2-40B4-BE49-F238E27FC236}">
                <a16:creationId xmlns:a16="http://schemas.microsoft.com/office/drawing/2014/main" id="{0D7D282E-C4C3-462A-9633-2F0A1516181D}"/>
              </a:ext>
            </a:extLst>
          </xdr:cNvPr>
          <xdr:cNvSpPr>
            <a:spLocks noChangeShapeType="1"/>
          </xdr:cNvSpPr>
        </xdr:nvSpPr>
        <xdr:spPr bwMode="auto">
          <a:xfrm>
            <a:off x="125" y="129"/>
            <a:ext cx="226" cy="340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183" name="Text Box 87">
            <a:extLst>
              <a:ext uri="{FF2B5EF4-FFF2-40B4-BE49-F238E27FC236}">
                <a16:creationId xmlns:a16="http://schemas.microsoft.com/office/drawing/2014/main" id="{A1BF2766-9689-4BF4-A926-BB2BF89BB799}"/>
              </a:ext>
            </a:extLst>
          </xdr:cNvPr>
          <xdr:cNvSpPr txBox="1">
            <a:spLocks noChangeArrowheads="1"/>
          </xdr:cNvSpPr>
        </xdr:nvSpPr>
        <xdr:spPr bwMode="auto">
          <a:xfrm>
            <a:off x="508" y="0"/>
            <a:ext cx="96" cy="228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lnSpc>
                <a:spcPts val="1400"/>
              </a:lnSpc>
              <a:defRPr sz="1000"/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Ａ</a:t>
            </a:r>
          </a:p>
          <a:p>
            <a:pPr algn="l" rtl="0">
              <a:lnSpc>
                <a:spcPts val="1400"/>
              </a:lnSpc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4184" name="Text Box 88">
            <a:extLst>
              <a:ext uri="{FF2B5EF4-FFF2-40B4-BE49-F238E27FC236}">
                <a16:creationId xmlns:a16="http://schemas.microsoft.com/office/drawing/2014/main" id="{BD16F575-F410-4C6B-A0BF-82874DD92C13}"/>
              </a:ext>
            </a:extLst>
          </xdr:cNvPr>
          <xdr:cNvSpPr txBox="1">
            <a:spLocks noChangeArrowheads="1"/>
          </xdr:cNvSpPr>
        </xdr:nvSpPr>
        <xdr:spPr bwMode="auto">
          <a:xfrm>
            <a:off x="801" y="498"/>
            <a:ext cx="96" cy="342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lnSpc>
                <a:spcPts val="1400"/>
              </a:lnSpc>
              <a:defRPr sz="1000"/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Ｂ</a:t>
            </a:r>
          </a:p>
          <a:p>
            <a:pPr algn="l" rtl="0">
              <a:lnSpc>
                <a:spcPts val="1400"/>
              </a:lnSpc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lnSpc>
                <a:spcPts val="1400"/>
              </a:lnSpc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4185" name="Text Box 89">
            <a:extLst>
              <a:ext uri="{FF2B5EF4-FFF2-40B4-BE49-F238E27FC236}">
                <a16:creationId xmlns:a16="http://schemas.microsoft.com/office/drawing/2014/main" id="{C491F984-BEA3-4915-A7E2-8CC77D5C998A}"/>
              </a:ext>
            </a:extLst>
          </xdr:cNvPr>
          <xdr:cNvSpPr txBox="1">
            <a:spLocks noChangeArrowheads="1"/>
          </xdr:cNvSpPr>
        </xdr:nvSpPr>
        <xdr:spPr bwMode="auto">
          <a:xfrm>
            <a:off x="1508" y="432"/>
            <a:ext cx="96" cy="342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lnSpc>
                <a:spcPts val="1400"/>
              </a:lnSpc>
              <a:defRPr sz="1000"/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Ｃ</a:t>
            </a:r>
          </a:p>
          <a:p>
            <a:pPr algn="l" rtl="0">
              <a:lnSpc>
                <a:spcPts val="1400"/>
              </a:lnSpc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lnSpc>
                <a:spcPts val="1400"/>
              </a:lnSpc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4186" name="Text Box 90">
            <a:extLst>
              <a:ext uri="{FF2B5EF4-FFF2-40B4-BE49-F238E27FC236}">
                <a16:creationId xmlns:a16="http://schemas.microsoft.com/office/drawing/2014/main" id="{7BC8B9EC-152C-4A10-BD74-24699C216285}"/>
              </a:ext>
            </a:extLst>
          </xdr:cNvPr>
          <xdr:cNvSpPr txBox="1">
            <a:spLocks noChangeArrowheads="1"/>
          </xdr:cNvSpPr>
        </xdr:nvSpPr>
        <xdr:spPr bwMode="auto">
          <a:xfrm>
            <a:off x="1239" y="18"/>
            <a:ext cx="96" cy="96"/>
          </a:xfrm>
          <a:prstGeom prst="rect">
            <a:avLst/>
          </a:prstGeom>
          <a:noFill/>
          <a:ln>
            <a:noFill/>
          </a:ln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Ｄ</a:t>
            </a: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4187" name="Text Box 91">
            <a:extLst>
              <a:ext uri="{FF2B5EF4-FFF2-40B4-BE49-F238E27FC236}">
                <a16:creationId xmlns:a16="http://schemas.microsoft.com/office/drawing/2014/main" id="{6FB9D4B3-E7CA-46ED-8FCD-894583E969E1}"/>
              </a:ext>
            </a:extLst>
          </xdr:cNvPr>
          <xdr:cNvSpPr txBox="1">
            <a:spLocks noChangeArrowheads="1"/>
          </xdr:cNvSpPr>
        </xdr:nvSpPr>
        <xdr:spPr bwMode="auto">
          <a:xfrm>
            <a:off x="-1" y="798"/>
            <a:ext cx="96" cy="228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lnSpc>
                <a:spcPts val="1400"/>
              </a:lnSpc>
              <a:defRPr sz="1000"/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Ｅ</a:t>
            </a:r>
          </a:p>
          <a:p>
            <a:pPr algn="l" rtl="0">
              <a:lnSpc>
                <a:spcPts val="1400"/>
              </a:lnSpc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4188" name="Text Box 92">
            <a:extLst>
              <a:ext uri="{FF2B5EF4-FFF2-40B4-BE49-F238E27FC236}">
                <a16:creationId xmlns:a16="http://schemas.microsoft.com/office/drawing/2014/main" id="{F5309886-E9D4-42F5-98DD-23EFF80D6DC1}"/>
              </a:ext>
            </a:extLst>
          </xdr:cNvPr>
          <xdr:cNvSpPr txBox="1">
            <a:spLocks noChangeArrowheads="1"/>
          </xdr:cNvSpPr>
        </xdr:nvSpPr>
        <xdr:spPr bwMode="auto">
          <a:xfrm>
            <a:off x="257" y="1152"/>
            <a:ext cx="96" cy="228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lnSpc>
                <a:spcPts val="1400"/>
              </a:lnSpc>
              <a:defRPr sz="1000"/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Ｆ</a:t>
            </a:r>
          </a:p>
          <a:p>
            <a:pPr algn="l" rtl="0">
              <a:lnSpc>
                <a:spcPts val="1400"/>
              </a:lnSpc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4189" name="Text Box 93">
            <a:extLst>
              <a:ext uri="{FF2B5EF4-FFF2-40B4-BE49-F238E27FC236}">
                <a16:creationId xmlns:a16="http://schemas.microsoft.com/office/drawing/2014/main" id="{B191F661-991F-4BDB-8E5D-591A90C0E0BE}"/>
              </a:ext>
            </a:extLst>
          </xdr:cNvPr>
          <xdr:cNvSpPr txBox="1">
            <a:spLocks noChangeArrowheads="1"/>
          </xdr:cNvSpPr>
        </xdr:nvSpPr>
        <xdr:spPr bwMode="auto">
          <a:xfrm>
            <a:off x="1454" y="1170"/>
            <a:ext cx="96" cy="228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lnSpc>
                <a:spcPts val="1400"/>
              </a:lnSpc>
              <a:defRPr sz="1000"/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Ｇ</a:t>
            </a:r>
          </a:p>
          <a:p>
            <a:pPr algn="l" rtl="0">
              <a:lnSpc>
                <a:spcPts val="1400"/>
              </a:lnSpc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4190" name="Text Box 94">
            <a:extLst>
              <a:ext uri="{FF2B5EF4-FFF2-40B4-BE49-F238E27FC236}">
                <a16:creationId xmlns:a16="http://schemas.microsoft.com/office/drawing/2014/main" id="{0BAEBA7A-0EA5-4FE7-8A88-EC186C75C43C}"/>
              </a:ext>
            </a:extLst>
          </xdr:cNvPr>
          <xdr:cNvSpPr txBox="1">
            <a:spLocks noChangeArrowheads="1"/>
          </xdr:cNvSpPr>
        </xdr:nvSpPr>
        <xdr:spPr bwMode="auto">
          <a:xfrm>
            <a:off x="1293" y="720"/>
            <a:ext cx="96" cy="96"/>
          </a:xfrm>
          <a:prstGeom prst="rect">
            <a:avLst/>
          </a:prstGeom>
          <a:noFill/>
          <a:ln>
            <a:noFill/>
          </a:ln>
        </xdr:spPr>
        <xdr:txBody>
          <a:bodyPr vertOverflow="clip" wrap="square" lIns="0" tIns="0" rIns="0" bIns="0" anchor="t" upright="1"/>
          <a:lstStyle/>
          <a:p>
            <a:pPr algn="l" rtl="0">
              <a:lnSpc>
                <a:spcPts val="1400"/>
              </a:lnSpc>
              <a:defRPr sz="1000"/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Ｈ</a:t>
            </a:r>
          </a:p>
          <a:p>
            <a:pPr algn="l" rtl="0">
              <a:lnSpc>
                <a:spcPts val="1400"/>
              </a:lnSpc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9525</xdr:colOff>
      <xdr:row>51</xdr:row>
      <xdr:rowOff>38100</xdr:rowOff>
    </xdr:from>
    <xdr:to>
      <xdr:col>39</xdr:col>
      <xdr:colOff>19050</xdr:colOff>
      <xdr:row>57</xdr:row>
      <xdr:rowOff>219075</xdr:rowOff>
    </xdr:to>
    <xdr:grpSp>
      <xdr:nvGrpSpPr>
        <xdr:cNvPr id="7652" name="Group 27">
          <a:extLst>
            <a:ext uri="{FF2B5EF4-FFF2-40B4-BE49-F238E27FC236}">
              <a16:creationId xmlns:a16="http://schemas.microsoft.com/office/drawing/2014/main" id="{C05ED7A9-062E-41B2-B50C-CD2941DFAAF5}"/>
            </a:ext>
          </a:extLst>
        </xdr:cNvPr>
        <xdr:cNvGrpSpPr>
          <a:grpSpLocks/>
        </xdr:cNvGrpSpPr>
      </xdr:nvGrpSpPr>
      <xdr:grpSpPr bwMode="auto">
        <a:xfrm>
          <a:off x="4143375" y="13112750"/>
          <a:ext cx="1076325" cy="1704975"/>
          <a:chOff x="2" y="2"/>
          <a:chExt cx="907" cy="1361"/>
        </a:xfrm>
      </xdr:grpSpPr>
      <xdr:sp macro="" textlink="">
        <xdr:nvSpPr>
          <xdr:cNvPr id="7729" name="Arc 28">
            <a:extLst>
              <a:ext uri="{FF2B5EF4-FFF2-40B4-BE49-F238E27FC236}">
                <a16:creationId xmlns:a16="http://schemas.microsoft.com/office/drawing/2014/main" id="{81E72B7C-F196-4D12-9CCA-8AB9B0D58FEB}"/>
              </a:ext>
            </a:extLst>
          </xdr:cNvPr>
          <xdr:cNvSpPr>
            <a:spLocks/>
          </xdr:cNvSpPr>
        </xdr:nvSpPr>
        <xdr:spPr bwMode="auto">
          <a:xfrm>
            <a:off x="2" y="1250"/>
            <a:ext cx="907" cy="113"/>
          </a:xfrm>
          <a:custGeom>
            <a:avLst/>
            <a:gdLst>
              <a:gd name="T0" fmla="*/ 0 w 43200"/>
              <a:gd name="T1" fmla="*/ 0 h 21600"/>
              <a:gd name="T2" fmla="*/ 0 w 43200"/>
              <a:gd name="T3" fmla="*/ 0 h 21600"/>
              <a:gd name="T4" fmla="*/ 0 w 43200"/>
              <a:gd name="T5" fmla="*/ 0 h 21600"/>
              <a:gd name="T6" fmla="*/ 0 60000 65536"/>
              <a:gd name="T7" fmla="*/ 0 60000 65536"/>
              <a:gd name="T8" fmla="*/ 0 60000 65536"/>
            </a:gdLst>
            <a:ahLst/>
            <a:cxnLst>
              <a:cxn ang="T6">
                <a:pos x="T0" y="T1"/>
              </a:cxn>
              <a:cxn ang="T7">
                <a:pos x="T2" y="T3"/>
              </a:cxn>
              <a:cxn ang="T8">
                <a:pos x="T4" y="T5"/>
              </a:cxn>
            </a:cxnLst>
            <a:rect l="0" t="0" r="r" b="b"/>
            <a:pathLst>
              <a:path w="43200" h="21600" fill="none" extrusionOk="0">
                <a:moveTo>
                  <a:pt x="43200" y="0"/>
                </a:moveTo>
                <a:cubicBezTo>
                  <a:pt x="43200" y="11929"/>
                  <a:pt x="33529" y="21600"/>
                  <a:pt x="21600" y="21600"/>
                </a:cubicBezTo>
                <a:cubicBezTo>
                  <a:pt x="9670" y="21600"/>
                  <a:pt x="0" y="11929"/>
                  <a:pt x="0" y="0"/>
                </a:cubicBezTo>
              </a:path>
              <a:path w="43200" h="21600" stroke="0" extrusionOk="0">
                <a:moveTo>
                  <a:pt x="43200" y="0"/>
                </a:moveTo>
                <a:cubicBezTo>
                  <a:pt x="43200" y="11929"/>
                  <a:pt x="33529" y="21600"/>
                  <a:pt x="21600" y="21600"/>
                </a:cubicBezTo>
                <a:cubicBezTo>
                  <a:pt x="9670" y="21600"/>
                  <a:pt x="0" y="11929"/>
                  <a:pt x="0" y="0"/>
                </a:cubicBezTo>
                <a:lnTo>
                  <a:pt x="21600" y="0"/>
                </a:lnTo>
                <a:lnTo>
                  <a:pt x="43200" y="0"/>
                </a:lnTo>
                <a:close/>
              </a:path>
            </a:pathLst>
          </a:cu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7730" name="Arc 29">
            <a:extLst>
              <a:ext uri="{FF2B5EF4-FFF2-40B4-BE49-F238E27FC236}">
                <a16:creationId xmlns:a16="http://schemas.microsoft.com/office/drawing/2014/main" id="{6D514178-12F7-432E-94B0-1902C5CD119D}"/>
              </a:ext>
            </a:extLst>
          </xdr:cNvPr>
          <xdr:cNvSpPr>
            <a:spLocks/>
          </xdr:cNvSpPr>
        </xdr:nvSpPr>
        <xdr:spPr bwMode="auto">
          <a:xfrm>
            <a:off x="2" y="1136"/>
            <a:ext cx="907" cy="114"/>
          </a:xfrm>
          <a:custGeom>
            <a:avLst/>
            <a:gdLst>
              <a:gd name="T0" fmla="*/ 0 w 43200"/>
              <a:gd name="T1" fmla="*/ 0 h 21600"/>
              <a:gd name="T2" fmla="*/ 0 w 43200"/>
              <a:gd name="T3" fmla="*/ 0 h 21600"/>
              <a:gd name="T4" fmla="*/ 0 w 43200"/>
              <a:gd name="T5" fmla="*/ 0 h 21600"/>
              <a:gd name="T6" fmla="*/ 0 60000 65536"/>
              <a:gd name="T7" fmla="*/ 0 60000 65536"/>
              <a:gd name="T8" fmla="*/ 0 60000 65536"/>
            </a:gdLst>
            <a:ahLst/>
            <a:cxnLst>
              <a:cxn ang="T6">
                <a:pos x="T0" y="T1"/>
              </a:cxn>
              <a:cxn ang="T7">
                <a:pos x="T2" y="T3"/>
              </a:cxn>
              <a:cxn ang="T8">
                <a:pos x="T4" y="T5"/>
              </a:cxn>
            </a:cxnLst>
            <a:rect l="0" t="0" r="r" b="b"/>
            <a:pathLst>
              <a:path w="43200" h="21600" fill="none" extrusionOk="0">
                <a:moveTo>
                  <a:pt x="0" y="21600"/>
                </a:moveTo>
                <a:cubicBezTo>
                  <a:pt x="0" y="9670"/>
                  <a:pt x="9670" y="0"/>
                  <a:pt x="21600" y="0"/>
                </a:cubicBezTo>
                <a:cubicBezTo>
                  <a:pt x="33529" y="0"/>
                  <a:pt x="43200" y="9670"/>
                  <a:pt x="43200" y="21600"/>
                </a:cubicBezTo>
              </a:path>
              <a:path w="43200" h="21600" stroke="0" extrusionOk="0">
                <a:moveTo>
                  <a:pt x="0" y="21600"/>
                </a:moveTo>
                <a:cubicBezTo>
                  <a:pt x="0" y="9670"/>
                  <a:pt x="9670" y="0"/>
                  <a:pt x="21600" y="0"/>
                </a:cubicBezTo>
                <a:cubicBezTo>
                  <a:pt x="33529" y="0"/>
                  <a:pt x="43200" y="9670"/>
                  <a:pt x="43200" y="21600"/>
                </a:cubicBezTo>
                <a:lnTo>
                  <a:pt x="21600" y="21600"/>
                </a:lnTo>
                <a:lnTo>
                  <a:pt x="0" y="21600"/>
                </a:lnTo>
                <a:close/>
              </a:path>
            </a:pathLst>
          </a:cu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7731" name="Arc 30">
            <a:extLst>
              <a:ext uri="{FF2B5EF4-FFF2-40B4-BE49-F238E27FC236}">
                <a16:creationId xmlns:a16="http://schemas.microsoft.com/office/drawing/2014/main" id="{E2A1C4EE-CBF2-44DA-91CF-D7FEF18417FB}"/>
              </a:ext>
            </a:extLst>
          </xdr:cNvPr>
          <xdr:cNvSpPr>
            <a:spLocks/>
          </xdr:cNvSpPr>
        </xdr:nvSpPr>
        <xdr:spPr bwMode="auto">
          <a:xfrm>
            <a:off x="2" y="116"/>
            <a:ext cx="907" cy="113"/>
          </a:xfrm>
          <a:custGeom>
            <a:avLst/>
            <a:gdLst>
              <a:gd name="T0" fmla="*/ 0 w 43200"/>
              <a:gd name="T1" fmla="*/ 0 h 21600"/>
              <a:gd name="T2" fmla="*/ 0 w 43200"/>
              <a:gd name="T3" fmla="*/ 0 h 21600"/>
              <a:gd name="T4" fmla="*/ 0 w 43200"/>
              <a:gd name="T5" fmla="*/ 0 h 21600"/>
              <a:gd name="T6" fmla="*/ 0 60000 65536"/>
              <a:gd name="T7" fmla="*/ 0 60000 65536"/>
              <a:gd name="T8" fmla="*/ 0 60000 65536"/>
            </a:gdLst>
            <a:ahLst/>
            <a:cxnLst>
              <a:cxn ang="T6">
                <a:pos x="T0" y="T1"/>
              </a:cxn>
              <a:cxn ang="T7">
                <a:pos x="T2" y="T3"/>
              </a:cxn>
              <a:cxn ang="T8">
                <a:pos x="T4" y="T5"/>
              </a:cxn>
            </a:cxnLst>
            <a:rect l="0" t="0" r="r" b="b"/>
            <a:pathLst>
              <a:path w="43200" h="21600" fill="none" extrusionOk="0">
                <a:moveTo>
                  <a:pt x="43200" y="0"/>
                </a:moveTo>
                <a:cubicBezTo>
                  <a:pt x="43200" y="11929"/>
                  <a:pt x="33529" y="21600"/>
                  <a:pt x="21600" y="21600"/>
                </a:cubicBezTo>
                <a:cubicBezTo>
                  <a:pt x="9670" y="21600"/>
                  <a:pt x="0" y="11929"/>
                  <a:pt x="0" y="0"/>
                </a:cubicBezTo>
              </a:path>
              <a:path w="43200" h="21600" stroke="0" extrusionOk="0">
                <a:moveTo>
                  <a:pt x="43200" y="0"/>
                </a:moveTo>
                <a:cubicBezTo>
                  <a:pt x="43200" y="11929"/>
                  <a:pt x="33529" y="21600"/>
                  <a:pt x="21600" y="21600"/>
                </a:cubicBezTo>
                <a:cubicBezTo>
                  <a:pt x="9670" y="21600"/>
                  <a:pt x="0" y="11929"/>
                  <a:pt x="0" y="0"/>
                </a:cubicBezTo>
                <a:lnTo>
                  <a:pt x="21600" y="0"/>
                </a:lnTo>
                <a:lnTo>
                  <a:pt x="43200" y="0"/>
                </a:lnTo>
                <a:close/>
              </a:path>
            </a:pathLst>
          </a:cu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7732" name="Arc 31">
            <a:extLst>
              <a:ext uri="{FF2B5EF4-FFF2-40B4-BE49-F238E27FC236}">
                <a16:creationId xmlns:a16="http://schemas.microsoft.com/office/drawing/2014/main" id="{6175078D-D8DF-4037-A356-8CEBC24E80E0}"/>
              </a:ext>
            </a:extLst>
          </xdr:cNvPr>
          <xdr:cNvSpPr>
            <a:spLocks/>
          </xdr:cNvSpPr>
        </xdr:nvSpPr>
        <xdr:spPr bwMode="auto">
          <a:xfrm>
            <a:off x="2" y="2"/>
            <a:ext cx="907" cy="114"/>
          </a:xfrm>
          <a:custGeom>
            <a:avLst/>
            <a:gdLst>
              <a:gd name="T0" fmla="*/ 0 w 43200"/>
              <a:gd name="T1" fmla="*/ 0 h 21600"/>
              <a:gd name="T2" fmla="*/ 0 w 43200"/>
              <a:gd name="T3" fmla="*/ 0 h 21600"/>
              <a:gd name="T4" fmla="*/ 0 w 43200"/>
              <a:gd name="T5" fmla="*/ 0 h 21600"/>
              <a:gd name="T6" fmla="*/ 0 60000 65536"/>
              <a:gd name="T7" fmla="*/ 0 60000 65536"/>
              <a:gd name="T8" fmla="*/ 0 60000 65536"/>
            </a:gdLst>
            <a:ahLst/>
            <a:cxnLst>
              <a:cxn ang="T6">
                <a:pos x="T0" y="T1"/>
              </a:cxn>
              <a:cxn ang="T7">
                <a:pos x="T2" y="T3"/>
              </a:cxn>
              <a:cxn ang="T8">
                <a:pos x="T4" y="T5"/>
              </a:cxn>
            </a:cxnLst>
            <a:rect l="0" t="0" r="r" b="b"/>
            <a:pathLst>
              <a:path w="43200" h="21600" fill="none" extrusionOk="0">
                <a:moveTo>
                  <a:pt x="0" y="21600"/>
                </a:moveTo>
                <a:cubicBezTo>
                  <a:pt x="0" y="9670"/>
                  <a:pt x="9670" y="0"/>
                  <a:pt x="21600" y="0"/>
                </a:cubicBezTo>
                <a:cubicBezTo>
                  <a:pt x="33529" y="0"/>
                  <a:pt x="43200" y="9670"/>
                  <a:pt x="43200" y="21600"/>
                </a:cubicBezTo>
              </a:path>
              <a:path w="43200" h="21600" stroke="0" extrusionOk="0">
                <a:moveTo>
                  <a:pt x="0" y="21600"/>
                </a:moveTo>
                <a:cubicBezTo>
                  <a:pt x="0" y="9670"/>
                  <a:pt x="9670" y="0"/>
                  <a:pt x="21600" y="0"/>
                </a:cubicBezTo>
                <a:cubicBezTo>
                  <a:pt x="33529" y="0"/>
                  <a:pt x="43200" y="9670"/>
                  <a:pt x="43200" y="21600"/>
                </a:cubicBezTo>
                <a:lnTo>
                  <a:pt x="21600" y="21600"/>
                </a:lnTo>
                <a:lnTo>
                  <a:pt x="0" y="21600"/>
                </a:lnTo>
                <a:close/>
              </a:path>
            </a:pathLst>
          </a:cu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7733" name="Line 32">
            <a:extLst>
              <a:ext uri="{FF2B5EF4-FFF2-40B4-BE49-F238E27FC236}">
                <a16:creationId xmlns:a16="http://schemas.microsoft.com/office/drawing/2014/main" id="{C31E3A65-8055-45DF-AEDD-C23F762F3D4F}"/>
              </a:ext>
            </a:extLst>
          </xdr:cNvPr>
          <xdr:cNvSpPr>
            <a:spLocks noChangeShapeType="1"/>
          </xdr:cNvSpPr>
        </xdr:nvSpPr>
        <xdr:spPr bwMode="auto">
          <a:xfrm>
            <a:off x="2" y="116"/>
            <a:ext cx="1" cy="1134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734" name="Line 33">
            <a:extLst>
              <a:ext uri="{FF2B5EF4-FFF2-40B4-BE49-F238E27FC236}">
                <a16:creationId xmlns:a16="http://schemas.microsoft.com/office/drawing/2014/main" id="{1FC6DE8E-BB6B-45A1-8995-68A1F33017BB}"/>
              </a:ext>
            </a:extLst>
          </xdr:cNvPr>
          <xdr:cNvSpPr>
            <a:spLocks noChangeShapeType="1"/>
          </xdr:cNvSpPr>
        </xdr:nvSpPr>
        <xdr:spPr bwMode="auto">
          <a:xfrm>
            <a:off x="909" y="116"/>
            <a:ext cx="1" cy="1134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735" name="Line 34">
            <a:extLst>
              <a:ext uri="{FF2B5EF4-FFF2-40B4-BE49-F238E27FC236}">
                <a16:creationId xmlns:a16="http://schemas.microsoft.com/office/drawing/2014/main" id="{7A59A5D7-8F52-40F2-88BC-65A94247373B}"/>
              </a:ext>
            </a:extLst>
          </xdr:cNvPr>
          <xdr:cNvSpPr>
            <a:spLocks noChangeShapeType="1"/>
          </xdr:cNvSpPr>
        </xdr:nvSpPr>
        <xdr:spPr bwMode="auto">
          <a:xfrm>
            <a:off x="2" y="1250"/>
            <a:ext cx="454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736" name="Oval 35">
            <a:extLst>
              <a:ext uri="{FF2B5EF4-FFF2-40B4-BE49-F238E27FC236}">
                <a16:creationId xmlns:a16="http://schemas.microsoft.com/office/drawing/2014/main" id="{AE0F9C46-5B05-4A29-9EFD-219CCF98DE87}"/>
              </a:ext>
            </a:extLst>
          </xdr:cNvPr>
          <xdr:cNvSpPr>
            <a:spLocks noChangeArrowheads="1"/>
          </xdr:cNvSpPr>
        </xdr:nvSpPr>
        <xdr:spPr bwMode="auto">
          <a:xfrm>
            <a:off x="447" y="1240"/>
            <a:ext cx="18" cy="19"/>
          </a:xfrm>
          <a:prstGeom prst="ellipse">
            <a:avLst/>
          </a:prstGeom>
          <a:solidFill>
            <a:srgbClr val="00000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7737" name="Oval 36">
            <a:extLst>
              <a:ext uri="{FF2B5EF4-FFF2-40B4-BE49-F238E27FC236}">
                <a16:creationId xmlns:a16="http://schemas.microsoft.com/office/drawing/2014/main" id="{2FBA9101-3240-475B-954D-C5A855473996}"/>
              </a:ext>
            </a:extLst>
          </xdr:cNvPr>
          <xdr:cNvSpPr>
            <a:spLocks noChangeArrowheads="1"/>
          </xdr:cNvSpPr>
        </xdr:nvSpPr>
        <xdr:spPr bwMode="auto">
          <a:xfrm>
            <a:off x="438" y="1231"/>
            <a:ext cx="36" cy="37"/>
          </a:xfrm>
          <a:prstGeom prst="ellipse">
            <a:avLst/>
          </a:prstGeom>
          <a:solidFill>
            <a:srgbClr val="00000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</xdr:grpSp>
    <xdr:clientData/>
  </xdr:twoCellAnchor>
  <xdr:twoCellAnchor>
    <xdr:from>
      <xdr:col>28</xdr:col>
      <xdr:colOff>19050</xdr:colOff>
      <xdr:row>59</xdr:row>
      <xdr:rowOff>152400</xdr:rowOff>
    </xdr:from>
    <xdr:to>
      <xdr:col>42</xdr:col>
      <xdr:colOff>38100</xdr:colOff>
      <xdr:row>65</xdr:row>
      <xdr:rowOff>142875</xdr:rowOff>
    </xdr:to>
    <xdr:grpSp>
      <xdr:nvGrpSpPr>
        <xdr:cNvPr id="7653" name="Group 48">
          <a:extLst>
            <a:ext uri="{FF2B5EF4-FFF2-40B4-BE49-F238E27FC236}">
              <a16:creationId xmlns:a16="http://schemas.microsoft.com/office/drawing/2014/main" id="{70CF4A53-7D42-41F0-8C63-76099B662971}"/>
            </a:ext>
          </a:extLst>
        </xdr:cNvPr>
        <xdr:cNvGrpSpPr>
          <a:grpSpLocks/>
        </xdr:cNvGrpSpPr>
      </xdr:nvGrpSpPr>
      <xdr:grpSpPr bwMode="auto">
        <a:xfrm>
          <a:off x="3752850" y="15259050"/>
          <a:ext cx="1885950" cy="1514475"/>
          <a:chOff x="2" y="2"/>
          <a:chExt cx="1361" cy="1021"/>
        </a:xfrm>
      </xdr:grpSpPr>
      <xdr:sp macro="" textlink="">
        <xdr:nvSpPr>
          <xdr:cNvPr id="7719" name="Line 49">
            <a:extLst>
              <a:ext uri="{FF2B5EF4-FFF2-40B4-BE49-F238E27FC236}">
                <a16:creationId xmlns:a16="http://schemas.microsoft.com/office/drawing/2014/main" id="{3CCDB5F9-7A1C-4D0D-B6B3-678144A2029E}"/>
              </a:ext>
            </a:extLst>
          </xdr:cNvPr>
          <xdr:cNvSpPr>
            <a:spLocks noChangeShapeType="1"/>
          </xdr:cNvSpPr>
        </xdr:nvSpPr>
        <xdr:spPr bwMode="auto">
          <a:xfrm>
            <a:off x="2" y="1023"/>
            <a:ext cx="907" cy="1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720" name="Line 50">
            <a:extLst>
              <a:ext uri="{FF2B5EF4-FFF2-40B4-BE49-F238E27FC236}">
                <a16:creationId xmlns:a16="http://schemas.microsoft.com/office/drawing/2014/main" id="{D38CB09D-AD94-4B49-AC93-3D5EB3F298D0}"/>
              </a:ext>
            </a:extLst>
          </xdr:cNvPr>
          <xdr:cNvSpPr>
            <a:spLocks noChangeShapeType="1"/>
          </xdr:cNvSpPr>
        </xdr:nvSpPr>
        <xdr:spPr bwMode="auto">
          <a:xfrm flipV="1">
            <a:off x="909" y="569"/>
            <a:ext cx="454" cy="454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721" name="Line 51">
            <a:extLst>
              <a:ext uri="{FF2B5EF4-FFF2-40B4-BE49-F238E27FC236}">
                <a16:creationId xmlns:a16="http://schemas.microsoft.com/office/drawing/2014/main" id="{41FE43E9-EEDD-49F5-9B61-977CBD0EC142}"/>
              </a:ext>
            </a:extLst>
          </xdr:cNvPr>
          <xdr:cNvSpPr>
            <a:spLocks noChangeShapeType="1"/>
          </xdr:cNvSpPr>
        </xdr:nvSpPr>
        <xdr:spPr bwMode="auto">
          <a:xfrm>
            <a:off x="456" y="569"/>
            <a:ext cx="907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722" name="Line 52">
            <a:extLst>
              <a:ext uri="{FF2B5EF4-FFF2-40B4-BE49-F238E27FC236}">
                <a16:creationId xmlns:a16="http://schemas.microsoft.com/office/drawing/2014/main" id="{4DE56A23-E83A-4686-9633-F810993B77B2}"/>
              </a:ext>
            </a:extLst>
          </xdr:cNvPr>
          <xdr:cNvSpPr>
            <a:spLocks noChangeShapeType="1"/>
          </xdr:cNvSpPr>
        </xdr:nvSpPr>
        <xdr:spPr bwMode="auto">
          <a:xfrm flipV="1">
            <a:off x="2" y="569"/>
            <a:ext cx="454" cy="454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723" name="Oval 53">
            <a:extLst>
              <a:ext uri="{FF2B5EF4-FFF2-40B4-BE49-F238E27FC236}">
                <a16:creationId xmlns:a16="http://schemas.microsoft.com/office/drawing/2014/main" id="{C4FAD933-6D20-45D1-9B50-236501B532CF}"/>
              </a:ext>
            </a:extLst>
          </xdr:cNvPr>
          <xdr:cNvSpPr>
            <a:spLocks noChangeArrowheads="1"/>
          </xdr:cNvSpPr>
        </xdr:nvSpPr>
        <xdr:spPr bwMode="auto">
          <a:xfrm>
            <a:off x="664" y="778"/>
            <a:ext cx="37" cy="36"/>
          </a:xfrm>
          <a:prstGeom prst="ellipse">
            <a:avLst/>
          </a:prstGeom>
          <a:solidFill>
            <a:srgbClr val="00000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7724" name="Line 54">
            <a:extLst>
              <a:ext uri="{FF2B5EF4-FFF2-40B4-BE49-F238E27FC236}">
                <a16:creationId xmlns:a16="http://schemas.microsoft.com/office/drawing/2014/main" id="{62479593-B9D2-4EB1-BAAA-68049A7B85CC}"/>
              </a:ext>
            </a:extLst>
          </xdr:cNvPr>
          <xdr:cNvSpPr>
            <a:spLocks noChangeShapeType="1"/>
          </xdr:cNvSpPr>
        </xdr:nvSpPr>
        <xdr:spPr bwMode="auto">
          <a:xfrm>
            <a:off x="683" y="2"/>
            <a:ext cx="1" cy="794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725" name="Line 55">
            <a:extLst>
              <a:ext uri="{FF2B5EF4-FFF2-40B4-BE49-F238E27FC236}">
                <a16:creationId xmlns:a16="http://schemas.microsoft.com/office/drawing/2014/main" id="{6B57EC2E-0A41-4A8D-AF10-C8ACC4BF379D}"/>
              </a:ext>
            </a:extLst>
          </xdr:cNvPr>
          <xdr:cNvSpPr>
            <a:spLocks noChangeShapeType="1"/>
          </xdr:cNvSpPr>
        </xdr:nvSpPr>
        <xdr:spPr bwMode="auto">
          <a:xfrm>
            <a:off x="683" y="2"/>
            <a:ext cx="226" cy="1021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726" name="Line 56">
            <a:extLst>
              <a:ext uri="{FF2B5EF4-FFF2-40B4-BE49-F238E27FC236}">
                <a16:creationId xmlns:a16="http://schemas.microsoft.com/office/drawing/2014/main" id="{B17813DC-A005-494B-B4B8-FD3EC210D974}"/>
              </a:ext>
            </a:extLst>
          </xdr:cNvPr>
          <xdr:cNvSpPr>
            <a:spLocks noChangeShapeType="1"/>
          </xdr:cNvSpPr>
        </xdr:nvSpPr>
        <xdr:spPr bwMode="auto">
          <a:xfrm flipV="1">
            <a:off x="2" y="2"/>
            <a:ext cx="681" cy="1021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727" name="Line 57">
            <a:extLst>
              <a:ext uri="{FF2B5EF4-FFF2-40B4-BE49-F238E27FC236}">
                <a16:creationId xmlns:a16="http://schemas.microsoft.com/office/drawing/2014/main" id="{1AFC1322-42D4-4BC3-BB1A-C94EF5C86D60}"/>
              </a:ext>
            </a:extLst>
          </xdr:cNvPr>
          <xdr:cNvSpPr>
            <a:spLocks noChangeShapeType="1"/>
          </xdr:cNvSpPr>
        </xdr:nvSpPr>
        <xdr:spPr bwMode="auto">
          <a:xfrm>
            <a:off x="683" y="2"/>
            <a:ext cx="680" cy="567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728" name="Line 58">
            <a:extLst>
              <a:ext uri="{FF2B5EF4-FFF2-40B4-BE49-F238E27FC236}">
                <a16:creationId xmlns:a16="http://schemas.microsoft.com/office/drawing/2014/main" id="{3E118227-3C24-4540-ABEA-72B5BB44F81B}"/>
              </a:ext>
            </a:extLst>
          </xdr:cNvPr>
          <xdr:cNvSpPr>
            <a:spLocks noChangeShapeType="1"/>
          </xdr:cNvSpPr>
        </xdr:nvSpPr>
        <xdr:spPr bwMode="auto">
          <a:xfrm flipV="1">
            <a:off x="456" y="2"/>
            <a:ext cx="227" cy="567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28</xdr:col>
      <xdr:colOff>9525</xdr:colOff>
      <xdr:row>22</xdr:row>
      <xdr:rowOff>161925</xdr:rowOff>
    </xdr:from>
    <xdr:to>
      <xdr:col>42</xdr:col>
      <xdr:colOff>28575</xdr:colOff>
      <xdr:row>28</xdr:row>
      <xdr:rowOff>152400</xdr:rowOff>
    </xdr:to>
    <xdr:grpSp>
      <xdr:nvGrpSpPr>
        <xdr:cNvPr id="7654" name="Group 59">
          <a:extLst>
            <a:ext uri="{FF2B5EF4-FFF2-40B4-BE49-F238E27FC236}">
              <a16:creationId xmlns:a16="http://schemas.microsoft.com/office/drawing/2014/main" id="{37FC5AAF-D932-462B-AE11-23B0B9A6297F}"/>
            </a:ext>
          </a:extLst>
        </xdr:cNvPr>
        <xdr:cNvGrpSpPr>
          <a:grpSpLocks/>
        </xdr:cNvGrpSpPr>
      </xdr:nvGrpSpPr>
      <xdr:grpSpPr bwMode="auto">
        <a:xfrm>
          <a:off x="3743325" y="5807075"/>
          <a:ext cx="1885950" cy="1514475"/>
          <a:chOff x="2" y="2"/>
          <a:chExt cx="1361" cy="1021"/>
        </a:xfrm>
      </xdr:grpSpPr>
      <xdr:sp macro="" textlink="">
        <xdr:nvSpPr>
          <xdr:cNvPr id="7709" name="Line 60">
            <a:extLst>
              <a:ext uri="{FF2B5EF4-FFF2-40B4-BE49-F238E27FC236}">
                <a16:creationId xmlns:a16="http://schemas.microsoft.com/office/drawing/2014/main" id="{78217489-493A-4E37-A2E0-0F97A44E28DA}"/>
              </a:ext>
            </a:extLst>
          </xdr:cNvPr>
          <xdr:cNvSpPr>
            <a:spLocks noChangeShapeType="1"/>
          </xdr:cNvSpPr>
        </xdr:nvSpPr>
        <xdr:spPr bwMode="auto">
          <a:xfrm>
            <a:off x="2" y="1023"/>
            <a:ext cx="907" cy="1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710" name="Line 61">
            <a:extLst>
              <a:ext uri="{FF2B5EF4-FFF2-40B4-BE49-F238E27FC236}">
                <a16:creationId xmlns:a16="http://schemas.microsoft.com/office/drawing/2014/main" id="{7EF12ED2-3B5D-4D9E-804F-CFF53A7CF3C7}"/>
              </a:ext>
            </a:extLst>
          </xdr:cNvPr>
          <xdr:cNvSpPr>
            <a:spLocks noChangeShapeType="1"/>
          </xdr:cNvSpPr>
        </xdr:nvSpPr>
        <xdr:spPr bwMode="auto">
          <a:xfrm flipV="1">
            <a:off x="909" y="569"/>
            <a:ext cx="454" cy="454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711" name="Line 62">
            <a:extLst>
              <a:ext uri="{FF2B5EF4-FFF2-40B4-BE49-F238E27FC236}">
                <a16:creationId xmlns:a16="http://schemas.microsoft.com/office/drawing/2014/main" id="{F3CC9E94-CCCA-4387-8771-21863B6FB65D}"/>
              </a:ext>
            </a:extLst>
          </xdr:cNvPr>
          <xdr:cNvSpPr>
            <a:spLocks noChangeShapeType="1"/>
          </xdr:cNvSpPr>
        </xdr:nvSpPr>
        <xdr:spPr bwMode="auto">
          <a:xfrm>
            <a:off x="456" y="569"/>
            <a:ext cx="907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712" name="Line 63">
            <a:extLst>
              <a:ext uri="{FF2B5EF4-FFF2-40B4-BE49-F238E27FC236}">
                <a16:creationId xmlns:a16="http://schemas.microsoft.com/office/drawing/2014/main" id="{9A858F1B-17A9-4BE0-96A2-FFA8CCDDD1F2}"/>
              </a:ext>
            </a:extLst>
          </xdr:cNvPr>
          <xdr:cNvSpPr>
            <a:spLocks noChangeShapeType="1"/>
          </xdr:cNvSpPr>
        </xdr:nvSpPr>
        <xdr:spPr bwMode="auto">
          <a:xfrm flipV="1">
            <a:off x="2" y="569"/>
            <a:ext cx="454" cy="454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713" name="Oval 64">
            <a:extLst>
              <a:ext uri="{FF2B5EF4-FFF2-40B4-BE49-F238E27FC236}">
                <a16:creationId xmlns:a16="http://schemas.microsoft.com/office/drawing/2014/main" id="{B9CD8C8A-BACA-494D-A7EF-CD83D4BA70C1}"/>
              </a:ext>
            </a:extLst>
          </xdr:cNvPr>
          <xdr:cNvSpPr>
            <a:spLocks noChangeArrowheads="1"/>
          </xdr:cNvSpPr>
        </xdr:nvSpPr>
        <xdr:spPr bwMode="auto">
          <a:xfrm>
            <a:off x="664" y="778"/>
            <a:ext cx="37" cy="36"/>
          </a:xfrm>
          <a:prstGeom prst="ellipse">
            <a:avLst/>
          </a:prstGeom>
          <a:solidFill>
            <a:srgbClr val="00000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7714" name="Line 65">
            <a:extLst>
              <a:ext uri="{FF2B5EF4-FFF2-40B4-BE49-F238E27FC236}">
                <a16:creationId xmlns:a16="http://schemas.microsoft.com/office/drawing/2014/main" id="{397AE0B0-5B86-4D56-800C-28910E44E4AD}"/>
              </a:ext>
            </a:extLst>
          </xdr:cNvPr>
          <xdr:cNvSpPr>
            <a:spLocks noChangeShapeType="1"/>
          </xdr:cNvSpPr>
        </xdr:nvSpPr>
        <xdr:spPr bwMode="auto">
          <a:xfrm>
            <a:off x="683" y="2"/>
            <a:ext cx="1" cy="794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715" name="Line 66">
            <a:extLst>
              <a:ext uri="{FF2B5EF4-FFF2-40B4-BE49-F238E27FC236}">
                <a16:creationId xmlns:a16="http://schemas.microsoft.com/office/drawing/2014/main" id="{36701CDE-1A73-4369-8A6F-675BCC37291E}"/>
              </a:ext>
            </a:extLst>
          </xdr:cNvPr>
          <xdr:cNvSpPr>
            <a:spLocks noChangeShapeType="1"/>
          </xdr:cNvSpPr>
        </xdr:nvSpPr>
        <xdr:spPr bwMode="auto">
          <a:xfrm>
            <a:off x="683" y="2"/>
            <a:ext cx="226" cy="1021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716" name="Line 67">
            <a:extLst>
              <a:ext uri="{FF2B5EF4-FFF2-40B4-BE49-F238E27FC236}">
                <a16:creationId xmlns:a16="http://schemas.microsoft.com/office/drawing/2014/main" id="{FB3B8BA7-9292-4926-88C6-BD9776512D21}"/>
              </a:ext>
            </a:extLst>
          </xdr:cNvPr>
          <xdr:cNvSpPr>
            <a:spLocks noChangeShapeType="1"/>
          </xdr:cNvSpPr>
        </xdr:nvSpPr>
        <xdr:spPr bwMode="auto">
          <a:xfrm flipV="1">
            <a:off x="2" y="2"/>
            <a:ext cx="681" cy="1021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717" name="Line 68">
            <a:extLst>
              <a:ext uri="{FF2B5EF4-FFF2-40B4-BE49-F238E27FC236}">
                <a16:creationId xmlns:a16="http://schemas.microsoft.com/office/drawing/2014/main" id="{67AEE8BE-2277-4773-9C91-BF36F59E66BF}"/>
              </a:ext>
            </a:extLst>
          </xdr:cNvPr>
          <xdr:cNvSpPr>
            <a:spLocks noChangeShapeType="1"/>
          </xdr:cNvSpPr>
        </xdr:nvSpPr>
        <xdr:spPr bwMode="auto">
          <a:xfrm>
            <a:off x="683" y="2"/>
            <a:ext cx="680" cy="567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718" name="Line 69">
            <a:extLst>
              <a:ext uri="{FF2B5EF4-FFF2-40B4-BE49-F238E27FC236}">
                <a16:creationId xmlns:a16="http://schemas.microsoft.com/office/drawing/2014/main" id="{F3A458B0-B6B3-40CA-9BD8-1F18CF6B96C7}"/>
              </a:ext>
            </a:extLst>
          </xdr:cNvPr>
          <xdr:cNvSpPr>
            <a:spLocks noChangeShapeType="1"/>
          </xdr:cNvSpPr>
        </xdr:nvSpPr>
        <xdr:spPr bwMode="auto">
          <a:xfrm flipV="1">
            <a:off x="456" y="2"/>
            <a:ext cx="227" cy="567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31</xdr:col>
      <xdr:colOff>38100</xdr:colOff>
      <xdr:row>14</xdr:row>
      <xdr:rowOff>57150</xdr:rowOff>
    </xdr:from>
    <xdr:to>
      <xdr:col>39</xdr:col>
      <xdr:colOff>47625</xdr:colOff>
      <xdr:row>20</xdr:row>
      <xdr:rowOff>238125</xdr:rowOff>
    </xdr:to>
    <xdr:grpSp>
      <xdr:nvGrpSpPr>
        <xdr:cNvPr id="7655" name="Group 70">
          <a:extLst>
            <a:ext uri="{FF2B5EF4-FFF2-40B4-BE49-F238E27FC236}">
              <a16:creationId xmlns:a16="http://schemas.microsoft.com/office/drawing/2014/main" id="{21D9CD10-0A5C-4616-B2C6-2A59915E552B}"/>
            </a:ext>
          </a:extLst>
        </xdr:cNvPr>
        <xdr:cNvGrpSpPr>
          <a:grpSpLocks/>
        </xdr:cNvGrpSpPr>
      </xdr:nvGrpSpPr>
      <xdr:grpSpPr bwMode="auto">
        <a:xfrm>
          <a:off x="4171950" y="3670300"/>
          <a:ext cx="1076325" cy="1704975"/>
          <a:chOff x="2" y="2"/>
          <a:chExt cx="907" cy="1361"/>
        </a:xfrm>
      </xdr:grpSpPr>
      <xdr:sp macro="" textlink="">
        <xdr:nvSpPr>
          <xdr:cNvPr id="7700" name="Arc 71">
            <a:extLst>
              <a:ext uri="{FF2B5EF4-FFF2-40B4-BE49-F238E27FC236}">
                <a16:creationId xmlns:a16="http://schemas.microsoft.com/office/drawing/2014/main" id="{D44EE1DE-B3C4-458C-9E4B-6094F63267CE}"/>
              </a:ext>
            </a:extLst>
          </xdr:cNvPr>
          <xdr:cNvSpPr>
            <a:spLocks/>
          </xdr:cNvSpPr>
        </xdr:nvSpPr>
        <xdr:spPr bwMode="auto">
          <a:xfrm>
            <a:off x="2" y="1250"/>
            <a:ext cx="907" cy="113"/>
          </a:xfrm>
          <a:custGeom>
            <a:avLst/>
            <a:gdLst>
              <a:gd name="T0" fmla="*/ 0 w 43200"/>
              <a:gd name="T1" fmla="*/ 0 h 21600"/>
              <a:gd name="T2" fmla="*/ 0 w 43200"/>
              <a:gd name="T3" fmla="*/ 0 h 21600"/>
              <a:gd name="T4" fmla="*/ 0 w 43200"/>
              <a:gd name="T5" fmla="*/ 0 h 21600"/>
              <a:gd name="T6" fmla="*/ 0 60000 65536"/>
              <a:gd name="T7" fmla="*/ 0 60000 65536"/>
              <a:gd name="T8" fmla="*/ 0 60000 65536"/>
            </a:gdLst>
            <a:ahLst/>
            <a:cxnLst>
              <a:cxn ang="T6">
                <a:pos x="T0" y="T1"/>
              </a:cxn>
              <a:cxn ang="T7">
                <a:pos x="T2" y="T3"/>
              </a:cxn>
              <a:cxn ang="T8">
                <a:pos x="T4" y="T5"/>
              </a:cxn>
            </a:cxnLst>
            <a:rect l="0" t="0" r="r" b="b"/>
            <a:pathLst>
              <a:path w="43200" h="21600" fill="none" extrusionOk="0">
                <a:moveTo>
                  <a:pt x="43200" y="0"/>
                </a:moveTo>
                <a:cubicBezTo>
                  <a:pt x="43200" y="11929"/>
                  <a:pt x="33529" y="21600"/>
                  <a:pt x="21600" y="21600"/>
                </a:cubicBezTo>
                <a:cubicBezTo>
                  <a:pt x="9670" y="21600"/>
                  <a:pt x="0" y="11929"/>
                  <a:pt x="0" y="0"/>
                </a:cubicBezTo>
              </a:path>
              <a:path w="43200" h="21600" stroke="0" extrusionOk="0">
                <a:moveTo>
                  <a:pt x="43200" y="0"/>
                </a:moveTo>
                <a:cubicBezTo>
                  <a:pt x="43200" y="11929"/>
                  <a:pt x="33529" y="21600"/>
                  <a:pt x="21600" y="21600"/>
                </a:cubicBezTo>
                <a:cubicBezTo>
                  <a:pt x="9670" y="21600"/>
                  <a:pt x="0" y="11929"/>
                  <a:pt x="0" y="0"/>
                </a:cubicBezTo>
                <a:lnTo>
                  <a:pt x="21600" y="0"/>
                </a:lnTo>
                <a:lnTo>
                  <a:pt x="43200" y="0"/>
                </a:lnTo>
                <a:close/>
              </a:path>
            </a:pathLst>
          </a:cu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7701" name="Arc 72">
            <a:extLst>
              <a:ext uri="{FF2B5EF4-FFF2-40B4-BE49-F238E27FC236}">
                <a16:creationId xmlns:a16="http://schemas.microsoft.com/office/drawing/2014/main" id="{C36B57CA-3D3E-4337-A2DA-05D1E751DE9A}"/>
              </a:ext>
            </a:extLst>
          </xdr:cNvPr>
          <xdr:cNvSpPr>
            <a:spLocks/>
          </xdr:cNvSpPr>
        </xdr:nvSpPr>
        <xdr:spPr bwMode="auto">
          <a:xfrm>
            <a:off x="2" y="1136"/>
            <a:ext cx="907" cy="114"/>
          </a:xfrm>
          <a:custGeom>
            <a:avLst/>
            <a:gdLst>
              <a:gd name="T0" fmla="*/ 0 w 43200"/>
              <a:gd name="T1" fmla="*/ 0 h 21600"/>
              <a:gd name="T2" fmla="*/ 0 w 43200"/>
              <a:gd name="T3" fmla="*/ 0 h 21600"/>
              <a:gd name="T4" fmla="*/ 0 w 43200"/>
              <a:gd name="T5" fmla="*/ 0 h 21600"/>
              <a:gd name="T6" fmla="*/ 0 60000 65536"/>
              <a:gd name="T7" fmla="*/ 0 60000 65536"/>
              <a:gd name="T8" fmla="*/ 0 60000 65536"/>
            </a:gdLst>
            <a:ahLst/>
            <a:cxnLst>
              <a:cxn ang="T6">
                <a:pos x="T0" y="T1"/>
              </a:cxn>
              <a:cxn ang="T7">
                <a:pos x="T2" y="T3"/>
              </a:cxn>
              <a:cxn ang="T8">
                <a:pos x="T4" y="T5"/>
              </a:cxn>
            </a:cxnLst>
            <a:rect l="0" t="0" r="r" b="b"/>
            <a:pathLst>
              <a:path w="43200" h="21600" fill="none" extrusionOk="0">
                <a:moveTo>
                  <a:pt x="0" y="21600"/>
                </a:moveTo>
                <a:cubicBezTo>
                  <a:pt x="0" y="9670"/>
                  <a:pt x="9670" y="0"/>
                  <a:pt x="21600" y="0"/>
                </a:cubicBezTo>
                <a:cubicBezTo>
                  <a:pt x="33529" y="0"/>
                  <a:pt x="43200" y="9670"/>
                  <a:pt x="43200" y="21600"/>
                </a:cubicBezTo>
              </a:path>
              <a:path w="43200" h="21600" stroke="0" extrusionOk="0">
                <a:moveTo>
                  <a:pt x="0" y="21600"/>
                </a:moveTo>
                <a:cubicBezTo>
                  <a:pt x="0" y="9670"/>
                  <a:pt x="9670" y="0"/>
                  <a:pt x="21600" y="0"/>
                </a:cubicBezTo>
                <a:cubicBezTo>
                  <a:pt x="33529" y="0"/>
                  <a:pt x="43200" y="9670"/>
                  <a:pt x="43200" y="21600"/>
                </a:cubicBezTo>
                <a:lnTo>
                  <a:pt x="21600" y="21600"/>
                </a:lnTo>
                <a:lnTo>
                  <a:pt x="0" y="21600"/>
                </a:lnTo>
                <a:close/>
              </a:path>
            </a:pathLst>
          </a:cu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7702" name="Arc 73">
            <a:extLst>
              <a:ext uri="{FF2B5EF4-FFF2-40B4-BE49-F238E27FC236}">
                <a16:creationId xmlns:a16="http://schemas.microsoft.com/office/drawing/2014/main" id="{C97B4F58-87F9-44C4-A5A2-A0B25A4E59AC}"/>
              </a:ext>
            </a:extLst>
          </xdr:cNvPr>
          <xdr:cNvSpPr>
            <a:spLocks/>
          </xdr:cNvSpPr>
        </xdr:nvSpPr>
        <xdr:spPr bwMode="auto">
          <a:xfrm>
            <a:off x="2" y="116"/>
            <a:ext cx="907" cy="113"/>
          </a:xfrm>
          <a:custGeom>
            <a:avLst/>
            <a:gdLst>
              <a:gd name="T0" fmla="*/ 0 w 43200"/>
              <a:gd name="T1" fmla="*/ 0 h 21600"/>
              <a:gd name="T2" fmla="*/ 0 w 43200"/>
              <a:gd name="T3" fmla="*/ 0 h 21600"/>
              <a:gd name="T4" fmla="*/ 0 w 43200"/>
              <a:gd name="T5" fmla="*/ 0 h 21600"/>
              <a:gd name="T6" fmla="*/ 0 60000 65536"/>
              <a:gd name="T7" fmla="*/ 0 60000 65536"/>
              <a:gd name="T8" fmla="*/ 0 60000 65536"/>
            </a:gdLst>
            <a:ahLst/>
            <a:cxnLst>
              <a:cxn ang="T6">
                <a:pos x="T0" y="T1"/>
              </a:cxn>
              <a:cxn ang="T7">
                <a:pos x="T2" y="T3"/>
              </a:cxn>
              <a:cxn ang="T8">
                <a:pos x="T4" y="T5"/>
              </a:cxn>
            </a:cxnLst>
            <a:rect l="0" t="0" r="r" b="b"/>
            <a:pathLst>
              <a:path w="43200" h="21600" fill="none" extrusionOk="0">
                <a:moveTo>
                  <a:pt x="43200" y="0"/>
                </a:moveTo>
                <a:cubicBezTo>
                  <a:pt x="43200" y="11929"/>
                  <a:pt x="33529" y="21600"/>
                  <a:pt x="21600" y="21600"/>
                </a:cubicBezTo>
                <a:cubicBezTo>
                  <a:pt x="9670" y="21600"/>
                  <a:pt x="0" y="11929"/>
                  <a:pt x="0" y="0"/>
                </a:cubicBezTo>
              </a:path>
              <a:path w="43200" h="21600" stroke="0" extrusionOk="0">
                <a:moveTo>
                  <a:pt x="43200" y="0"/>
                </a:moveTo>
                <a:cubicBezTo>
                  <a:pt x="43200" y="11929"/>
                  <a:pt x="33529" y="21600"/>
                  <a:pt x="21600" y="21600"/>
                </a:cubicBezTo>
                <a:cubicBezTo>
                  <a:pt x="9670" y="21600"/>
                  <a:pt x="0" y="11929"/>
                  <a:pt x="0" y="0"/>
                </a:cubicBezTo>
                <a:lnTo>
                  <a:pt x="21600" y="0"/>
                </a:lnTo>
                <a:lnTo>
                  <a:pt x="43200" y="0"/>
                </a:lnTo>
                <a:close/>
              </a:path>
            </a:pathLst>
          </a:cu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7703" name="Arc 74">
            <a:extLst>
              <a:ext uri="{FF2B5EF4-FFF2-40B4-BE49-F238E27FC236}">
                <a16:creationId xmlns:a16="http://schemas.microsoft.com/office/drawing/2014/main" id="{7A91640E-7408-46A1-8133-8B4BE4737725}"/>
              </a:ext>
            </a:extLst>
          </xdr:cNvPr>
          <xdr:cNvSpPr>
            <a:spLocks/>
          </xdr:cNvSpPr>
        </xdr:nvSpPr>
        <xdr:spPr bwMode="auto">
          <a:xfrm>
            <a:off x="2" y="2"/>
            <a:ext cx="907" cy="114"/>
          </a:xfrm>
          <a:custGeom>
            <a:avLst/>
            <a:gdLst>
              <a:gd name="T0" fmla="*/ 0 w 43200"/>
              <a:gd name="T1" fmla="*/ 0 h 21600"/>
              <a:gd name="T2" fmla="*/ 0 w 43200"/>
              <a:gd name="T3" fmla="*/ 0 h 21600"/>
              <a:gd name="T4" fmla="*/ 0 w 43200"/>
              <a:gd name="T5" fmla="*/ 0 h 21600"/>
              <a:gd name="T6" fmla="*/ 0 60000 65536"/>
              <a:gd name="T7" fmla="*/ 0 60000 65536"/>
              <a:gd name="T8" fmla="*/ 0 60000 65536"/>
            </a:gdLst>
            <a:ahLst/>
            <a:cxnLst>
              <a:cxn ang="T6">
                <a:pos x="T0" y="T1"/>
              </a:cxn>
              <a:cxn ang="T7">
                <a:pos x="T2" y="T3"/>
              </a:cxn>
              <a:cxn ang="T8">
                <a:pos x="T4" y="T5"/>
              </a:cxn>
            </a:cxnLst>
            <a:rect l="0" t="0" r="r" b="b"/>
            <a:pathLst>
              <a:path w="43200" h="21600" fill="none" extrusionOk="0">
                <a:moveTo>
                  <a:pt x="0" y="21600"/>
                </a:moveTo>
                <a:cubicBezTo>
                  <a:pt x="0" y="9670"/>
                  <a:pt x="9670" y="0"/>
                  <a:pt x="21600" y="0"/>
                </a:cubicBezTo>
                <a:cubicBezTo>
                  <a:pt x="33529" y="0"/>
                  <a:pt x="43200" y="9670"/>
                  <a:pt x="43200" y="21600"/>
                </a:cubicBezTo>
              </a:path>
              <a:path w="43200" h="21600" stroke="0" extrusionOk="0">
                <a:moveTo>
                  <a:pt x="0" y="21600"/>
                </a:moveTo>
                <a:cubicBezTo>
                  <a:pt x="0" y="9670"/>
                  <a:pt x="9670" y="0"/>
                  <a:pt x="21600" y="0"/>
                </a:cubicBezTo>
                <a:cubicBezTo>
                  <a:pt x="33529" y="0"/>
                  <a:pt x="43200" y="9670"/>
                  <a:pt x="43200" y="21600"/>
                </a:cubicBezTo>
                <a:lnTo>
                  <a:pt x="21600" y="21600"/>
                </a:lnTo>
                <a:lnTo>
                  <a:pt x="0" y="21600"/>
                </a:lnTo>
                <a:close/>
              </a:path>
            </a:pathLst>
          </a:cu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7704" name="Line 75">
            <a:extLst>
              <a:ext uri="{FF2B5EF4-FFF2-40B4-BE49-F238E27FC236}">
                <a16:creationId xmlns:a16="http://schemas.microsoft.com/office/drawing/2014/main" id="{D9275398-BC75-45FF-B7D5-4FFB489DB7F7}"/>
              </a:ext>
            </a:extLst>
          </xdr:cNvPr>
          <xdr:cNvSpPr>
            <a:spLocks noChangeShapeType="1"/>
          </xdr:cNvSpPr>
        </xdr:nvSpPr>
        <xdr:spPr bwMode="auto">
          <a:xfrm>
            <a:off x="2" y="116"/>
            <a:ext cx="1" cy="1134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705" name="Line 76">
            <a:extLst>
              <a:ext uri="{FF2B5EF4-FFF2-40B4-BE49-F238E27FC236}">
                <a16:creationId xmlns:a16="http://schemas.microsoft.com/office/drawing/2014/main" id="{5E69D870-348A-4702-9D60-6B0E72A4A429}"/>
              </a:ext>
            </a:extLst>
          </xdr:cNvPr>
          <xdr:cNvSpPr>
            <a:spLocks noChangeShapeType="1"/>
          </xdr:cNvSpPr>
        </xdr:nvSpPr>
        <xdr:spPr bwMode="auto">
          <a:xfrm>
            <a:off x="909" y="116"/>
            <a:ext cx="1" cy="1134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706" name="Line 77">
            <a:extLst>
              <a:ext uri="{FF2B5EF4-FFF2-40B4-BE49-F238E27FC236}">
                <a16:creationId xmlns:a16="http://schemas.microsoft.com/office/drawing/2014/main" id="{452D5FAA-4C71-4B04-AA99-74E38C3AF8D3}"/>
              </a:ext>
            </a:extLst>
          </xdr:cNvPr>
          <xdr:cNvSpPr>
            <a:spLocks noChangeShapeType="1"/>
          </xdr:cNvSpPr>
        </xdr:nvSpPr>
        <xdr:spPr bwMode="auto">
          <a:xfrm>
            <a:off x="2" y="1250"/>
            <a:ext cx="454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707" name="Oval 78">
            <a:extLst>
              <a:ext uri="{FF2B5EF4-FFF2-40B4-BE49-F238E27FC236}">
                <a16:creationId xmlns:a16="http://schemas.microsoft.com/office/drawing/2014/main" id="{6FC79975-C22B-41C2-971C-039F11CF6178}"/>
              </a:ext>
            </a:extLst>
          </xdr:cNvPr>
          <xdr:cNvSpPr>
            <a:spLocks noChangeArrowheads="1"/>
          </xdr:cNvSpPr>
        </xdr:nvSpPr>
        <xdr:spPr bwMode="auto">
          <a:xfrm>
            <a:off x="447" y="1240"/>
            <a:ext cx="18" cy="19"/>
          </a:xfrm>
          <a:prstGeom prst="ellipse">
            <a:avLst/>
          </a:prstGeom>
          <a:solidFill>
            <a:srgbClr val="00000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7708" name="Oval 79">
            <a:extLst>
              <a:ext uri="{FF2B5EF4-FFF2-40B4-BE49-F238E27FC236}">
                <a16:creationId xmlns:a16="http://schemas.microsoft.com/office/drawing/2014/main" id="{61A95E12-4EB2-4458-A7E9-9771C75A3163}"/>
              </a:ext>
            </a:extLst>
          </xdr:cNvPr>
          <xdr:cNvSpPr>
            <a:spLocks noChangeArrowheads="1"/>
          </xdr:cNvSpPr>
        </xdr:nvSpPr>
        <xdr:spPr bwMode="auto">
          <a:xfrm>
            <a:off x="438" y="1231"/>
            <a:ext cx="36" cy="37"/>
          </a:xfrm>
          <a:prstGeom prst="ellipse">
            <a:avLst/>
          </a:prstGeom>
          <a:solidFill>
            <a:srgbClr val="00000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</xdr:grpSp>
    <xdr:clientData/>
  </xdr:twoCellAnchor>
  <xdr:twoCellAnchor>
    <xdr:from>
      <xdr:col>31</xdr:col>
      <xdr:colOff>47625</xdr:colOff>
      <xdr:row>30</xdr:row>
      <xdr:rowOff>114300</xdr:rowOff>
    </xdr:from>
    <xdr:to>
      <xdr:col>38</xdr:col>
      <xdr:colOff>95250</xdr:colOff>
      <xdr:row>35</xdr:row>
      <xdr:rowOff>228600</xdr:rowOff>
    </xdr:to>
    <xdr:grpSp>
      <xdr:nvGrpSpPr>
        <xdr:cNvPr id="7656" name="Group 88">
          <a:extLst>
            <a:ext uri="{FF2B5EF4-FFF2-40B4-BE49-F238E27FC236}">
              <a16:creationId xmlns:a16="http://schemas.microsoft.com/office/drawing/2014/main" id="{347AC250-740B-464E-979C-2F900ECBEFA8}"/>
            </a:ext>
          </a:extLst>
        </xdr:cNvPr>
        <xdr:cNvGrpSpPr>
          <a:grpSpLocks/>
        </xdr:cNvGrpSpPr>
      </xdr:nvGrpSpPr>
      <xdr:grpSpPr bwMode="auto">
        <a:xfrm>
          <a:off x="4181475" y="7791450"/>
          <a:ext cx="981075" cy="1384300"/>
          <a:chOff x="2" y="2"/>
          <a:chExt cx="907" cy="1134"/>
        </a:xfrm>
      </xdr:grpSpPr>
      <xdr:sp macro="" textlink="">
        <xdr:nvSpPr>
          <xdr:cNvPr id="7692" name="Line 89">
            <a:extLst>
              <a:ext uri="{FF2B5EF4-FFF2-40B4-BE49-F238E27FC236}">
                <a16:creationId xmlns:a16="http://schemas.microsoft.com/office/drawing/2014/main" id="{4413D0DC-2DFE-427E-A3D4-5B66BC15CD35}"/>
              </a:ext>
            </a:extLst>
          </xdr:cNvPr>
          <xdr:cNvSpPr>
            <a:spLocks noChangeShapeType="1"/>
          </xdr:cNvSpPr>
        </xdr:nvSpPr>
        <xdr:spPr bwMode="auto">
          <a:xfrm>
            <a:off x="456" y="3"/>
            <a:ext cx="1" cy="1020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grpSp>
        <xdr:nvGrpSpPr>
          <xdr:cNvPr id="7693" name="Group 90">
            <a:extLst>
              <a:ext uri="{FF2B5EF4-FFF2-40B4-BE49-F238E27FC236}">
                <a16:creationId xmlns:a16="http://schemas.microsoft.com/office/drawing/2014/main" id="{B5E40D01-8040-4BEF-9D43-447FDA802B26}"/>
              </a:ext>
            </a:extLst>
          </xdr:cNvPr>
          <xdr:cNvGrpSpPr>
            <a:grpSpLocks/>
          </xdr:cNvGrpSpPr>
        </xdr:nvGrpSpPr>
        <xdr:grpSpPr bwMode="auto">
          <a:xfrm>
            <a:off x="2" y="2"/>
            <a:ext cx="907" cy="1134"/>
            <a:chOff x="2" y="2"/>
            <a:chExt cx="907" cy="1134"/>
          </a:xfrm>
        </xdr:grpSpPr>
        <xdr:sp macro="" textlink="">
          <xdr:nvSpPr>
            <xdr:cNvPr id="7694" name="Arc 91">
              <a:extLst>
                <a:ext uri="{FF2B5EF4-FFF2-40B4-BE49-F238E27FC236}">
                  <a16:creationId xmlns:a16="http://schemas.microsoft.com/office/drawing/2014/main" id="{7578FD3C-F68C-439D-BEB1-13C9B2BE7530}"/>
                </a:ext>
              </a:extLst>
            </xdr:cNvPr>
            <xdr:cNvSpPr>
              <a:spLocks/>
            </xdr:cNvSpPr>
          </xdr:nvSpPr>
          <xdr:spPr bwMode="auto">
            <a:xfrm>
              <a:off x="2" y="1023"/>
              <a:ext cx="907" cy="113"/>
            </a:xfrm>
            <a:custGeom>
              <a:avLst/>
              <a:gdLst>
                <a:gd name="T0" fmla="*/ 0 w 43200"/>
                <a:gd name="T1" fmla="*/ 0 h 21600"/>
                <a:gd name="T2" fmla="*/ 0 w 43200"/>
                <a:gd name="T3" fmla="*/ 0 h 21600"/>
                <a:gd name="T4" fmla="*/ 0 w 43200"/>
                <a:gd name="T5" fmla="*/ 0 h 21600"/>
                <a:gd name="T6" fmla="*/ 0 60000 65536"/>
                <a:gd name="T7" fmla="*/ 0 60000 65536"/>
                <a:gd name="T8" fmla="*/ 0 60000 65536"/>
              </a:gdLst>
              <a:ahLst/>
              <a:cxnLst>
                <a:cxn ang="T6">
                  <a:pos x="T0" y="T1"/>
                </a:cxn>
                <a:cxn ang="T7">
                  <a:pos x="T2" y="T3"/>
                </a:cxn>
                <a:cxn ang="T8">
                  <a:pos x="T4" y="T5"/>
                </a:cxn>
              </a:cxnLst>
              <a:rect l="0" t="0" r="r" b="b"/>
              <a:pathLst>
                <a:path w="43200" h="21600" fill="none" extrusionOk="0">
                  <a:moveTo>
                    <a:pt x="43200" y="0"/>
                  </a:moveTo>
                  <a:cubicBezTo>
                    <a:pt x="43200" y="11929"/>
                    <a:pt x="33529" y="21600"/>
                    <a:pt x="21600" y="21600"/>
                  </a:cubicBezTo>
                  <a:cubicBezTo>
                    <a:pt x="9670" y="21600"/>
                    <a:pt x="0" y="11929"/>
                    <a:pt x="0" y="0"/>
                  </a:cubicBezTo>
                </a:path>
                <a:path w="43200" h="21600" stroke="0" extrusionOk="0">
                  <a:moveTo>
                    <a:pt x="43200" y="0"/>
                  </a:moveTo>
                  <a:cubicBezTo>
                    <a:pt x="43200" y="11929"/>
                    <a:pt x="33529" y="21600"/>
                    <a:pt x="21600" y="21600"/>
                  </a:cubicBezTo>
                  <a:cubicBezTo>
                    <a:pt x="9670" y="21600"/>
                    <a:pt x="0" y="11929"/>
                    <a:pt x="0" y="0"/>
                  </a:cubicBezTo>
                  <a:lnTo>
                    <a:pt x="21600" y="0"/>
                  </a:lnTo>
                  <a:lnTo>
                    <a:pt x="43200" y="0"/>
                  </a:lnTo>
                  <a:close/>
                </a:path>
              </a:pathLst>
            </a:custGeom>
            <a:noFill/>
            <a:ln w="720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sp>
        <xdr:sp macro="" textlink="">
          <xdr:nvSpPr>
            <xdr:cNvPr id="7695" name="Arc 92">
              <a:extLst>
                <a:ext uri="{FF2B5EF4-FFF2-40B4-BE49-F238E27FC236}">
                  <a16:creationId xmlns:a16="http://schemas.microsoft.com/office/drawing/2014/main" id="{88A18A33-5F4D-42A2-8A67-B1FBC45BF121}"/>
                </a:ext>
              </a:extLst>
            </xdr:cNvPr>
            <xdr:cNvSpPr>
              <a:spLocks/>
            </xdr:cNvSpPr>
          </xdr:nvSpPr>
          <xdr:spPr bwMode="auto">
            <a:xfrm>
              <a:off x="2" y="909"/>
              <a:ext cx="907" cy="114"/>
            </a:xfrm>
            <a:custGeom>
              <a:avLst/>
              <a:gdLst>
                <a:gd name="T0" fmla="*/ 0 w 43200"/>
                <a:gd name="T1" fmla="*/ 0 h 21600"/>
                <a:gd name="T2" fmla="*/ 0 w 43200"/>
                <a:gd name="T3" fmla="*/ 0 h 21600"/>
                <a:gd name="T4" fmla="*/ 0 w 43200"/>
                <a:gd name="T5" fmla="*/ 0 h 21600"/>
                <a:gd name="T6" fmla="*/ 0 60000 65536"/>
                <a:gd name="T7" fmla="*/ 0 60000 65536"/>
                <a:gd name="T8" fmla="*/ 0 60000 65536"/>
              </a:gdLst>
              <a:ahLst/>
              <a:cxnLst>
                <a:cxn ang="T6">
                  <a:pos x="T0" y="T1"/>
                </a:cxn>
                <a:cxn ang="T7">
                  <a:pos x="T2" y="T3"/>
                </a:cxn>
                <a:cxn ang="T8">
                  <a:pos x="T4" y="T5"/>
                </a:cxn>
              </a:cxnLst>
              <a:rect l="0" t="0" r="r" b="b"/>
              <a:pathLst>
                <a:path w="43200" h="21600" fill="none" extrusionOk="0">
                  <a:moveTo>
                    <a:pt x="0" y="21600"/>
                  </a:moveTo>
                  <a:cubicBezTo>
                    <a:pt x="0" y="9670"/>
                    <a:pt x="9670" y="0"/>
                    <a:pt x="21600" y="0"/>
                  </a:cubicBezTo>
                  <a:cubicBezTo>
                    <a:pt x="33529" y="0"/>
                    <a:pt x="43200" y="9670"/>
                    <a:pt x="43200" y="21600"/>
                  </a:cubicBezTo>
                </a:path>
                <a:path w="43200" h="21600" stroke="0" extrusionOk="0">
                  <a:moveTo>
                    <a:pt x="0" y="21600"/>
                  </a:moveTo>
                  <a:cubicBezTo>
                    <a:pt x="0" y="9670"/>
                    <a:pt x="9670" y="0"/>
                    <a:pt x="21600" y="0"/>
                  </a:cubicBezTo>
                  <a:cubicBezTo>
                    <a:pt x="33529" y="0"/>
                    <a:pt x="43200" y="9670"/>
                    <a:pt x="43200" y="21600"/>
                  </a:cubicBezTo>
                  <a:lnTo>
                    <a:pt x="21600" y="21600"/>
                  </a:lnTo>
                  <a:lnTo>
                    <a:pt x="0" y="21600"/>
                  </a:lnTo>
                  <a:close/>
                </a:path>
              </a:pathLst>
            </a:custGeom>
            <a:noFill/>
            <a:ln w="7200">
              <a:solidFill>
                <a:srgbClr val="000000"/>
              </a:solidFill>
              <a:prstDash val="sysDot"/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sp>
        <xdr:sp macro="" textlink="">
          <xdr:nvSpPr>
            <xdr:cNvPr id="7696" name="Line 93">
              <a:extLst>
                <a:ext uri="{FF2B5EF4-FFF2-40B4-BE49-F238E27FC236}">
                  <a16:creationId xmlns:a16="http://schemas.microsoft.com/office/drawing/2014/main" id="{7DB2A711-4C60-4471-BAAE-92B139CF0DF2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456" y="2"/>
              <a:ext cx="453" cy="1021"/>
            </a:xfrm>
            <a:prstGeom prst="line">
              <a:avLst/>
            </a:prstGeom>
            <a:noFill/>
            <a:ln w="720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697" name="Line 94">
              <a:extLst>
                <a:ext uri="{FF2B5EF4-FFF2-40B4-BE49-F238E27FC236}">
                  <a16:creationId xmlns:a16="http://schemas.microsoft.com/office/drawing/2014/main" id="{9F7DECB2-0BCF-4630-8209-23F3C5065759}"/>
                </a:ext>
              </a:extLst>
            </xdr:cNvPr>
            <xdr:cNvSpPr>
              <a:spLocks noChangeShapeType="1"/>
            </xdr:cNvSpPr>
          </xdr:nvSpPr>
          <xdr:spPr bwMode="auto">
            <a:xfrm flipV="1">
              <a:off x="2" y="2"/>
              <a:ext cx="454" cy="1021"/>
            </a:xfrm>
            <a:prstGeom prst="line">
              <a:avLst/>
            </a:prstGeom>
            <a:noFill/>
            <a:ln w="720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698" name="Line 95">
              <a:extLst>
                <a:ext uri="{FF2B5EF4-FFF2-40B4-BE49-F238E27FC236}">
                  <a16:creationId xmlns:a16="http://schemas.microsoft.com/office/drawing/2014/main" id="{D2EE7E02-B315-4F04-8F52-D9FF3597F386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2" y="1023"/>
              <a:ext cx="454" cy="1"/>
            </a:xfrm>
            <a:prstGeom prst="line">
              <a:avLst/>
            </a:prstGeom>
            <a:noFill/>
            <a:ln w="7200">
              <a:solidFill>
                <a:srgbClr val="000000"/>
              </a:solidFill>
              <a:prstDash val="sysDot"/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699" name="Oval 96">
              <a:extLst>
                <a:ext uri="{FF2B5EF4-FFF2-40B4-BE49-F238E27FC236}">
                  <a16:creationId xmlns:a16="http://schemas.microsoft.com/office/drawing/2014/main" id="{EB8D91D2-9AC7-4FD2-A6F8-9B051272C1DF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438" y="1005"/>
              <a:ext cx="36" cy="36"/>
            </a:xfrm>
            <a:prstGeom prst="ellipse">
              <a:avLst/>
            </a:prstGeom>
            <a:solidFill>
              <a:srgbClr val="0000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</xdr:grpSp>
    </xdr:grpSp>
    <xdr:clientData/>
  </xdr:twoCellAnchor>
  <xdr:twoCellAnchor>
    <xdr:from>
      <xdr:col>32</xdr:col>
      <xdr:colOff>0</xdr:colOff>
      <xdr:row>67</xdr:row>
      <xdr:rowOff>76200</xdr:rowOff>
    </xdr:from>
    <xdr:to>
      <xdr:col>39</xdr:col>
      <xdr:colOff>38100</xdr:colOff>
      <xdr:row>72</xdr:row>
      <xdr:rowOff>171450</xdr:rowOff>
    </xdr:to>
    <xdr:grpSp>
      <xdr:nvGrpSpPr>
        <xdr:cNvPr id="7657" name="Group 97">
          <a:extLst>
            <a:ext uri="{FF2B5EF4-FFF2-40B4-BE49-F238E27FC236}">
              <a16:creationId xmlns:a16="http://schemas.microsoft.com/office/drawing/2014/main" id="{70626794-477F-4005-87E9-1310FDA6927A}"/>
            </a:ext>
          </a:extLst>
        </xdr:cNvPr>
        <xdr:cNvGrpSpPr>
          <a:grpSpLocks/>
        </xdr:cNvGrpSpPr>
      </xdr:nvGrpSpPr>
      <xdr:grpSpPr bwMode="auto">
        <a:xfrm>
          <a:off x="4267200" y="17214850"/>
          <a:ext cx="971550" cy="1365250"/>
          <a:chOff x="2" y="2"/>
          <a:chExt cx="907" cy="1134"/>
        </a:xfrm>
      </xdr:grpSpPr>
      <xdr:sp macro="" textlink="">
        <xdr:nvSpPr>
          <xdr:cNvPr id="7684" name="Line 98">
            <a:extLst>
              <a:ext uri="{FF2B5EF4-FFF2-40B4-BE49-F238E27FC236}">
                <a16:creationId xmlns:a16="http://schemas.microsoft.com/office/drawing/2014/main" id="{21DC1DBD-5DD7-47E5-B563-E58F214CEA9D}"/>
              </a:ext>
            </a:extLst>
          </xdr:cNvPr>
          <xdr:cNvSpPr>
            <a:spLocks noChangeShapeType="1"/>
          </xdr:cNvSpPr>
        </xdr:nvSpPr>
        <xdr:spPr bwMode="auto">
          <a:xfrm>
            <a:off x="456" y="3"/>
            <a:ext cx="1" cy="1020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grpSp>
        <xdr:nvGrpSpPr>
          <xdr:cNvPr id="7685" name="Group 99">
            <a:extLst>
              <a:ext uri="{FF2B5EF4-FFF2-40B4-BE49-F238E27FC236}">
                <a16:creationId xmlns:a16="http://schemas.microsoft.com/office/drawing/2014/main" id="{6817EE39-94DA-415D-90EE-EFAEC40F1BE3}"/>
              </a:ext>
            </a:extLst>
          </xdr:cNvPr>
          <xdr:cNvGrpSpPr>
            <a:grpSpLocks/>
          </xdr:cNvGrpSpPr>
        </xdr:nvGrpSpPr>
        <xdr:grpSpPr bwMode="auto">
          <a:xfrm>
            <a:off x="2" y="2"/>
            <a:ext cx="907" cy="1134"/>
            <a:chOff x="2" y="2"/>
            <a:chExt cx="907" cy="1134"/>
          </a:xfrm>
        </xdr:grpSpPr>
        <xdr:sp macro="" textlink="">
          <xdr:nvSpPr>
            <xdr:cNvPr id="7686" name="Arc 100">
              <a:extLst>
                <a:ext uri="{FF2B5EF4-FFF2-40B4-BE49-F238E27FC236}">
                  <a16:creationId xmlns:a16="http://schemas.microsoft.com/office/drawing/2014/main" id="{F8377574-50B8-4797-9F66-A0FA79DA7B8A}"/>
                </a:ext>
              </a:extLst>
            </xdr:cNvPr>
            <xdr:cNvSpPr>
              <a:spLocks/>
            </xdr:cNvSpPr>
          </xdr:nvSpPr>
          <xdr:spPr bwMode="auto">
            <a:xfrm>
              <a:off x="2" y="1023"/>
              <a:ext cx="907" cy="113"/>
            </a:xfrm>
            <a:custGeom>
              <a:avLst/>
              <a:gdLst>
                <a:gd name="T0" fmla="*/ 0 w 43200"/>
                <a:gd name="T1" fmla="*/ 0 h 21600"/>
                <a:gd name="T2" fmla="*/ 0 w 43200"/>
                <a:gd name="T3" fmla="*/ 0 h 21600"/>
                <a:gd name="T4" fmla="*/ 0 w 43200"/>
                <a:gd name="T5" fmla="*/ 0 h 21600"/>
                <a:gd name="T6" fmla="*/ 0 60000 65536"/>
                <a:gd name="T7" fmla="*/ 0 60000 65536"/>
                <a:gd name="T8" fmla="*/ 0 60000 65536"/>
              </a:gdLst>
              <a:ahLst/>
              <a:cxnLst>
                <a:cxn ang="T6">
                  <a:pos x="T0" y="T1"/>
                </a:cxn>
                <a:cxn ang="T7">
                  <a:pos x="T2" y="T3"/>
                </a:cxn>
                <a:cxn ang="T8">
                  <a:pos x="T4" y="T5"/>
                </a:cxn>
              </a:cxnLst>
              <a:rect l="0" t="0" r="r" b="b"/>
              <a:pathLst>
                <a:path w="43200" h="21600" fill="none" extrusionOk="0">
                  <a:moveTo>
                    <a:pt x="43200" y="0"/>
                  </a:moveTo>
                  <a:cubicBezTo>
                    <a:pt x="43200" y="11929"/>
                    <a:pt x="33529" y="21600"/>
                    <a:pt x="21600" y="21600"/>
                  </a:cubicBezTo>
                  <a:cubicBezTo>
                    <a:pt x="9670" y="21600"/>
                    <a:pt x="0" y="11929"/>
                    <a:pt x="0" y="0"/>
                  </a:cubicBezTo>
                </a:path>
                <a:path w="43200" h="21600" stroke="0" extrusionOk="0">
                  <a:moveTo>
                    <a:pt x="43200" y="0"/>
                  </a:moveTo>
                  <a:cubicBezTo>
                    <a:pt x="43200" y="11929"/>
                    <a:pt x="33529" y="21600"/>
                    <a:pt x="21600" y="21600"/>
                  </a:cubicBezTo>
                  <a:cubicBezTo>
                    <a:pt x="9670" y="21600"/>
                    <a:pt x="0" y="11929"/>
                    <a:pt x="0" y="0"/>
                  </a:cubicBezTo>
                  <a:lnTo>
                    <a:pt x="21600" y="0"/>
                  </a:lnTo>
                  <a:lnTo>
                    <a:pt x="43200" y="0"/>
                  </a:lnTo>
                  <a:close/>
                </a:path>
              </a:pathLst>
            </a:custGeom>
            <a:noFill/>
            <a:ln w="720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sp>
        <xdr:sp macro="" textlink="">
          <xdr:nvSpPr>
            <xdr:cNvPr id="7687" name="Arc 101">
              <a:extLst>
                <a:ext uri="{FF2B5EF4-FFF2-40B4-BE49-F238E27FC236}">
                  <a16:creationId xmlns:a16="http://schemas.microsoft.com/office/drawing/2014/main" id="{0BA11B8D-AA14-4E60-9C5A-4DD9C23994A0}"/>
                </a:ext>
              </a:extLst>
            </xdr:cNvPr>
            <xdr:cNvSpPr>
              <a:spLocks/>
            </xdr:cNvSpPr>
          </xdr:nvSpPr>
          <xdr:spPr bwMode="auto">
            <a:xfrm>
              <a:off x="2" y="909"/>
              <a:ext cx="907" cy="114"/>
            </a:xfrm>
            <a:custGeom>
              <a:avLst/>
              <a:gdLst>
                <a:gd name="T0" fmla="*/ 0 w 43200"/>
                <a:gd name="T1" fmla="*/ 0 h 21600"/>
                <a:gd name="T2" fmla="*/ 0 w 43200"/>
                <a:gd name="T3" fmla="*/ 0 h 21600"/>
                <a:gd name="T4" fmla="*/ 0 w 43200"/>
                <a:gd name="T5" fmla="*/ 0 h 21600"/>
                <a:gd name="T6" fmla="*/ 0 60000 65536"/>
                <a:gd name="T7" fmla="*/ 0 60000 65536"/>
                <a:gd name="T8" fmla="*/ 0 60000 65536"/>
              </a:gdLst>
              <a:ahLst/>
              <a:cxnLst>
                <a:cxn ang="T6">
                  <a:pos x="T0" y="T1"/>
                </a:cxn>
                <a:cxn ang="T7">
                  <a:pos x="T2" y="T3"/>
                </a:cxn>
                <a:cxn ang="T8">
                  <a:pos x="T4" y="T5"/>
                </a:cxn>
              </a:cxnLst>
              <a:rect l="0" t="0" r="r" b="b"/>
              <a:pathLst>
                <a:path w="43200" h="21600" fill="none" extrusionOk="0">
                  <a:moveTo>
                    <a:pt x="0" y="21600"/>
                  </a:moveTo>
                  <a:cubicBezTo>
                    <a:pt x="0" y="9670"/>
                    <a:pt x="9670" y="0"/>
                    <a:pt x="21600" y="0"/>
                  </a:cubicBezTo>
                  <a:cubicBezTo>
                    <a:pt x="33529" y="0"/>
                    <a:pt x="43200" y="9670"/>
                    <a:pt x="43200" y="21600"/>
                  </a:cubicBezTo>
                </a:path>
                <a:path w="43200" h="21600" stroke="0" extrusionOk="0">
                  <a:moveTo>
                    <a:pt x="0" y="21600"/>
                  </a:moveTo>
                  <a:cubicBezTo>
                    <a:pt x="0" y="9670"/>
                    <a:pt x="9670" y="0"/>
                    <a:pt x="21600" y="0"/>
                  </a:cubicBezTo>
                  <a:cubicBezTo>
                    <a:pt x="33529" y="0"/>
                    <a:pt x="43200" y="9670"/>
                    <a:pt x="43200" y="21600"/>
                  </a:cubicBezTo>
                  <a:lnTo>
                    <a:pt x="21600" y="21600"/>
                  </a:lnTo>
                  <a:lnTo>
                    <a:pt x="0" y="21600"/>
                  </a:lnTo>
                  <a:close/>
                </a:path>
              </a:pathLst>
            </a:custGeom>
            <a:noFill/>
            <a:ln w="7200">
              <a:solidFill>
                <a:srgbClr val="000000"/>
              </a:solidFill>
              <a:prstDash val="sysDot"/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sp>
        <xdr:sp macro="" textlink="">
          <xdr:nvSpPr>
            <xdr:cNvPr id="7688" name="Line 102">
              <a:extLst>
                <a:ext uri="{FF2B5EF4-FFF2-40B4-BE49-F238E27FC236}">
                  <a16:creationId xmlns:a16="http://schemas.microsoft.com/office/drawing/2014/main" id="{E175C91E-D313-421E-A4B1-ACC76EF54E2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456" y="2"/>
              <a:ext cx="453" cy="1021"/>
            </a:xfrm>
            <a:prstGeom prst="line">
              <a:avLst/>
            </a:prstGeom>
            <a:noFill/>
            <a:ln w="720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689" name="Line 103">
              <a:extLst>
                <a:ext uri="{FF2B5EF4-FFF2-40B4-BE49-F238E27FC236}">
                  <a16:creationId xmlns:a16="http://schemas.microsoft.com/office/drawing/2014/main" id="{653D9C25-369C-4DD4-8782-B4319B4C2B69}"/>
                </a:ext>
              </a:extLst>
            </xdr:cNvPr>
            <xdr:cNvSpPr>
              <a:spLocks noChangeShapeType="1"/>
            </xdr:cNvSpPr>
          </xdr:nvSpPr>
          <xdr:spPr bwMode="auto">
            <a:xfrm flipV="1">
              <a:off x="2" y="2"/>
              <a:ext cx="454" cy="1021"/>
            </a:xfrm>
            <a:prstGeom prst="line">
              <a:avLst/>
            </a:prstGeom>
            <a:noFill/>
            <a:ln w="720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690" name="Line 104">
              <a:extLst>
                <a:ext uri="{FF2B5EF4-FFF2-40B4-BE49-F238E27FC236}">
                  <a16:creationId xmlns:a16="http://schemas.microsoft.com/office/drawing/2014/main" id="{26A2989E-B2F6-4FF3-8DCE-34FF8C3E4346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2" y="1023"/>
              <a:ext cx="454" cy="1"/>
            </a:xfrm>
            <a:prstGeom prst="line">
              <a:avLst/>
            </a:prstGeom>
            <a:noFill/>
            <a:ln w="7200">
              <a:solidFill>
                <a:srgbClr val="000000"/>
              </a:solidFill>
              <a:prstDash val="sysDot"/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691" name="Oval 105">
              <a:extLst>
                <a:ext uri="{FF2B5EF4-FFF2-40B4-BE49-F238E27FC236}">
                  <a16:creationId xmlns:a16="http://schemas.microsoft.com/office/drawing/2014/main" id="{B5B076DF-2303-40E1-A8C9-874A98B14748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438" y="1005"/>
              <a:ext cx="36" cy="36"/>
            </a:xfrm>
            <a:prstGeom prst="ellipse">
              <a:avLst/>
            </a:prstGeom>
            <a:solidFill>
              <a:srgbClr val="0000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</xdr:grpSp>
    </xdr:grpSp>
    <xdr:clientData/>
  </xdr:twoCellAnchor>
  <xdr:twoCellAnchor>
    <xdr:from>
      <xdr:col>30</xdr:col>
      <xdr:colOff>76200</xdr:colOff>
      <xdr:row>3</xdr:row>
      <xdr:rowOff>171450</xdr:rowOff>
    </xdr:from>
    <xdr:to>
      <xdr:col>41</xdr:col>
      <xdr:colOff>57150</xdr:colOff>
      <xdr:row>11</xdr:row>
      <xdr:rowOff>171450</xdr:rowOff>
    </xdr:to>
    <xdr:grpSp>
      <xdr:nvGrpSpPr>
        <xdr:cNvPr id="7658" name="Group 106">
          <a:extLst>
            <a:ext uri="{FF2B5EF4-FFF2-40B4-BE49-F238E27FC236}">
              <a16:creationId xmlns:a16="http://schemas.microsoft.com/office/drawing/2014/main" id="{5D09B3F7-200B-48B1-BA6E-1F6443528F1B}"/>
            </a:ext>
          </a:extLst>
        </xdr:cNvPr>
        <xdr:cNvGrpSpPr>
          <a:grpSpLocks/>
        </xdr:cNvGrpSpPr>
      </xdr:nvGrpSpPr>
      <xdr:grpSpPr bwMode="auto">
        <a:xfrm>
          <a:off x="4076700" y="990600"/>
          <a:ext cx="1447800" cy="2032000"/>
          <a:chOff x="2" y="2"/>
          <a:chExt cx="907" cy="1248"/>
        </a:xfrm>
      </xdr:grpSpPr>
      <xdr:sp macro="" textlink="">
        <xdr:nvSpPr>
          <xdr:cNvPr id="7672" name="Line 107">
            <a:extLst>
              <a:ext uri="{FF2B5EF4-FFF2-40B4-BE49-F238E27FC236}">
                <a16:creationId xmlns:a16="http://schemas.microsoft.com/office/drawing/2014/main" id="{EED7E81A-AA18-4A2F-AF2E-87309FE90C34}"/>
              </a:ext>
            </a:extLst>
          </xdr:cNvPr>
          <xdr:cNvSpPr>
            <a:spLocks noChangeShapeType="1"/>
          </xdr:cNvSpPr>
        </xdr:nvSpPr>
        <xdr:spPr bwMode="auto">
          <a:xfrm>
            <a:off x="2" y="1250"/>
            <a:ext cx="681" cy="1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673" name="Line 108">
            <a:extLst>
              <a:ext uri="{FF2B5EF4-FFF2-40B4-BE49-F238E27FC236}">
                <a16:creationId xmlns:a16="http://schemas.microsoft.com/office/drawing/2014/main" id="{1315E417-994D-4AF5-853A-DFDC842B4F02}"/>
              </a:ext>
            </a:extLst>
          </xdr:cNvPr>
          <xdr:cNvSpPr>
            <a:spLocks noChangeShapeType="1"/>
          </xdr:cNvSpPr>
        </xdr:nvSpPr>
        <xdr:spPr bwMode="auto">
          <a:xfrm flipV="1">
            <a:off x="683" y="909"/>
            <a:ext cx="226" cy="341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674" name="Line 109">
            <a:extLst>
              <a:ext uri="{FF2B5EF4-FFF2-40B4-BE49-F238E27FC236}">
                <a16:creationId xmlns:a16="http://schemas.microsoft.com/office/drawing/2014/main" id="{A8FE3BF0-3089-46D6-B2DA-99E003CB1C2F}"/>
              </a:ext>
            </a:extLst>
          </xdr:cNvPr>
          <xdr:cNvSpPr>
            <a:spLocks noChangeShapeType="1"/>
          </xdr:cNvSpPr>
        </xdr:nvSpPr>
        <xdr:spPr bwMode="auto">
          <a:xfrm flipV="1">
            <a:off x="2" y="909"/>
            <a:ext cx="227" cy="34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675" name="Line 110">
            <a:extLst>
              <a:ext uri="{FF2B5EF4-FFF2-40B4-BE49-F238E27FC236}">
                <a16:creationId xmlns:a16="http://schemas.microsoft.com/office/drawing/2014/main" id="{D6DE9891-566C-4054-9545-CE2C91B6C0A2}"/>
              </a:ext>
            </a:extLst>
          </xdr:cNvPr>
          <xdr:cNvSpPr>
            <a:spLocks noChangeShapeType="1"/>
          </xdr:cNvSpPr>
        </xdr:nvSpPr>
        <xdr:spPr bwMode="auto">
          <a:xfrm>
            <a:off x="229" y="909"/>
            <a:ext cx="680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676" name="Line 111">
            <a:extLst>
              <a:ext uri="{FF2B5EF4-FFF2-40B4-BE49-F238E27FC236}">
                <a16:creationId xmlns:a16="http://schemas.microsoft.com/office/drawing/2014/main" id="{7CFFE13C-8826-4597-9D5C-79D38C4EB57C}"/>
              </a:ext>
            </a:extLst>
          </xdr:cNvPr>
          <xdr:cNvSpPr>
            <a:spLocks noChangeShapeType="1"/>
          </xdr:cNvSpPr>
        </xdr:nvSpPr>
        <xdr:spPr bwMode="auto">
          <a:xfrm>
            <a:off x="2" y="342"/>
            <a:ext cx="1" cy="908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677" name="Line 112">
            <a:extLst>
              <a:ext uri="{FF2B5EF4-FFF2-40B4-BE49-F238E27FC236}">
                <a16:creationId xmlns:a16="http://schemas.microsoft.com/office/drawing/2014/main" id="{EC05E089-FC45-48D6-B73E-2EBF3AE501DE}"/>
              </a:ext>
            </a:extLst>
          </xdr:cNvPr>
          <xdr:cNvSpPr>
            <a:spLocks noChangeShapeType="1"/>
          </xdr:cNvSpPr>
        </xdr:nvSpPr>
        <xdr:spPr bwMode="auto">
          <a:xfrm>
            <a:off x="683" y="342"/>
            <a:ext cx="1" cy="908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678" name="Line 113">
            <a:extLst>
              <a:ext uri="{FF2B5EF4-FFF2-40B4-BE49-F238E27FC236}">
                <a16:creationId xmlns:a16="http://schemas.microsoft.com/office/drawing/2014/main" id="{FCB83A6F-0D02-4C26-AB10-13DB530B489E}"/>
              </a:ext>
            </a:extLst>
          </xdr:cNvPr>
          <xdr:cNvSpPr>
            <a:spLocks noChangeShapeType="1"/>
          </xdr:cNvSpPr>
        </xdr:nvSpPr>
        <xdr:spPr bwMode="auto">
          <a:xfrm>
            <a:off x="2" y="342"/>
            <a:ext cx="681" cy="1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679" name="Line 114">
            <a:extLst>
              <a:ext uri="{FF2B5EF4-FFF2-40B4-BE49-F238E27FC236}">
                <a16:creationId xmlns:a16="http://schemas.microsoft.com/office/drawing/2014/main" id="{4FC46530-C91D-4572-B790-B538D1E1040C}"/>
              </a:ext>
            </a:extLst>
          </xdr:cNvPr>
          <xdr:cNvSpPr>
            <a:spLocks noChangeShapeType="1"/>
          </xdr:cNvSpPr>
        </xdr:nvSpPr>
        <xdr:spPr bwMode="auto">
          <a:xfrm>
            <a:off x="909" y="2"/>
            <a:ext cx="1" cy="907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680" name="Line 115">
            <a:extLst>
              <a:ext uri="{FF2B5EF4-FFF2-40B4-BE49-F238E27FC236}">
                <a16:creationId xmlns:a16="http://schemas.microsoft.com/office/drawing/2014/main" id="{3A8FD978-FF3B-4427-82AE-99A06E08DC7D}"/>
              </a:ext>
            </a:extLst>
          </xdr:cNvPr>
          <xdr:cNvSpPr>
            <a:spLocks noChangeShapeType="1"/>
          </xdr:cNvSpPr>
        </xdr:nvSpPr>
        <xdr:spPr bwMode="auto">
          <a:xfrm flipV="1">
            <a:off x="683" y="2"/>
            <a:ext cx="226" cy="340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681" name="Line 116">
            <a:extLst>
              <a:ext uri="{FF2B5EF4-FFF2-40B4-BE49-F238E27FC236}">
                <a16:creationId xmlns:a16="http://schemas.microsoft.com/office/drawing/2014/main" id="{E3A55638-3D7B-4885-9E13-4745BDE2B98F}"/>
              </a:ext>
            </a:extLst>
          </xdr:cNvPr>
          <xdr:cNvSpPr>
            <a:spLocks noChangeShapeType="1"/>
          </xdr:cNvSpPr>
        </xdr:nvSpPr>
        <xdr:spPr bwMode="auto">
          <a:xfrm flipV="1">
            <a:off x="2" y="2"/>
            <a:ext cx="227" cy="340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682" name="Line 117">
            <a:extLst>
              <a:ext uri="{FF2B5EF4-FFF2-40B4-BE49-F238E27FC236}">
                <a16:creationId xmlns:a16="http://schemas.microsoft.com/office/drawing/2014/main" id="{F9CBBDF5-EF3B-48F9-A765-3867F50BD846}"/>
              </a:ext>
            </a:extLst>
          </xdr:cNvPr>
          <xdr:cNvSpPr>
            <a:spLocks noChangeShapeType="1"/>
          </xdr:cNvSpPr>
        </xdr:nvSpPr>
        <xdr:spPr bwMode="auto">
          <a:xfrm>
            <a:off x="229" y="2"/>
            <a:ext cx="680" cy="1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683" name="Line 118">
            <a:extLst>
              <a:ext uri="{FF2B5EF4-FFF2-40B4-BE49-F238E27FC236}">
                <a16:creationId xmlns:a16="http://schemas.microsoft.com/office/drawing/2014/main" id="{7C1CF771-B86B-49A1-81A7-689F9A6E45A5}"/>
              </a:ext>
            </a:extLst>
          </xdr:cNvPr>
          <xdr:cNvSpPr>
            <a:spLocks noChangeShapeType="1"/>
          </xdr:cNvSpPr>
        </xdr:nvSpPr>
        <xdr:spPr bwMode="auto">
          <a:xfrm>
            <a:off x="229" y="2"/>
            <a:ext cx="1" cy="907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29</xdr:col>
      <xdr:colOff>38100</xdr:colOff>
      <xdr:row>40</xdr:row>
      <xdr:rowOff>133350</xdr:rowOff>
    </xdr:from>
    <xdr:to>
      <xdr:col>40</xdr:col>
      <xdr:colOff>19050</xdr:colOff>
      <xdr:row>48</xdr:row>
      <xdr:rowOff>133350</xdr:rowOff>
    </xdr:to>
    <xdr:grpSp>
      <xdr:nvGrpSpPr>
        <xdr:cNvPr id="7659" name="Group 119">
          <a:extLst>
            <a:ext uri="{FF2B5EF4-FFF2-40B4-BE49-F238E27FC236}">
              <a16:creationId xmlns:a16="http://schemas.microsoft.com/office/drawing/2014/main" id="{03DC9664-032F-4ED9-A23D-048BCC6A77D3}"/>
            </a:ext>
          </a:extLst>
        </xdr:cNvPr>
        <xdr:cNvGrpSpPr>
          <a:grpSpLocks/>
        </xdr:cNvGrpSpPr>
      </xdr:nvGrpSpPr>
      <xdr:grpSpPr bwMode="auto">
        <a:xfrm>
          <a:off x="3905250" y="10414000"/>
          <a:ext cx="1447800" cy="2032000"/>
          <a:chOff x="2" y="2"/>
          <a:chExt cx="907" cy="1248"/>
        </a:xfrm>
      </xdr:grpSpPr>
      <xdr:sp macro="" textlink="">
        <xdr:nvSpPr>
          <xdr:cNvPr id="7660" name="Line 120">
            <a:extLst>
              <a:ext uri="{FF2B5EF4-FFF2-40B4-BE49-F238E27FC236}">
                <a16:creationId xmlns:a16="http://schemas.microsoft.com/office/drawing/2014/main" id="{30012D3A-33EC-4079-A5FA-327BF0BB460C}"/>
              </a:ext>
            </a:extLst>
          </xdr:cNvPr>
          <xdr:cNvSpPr>
            <a:spLocks noChangeShapeType="1"/>
          </xdr:cNvSpPr>
        </xdr:nvSpPr>
        <xdr:spPr bwMode="auto">
          <a:xfrm>
            <a:off x="2" y="1250"/>
            <a:ext cx="681" cy="1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661" name="Line 121">
            <a:extLst>
              <a:ext uri="{FF2B5EF4-FFF2-40B4-BE49-F238E27FC236}">
                <a16:creationId xmlns:a16="http://schemas.microsoft.com/office/drawing/2014/main" id="{35CBB621-8469-437A-9EA4-B1175C837110}"/>
              </a:ext>
            </a:extLst>
          </xdr:cNvPr>
          <xdr:cNvSpPr>
            <a:spLocks noChangeShapeType="1"/>
          </xdr:cNvSpPr>
        </xdr:nvSpPr>
        <xdr:spPr bwMode="auto">
          <a:xfrm flipV="1">
            <a:off x="683" y="909"/>
            <a:ext cx="226" cy="341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662" name="Line 122">
            <a:extLst>
              <a:ext uri="{FF2B5EF4-FFF2-40B4-BE49-F238E27FC236}">
                <a16:creationId xmlns:a16="http://schemas.microsoft.com/office/drawing/2014/main" id="{FD32D331-5CFB-4419-933E-20320F79CA33}"/>
              </a:ext>
            </a:extLst>
          </xdr:cNvPr>
          <xdr:cNvSpPr>
            <a:spLocks noChangeShapeType="1"/>
          </xdr:cNvSpPr>
        </xdr:nvSpPr>
        <xdr:spPr bwMode="auto">
          <a:xfrm flipV="1">
            <a:off x="2" y="909"/>
            <a:ext cx="227" cy="34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663" name="Line 123">
            <a:extLst>
              <a:ext uri="{FF2B5EF4-FFF2-40B4-BE49-F238E27FC236}">
                <a16:creationId xmlns:a16="http://schemas.microsoft.com/office/drawing/2014/main" id="{A971F498-4B78-4680-84FB-3D65393D0BF9}"/>
              </a:ext>
            </a:extLst>
          </xdr:cNvPr>
          <xdr:cNvSpPr>
            <a:spLocks noChangeShapeType="1"/>
          </xdr:cNvSpPr>
        </xdr:nvSpPr>
        <xdr:spPr bwMode="auto">
          <a:xfrm>
            <a:off x="229" y="909"/>
            <a:ext cx="680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664" name="Line 124">
            <a:extLst>
              <a:ext uri="{FF2B5EF4-FFF2-40B4-BE49-F238E27FC236}">
                <a16:creationId xmlns:a16="http://schemas.microsoft.com/office/drawing/2014/main" id="{28D8E7DA-6BDF-4577-88A9-994E9D6CE79F}"/>
              </a:ext>
            </a:extLst>
          </xdr:cNvPr>
          <xdr:cNvSpPr>
            <a:spLocks noChangeShapeType="1"/>
          </xdr:cNvSpPr>
        </xdr:nvSpPr>
        <xdr:spPr bwMode="auto">
          <a:xfrm>
            <a:off x="2" y="342"/>
            <a:ext cx="1" cy="908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665" name="Line 125">
            <a:extLst>
              <a:ext uri="{FF2B5EF4-FFF2-40B4-BE49-F238E27FC236}">
                <a16:creationId xmlns:a16="http://schemas.microsoft.com/office/drawing/2014/main" id="{E4B85F38-5A9B-408E-B380-1E91F791F66C}"/>
              </a:ext>
            </a:extLst>
          </xdr:cNvPr>
          <xdr:cNvSpPr>
            <a:spLocks noChangeShapeType="1"/>
          </xdr:cNvSpPr>
        </xdr:nvSpPr>
        <xdr:spPr bwMode="auto">
          <a:xfrm>
            <a:off x="683" y="342"/>
            <a:ext cx="1" cy="908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666" name="Line 126">
            <a:extLst>
              <a:ext uri="{FF2B5EF4-FFF2-40B4-BE49-F238E27FC236}">
                <a16:creationId xmlns:a16="http://schemas.microsoft.com/office/drawing/2014/main" id="{E70E61A5-817E-42DC-B8EF-26ECCDFA2967}"/>
              </a:ext>
            </a:extLst>
          </xdr:cNvPr>
          <xdr:cNvSpPr>
            <a:spLocks noChangeShapeType="1"/>
          </xdr:cNvSpPr>
        </xdr:nvSpPr>
        <xdr:spPr bwMode="auto">
          <a:xfrm>
            <a:off x="2" y="342"/>
            <a:ext cx="681" cy="1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667" name="Line 127">
            <a:extLst>
              <a:ext uri="{FF2B5EF4-FFF2-40B4-BE49-F238E27FC236}">
                <a16:creationId xmlns:a16="http://schemas.microsoft.com/office/drawing/2014/main" id="{2D969027-3BF8-4AF4-932A-C01BA81836B9}"/>
              </a:ext>
            </a:extLst>
          </xdr:cNvPr>
          <xdr:cNvSpPr>
            <a:spLocks noChangeShapeType="1"/>
          </xdr:cNvSpPr>
        </xdr:nvSpPr>
        <xdr:spPr bwMode="auto">
          <a:xfrm>
            <a:off x="909" y="2"/>
            <a:ext cx="1" cy="907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668" name="Line 128">
            <a:extLst>
              <a:ext uri="{FF2B5EF4-FFF2-40B4-BE49-F238E27FC236}">
                <a16:creationId xmlns:a16="http://schemas.microsoft.com/office/drawing/2014/main" id="{C35B684E-E365-4C23-9732-ED87B0373579}"/>
              </a:ext>
            </a:extLst>
          </xdr:cNvPr>
          <xdr:cNvSpPr>
            <a:spLocks noChangeShapeType="1"/>
          </xdr:cNvSpPr>
        </xdr:nvSpPr>
        <xdr:spPr bwMode="auto">
          <a:xfrm flipV="1">
            <a:off x="683" y="2"/>
            <a:ext cx="226" cy="340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669" name="Line 129">
            <a:extLst>
              <a:ext uri="{FF2B5EF4-FFF2-40B4-BE49-F238E27FC236}">
                <a16:creationId xmlns:a16="http://schemas.microsoft.com/office/drawing/2014/main" id="{BEA332C3-8487-4015-A195-EA571AF7728A}"/>
              </a:ext>
            </a:extLst>
          </xdr:cNvPr>
          <xdr:cNvSpPr>
            <a:spLocks noChangeShapeType="1"/>
          </xdr:cNvSpPr>
        </xdr:nvSpPr>
        <xdr:spPr bwMode="auto">
          <a:xfrm flipV="1">
            <a:off x="2" y="2"/>
            <a:ext cx="227" cy="340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670" name="Line 130">
            <a:extLst>
              <a:ext uri="{FF2B5EF4-FFF2-40B4-BE49-F238E27FC236}">
                <a16:creationId xmlns:a16="http://schemas.microsoft.com/office/drawing/2014/main" id="{43DBCEC6-B072-4807-B394-1F92DA6C7D95}"/>
              </a:ext>
            </a:extLst>
          </xdr:cNvPr>
          <xdr:cNvSpPr>
            <a:spLocks noChangeShapeType="1"/>
          </xdr:cNvSpPr>
        </xdr:nvSpPr>
        <xdr:spPr bwMode="auto">
          <a:xfrm>
            <a:off x="229" y="2"/>
            <a:ext cx="680" cy="1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671" name="Line 131">
            <a:extLst>
              <a:ext uri="{FF2B5EF4-FFF2-40B4-BE49-F238E27FC236}">
                <a16:creationId xmlns:a16="http://schemas.microsoft.com/office/drawing/2014/main" id="{BAA1FD33-167C-4D50-8899-81056759DCA2}"/>
              </a:ext>
            </a:extLst>
          </xdr:cNvPr>
          <xdr:cNvSpPr>
            <a:spLocks noChangeShapeType="1"/>
          </xdr:cNvSpPr>
        </xdr:nvSpPr>
        <xdr:spPr bwMode="auto">
          <a:xfrm>
            <a:off x="229" y="2"/>
            <a:ext cx="1" cy="907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29</xdr:col>
      <xdr:colOff>114300</xdr:colOff>
      <xdr:row>3</xdr:row>
      <xdr:rowOff>85725</xdr:rowOff>
    </xdr:from>
    <xdr:to>
      <xdr:col>40</xdr:col>
      <xdr:colOff>95250</xdr:colOff>
      <xdr:row>12</xdr:row>
      <xdr:rowOff>19050</xdr:rowOff>
    </xdr:to>
    <xdr:grpSp>
      <xdr:nvGrpSpPr>
        <xdr:cNvPr id="3056" name="Group 11">
          <a:extLst>
            <a:ext uri="{FF2B5EF4-FFF2-40B4-BE49-F238E27FC236}">
              <a16:creationId xmlns:a16="http://schemas.microsoft.com/office/drawing/2014/main" id="{3BB96212-D733-40A6-A0C8-5A15CAFAF5DD}"/>
            </a:ext>
          </a:extLst>
        </xdr:cNvPr>
        <xdr:cNvGrpSpPr>
          <a:grpSpLocks/>
        </xdr:cNvGrpSpPr>
      </xdr:nvGrpSpPr>
      <xdr:grpSpPr bwMode="auto">
        <a:xfrm>
          <a:off x="3981450" y="904875"/>
          <a:ext cx="1447800" cy="2219325"/>
          <a:chOff x="2" y="2"/>
          <a:chExt cx="907" cy="1361"/>
        </a:xfrm>
      </xdr:grpSpPr>
      <xdr:sp macro="" textlink="">
        <xdr:nvSpPr>
          <xdr:cNvPr id="8225" name="Arc 12">
            <a:extLst>
              <a:ext uri="{FF2B5EF4-FFF2-40B4-BE49-F238E27FC236}">
                <a16:creationId xmlns:a16="http://schemas.microsoft.com/office/drawing/2014/main" id="{9C98C160-C709-468D-B4A3-CDF0622BFA70}"/>
              </a:ext>
            </a:extLst>
          </xdr:cNvPr>
          <xdr:cNvSpPr>
            <a:spLocks/>
          </xdr:cNvSpPr>
        </xdr:nvSpPr>
        <xdr:spPr bwMode="auto">
          <a:xfrm>
            <a:off x="2" y="1250"/>
            <a:ext cx="907" cy="113"/>
          </a:xfrm>
          <a:custGeom>
            <a:avLst/>
            <a:gdLst>
              <a:gd name="T0" fmla="*/ 0 w 43200"/>
              <a:gd name="T1" fmla="*/ 0 h 21600"/>
              <a:gd name="T2" fmla="*/ 0 w 43200"/>
              <a:gd name="T3" fmla="*/ 0 h 21600"/>
              <a:gd name="T4" fmla="*/ 0 w 43200"/>
              <a:gd name="T5" fmla="*/ 0 h 21600"/>
              <a:gd name="T6" fmla="*/ 0 60000 65536"/>
              <a:gd name="T7" fmla="*/ 0 60000 65536"/>
              <a:gd name="T8" fmla="*/ 0 60000 65536"/>
            </a:gdLst>
            <a:ahLst/>
            <a:cxnLst>
              <a:cxn ang="T6">
                <a:pos x="T0" y="T1"/>
              </a:cxn>
              <a:cxn ang="T7">
                <a:pos x="T2" y="T3"/>
              </a:cxn>
              <a:cxn ang="T8">
                <a:pos x="T4" y="T5"/>
              </a:cxn>
            </a:cxnLst>
            <a:rect l="0" t="0" r="r" b="b"/>
            <a:pathLst>
              <a:path w="43200" h="21600" fill="none" extrusionOk="0">
                <a:moveTo>
                  <a:pt x="43200" y="0"/>
                </a:moveTo>
                <a:cubicBezTo>
                  <a:pt x="43200" y="11929"/>
                  <a:pt x="33529" y="21600"/>
                  <a:pt x="21600" y="21600"/>
                </a:cubicBezTo>
                <a:cubicBezTo>
                  <a:pt x="9670" y="21600"/>
                  <a:pt x="0" y="11929"/>
                  <a:pt x="0" y="0"/>
                </a:cubicBezTo>
              </a:path>
              <a:path w="43200" h="21600" stroke="0" extrusionOk="0">
                <a:moveTo>
                  <a:pt x="43200" y="0"/>
                </a:moveTo>
                <a:cubicBezTo>
                  <a:pt x="43200" y="11929"/>
                  <a:pt x="33529" y="21600"/>
                  <a:pt x="21600" y="21600"/>
                </a:cubicBezTo>
                <a:cubicBezTo>
                  <a:pt x="9670" y="21600"/>
                  <a:pt x="0" y="11929"/>
                  <a:pt x="0" y="0"/>
                </a:cubicBezTo>
                <a:lnTo>
                  <a:pt x="21600" y="0"/>
                </a:lnTo>
                <a:lnTo>
                  <a:pt x="43200" y="0"/>
                </a:lnTo>
                <a:close/>
              </a:path>
            </a:pathLst>
          </a:cu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8226" name="Arc 13">
            <a:extLst>
              <a:ext uri="{FF2B5EF4-FFF2-40B4-BE49-F238E27FC236}">
                <a16:creationId xmlns:a16="http://schemas.microsoft.com/office/drawing/2014/main" id="{D645FA9C-6C35-48C4-B605-979FD9D6C232}"/>
              </a:ext>
            </a:extLst>
          </xdr:cNvPr>
          <xdr:cNvSpPr>
            <a:spLocks/>
          </xdr:cNvSpPr>
        </xdr:nvSpPr>
        <xdr:spPr bwMode="auto">
          <a:xfrm>
            <a:off x="2" y="1136"/>
            <a:ext cx="907" cy="114"/>
          </a:xfrm>
          <a:custGeom>
            <a:avLst/>
            <a:gdLst>
              <a:gd name="T0" fmla="*/ 0 w 43200"/>
              <a:gd name="T1" fmla="*/ 0 h 21600"/>
              <a:gd name="T2" fmla="*/ 0 w 43200"/>
              <a:gd name="T3" fmla="*/ 0 h 21600"/>
              <a:gd name="T4" fmla="*/ 0 w 43200"/>
              <a:gd name="T5" fmla="*/ 0 h 21600"/>
              <a:gd name="T6" fmla="*/ 0 60000 65536"/>
              <a:gd name="T7" fmla="*/ 0 60000 65536"/>
              <a:gd name="T8" fmla="*/ 0 60000 65536"/>
            </a:gdLst>
            <a:ahLst/>
            <a:cxnLst>
              <a:cxn ang="T6">
                <a:pos x="T0" y="T1"/>
              </a:cxn>
              <a:cxn ang="T7">
                <a:pos x="T2" y="T3"/>
              </a:cxn>
              <a:cxn ang="T8">
                <a:pos x="T4" y="T5"/>
              </a:cxn>
            </a:cxnLst>
            <a:rect l="0" t="0" r="r" b="b"/>
            <a:pathLst>
              <a:path w="43200" h="21600" fill="none" extrusionOk="0">
                <a:moveTo>
                  <a:pt x="0" y="21600"/>
                </a:moveTo>
                <a:cubicBezTo>
                  <a:pt x="0" y="9670"/>
                  <a:pt x="9670" y="0"/>
                  <a:pt x="21600" y="0"/>
                </a:cubicBezTo>
                <a:cubicBezTo>
                  <a:pt x="33529" y="0"/>
                  <a:pt x="43200" y="9670"/>
                  <a:pt x="43200" y="21600"/>
                </a:cubicBezTo>
              </a:path>
              <a:path w="43200" h="21600" stroke="0" extrusionOk="0">
                <a:moveTo>
                  <a:pt x="0" y="21600"/>
                </a:moveTo>
                <a:cubicBezTo>
                  <a:pt x="0" y="9670"/>
                  <a:pt x="9670" y="0"/>
                  <a:pt x="21600" y="0"/>
                </a:cubicBezTo>
                <a:cubicBezTo>
                  <a:pt x="33529" y="0"/>
                  <a:pt x="43200" y="9670"/>
                  <a:pt x="43200" y="21600"/>
                </a:cubicBezTo>
                <a:lnTo>
                  <a:pt x="21600" y="21600"/>
                </a:lnTo>
                <a:lnTo>
                  <a:pt x="0" y="21600"/>
                </a:lnTo>
                <a:close/>
              </a:path>
            </a:pathLst>
          </a:cu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8227" name="Arc 14">
            <a:extLst>
              <a:ext uri="{FF2B5EF4-FFF2-40B4-BE49-F238E27FC236}">
                <a16:creationId xmlns:a16="http://schemas.microsoft.com/office/drawing/2014/main" id="{65F19CCC-C04A-4E13-B5C7-198FAC00D334}"/>
              </a:ext>
            </a:extLst>
          </xdr:cNvPr>
          <xdr:cNvSpPr>
            <a:spLocks/>
          </xdr:cNvSpPr>
        </xdr:nvSpPr>
        <xdr:spPr bwMode="auto">
          <a:xfrm>
            <a:off x="2" y="116"/>
            <a:ext cx="907" cy="113"/>
          </a:xfrm>
          <a:custGeom>
            <a:avLst/>
            <a:gdLst>
              <a:gd name="T0" fmla="*/ 0 w 43200"/>
              <a:gd name="T1" fmla="*/ 0 h 21600"/>
              <a:gd name="T2" fmla="*/ 0 w 43200"/>
              <a:gd name="T3" fmla="*/ 0 h 21600"/>
              <a:gd name="T4" fmla="*/ 0 w 43200"/>
              <a:gd name="T5" fmla="*/ 0 h 21600"/>
              <a:gd name="T6" fmla="*/ 0 60000 65536"/>
              <a:gd name="T7" fmla="*/ 0 60000 65536"/>
              <a:gd name="T8" fmla="*/ 0 60000 65536"/>
            </a:gdLst>
            <a:ahLst/>
            <a:cxnLst>
              <a:cxn ang="T6">
                <a:pos x="T0" y="T1"/>
              </a:cxn>
              <a:cxn ang="T7">
                <a:pos x="T2" y="T3"/>
              </a:cxn>
              <a:cxn ang="T8">
                <a:pos x="T4" y="T5"/>
              </a:cxn>
            </a:cxnLst>
            <a:rect l="0" t="0" r="r" b="b"/>
            <a:pathLst>
              <a:path w="43200" h="21600" fill="none" extrusionOk="0">
                <a:moveTo>
                  <a:pt x="43200" y="0"/>
                </a:moveTo>
                <a:cubicBezTo>
                  <a:pt x="43200" y="11929"/>
                  <a:pt x="33529" y="21600"/>
                  <a:pt x="21600" y="21600"/>
                </a:cubicBezTo>
                <a:cubicBezTo>
                  <a:pt x="9670" y="21600"/>
                  <a:pt x="0" y="11929"/>
                  <a:pt x="0" y="0"/>
                </a:cubicBezTo>
              </a:path>
              <a:path w="43200" h="21600" stroke="0" extrusionOk="0">
                <a:moveTo>
                  <a:pt x="43200" y="0"/>
                </a:moveTo>
                <a:cubicBezTo>
                  <a:pt x="43200" y="11929"/>
                  <a:pt x="33529" y="21600"/>
                  <a:pt x="21600" y="21600"/>
                </a:cubicBezTo>
                <a:cubicBezTo>
                  <a:pt x="9670" y="21600"/>
                  <a:pt x="0" y="11929"/>
                  <a:pt x="0" y="0"/>
                </a:cubicBezTo>
                <a:lnTo>
                  <a:pt x="21600" y="0"/>
                </a:lnTo>
                <a:lnTo>
                  <a:pt x="43200" y="0"/>
                </a:lnTo>
                <a:close/>
              </a:path>
            </a:pathLst>
          </a:cu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8228" name="Arc 15">
            <a:extLst>
              <a:ext uri="{FF2B5EF4-FFF2-40B4-BE49-F238E27FC236}">
                <a16:creationId xmlns:a16="http://schemas.microsoft.com/office/drawing/2014/main" id="{BC497CB0-F2E5-4900-B716-419A69B64B6D}"/>
              </a:ext>
            </a:extLst>
          </xdr:cNvPr>
          <xdr:cNvSpPr>
            <a:spLocks/>
          </xdr:cNvSpPr>
        </xdr:nvSpPr>
        <xdr:spPr bwMode="auto">
          <a:xfrm>
            <a:off x="2" y="2"/>
            <a:ext cx="907" cy="114"/>
          </a:xfrm>
          <a:custGeom>
            <a:avLst/>
            <a:gdLst>
              <a:gd name="T0" fmla="*/ 0 w 43200"/>
              <a:gd name="T1" fmla="*/ 0 h 21600"/>
              <a:gd name="T2" fmla="*/ 0 w 43200"/>
              <a:gd name="T3" fmla="*/ 0 h 21600"/>
              <a:gd name="T4" fmla="*/ 0 w 43200"/>
              <a:gd name="T5" fmla="*/ 0 h 21600"/>
              <a:gd name="T6" fmla="*/ 0 60000 65536"/>
              <a:gd name="T7" fmla="*/ 0 60000 65536"/>
              <a:gd name="T8" fmla="*/ 0 60000 65536"/>
            </a:gdLst>
            <a:ahLst/>
            <a:cxnLst>
              <a:cxn ang="T6">
                <a:pos x="T0" y="T1"/>
              </a:cxn>
              <a:cxn ang="T7">
                <a:pos x="T2" y="T3"/>
              </a:cxn>
              <a:cxn ang="T8">
                <a:pos x="T4" y="T5"/>
              </a:cxn>
            </a:cxnLst>
            <a:rect l="0" t="0" r="r" b="b"/>
            <a:pathLst>
              <a:path w="43200" h="21600" fill="none" extrusionOk="0">
                <a:moveTo>
                  <a:pt x="0" y="21600"/>
                </a:moveTo>
                <a:cubicBezTo>
                  <a:pt x="0" y="9670"/>
                  <a:pt x="9670" y="0"/>
                  <a:pt x="21600" y="0"/>
                </a:cubicBezTo>
                <a:cubicBezTo>
                  <a:pt x="33529" y="0"/>
                  <a:pt x="43200" y="9670"/>
                  <a:pt x="43200" y="21600"/>
                </a:cubicBezTo>
              </a:path>
              <a:path w="43200" h="21600" stroke="0" extrusionOk="0">
                <a:moveTo>
                  <a:pt x="0" y="21600"/>
                </a:moveTo>
                <a:cubicBezTo>
                  <a:pt x="0" y="9670"/>
                  <a:pt x="9670" y="0"/>
                  <a:pt x="21600" y="0"/>
                </a:cubicBezTo>
                <a:cubicBezTo>
                  <a:pt x="33529" y="0"/>
                  <a:pt x="43200" y="9670"/>
                  <a:pt x="43200" y="21600"/>
                </a:cubicBezTo>
                <a:lnTo>
                  <a:pt x="21600" y="21600"/>
                </a:lnTo>
                <a:lnTo>
                  <a:pt x="0" y="21600"/>
                </a:lnTo>
                <a:close/>
              </a:path>
            </a:pathLst>
          </a:cu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8229" name="Line 16">
            <a:extLst>
              <a:ext uri="{FF2B5EF4-FFF2-40B4-BE49-F238E27FC236}">
                <a16:creationId xmlns:a16="http://schemas.microsoft.com/office/drawing/2014/main" id="{76C1C4D5-0A4E-48CD-8BDC-9D4510C63B67}"/>
              </a:ext>
            </a:extLst>
          </xdr:cNvPr>
          <xdr:cNvSpPr>
            <a:spLocks noChangeShapeType="1"/>
          </xdr:cNvSpPr>
        </xdr:nvSpPr>
        <xdr:spPr bwMode="auto">
          <a:xfrm>
            <a:off x="2" y="116"/>
            <a:ext cx="1" cy="1134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230" name="Line 17">
            <a:extLst>
              <a:ext uri="{FF2B5EF4-FFF2-40B4-BE49-F238E27FC236}">
                <a16:creationId xmlns:a16="http://schemas.microsoft.com/office/drawing/2014/main" id="{5777A9D3-ADBE-445F-9526-FB1F9B607ED2}"/>
              </a:ext>
            </a:extLst>
          </xdr:cNvPr>
          <xdr:cNvSpPr>
            <a:spLocks noChangeShapeType="1"/>
          </xdr:cNvSpPr>
        </xdr:nvSpPr>
        <xdr:spPr bwMode="auto">
          <a:xfrm>
            <a:off x="909" y="116"/>
            <a:ext cx="1" cy="1134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231" name="Line 18">
            <a:extLst>
              <a:ext uri="{FF2B5EF4-FFF2-40B4-BE49-F238E27FC236}">
                <a16:creationId xmlns:a16="http://schemas.microsoft.com/office/drawing/2014/main" id="{503D0BE4-71ED-4593-8C24-EF3E7F296F99}"/>
              </a:ext>
            </a:extLst>
          </xdr:cNvPr>
          <xdr:cNvSpPr>
            <a:spLocks noChangeShapeType="1"/>
          </xdr:cNvSpPr>
        </xdr:nvSpPr>
        <xdr:spPr bwMode="auto">
          <a:xfrm>
            <a:off x="2" y="1250"/>
            <a:ext cx="454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232" name="Oval 19">
            <a:extLst>
              <a:ext uri="{FF2B5EF4-FFF2-40B4-BE49-F238E27FC236}">
                <a16:creationId xmlns:a16="http://schemas.microsoft.com/office/drawing/2014/main" id="{CDD6F93B-93C1-464F-BA6D-366042856369}"/>
              </a:ext>
            </a:extLst>
          </xdr:cNvPr>
          <xdr:cNvSpPr>
            <a:spLocks noChangeArrowheads="1"/>
          </xdr:cNvSpPr>
        </xdr:nvSpPr>
        <xdr:spPr bwMode="auto">
          <a:xfrm>
            <a:off x="447" y="1240"/>
            <a:ext cx="18" cy="19"/>
          </a:xfrm>
          <a:prstGeom prst="ellipse">
            <a:avLst/>
          </a:prstGeom>
          <a:solidFill>
            <a:srgbClr val="00000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8233" name="Oval 20">
            <a:extLst>
              <a:ext uri="{FF2B5EF4-FFF2-40B4-BE49-F238E27FC236}">
                <a16:creationId xmlns:a16="http://schemas.microsoft.com/office/drawing/2014/main" id="{9B00F3C5-BE64-4B3D-B30B-3AAC9EFEBBFE}"/>
              </a:ext>
            </a:extLst>
          </xdr:cNvPr>
          <xdr:cNvSpPr>
            <a:spLocks noChangeArrowheads="1"/>
          </xdr:cNvSpPr>
        </xdr:nvSpPr>
        <xdr:spPr bwMode="auto">
          <a:xfrm>
            <a:off x="438" y="1231"/>
            <a:ext cx="36" cy="37"/>
          </a:xfrm>
          <a:prstGeom prst="ellipse">
            <a:avLst/>
          </a:prstGeom>
          <a:solidFill>
            <a:srgbClr val="00000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</xdr:grpSp>
    <xdr:clientData/>
  </xdr:twoCellAnchor>
  <xdr:twoCellAnchor>
    <xdr:from>
      <xdr:col>25</xdr:col>
      <xdr:colOff>19050</xdr:colOff>
      <xdr:row>15</xdr:row>
      <xdr:rowOff>57150</xdr:rowOff>
    </xdr:from>
    <xdr:to>
      <xdr:col>41</xdr:col>
      <xdr:colOff>47625</xdr:colOff>
      <xdr:row>22</xdr:row>
      <xdr:rowOff>123825</xdr:rowOff>
    </xdr:to>
    <xdr:grpSp>
      <xdr:nvGrpSpPr>
        <xdr:cNvPr id="3057" name="Group 32">
          <a:extLst>
            <a:ext uri="{FF2B5EF4-FFF2-40B4-BE49-F238E27FC236}">
              <a16:creationId xmlns:a16="http://schemas.microsoft.com/office/drawing/2014/main" id="{ABEA2D94-F512-4B25-A8A7-0799D5259E6D}"/>
            </a:ext>
          </a:extLst>
        </xdr:cNvPr>
        <xdr:cNvGrpSpPr>
          <a:grpSpLocks/>
        </xdr:cNvGrpSpPr>
      </xdr:nvGrpSpPr>
      <xdr:grpSpPr bwMode="auto">
        <a:xfrm>
          <a:off x="3352800" y="3924300"/>
          <a:ext cx="2162175" cy="1844675"/>
          <a:chOff x="2" y="2"/>
          <a:chExt cx="1361" cy="1134"/>
        </a:xfrm>
      </xdr:grpSpPr>
      <xdr:sp macro="" textlink="">
        <xdr:nvSpPr>
          <xdr:cNvPr id="8214" name="Line 33">
            <a:extLst>
              <a:ext uri="{FF2B5EF4-FFF2-40B4-BE49-F238E27FC236}">
                <a16:creationId xmlns:a16="http://schemas.microsoft.com/office/drawing/2014/main" id="{8D634671-3F31-4F93-80F0-45BACAD1636A}"/>
              </a:ext>
            </a:extLst>
          </xdr:cNvPr>
          <xdr:cNvSpPr>
            <a:spLocks noChangeShapeType="1"/>
          </xdr:cNvSpPr>
        </xdr:nvSpPr>
        <xdr:spPr bwMode="auto">
          <a:xfrm>
            <a:off x="2" y="1136"/>
            <a:ext cx="907" cy="1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215" name="Line 34">
            <a:extLst>
              <a:ext uri="{FF2B5EF4-FFF2-40B4-BE49-F238E27FC236}">
                <a16:creationId xmlns:a16="http://schemas.microsoft.com/office/drawing/2014/main" id="{6D596184-7FF9-4A30-9F05-B6E6A0D25D83}"/>
              </a:ext>
            </a:extLst>
          </xdr:cNvPr>
          <xdr:cNvSpPr>
            <a:spLocks noChangeShapeType="1"/>
          </xdr:cNvSpPr>
        </xdr:nvSpPr>
        <xdr:spPr bwMode="auto">
          <a:xfrm flipV="1">
            <a:off x="909" y="683"/>
            <a:ext cx="454" cy="453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216" name="Line 35">
            <a:extLst>
              <a:ext uri="{FF2B5EF4-FFF2-40B4-BE49-F238E27FC236}">
                <a16:creationId xmlns:a16="http://schemas.microsoft.com/office/drawing/2014/main" id="{315C61F1-5F51-4758-976C-505BFE19BF98}"/>
              </a:ext>
            </a:extLst>
          </xdr:cNvPr>
          <xdr:cNvSpPr>
            <a:spLocks noChangeShapeType="1"/>
          </xdr:cNvSpPr>
        </xdr:nvSpPr>
        <xdr:spPr bwMode="auto">
          <a:xfrm>
            <a:off x="456" y="683"/>
            <a:ext cx="907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217" name="Line 36">
            <a:extLst>
              <a:ext uri="{FF2B5EF4-FFF2-40B4-BE49-F238E27FC236}">
                <a16:creationId xmlns:a16="http://schemas.microsoft.com/office/drawing/2014/main" id="{89473AC7-75D5-4A56-AFAB-9DE9F9B98086}"/>
              </a:ext>
            </a:extLst>
          </xdr:cNvPr>
          <xdr:cNvSpPr>
            <a:spLocks noChangeShapeType="1"/>
          </xdr:cNvSpPr>
        </xdr:nvSpPr>
        <xdr:spPr bwMode="auto">
          <a:xfrm flipV="1">
            <a:off x="2" y="683"/>
            <a:ext cx="454" cy="453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218" name="Line 37">
            <a:extLst>
              <a:ext uri="{FF2B5EF4-FFF2-40B4-BE49-F238E27FC236}">
                <a16:creationId xmlns:a16="http://schemas.microsoft.com/office/drawing/2014/main" id="{B0F1C7F6-2385-4593-87D1-9CE5A826166B}"/>
              </a:ext>
            </a:extLst>
          </xdr:cNvPr>
          <xdr:cNvSpPr>
            <a:spLocks noChangeShapeType="1"/>
          </xdr:cNvSpPr>
        </xdr:nvSpPr>
        <xdr:spPr bwMode="auto">
          <a:xfrm>
            <a:off x="569" y="2"/>
            <a:ext cx="340" cy="1134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219" name="Line 38">
            <a:extLst>
              <a:ext uri="{FF2B5EF4-FFF2-40B4-BE49-F238E27FC236}">
                <a16:creationId xmlns:a16="http://schemas.microsoft.com/office/drawing/2014/main" id="{1A7520D9-06B7-4680-9D0C-03A49CD940D7}"/>
              </a:ext>
            </a:extLst>
          </xdr:cNvPr>
          <xdr:cNvSpPr>
            <a:spLocks noChangeShapeType="1"/>
          </xdr:cNvSpPr>
        </xdr:nvSpPr>
        <xdr:spPr bwMode="auto">
          <a:xfrm>
            <a:off x="569" y="2"/>
            <a:ext cx="794" cy="681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220" name="Line 39">
            <a:extLst>
              <a:ext uri="{FF2B5EF4-FFF2-40B4-BE49-F238E27FC236}">
                <a16:creationId xmlns:a16="http://schemas.microsoft.com/office/drawing/2014/main" id="{1D15E65B-21CD-4A29-AC35-333ABF030291}"/>
              </a:ext>
            </a:extLst>
          </xdr:cNvPr>
          <xdr:cNvSpPr>
            <a:spLocks noChangeShapeType="1"/>
          </xdr:cNvSpPr>
        </xdr:nvSpPr>
        <xdr:spPr bwMode="auto">
          <a:xfrm flipV="1">
            <a:off x="2" y="2"/>
            <a:ext cx="567" cy="1134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221" name="Line 40">
            <a:extLst>
              <a:ext uri="{FF2B5EF4-FFF2-40B4-BE49-F238E27FC236}">
                <a16:creationId xmlns:a16="http://schemas.microsoft.com/office/drawing/2014/main" id="{D33CCCC3-08E9-47DF-BC11-6A299DE293BC}"/>
              </a:ext>
            </a:extLst>
          </xdr:cNvPr>
          <xdr:cNvSpPr>
            <a:spLocks noChangeShapeType="1"/>
          </xdr:cNvSpPr>
        </xdr:nvSpPr>
        <xdr:spPr bwMode="auto">
          <a:xfrm flipV="1">
            <a:off x="456" y="2"/>
            <a:ext cx="113" cy="68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222" name="Line 41">
            <a:extLst>
              <a:ext uri="{FF2B5EF4-FFF2-40B4-BE49-F238E27FC236}">
                <a16:creationId xmlns:a16="http://schemas.microsoft.com/office/drawing/2014/main" id="{B4EAA316-0B54-43DE-940A-3482A69C2DD3}"/>
              </a:ext>
            </a:extLst>
          </xdr:cNvPr>
          <xdr:cNvSpPr>
            <a:spLocks noChangeShapeType="1"/>
          </xdr:cNvSpPr>
        </xdr:nvSpPr>
        <xdr:spPr bwMode="auto">
          <a:xfrm>
            <a:off x="569" y="2"/>
            <a:ext cx="567" cy="907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223" name="Line 42">
            <a:extLst>
              <a:ext uri="{FF2B5EF4-FFF2-40B4-BE49-F238E27FC236}">
                <a16:creationId xmlns:a16="http://schemas.microsoft.com/office/drawing/2014/main" id="{4EB140C9-1858-426E-8067-A9BC7A3715D6}"/>
              </a:ext>
            </a:extLst>
          </xdr:cNvPr>
          <xdr:cNvSpPr>
            <a:spLocks noChangeShapeType="1"/>
          </xdr:cNvSpPr>
        </xdr:nvSpPr>
        <xdr:spPr bwMode="auto">
          <a:xfrm>
            <a:off x="1056" y="901"/>
            <a:ext cx="36" cy="57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224" name="Line 43">
            <a:extLst>
              <a:ext uri="{FF2B5EF4-FFF2-40B4-BE49-F238E27FC236}">
                <a16:creationId xmlns:a16="http://schemas.microsoft.com/office/drawing/2014/main" id="{41363A0A-5E52-4626-BF9A-F364180616DD}"/>
              </a:ext>
            </a:extLst>
          </xdr:cNvPr>
          <xdr:cNvSpPr>
            <a:spLocks noChangeShapeType="1"/>
          </xdr:cNvSpPr>
        </xdr:nvSpPr>
        <xdr:spPr bwMode="auto">
          <a:xfrm flipV="1">
            <a:off x="1056" y="861"/>
            <a:ext cx="48" cy="40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29</xdr:col>
      <xdr:colOff>76200</xdr:colOff>
      <xdr:row>28</xdr:row>
      <xdr:rowOff>47625</xdr:rowOff>
    </xdr:from>
    <xdr:to>
      <xdr:col>40</xdr:col>
      <xdr:colOff>57150</xdr:colOff>
      <xdr:row>35</xdr:row>
      <xdr:rowOff>114300</xdr:rowOff>
    </xdr:to>
    <xdr:grpSp>
      <xdr:nvGrpSpPr>
        <xdr:cNvPr id="3058" name="Group 44">
          <a:extLst>
            <a:ext uri="{FF2B5EF4-FFF2-40B4-BE49-F238E27FC236}">
              <a16:creationId xmlns:a16="http://schemas.microsoft.com/office/drawing/2014/main" id="{9D5F649B-C9FF-498D-B831-A1C294EDEDE9}"/>
            </a:ext>
          </a:extLst>
        </xdr:cNvPr>
        <xdr:cNvGrpSpPr>
          <a:grpSpLocks/>
        </xdr:cNvGrpSpPr>
      </xdr:nvGrpSpPr>
      <xdr:grpSpPr bwMode="auto">
        <a:xfrm>
          <a:off x="3943350" y="7216775"/>
          <a:ext cx="1447800" cy="1844675"/>
          <a:chOff x="2" y="2"/>
          <a:chExt cx="907" cy="1134"/>
        </a:xfrm>
      </xdr:grpSpPr>
      <xdr:sp macro="" textlink="">
        <xdr:nvSpPr>
          <xdr:cNvPr id="8208" name="Arc 45">
            <a:extLst>
              <a:ext uri="{FF2B5EF4-FFF2-40B4-BE49-F238E27FC236}">
                <a16:creationId xmlns:a16="http://schemas.microsoft.com/office/drawing/2014/main" id="{EFFA06B3-83B1-470B-A92F-6FFF92B5BA70}"/>
              </a:ext>
            </a:extLst>
          </xdr:cNvPr>
          <xdr:cNvSpPr>
            <a:spLocks/>
          </xdr:cNvSpPr>
        </xdr:nvSpPr>
        <xdr:spPr bwMode="auto">
          <a:xfrm>
            <a:off x="2" y="1023"/>
            <a:ext cx="907" cy="113"/>
          </a:xfrm>
          <a:custGeom>
            <a:avLst/>
            <a:gdLst>
              <a:gd name="T0" fmla="*/ 0 w 43200"/>
              <a:gd name="T1" fmla="*/ 0 h 21600"/>
              <a:gd name="T2" fmla="*/ 0 w 43200"/>
              <a:gd name="T3" fmla="*/ 0 h 21600"/>
              <a:gd name="T4" fmla="*/ 0 w 43200"/>
              <a:gd name="T5" fmla="*/ 0 h 21600"/>
              <a:gd name="T6" fmla="*/ 0 60000 65536"/>
              <a:gd name="T7" fmla="*/ 0 60000 65536"/>
              <a:gd name="T8" fmla="*/ 0 60000 65536"/>
            </a:gdLst>
            <a:ahLst/>
            <a:cxnLst>
              <a:cxn ang="T6">
                <a:pos x="T0" y="T1"/>
              </a:cxn>
              <a:cxn ang="T7">
                <a:pos x="T2" y="T3"/>
              </a:cxn>
              <a:cxn ang="T8">
                <a:pos x="T4" y="T5"/>
              </a:cxn>
            </a:cxnLst>
            <a:rect l="0" t="0" r="r" b="b"/>
            <a:pathLst>
              <a:path w="43200" h="21600" fill="none" extrusionOk="0">
                <a:moveTo>
                  <a:pt x="43200" y="0"/>
                </a:moveTo>
                <a:cubicBezTo>
                  <a:pt x="43200" y="11929"/>
                  <a:pt x="33529" y="21600"/>
                  <a:pt x="21600" y="21600"/>
                </a:cubicBezTo>
                <a:cubicBezTo>
                  <a:pt x="9670" y="21600"/>
                  <a:pt x="0" y="11929"/>
                  <a:pt x="0" y="0"/>
                </a:cubicBezTo>
              </a:path>
              <a:path w="43200" h="21600" stroke="0" extrusionOk="0">
                <a:moveTo>
                  <a:pt x="43200" y="0"/>
                </a:moveTo>
                <a:cubicBezTo>
                  <a:pt x="43200" y="11929"/>
                  <a:pt x="33529" y="21600"/>
                  <a:pt x="21600" y="21600"/>
                </a:cubicBezTo>
                <a:cubicBezTo>
                  <a:pt x="9670" y="21600"/>
                  <a:pt x="0" y="11929"/>
                  <a:pt x="0" y="0"/>
                </a:cubicBezTo>
                <a:lnTo>
                  <a:pt x="21600" y="0"/>
                </a:lnTo>
                <a:lnTo>
                  <a:pt x="43200" y="0"/>
                </a:lnTo>
                <a:close/>
              </a:path>
            </a:pathLst>
          </a:cu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8209" name="Arc 46">
            <a:extLst>
              <a:ext uri="{FF2B5EF4-FFF2-40B4-BE49-F238E27FC236}">
                <a16:creationId xmlns:a16="http://schemas.microsoft.com/office/drawing/2014/main" id="{93155C9F-9B94-4E60-93A2-B14E1CAAEFC0}"/>
              </a:ext>
            </a:extLst>
          </xdr:cNvPr>
          <xdr:cNvSpPr>
            <a:spLocks/>
          </xdr:cNvSpPr>
        </xdr:nvSpPr>
        <xdr:spPr bwMode="auto">
          <a:xfrm>
            <a:off x="2" y="909"/>
            <a:ext cx="907" cy="114"/>
          </a:xfrm>
          <a:custGeom>
            <a:avLst/>
            <a:gdLst>
              <a:gd name="T0" fmla="*/ 0 w 43200"/>
              <a:gd name="T1" fmla="*/ 0 h 21600"/>
              <a:gd name="T2" fmla="*/ 0 w 43200"/>
              <a:gd name="T3" fmla="*/ 0 h 21600"/>
              <a:gd name="T4" fmla="*/ 0 w 43200"/>
              <a:gd name="T5" fmla="*/ 0 h 21600"/>
              <a:gd name="T6" fmla="*/ 0 60000 65536"/>
              <a:gd name="T7" fmla="*/ 0 60000 65536"/>
              <a:gd name="T8" fmla="*/ 0 60000 65536"/>
            </a:gdLst>
            <a:ahLst/>
            <a:cxnLst>
              <a:cxn ang="T6">
                <a:pos x="T0" y="T1"/>
              </a:cxn>
              <a:cxn ang="T7">
                <a:pos x="T2" y="T3"/>
              </a:cxn>
              <a:cxn ang="T8">
                <a:pos x="T4" y="T5"/>
              </a:cxn>
            </a:cxnLst>
            <a:rect l="0" t="0" r="r" b="b"/>
            <a:pathLst>
              <a:path w="43200" h="21600" fill="none" extrusionOk="0">
                <a:moveTo>
                  <a:pt x="0" y="21600"/>
                </a:moveTo>
                <a:cubicBezTo>
                  <a:pt x="0" y="9670"/>
                  <a:pt x="9670" y="0"/>
                  <a:pt x="21600" y="0"/>
                </a:cubicBezTo>
                <a:cubicBezTo>
                  <a:pt x="33529" y="0"/>
                  <a:pt x="43200" y="9670"/>
                  <a:pt x="43200" y="21600"/>
                </a:cubicBezTo>
              </a:path>
              <a:path w="43200" h="21600" stroke="0" extrusionOk="0">
                <a:moveTo>
                  <a:pt x="0" y="21600"/>
                </a:moveTo>
                <a:cubicBezTo>
                  <a:pt x="0" y="9670"/>
                  <a:pt x="9670" y="0"/>
                  <a:pt x="21600" y="0"/>
                </a:cubicBezTo>
                <a:cubicBezTo>
                  <a:pt x="33529" y="0"/>
                  <a:pt x="43200" y="9670"/>
                  <a:pt x="43200" y="21600"/>
                </a:cubicBezTo>
                <a:lnTo>
                  <a:pt x="21600" y="21600"/>
                </a:lnTo>
                <a:lnTo>
                  <a:pt x="0" y="21600"/>
                </a:lnTo>
                <a:close/>
              </a:path>
            </a:pathLst>
          </a:cu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8210" name="Line 47">
            <a:extLst>
              <a:ext uri="{FF2B5EF4-FFF2-40B4-BE49-F238E27FC236}">
                <a16:creationId xmlns:a16="http://schemas.microsoft.com/office/drawing/2014/main" id="{19F66686-3C84-44DA-8ADA-FF748FD1BCCE}"/>
              </a:ext>
            </a:extLst>
          </xdr:cNvPr>
          <xdr:cNvSpPr>
            <a:spLocks noChangeShapeType="1"/>
          </xdr:cNvSpPr>
        </xdr:nvSpPr>
        <xdr:spPr bwMode="auto">
          <a:xfrm>
            <a:off x="456" y="2"/>
            <a:ext cx="453" cy="1021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211" name="Line 48">
            <a:extLst>
              <a:ext uri="{FF2B5EF4-FFF2-40B4-BE49-F238E27FC236}">
                <a16:creationId xmlns:a16="http://schemas.microsoft.com/office/drawing/2014/main" id="{FE23F639-63AF-4DA0-809D-A156907824D5}"/>
              </a:ext>
            </a:extLst>
          </xdr:cNvPr>
          <xdr:cNvSpPr>
            <a:spLocks noChangeShapeType="1"/>
          </xdr:cNvSpPr>
        </xdr:nvSpPr>
        <xdr:spPr bwMode="auto">
          <a:xfrm flipV="1">
            <a:off x="2" y="2"/>
            <a:ext cx="454" cy="1021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212" name="Line 49">
            <a:extLst>
              <a:ext uri="{FF2B5EF4-FFF2-40B4-BE49-F238E27FC236}">
                <a16:creationId xmlns:a16="http://schemas.microsoft.com/office/drawing/2014/main" id="{99F370ED-EF52-49A6-8DA8-D41A6DB396EA}"/>
              </a:ext>
            </a:extLst>
          </xdr:cNvPr>
          <xdr:cNvSpPr>
            <a:spLocks noChangeShapeType="1"/>
          </xdr:cNvSpPr>
        </xdr:nvSpPr>
        <xdr:spPr bwMode="auto">
          <a:xfrm>
            <a:off x="2" y="1023"/>
            <a:ext cx="454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213" name="Oval 50">
            <a:extLst>
              <a:ext uri="{FF2B5EF4-FFF2-40B4-BE49-F238E27FC236}">
                <a16:creationId xmlns:a16="http://schemas.microsoft.com/office/drawing/2014/main" id="{245D1B08-D002-45CB-8BD7-1D51834FA33E}"/>
              </a:ext>
            </a:extLst>
          </xdr:cNvPr>
          <xdr:cNvSpPr>
            <a:spLocks noChangeArrowheads="1"/>
          </xdr:cNvSpPr>
        </xdr:nvSpPr>
        <xdr:spPr bwMode="auto">
          <a:xfrm>
            <a:off x="438" y="1005"/>
            <a:ext cx="36" cy="36"/>
          </a:xfrm>
          <a:prstGeom prst="ellipse">
            <a:avLst/>
          </a:prstGeom>
          <a:solidFill>
            <a:srgbClr val="00000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</xdr:grpSp>
    <xdr:clientData/>
  </xdr:twoCellAnchor>
  <xdr:twoCellAnchor>
    <xdr:from>
      <xdr:col>30</xdr:col>
      <xdr:colOff>57150</xdr:colOff>
      <xdr:row>40</xdr:row>
      <xdr:rowOff>161925</xdr:rowOff>
    </xdr:from>
    <xdr:to>
      <xdr:col>41</xdr:col>
      <xdr:colOff>38100</xdr:colOff>
      <xdr:row>49</xdr:row>
      <xdr:rowOff>95250</xdr:rowOff>
    </xdr:to>
    <xdr:grpSp>
      <xdr:nvGrpSpPr>
        <xdr:cNvPr id="3059" name="Group 51">
          <a:extLst>
            <a:ext uri="{FF2B5EF4-FFF2-40B4-BE49-F238E27FC236}">
              <a16:creationId xmlns:a16="http://schemas.microsoft.com/office/drawing/2014/main" id="{F84D8467-5CDE-4DB2-A2BC-83AE537A0470}"/>
            </a:ext>
          </a:extLst>
        </xdr:cNvPr>
        <xdr:cNvGrpSpPr>
          <a:grpSpLocks/>
        </xdr:cNvGrpSpPr>
      </xdr:nvGrpSpPr>
      <xdr:grpSpPr bwMode="auto">
        <a:xfrm>
          <a:off x="4057650" y="10442575"/>
          <a:ext cx="1447800" cy="2219325"/>
          <a:chOff x="2" y="2"/>
          <a:chExt cx="907" cy="1361"/>
        </a:xfrm>
      </xdr:grpSpPr>
      <xdr:sp macro="" textlink="">
        <xdr:nvSpPr>
          <xdr:cNvPr id="8199" name="Arc 52">
            <a:extLst>
              <a:ext uri="{FF2B5EF4-FFF2-40B4-BE49-F238E27FC236}">
                <a16:creationId xmlns:a16="http://schemas.microsoft.com/office/drawing/2014/main" id="{4341AA19-EF72-4F0D-A699-4E66E06224AC}"/>
              </a:ext>
            </a:extLst>
          </xdr:cNvPr>
          <xdr:cNvSpPr>
            <a:spLocks/>
          </xdr:cNvSpPr>
        </xdr:nvSpPr>
        <xdr:spPr bwMode="auto">
          <a:xfrm>
            <a:off x="2" y="1250"/>
            <a:ext cx="907" cy="113"/>
          </a:xfrm>
          <a:custGeom>
            <a:avLst/>
            <a:gdLst>
              <a:gd name="T0" fmla="*/ 0 w 43200"/>
              <a:gd name="T1" fmla="*/ 0 h 21600"/>
              <a:gd name="T2" fmla="*/ 0 w 43200"/>
              <a:gd name="T3" fmla="*/ 0 h 21600"/>
              <a:gd name="T4" fmla="*/ 0 w 43200"/>
              <a:gd name="T5" fmla="*/ 0 h 21600"/>
              <a:gd name="T6" fmla="*/ 0 60000 65536"/>
              <a:gd name="T7" fmla="*/ 0 60000 65536"/>
              <a:gd name="T8" fmla="*/ 0 60000 65536"/>
            </a:gdLst>
            <a:ahLst/>
            <a:cxnLst>
              <a:cxn ang="T6">
                <a:pos x="T0" y="T1"/>
              </a:cxn>
              <a:cxn ang="T7">
                <a:pos x="T2" y="T3"/>
              </a:cxn>
              <a:cxn ang="T8">
                <a:pos x="T4" y="T5"/>
              </a:cxn>
            </a:cxnLst>
            <a:rect l="0" t="0" r="r" b="b"/>
            <a:pathLst>
              <a:path w="43200" h="21600" fill="none" extrusionOk="0">
                <a:moveTo>
                  <a:pt x="43200" y="0"/>
                </a:moveTo>
                <a:cubicBezTo>
                  <a:pt x="43200" y="11929"/>
                  <a:pt x="33529" y="21600"/>
                  <a:pt x="21600" y="21600"/>
                </a:cubicBezTo>
                <a:cubicBezTo>
                  <a:pt x="9670" y="21600"/>
                  <a:pt x="0" y="11929"/>
                  <a:pt x="0" y="0"/>
                </a:cubicBezTo>
              </a:path>
              <a:path w="43200" h="21600" stroke="0" extrusionOk="0">
                <a:moveTo>
                  <a:pt x="43200" y="0"/>
                </a:moveTo>
                <a:cubicBezTo>
                  <a:pt x="43200" y="11929"/>
                  <a:pt x="33529" y="21600"/>
                  <a:pt x="21600" y="21600"/>
                </a:cubicBezTo>
                <a:cubicBezTo>
                  <a:pt x="9670" y="21600"/>
                  <a:pt x="0" y="11929"/>
                  <a:pt x="0" y="0"/>
                </a:cubicBezTo>
                <a:lnTo>
                  <a:pt x="21600" y="0"/>
                </a:lnTo>
                <a:lnTo>
                  <a:pt x="43200" y="0"/>
                </a:lnTo>
                <a:close/>
              </a:path>
            </a:pathLst>
          </a:cu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8200" name="Arc 53">
            <a:extLst>
              <a:ext uri="{FF2B5EF4-FFF2-40B4-BE49-F238E27FC236}">
                <a16:creationId xmlns:a16="http://schemas.microsoft.com/office/drawing/2014/main" id="{012F7B6D-59A7-4FD5-A287-CFAB9854670E}"/>
              </a:ext>
            </a:extLst>
          </xdr:cNvPr>
          <xdr:cNvSpPr>
            <a:spLocks/>
          </xdr:cNvSpPr>
        </xdr:nvSpPr>
        <xdr:spPr bwMode="auto">
          <a:xfrm>
            <a:off x="2" y="1136"/>
            <a:ext cx="907" cy="114"/>
          </a:xfrm>
          <a:custGeom>
            <a:avLst/>
            <a:gdLst>
              <a:gd name="T0" fmla="*/ 0 w 43200"/>
              <a:gd name="T1" fmla="*/ 0 h 21600"/>
              <a:gd name="T2" fmla="*/ 0 w 43200"/>
              <a:gd name="T3" fmla="*/ 0 h 21600"/>
              <a:gd name="T4" fmla="*/ 0 w 43200"/>
              <a:gd name="T5" fmla="*/ 0 h 21600"/>
              <a:gd name="T6" fmla="*/ 0 60000 65536"/>
              <a:gd name="T7" fmla="*/ 0 60000 65536"/>
              <a:gd name="T8" fmla="*/ 0 60000 65536"/>
            </a:gdLst>
            <a:ahLst/>
            <a:cxnLst>
              <a:cxn ang="T6">
                <a:pos x="T0" y="T1"/>
              </a:cxn>
              <a:cxn ang="T7">
                <a:pos x="T2" y="T3"/>
              </a:cxn>
              <a:cxn ang="T8">
                <a:pos x="T4" y="T5"/>
              </a:cxn>
            </a:cxnLst>
            <a:rect l="0" t="0" r="r" b="b"/>
            <a:pathLst>
              <a:path w="43200" h="21600" fill="none" extrusionOk="0">
                <a:moveTo>
                  <a:pt x="0" y="21600"/>
                </a:moveTo>
                <a:cubicBezTo>
                  <a:pt x="0" y="9670"/>
                  <a:pt x="9670" y="0"/>
                  <a:pt x="21600" y="0"/>
                </a:cubicBezTo>
                <a:cubicBezTo>
                  <a:pt x="33529" y="0"/>
                  <a:pt x="43200" y="9670"/>
                  <a:pt x="43200" y="21600"/>
                </a:cubicBezTo>
              </a:path>
              <a:path w="43200" h="21600" stroke="0" extrusionOk="0">
                <a:moveTo>
                  <a:pt x="0" y="21600"/>
                </a:moveTo>
                <a:cubicBezTo>
                  <a:pt x="0" y="9670"/>
                  <a:pt x="9670" y="0"/>
                  <a:pt x="21600" y="0"/>
                </a:cubicBezTo>
                <a:cubicBezTo>
                  <a:pt x="33529" y="0"/>
                  <a:pt x="43200" y="9670"/>
                  <a:pt x="43200" y="21600"/>
                </a:cubicBezTo>
                <a:lnTo>
                  <a:pt x="21600" y="21600"/>
                </a:lnTo>
                <a:lnTo>
                  <a:pt x="0" y="21600"/>
                </a:lnTo>
                <a:close/>
              </a:path>
            </a:pathLst>
          </a:cu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8201" name="Arc 54">
            <a:extLst>
              <a:ext uri="{FF2B5EF4-FFF2-40B4-BE49-F238E27FC236}">
                <a16:creationId xmlns:a16="http://schemas.microsoft.com/office/drawing/2014/main" id="{EFDD1886-AB22-41FB-AA72-4BA943B52390}"/>
              </a:ext>
            </a:extLst>
          </xdr:cNvPr>
          <xdr:cNvSpPr>
            <a:spLocks/>
          </xdr:cNvSpPr>
        </xdr:nvSpPr>
        <xdr:spPr bwMode="auto">
          <a:xfrm>
            <a:off x="2" y="116"/>
            <a:ext cx="907" cy="113"/>
          </a:xfrm>
          <a:custGeom>
            <a:avLst/>
            <a:gdLst>
              <a:gd name="T0" fmla="*/ 0 w 43200"/>
              <a:gd name="T1" fmla="*/ 0 h 21600"/>
              <a:gd name="T2" fmla="*/ 0 w 43200"/>
              <a:gd name="T3" fmla="*/ 0 h 21600"/>
              <a:gd name="T4" fmla="*/ 0 w 43200"/>
              <a:gd name="T5" fmla="*/ 0 h 21600"/>
              <a:gd name="T6" fmla="*/ 0 60000 65536"/>
              <a:gd name="T7" fmla="*/ 0 60000 65536"/>
              <a:gd name="T8" fmla="*/ 0 60000 65536"/>
            </a:gdLst>
            <a:ahLst/>
            <a:cxnLst>
              <a:cxn ang="T6">
                <a:pos x="T0" y="T1"/>
              </a:cxn>
              <a:cxn ang="T7">
                <a:pos x="T2" y="T3"/>
              </a:cxn>
              <a:cxn ang="T8">
                <a:pos x="T4" y="T5"/>
              </a:cxn>
            </a:cxnLst>
            <a:rect l="0" t="0" r="r" b="b"/>
            <a:pathLst>
              <a:path w="43200" h="21600" fill="none" extrusionOk="0">
                <a:moveTo>
                  <a:pt x="43200" y="0"/>
                </a:moveTo>
                <a:cubicBezTo>
                  <a:pt x="43200" y="11929"/>
                  <a:pt x="33529" y="21600"/>
                  <a:pt x="21600" y="21600"/>
                </a:cubicBezTo>
                <a:cubicBezTo>
                  <a:pt x="9670" y="21600"/>
                  <a:pt x="0" y="11929"/>
                  <a:pt x="0" y="0"/>
                </a:cubicBezTo>
              </a:path>
              <a:path w="43200" h="21600" stroke="0" extrusionOk="0">
                <a:moveTo>
                  <a:pt x="43200" y="0"/>
                </a:moveTo>
                <a:cubicBezTo>
                  <a:pt x="43200" y="11929"/>
                  <a:pt x="33529" y="21600"/>
                  <a:pt x="21600" y="21600"/>
                </a:cubicBezTo>
                <a:cubicBezTo>
                  <a:pt x="9670" y="21600"/>
                  <a:pt x="0" y="11929"/>
                  <a:pt x="0" y="0"/>
                </a:cubicBezTo>
                <a:lnTo>
                  <a:pt x="21600" y="0"/>
                </a:lnTo>
                <a:lnTo>
                  <a:pt x="43200" y="0"/>
                </a:lnTo>
                <a:close/>
              </a:path>
            </a:pathLst>
          </a:cu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8202" name="Arc 55">
            <a:extLst>
              <a:ext uri="{FF2B5EF4-FFF2-40B4-BE49-F238E27FC236}">
                <a16:creationId xmlns:a16="http://schemas.microsoft.com/office/drawing/2014/main" id="{455E0722-255E-4F9D-88E8-5072F35B9D8C}"/>
              </a:ext>
            </a:extLst>
          </xdr:cNvPr>
          <xdr:cNvSpPr>
            <a:spLocks/>
          </xdr:cNvSpPr>
        </xdr:nvSpPr>
        <xdr:spPr bwMode="auto">
          <a:xfrm>
            <a:off x="2" y="2"/>
            <a:ext cx="907" cy="114"/>
          </a:xfrm>
          <a:custGeom>
            <a:avLst/>
            <a:gdLst>
              <a:gd name="T0" fmla="*/ 0 w 43200"/>
              <a:gd name="T1" fmla="*/ 0 h 21600"/>
              <a:gd name="T2" fmla="*/ 0 w 43200"/>
              <a:gd name="T3" fmla="*/ 0 h 21600"/>
              <a:gd name="T4" fmla="*/ 0 w 43200"/>
              <a:gd name="T5" fmla="*/ 0 h 21600"/>
              <a:gd name="T6" fmla="*/ 0 60000 65536"/>
              <a:gd name="T7" fmla="*/ 0 60000 65536"/>
              <a:gd name="T8" fmla="*/ 0 60000 65536"/>
            </a:gdLst>
            <a:ahLst/>
            <a:cxnLst>
              <a:cxn ang="T6">
                <a:pos x="T0" y="T1"/>
              </a:cxn>
              <a:cxn ang="T7">
                <a:pos x="T2" y="T3"/>
              </a:cxn>
              <a:cxn ang="T8">
                <a:pos x="T4" y="T5"/>
              </a:cxn>
            </a:cxnLst>
            <a:rect l="0" t="0" r="r" b="b"/>
            <a:pathLst>
              <a:path w="43200" h="21600" fill="none" extrusionOk="0">
                <a:moveTo>
                  <a:pt x="0" y="21600"/>
                </a:moveTo>
                <a:cubicBezTo>
                  <a:pt x="0" y="9670"/>
                  <a:pt x="9670" y="0"/>
                  <a:pt x="21600" y="0"/>
                </a:cubicBezTo>
                <a:cubicBezTo>
                  <a:pt x="33529" y="0"/>
                  <a:pt x="43200" y="9670"/>
                  <a:pt x="43200" y="21600"/>
                </a:cubicBezTo>
              </a:path>
              <a:path w="43200" h="21600" stroke="0" extrusionOk="0">
                <a:moveTo>
                  <a:pt x="0" y="21600"/>
                </a:moveTo>
                <a:cubicBezTo>
                  <a:pt x="0" y="9670"/>
                  <a:pt x="9670" y="0"/>
                  <a:pt x="21600" y="0"/>
                </a:cubicBezTo>
                <a:cubicBezTo>
                  <a:pt x="33529" y="0"/>
                  <a:pt x="43200" y="9670"/>
                  <a:pt x="43200" y="21600"/>
                </a:cubicBezTo>
                <a:lnTo>
                  <a:pt x="21600" y="21600"/>
                </a:lnTo>
                <a:lnTo>
                  <a:pt x="0" y="21600"/>
                </a:lnTo>
                <a:close/>
              </a:path>
            </a:pathLst>
          </a:cu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8203" name="Line 56">
            <a:extLst>
              <a:ext uri="{FF2B5EF4-FFF2-40B4-BE49-F238E27FC236}">
                <a16:creationId xmlns:a16="http://schemas.microsoft.com/office/drawing/2014/main" id="{A7288707-6940-4E00-A5F8-B633DDE48BD2}"/>
              </a:ext>
            </a:extLst>
          </xdr:cNvPr>
          <xdr:cNvSpPr>
            <a:spLocks noChangeShapeType="1"/>
          </xdr:cNvSpPr>
        </xdr:nvSpPr>
        <xdr:spPr bwMode="auto">
          <a:xfrm>
            <a:off x="2" y="116"/>
            <a:ext cx="1" cy="1134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204" name="Line 57">
            <a:extLst>
              <a:ext uri="{FF2B5EF4-FFF2-40B4-BE49-F238E27FC236}">
                <a16:creationId xmlns:a16="http://schemas.microsoft.com/office/drawing/2014/main" id="{794ACB88-F46E-42AE-8668-6404703D9DDE}"/>
              </a:ext>
            </a:extLst>
          </xdr:cNvPr>
          <xdr:cNvSpPr>
            <a:spLocks noChangeShapeType="1"/>
          </xdr:cNvSpPr>
        </xdr:nvSpPr>
        <xdr:spPr bwMode="auto">
          <a:xfrm>
            <a:off x="909" y="116"/>
            <a:ext cx="1" cy="1134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205" name="Line 58">
            <a:extLst>
              <a:ext uri="{FF2B5EF4-FFF2-40B4-BE49-F238E27FC236}">
                <a16:creationId xmlns:a16="http://schemas.microsoft.com/office/drawing/2014/main" id="{C9381CEC-84A6-408C-83D4-850F6DAB316A}"/>
              </a:ext>
            </a:extLst>
          </xdr:cNvPr>
          <xdr:cNvSpPr>
            <a:spLocks noChangeShapeType="1"/>
          </xdr:cNvSpPr>
        </xdr:nvSpPr>
        <xdr:spPr bwMode="auto">
          <a:xfrm>
            <a:off x="2" y="1250"/>
            <a:ext cx="454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206" name="Oval 59">
            <a:extLst>
              <a:ext uri="{FF2B5EF4-FFF2-40B4-BE49-F238E27FC236}">
                <a16:creationId xmlns:a16="http://schemas.microsoft.com/office/drawing/2014/main" id="{262C13BE-726A-4A24-82CA-87242A35F320}"/>
              </a:ext>
            </a:extLst>
          </xdr:cNvPr>
          <xdr:cNvSpPr>
            <a:spLocks noChangeArrowheads="1"/>
          </xdr:cNvSpPr>
        </xdr:nvSpPr>
        <xdr:spPr bwMode="auto">
          <a:xfrm>
            <a:off x="447" y="1240"/>
            <a:ext cx="18" cy="19"/>
          </a:xfrm>
          <a:prstGeom prst="ellipse">
            <a:avLst/>
          </a:prstGeom>
          <a:solidFill>
            <a:srgbClr val="00000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8207" name="Oval 60">
            <a:extLst>
              <a:ext uri="{FF2B5EF4-FFF2-40B4-BE49-F238E27FC236}">
                <a16:creationId xmlns:a16="http://schemas.microsoft.com/office/drawing/2014/main" id="{AAD5F7F2-3ABB-4C9A-960D-A6AE910849FE}"/>
              </a:ext>
            </a:extLst>
          </xdr:cNvPr>
          <xdr:cNvSpPr>
            <a:spLocks noChangeArrowheads="1"/>
          </xdr:cNvSpPr>
        </xdr:nvSpPr>
        <xdr:spPr bwMode="auto">
          <a:xfrm>
            <a:off x="438" y="1231"/>
            <a:ext cx="36" cy="37"/>
          </a:xfrm>
          <a:prstGeom prst="ellipse">
            <a:avLst/>
          </a:prstGeom>
          <a:solidFill>
            <a:srgbClr val="00000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</xdr:grpSp>
    <xdr:clientData/>
  </xdr:twoCellAnchor>
  <xdr:twoCellAnchor>
    <xdr:from>
      <xdr:col>25</xdr:col>
      <xdr:colOff>38100</xdr:colOff>
      <xdr:row>52</xdr:row>
      <xdr:rowOff>190500</xdr:rowOff>
    </xdr:from>
    <xdr:to>
      <xdr:col>41</xdr:col>
      <xdr:colOff>66675</xdr:colOff>
      <xdr:row>60</xdr:row>
      <xdr:rowOff>9525</xdr:rowOff>
    </xdr:to>
    <xdr:grpSp>
      <xdr:nvGrpSpPr>
        <xdr:cNvPr id="3060" name="Group 61">
          <a:extLst>
            <a:ext uri="{FF2B5EF4-FFF2-40B4-BE49-F238E27FC236}">
              <a16:creationId xmlns:a16="http://schemas.microsoft.com/office/drawing/2014/main" id="{64F1DBB5-7B95-47EC-B067-6D7AFBB5431B}"/>
            </a:ext>
          </a:extLst>
        </xdr:cNvPr>
        <xdr:cNvGrpSpPr>
          <a:grpSpLocks/>
        </xdr:cNvGrpSpPr>
      </xdr:nvGrpSpPr>
      <xdr:grpSpPr bwMode="auto">
        <a:xfrm>
          <a:off x="3371850" y="13519150"/>
          <a:ext cx="2162175" cy="1851025"/>
          <a:chOff x="2" y="2"/>
          <a:chExt cx="1361" cy="1134"/>
        </a:xfrm>
      </xdr:grpSpPr>
      <xdr:sp macro="" textlink="">
        <xdr:nvSpPr>
          <xdr:cNvPr id="3068" name="Line 62">
            <a:extLst>
              <a:ext uri="{FF2B5EF4-FFF2-40B4-BE49-F238E27FC236}">
                <a16:creationId xmlns:a16="http://schemas.microsoft.com/office/drawing/2014/main" id="{A9737768-409D-49AF-8335-3CB6628FC377}"/>
              </a:ext>
            </a:extLst>
          </xdr:cNvPr>
          <xdr:cNvSpPr>
            <a:spLocks noChangeShapeType="1"/>
          </xdr:cNvSpPr>
        </xdr:nvSpPr>
        <xdr:spPr bwMode="auto">
          <a:xfrm>
            <a:off x="2" y="1136"/>
            <a:ext cx="907" cy="1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069" name="Line 63">
            <a:extLst>
              <a:ext uri="{FF2B5EF4-FFF2-40B4-BE49-F238E27FC236}">
                <a16:creationId xmlns:a16="http://schemas.microsoft.com/office/drawing/2014/main" id="{72FD94F4-AE9B-4AD6-BA5D-95D6B25AC0C6}"/>
              </a:ext>
            </a:extLst>
          </xdr:cNvPr>
          <xdr:cNvSpPr>
            <a:spLocks noChangeShapeType="1"/>
          </xdr:cNvSpPr>
        </xdr:nvSpPr>
        <xdr:spPr bwMode="auto">
          <a:xfrm flipV="1">
            <a:off x="909" y="683"/>
            <a:ext cx="454" cy="453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070" name="Line 64">
            <a:extLst>
              <a:ext uri="{FF2B5EF4-FFF2-40B4-BE49-F238E27FC236}">
                <a16:creationId xmlns:a16="http://schemas.microsoft.com/office/drawing/2014/main" id="{F7DBF2E8-C606-439A-B7A9-90273652A8AD}"/>
              </a:ext>
            </a:extLst>
          </xdr:cNvPr>
          <xdr:cNvSpPr>
            <a:spLocks noChangeShapeType="1"/>
          </xdr:cNvSpPr>
        </xdr:nvSpPr>
        <xdr:spPr bwMode="auto">
          <a:xfrm>
            <a:off x="456" y="683"/>
            <a:ext cx="907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071" name="Line 65">
            <a:extLst>
              <a:ext uri="{FF2B5EF4-FFF2-40B4-BE49-F238E27FC236}">
                <a16:creationId xmlns:a16="http://schemas.microsoft.com/office/drawing/2014/main" id="{1FFB0FD5-9D71-412B-AE8D-948C3EEC6EB9}"/>
              </a:ext>
            </a:extLst>
          </xdr:cNvPr>
          <xdr:cNvSpPr>
            <a:spLocks noChangeShapeType="1"/>
          </xdr:cNvSpPr>
        </xdr:nvSpPr>
        <xdr:spPr bwMode="auto">
          <a:xfrm flipV="1">
            <a:off x="2" y="683"/>
            <a:ext cx="454" cy="453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192" name="Line 66">
            <a:extLst>
              <a:ext uri="{FF2B5EF4-FFF2-40B4-BE49-F238E27FC236}">
                <a16:creationId xmlns:a16="http://schemas.microsoft.com/office/drawing/2014/main" id="{339F76AB-E8F6-40AE-AC6D-0CB9F08E5C31}"/>
              </a:ext>
            </a:extLst>
          </xdr:cNvPr>
          <xdr:cNvSpPr>
            <a:spLocks noChangeShapeType="1"/>
          </xdr:cNvSpPr>
        </xdr:nvSpPr>
        <xdr:spPr bwMode="auto">
          <a:xfrm>
            <a:off x="569" y="2"/>
            <a:ext cx="340" cy="1134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193" name="Line 67">
            <a:extLst>
              <a:ext uri="{FF2B5EF4-FFF2-40B4-BE49-F238E27FC236}">
                <a16:creationId xmlns:a16="http://schemas.microsoft.com/office/drawing/2014/main" id="{EC6A725A-2174-4546-A1FA-4D2DA43AC67B}"/>
              </a:ext>
            </a:extLst>
          </xdr:cNvPr>
          <xdr:cNvSpPr>
            <a:spLocks noChangeShapeType="1"/>
          </xdr:cNvSpPr>
        </xdr:nvSpPr>
        <xdr:spPr bwMode="auto">
          <a:xfrm>
            <a:off x="569" y="2"/>
            <a:ext cx="794" cy="681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194" name="Line 68">
            <a:extLst>
              <a:ext uri="{FF2B5EF4-FFF2-40B4-BE49-F238E27FC236}">
                <a16:creationId xmlns:a16="http://schemas.microsoft.com/office/drawing/2014/main" id="{8105D8E2-0B7F-4398-9ABC-D2CDC72168C9}"/>
              </a:ext>
            </a:extLst>
          </xdr:cNvPr>
          <xdr:cNvSpPr>
            <a:spLocks noChangeShapeType="1"/>
          </xdr:cNvSpPr>
        </xdr:nvSpPr>
        <xdr:spPr bwMode="auto">
          <a:xfrm flipV="1">
            <a:off x="2" y="2"/>
            <a:ext cx="567" cy="1134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195" name="Line 69">
            <a:extLst>
              <a:ext uri="{FF2B5EF4-FFF2-40B4-BE49-F238E27FC236}">
                <a16:creationId xmlns:a16="http://schemas.microsoft.com/office/drawing/2014/main" id="{9B5B4E90-5859-4370-820B-E57AA70AE11E}"/>
              </a:ext>
            </a:extLst>
          </xdr:cNvPr>
          <xdr:cNvSpPr>
            <a:spLocks noChangeShapeType="1"/>
          </xdr:cNvSpPr>
        </xdr:nvSpPr>
        <xdr:spPr bwMode="auto">
          <a:xfrm flipV="1">
            <a:off x="456" y="2"/>
            <a:ext cx="113" cy="68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196" name="Line 70">
            <a:extLst>
              <a:ext uri="{FF2B5EF4-FFF2-40B4-BE49-F238E27FC236}">
                <a16:creationId xmlns:a16="http://schemas.microsoft.com/office/drawing/2014/main" id="{9252A91D-42AB-496A-8053-8086781DDB2E}"/>
              </a:ext>
            </a:extLst>
          </xdr:cNvPr>
          <xdr:cNvSpPr>
            <a:spLocks noChangeShapeType="1"/>
          </xdr:cNvSpPr>
        </xdr:nvSpPr>
        <xdr:spPr bwMode="auto">
          <a:xfrm>
            <a:off x="569" y="2"/>
            <a:ext cx="567" cy="907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197" name="Line 71">
            <a:extLst>
              <a:ext uri="{FF2B5EF4-FFF2-40B4-BE49-F238E27FC236}">
                <a16:creationId xmlns:a16="http://schemas.microsoft.com/office/drawing/2014/main" id="{686621FA-85CB-4A7B-90A2-0FB3B18EF930}"/>
              </a:ext>
            </a:extLst>
          </xdr:cNvPr>
          <xdr:cNvSpPr>
            <a:spLocks noChangeShapeType="1"/>
          </xdr:cNvSpPr>
        </xdr:nvSpPr>
        <xdr:spPr bwMode="auto">
          <a:xfrm>
            <a:off x="1056" y="901"/>
            <a:ext cx="36" cy="57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198" name="Line 72">
            <a:extLst>
              <a:ext uri="{FF2B5EF4-FFF2-40B4-BE49-F238E27FC236}">
                <a16:creationId xmlns:a16="http://schemas.microsoft.com/office/drawing/2014/main" id="{C6063C42-219F-41B2-82FF-DA6955321414}"/>
              </a:ext>
            </a:extLst>
          </xdr:cNvPr>
          <xdr:cNvSpPr>
            <a:spLocks noChangeShapeType="1"/>
          </xdr:cNvSpPr>
        </xdr:nvSpPr>
        <xdr:spPr bwMode="auto">
          <a:xfrm flipV="1">
            <a:off x="1056" y="861"/>
            <a:ext cx="48" cy="40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29</xdr:col>
      <xdr:colOff>47625</xdr:colOff>
      <xdr:row>64</xdr:row>
      <xdr:rowOff>38100</xdr:rowOff>
    </xdr:from>
    <xdr:to>
      <xdr:col>40</xdr:col>
      <xdr:colOff>28575</xdr:colOff>
      <xdr:row>71</xdr:row>
      <xdr:rowOff>104775</xdr:rowOff>
    </xdr:to>
    <xdr:grpSp>
      <xdr:nvGrpSpPr>
        <xdr:cNvPr id="3061" name="Group 73">
          <a:extLst>
            <a:ext uri="{FF2B5EF4-FFF2-40B4-BE49-F238E27FC236}">
              <a16:creationId xmlns:a16="http://schemas.microsoft.com/office/drawing/2014/main" id="{C703B3F8-F794-415D-AAA3-734C2B7DAA48}"/>
            </a:ext>
          </a:extLst>
        </xdr:cNvPr>
        <xdr:cNvGrpSpPr>
          <a:grpSpLocks/>
        </xdr:cNvGrpSpPr>
      </xdr:nvGrpSpPr>
      <xdr:grpSpPr bwMode="auto">
        <a:xfrm>
          <a:off x="3914775" y="16414750"/>
          <a:ext cx="1447800" cy="1844675"/>
          <a:chOff x="2" y="2"/>
          <a:chExt cx="907" cy="1134"/>
        </a:xfrm>
      </xdr:grpSpPr>
      <xdr:sp macro="" textlink="">
        <xdr:nvSpPr>
          <xdr:cNvPr id="3062" name="Arc 74">
            <a:extLst>
              <a:ext uri="{FF2B5EF4-FFF2-40B4-BE49-F238E27FC236}">
                <a16:creationId xmlns:a16="http://schemas.microsoft.com/office/drawing/2014/main" id="{C45F0694-250A-4408-89EC-AAA555254BFB}"/>
              </a:ext>
            </a:extLst>
          </xdr:cNvPr>
          <xdr:cNvSpPr>
            <a:spLocks/>
          </xdr:cNvSpPr>
        </xdr:nvSpPr>
        <xdr:spPr bwMode="auto">
          <a:xfrm>
            <a:off x="2" y="1023"/>
            <a:ext cx="907" cy="113"/>
          </a:xfrm>
          <a:custGeom>
            <a:avLst/>
            <a:gdLst>
              <a:gd name="T0" fmla="*/ 0 w 43200"/>
              <a:gd name="T1" fmla="*/ 0 h 21600"/>
              <a:gd name="T2" fmla="*/ 0 w 43200"/>
              <a:gd name="T3" fmla="*/ 0 h 21600"/>
              <a:gd name="T4" fmla="*/ 0 w 43200"/>
              <a:gd name="T5" fmla="*/ 0 h 21600"/>
              <a:gd name="T6" fmla="*/ 0 60000 65536"/>
              <a:gd name="T7" fmla="*/ 0 60000 65536"/>
              <a:gd name="T8" fmla="*/ 0 60000 65536"/>
            </a:gdLst>
            <a:ahLst/>
            <a:cxnLst>
              <a:cxn ang="T6">
                <a:pos x="T0" y="T1"/>
              </a:cxn>
              <a:cxn ang="T7">
                <a:pos x="T2" y="T3"/>
              </a:cxn>
              <a:cxn ang="T8">
                <a:pos x="T4" y="T5"/>
              </a:cxn>
            </a:cxnLst>
            <a:rect l="0" t="0" r="r" b="b"/>
            <a:pathLst>
              <a:path w="43200" h="21600" fill="none" extrusionOk="0">
                <a:moveTo>
                  <a:pt x="43200" y="0"/>
                </a:moveTo>
                <a:cubicBezTo>
                  <a:pt x="43200" y="11929"/>
                  <a:pt x="33529" y="21600"/>
                  <a:pt x="21600" y="21600"/>
                </a:cubicBezTo>
                <a:cubicBezTo>
                  <a:pt x="9670" y="21600"/>
                  <a:pt x="0" y="11929"/>
                  <a:pt x="0" y="0"/>
                </a:cubicBezTo>
              </a:path>
              <a:path w="43200" h="21600" stroke="0" extrusionOk="0">
                <a:moveTo>
                  <a:pt x="43200" y="0"/>
                </a:moveTo>
                <a:cubicBezTo>
                  <a:pt x="43200" y="11929"/>
                  <a:pt x="33529" y="21600"/>
                  <a:pt x="21600" y="21600"/>
                </a:cubicBezTo>
                <a:cubicBezTo>
                  <a:pt x="9670" y="21600"/>
                  <a:pt x="0" y="11929"/>
                  <a:pt x="0" y="0"/>
                </a:cubicBezTo>
                <a:lnTo>
                  <a:pt x="21600" y="0"/>
                </a:lnTo>
                <a:lnTo>
                  <a:pt x="43200" y="0"/>
                </a:lnTo>
                <a:close/>
              </a:path>
            </a:pathLst>
          </a:cu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063" name="Arc 75">
            <a:extLst>
              <a:ext uri="{FF2B5EF4-FFF2-40B4-BE49-F238E27FC236}">
                <a16:creationId xmlns:a16="http://schemas.microsoft.com/office/drawing/2014/main" id="{7E5F939A-0217-44A2-B9DE-4A03C2B708DD}"/>
              </a:ext>
            </a:extLst>
          </xdr:cNvPr>
          <xdr:cNvSpPr>
            <a:spLocks/>
          </xdr:cNvSpPr>
        </xdr:nvSpPr>
        <xdr:spPr bwMode="auto">
          <a:xfrm>
            <a:off x="2" y="909"/>
            <a:ext cx="907" cy="114"/>
          </a:xfrm>
          <a:custGeom>
            <a:avLst/>
            <a:gdLst>
              <a:gd name="T0" fmla="*/ 0 w 43200"/>
              <a:gd name="T1" fmla="*/ 0 h 21600"/>
              <a:gd name="T2" fmla="*/ 0 w 43200"/>
              <a:gd name="T3" fmla="*/ 0 h 21600"/>
              <a:gd name="T4" fmla="*/ 0 w 43200"/>
              <a:gd name="T5" fmla="*/ 0 h 21600"/>
              <a:gd name="T6" fmla="*/ 0 60000 65536"/>
              <a:gd name="T7" fmla="*/ 0 60000 65536"/>
              <a:gd name="T8" fmla="*/ 0 60000 65536"/>
            </a:gdLst>
            <a:ahLst/>
            <a:cxnLst>
              <a:cxn ang="T6">
                <a:pos x="T0" y="T1"/>
              </a:cxn>
              <a:cxn ang="T7">
                <a:pos x="T2" y="T3"/>
              </a:cxn>
              <a:cxn ang="T8">
                <a:pos x="T4" y="T5"/>
              </a:cxn>
            </a:cxnLst>
            <a:rect l="0" t="0" r="r" b="b"/>
            <a:pathLst>
              <a:path w="43200" h="21600" fill="none" extrusionOk="0">
                <a:moveTo>
                  <a:pt x="0" y="21600"/>
                </a:moveTo>
                <a:cubicBezTo>
                  <a:pt x="0" y="9670"/>
                  <a:pt x="9670" y="0"/>
                  <a:pt x="21600" y="0"/>
                </a:cubicBezTo>
                <a:cubicBezTo>
                  <a:pt x="33529" y="0"/>
                  <a:pt x="43200" y="9670"/>
                  <a:pt x="43200" y="21600"/>
                </a:cubicBezTo>
              </a:path>
              <a:path w="43200" h="21600" stroke="0" extrusionOk="0">
                <a:moveTo>
                  <a:pt x="0" y="21600"/>
                </a:moveTo>
                <a:cubicBezTo>
                  <a:pt x="0" y="9670"/>
                  <a:pt x="9670" y="0"/>
                  <a:pt x="21600" y="0"/>
                </a:cubicBezTo>
                <a:cubicBezTo>
                  <a:pt x="33529" y="0"/>
                  <a:pt x="43200" y="9670"/>
                  <a:pt x="43200" y="21600"/>
                </a:cubicBezTo>
                <a:lnTo>
                  <a:pt x="21600" y="21600"/>
                </a:lnTo>
                <a:lnTo>
                  <a:pt x="0" y="21600"/>
                </a:lnTo>
                <a:close/>
              </a:path>
            </a:pathLst>
          </a:cu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064" name="Line 76">
            <a:extLst>
              <a:ext uri="{FF2B5EF4-FFF2-40B4-BE49-F238E27FC236}">
                <a16:creationId xmlns:a16="http://schemas.microsoft.com/office/drawing/2014/main" id="{A8386F34-FE35-47F1-A352-31F57E40C47B}"/>
              </a:ext>
            </a:extLst>
          </xdr:cNvPr>
          <xdr:cNvSpPr>
            <a:spLocks noChangeShapeType="1"/>
          </xdr:cNvSpPr>
        </xdr:nvSpPr>
        <xdr:spPr bwMode="auto">
          <a:xfrm>
            <a:off x="456" y="2"/>
            <a:ext cx="453" cy="1021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065" name="Line 77">
            <a:extLst>
              <a:ext uri="{FF2B5EF4-FFF2-40B4-BE49-F238E27FC236}">
                <a16:creationId xmlns:a16="http://schemas.microsoft.com/office/drawing/2014/main" id="{BE6F1CD4-2202-4CB2-B991-506CFCD35949}"/>
              </a:ext>
            </a:extLst>
          </xdr:cNvPr>
          <xdr:cNvSpPr>
            <a:spLocks noChangeShapeType="1"/>
          </xdr:cNvSpPr>
        </xdr:nvSpPr>
        <xdr:spPr bwMode="auto">
          <a:xfrm flipV="1">
            <a:off x="2" y="2"/>
            <a:ext cx="454" cy="1021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066" name="Line 78">
            <a:extLst>
              <a:ext uri="{FF2B5EF4-FFF2-40B4-BE49-F238E27FC236}">
                <a16:creationId xmlns:a16="http://schemas.microsoft.com/office/drawing/2014/main" id="{798A0836-5DC8-4DBA-B2FE-760B1D8FDF7A}"/>
              </a:ext>
            </a:extLst>
          </xdr:cNvPr>
          <xdr:cNvSpPr>
            <a:spLocks noChangeShapeType="1"/>
          </xdr:cNvSpPr>
        </xdr:nvSpPr>
        <xdr:spPr bwMode="auto">
          <a:xfrm>
            <a:off x="2" y="1023"/>
            <a:ext cx="454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067" name="Oval 79">
            <a:extLst>
              <a:ext uri="{FF2B5EF4-FFF2-40B4-BE49-F238E27FC236}">
                <a16:creationId xmlns:a16="http://schemas.microsoft.com/office/drawing/2014/main" id="{BBBC7F87-7E0E-4DB7-9D79-296AD6F1DF70}"/>
              </a:ext>
            </a:extLst>
          </xdr:cNvPr>
          <xdr:cNvSpPr>
            <a:spLocks noChangeArrowheads="1"/>
          </xdr:cNvSpPr>
        </xdr:nvSpPr>
        <xdr:spPr bwMode="auto">
          <a:xfrm>
            <a:off x="438" y="1005"/>
            <a:ext cx="36" cy="36"/>
          </a:xfrm>
          <a:prstGeom prst="ellipse">
            <a:avLst/>
          </a:prstGeom>
          <a:solidFill>
            <a:srgbClr val="00000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28575</xdr:colOff>
      <xdr:row>3</xdr:row>
      <xdr:rowOff>95250</xdr:rowOff>
    </xdr:from>
    <xdr:to>
      <xdr:col>41</xdr:col>
      <xdr:colOff>57150</xdr:colOff>
      <xdr:row>12</xdr:row>
      <xdr:rowOff>28575</xdr:rowOff>
    </xdr:to>
    <xdr:grpSp>
      <xdr:nvGrpSpPr>
        <xdr:cNvPr id="5201" name="Group 1">
          <a:extLst>
            <a:ext uri="{FF2B5EF4-FFF2-40B4-BE49-F238E27FC236}">
              <a16:creationId xmlns:a16="http://schemas.microsoft.com/office/drawing/2014/main" id="{B53A5220-AF72-4B18-B02C-C3B75F3675AD}"/>
            </a:ext>
          </a:extLst>
        </xdr:cNvPr>
        <xdr:cNvGrpSpPr>
          <a:grpSpLocks/>
        </xdr:cNvGrpSpPr>
      </xdr:nvGrpSpPr>
      <xdr:grpSpPr bwMode="auto">
        <a:xfrm>
          <a:off x="3362325" y="914400"/>
          <a:ext cx="2162175" cy="2219325"/>
          <a:chOff x="2" y="2"/>
          <a:chExt cx="1361" cy="1361"/>
        </a:xfrm>
      </xdr:grpSpPr>
      <xdr:sp macro="" textlink="">
        <xdr:nvSpPr>
          <xdr:cNvPr id="5207" name="Oval 2">
            <a:extLst>
              <a:ext uri="{FF2B5EF4-FFF2-40B4-BE49-F238E27FC236}">
                <a16:creationId xmlns:a16="http://schemas.microsoft.com/office/drawing/2014/main" id="{3F41698E-236D-40A4-B23F-E4F6789D7B0F}"/>
              </a:ext>
            </a:extLst>
          </xdr:cNvPr>
          <xdr:cNvSpPr>
            <a:spLocks noChangeArrowheads="1"/>
          </xdr:cNvSpPr>
        </xdr:nvSpPr>
        <xdr:spPr bwMode="auto">
          <a:xfrm>
            <a:off x="2" y="2"/>
            <a:ext cx="1361" cy="1361"/>
          </a:xfrm>
          <a:prstGeom prst="ellips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5208" name="Freeform 3">
            <a:extLst>
              <a:ext uri="{FF2B5EF4-FFF2-40B4-BE49-F238E27FC236}">
                <a16:creationId xmlns:a16="http://schemas.microsoft.com/office/drawing/2014/main" id="{67B7C26F-9CCE-4903-807B-C6CD7319CB34}"/>
              </a:ext>
            </a:extLst>
          </xdr:cNvPr>
          <xdr:cNvSpPr>
            <a:spLocks noChangeArrowheads="1"/>
          </xdr:cNvSpPr>
        </xdr:nvSpPr>
        <xdr:spPr bwMode="auto">
          <a:xfrm>
            <a:off x="2" y="475"/>
            <a:ext cx="1361" cy="20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60000 65536"/>
              <a:gd name="T7" fmla="*/ 0 60000 65536"/>
              <a:gd name="T8" fmla="*/ 0 60000 65536"/>
            </a:gdLst>
            <a:ahLst/>
            <a:cxnLst>
              <a:cxn ang="T6">
                <a:pos x="T0" y="T1"/>
              </a:cxn>
              <a:cxn ang="T7">
                <a:pos x="T2" y="T3"/>
              </a:cxn>
              <a:cxn ang="T8">
                <a:pos x="T4" y="T5"/>
              </a:cxn>
            </a:cxnLst>
            <a:rect l="0" t="0" r="r" b="b"/>
            <a:pathLst>
              <a:path w="21600" h="21600">
                <a:moveTo>
                  <a:pt x="0" y="21600"/>
                </a:moveTo>
                <a:cubicBezTo>
                  <a:pt x="0" y="9535"/>
                  <a:pt x="4842" y="0"/>
                  <a:pt x="10800" y="0"/>
                </a:cubicBezTo>
                <a:cubicBezTo>
                  <a:pt x="16758" y="0"/>
                  <a:pt x="21600" y="9417"/>
                  <a:pt x="21600" y="21482"/>
                </a:cubicBezTo>
              </a:path>
            </a:pathLst>
          </a:custGeom>
          <a:noFill/>
          <a:ln w="7200">
            <a:solidFill>
              <a:srgbClr val="000000"/>
            </a:solidFill>
            <a:prstDash val="sysDot"/>
            <a:bevel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5209" name="Freeform 4">
            <a:extLst>
              <a:ext uri="{FF2B5EF4-FFF2-40B4-BE49-F238E27FC236}">
                <a16:creationId xmlns:a16="http://schemas.microsoft.com/office/drawing/2014/main" id="{8E64F18E-758D-4035-850A-0E122313FED7}"/>
              </a:ext>
            </a:extLst>
          </xdr:cNvPr>
          <xdr:cNvSpPr>
            <a:spLocks noChangeArrowheads="1"/>
          </xdr:cNvSpPr>
        </xdr:nvSpPr>
        <xdr:spPr bwMode="auto">
          <a:xfrm>
            <a:off x="2" y="683"/>
            <a:ext cx="1361" cy="246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21600" h="21600">
                <a:moveTo>
                  <a:pt x="21591" y="0"/>
                </a:moveTo>
                <a:cubicBezTo>
                  <a:pt x="21591" y="248"/>
                  <a:pt x="21600" y="745"/>
                  <a:pt x="21600" y="993"/>
                </a:cubicBezTo>
                <a:cubicBezTo>
                  <a:pt x="21600" y="12364"/>
                  <a:pt x="16758" y="21600"/>
                  <a:pt x="10800" y="21600"/>
                </a:cubicBezTo>
                <a:cubicBezTo>
                  <a:pt x="4842" y="21600"/>
                  <a:pt x="0" y="12662"/>
                  <a:pt x="0" y="1341"/>
                </a:cubicBezTo>
              </a:path>
            </a:pathLst>
          </a:custGeom>
          <a:noFill/>
          <a:ln w="7200">
            <a:solidFill>
              <a:srgbClr val="000000"/>
            </a:solidFill>
            <a:bevel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5210" name="Oval 5">
            <a:extLst>
              <a:ext uri="{FF2B5EF4-FFF2-40B4-BE49-F238E27FC236}">
                <a16:creationId xmlns:a16="http://schemas.microsoft.com/office/drawing/2014/main" id="{CF1310E3-2586-40AC-BE02-C49B3C97900B}"/>
              </a:ext>
            </a:extLst>
          </xdr:cNvPr>
          <xdr:cNvSpPr>
            <a:spLocks noChangeArrowheads="1"/>
          </xdr:cNvSpPr>
        </xdr:nvSpPr>
        <xdr:spPr bwMode="auto">
          <a:xfrm>
            <a:off x="674" y="674"/>
            <a:ext cx="18" cy="18"/>
          </a:xfrm>
          <a:prstGeom prst="ellipse">
            <a:avLst/>
          </a:prstGeom>
          <a:solidFill>
            <a:srgbClr val="00000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</xdr:grpSp>
    <xdr:clientData/>
  </xdr:twoCellAnchor>
  <xdr:twoCellAnchor>
    <xdr:from>
      <xdr:col>25</xdr:col>
      <xdr:colOff>47625</xdr:colOff>
      <xdr:row>40</xdr:row>
      <xdr:rowOff>9525</xdr:rowOff>
    </xdr:from>
    <xdr:to>
      <xdr:col>41</xdr:col>
      <xdr:colOff>76200</xdr:colOff>
      <xdr:row>48</xdr:row>
      <xdr:rowOff>190500</xdr:rowOff>
    </xdr:to>
    <xdr:grpSp>
      <xdr:nvGrpSpPr>
        <xdr:cNvPr id="5202" name="Group 1">
          <a:extLst>
            <a:ext uri="{FF2B5EF4-FFF2-40B4-BE49-F238E27FC236}">
              <a16:creationId xmlns:a16="http://schemas.microsoft.com/office/drawing/2014/main" id="{939E6A20-F91F-463D-844E-A05E9738C247}"/>
            </a:ext>
          </a:extLst>
        </xdr:cNvPr>
        <xdr:cNvGrpSpPr>
          <a:grpSpLocks/>
        </xdr:cNvGrpSpPr>
      </xdr:nvGrpSpPr>
      <xdr:grpSpPr bwMode="auto">
        <a:xfrm>
          <a:off x="3381375" y="10290175"/>
          <a:ext cx="2162175" cy="2212975"/>
          <a:chOff x="2" y="2"/>
          <a:chExt cx="1361" cy="1361"/>
        </a:xfrm>
      </xdr:grpSpPr>
      <xdr:sp macro="" textlink="">
        <xdr:nvSpPr>
          <xdr:cNvPr id="5203" name="Oval 2">
            <a:extLst>
              <a:ext uri="{FF2B5EF4-FFF2-40B4-BE49-F238E27FC236}">
                <a16:creationId xmlns:a16="http://schemas.microsoft.com/office/drawing/2014/main" id="{A393527E-B749-4D19-9DB1-EFEF48E917E0}"/>
              </a:ext>
            </a:extLst>
          </xdr:cNvPr>
          <xdr:cNvSpPr>
            <a:spLocks noChangeArrowheads="1"/>
          </xdr:cNvSpPr>
        </xdr:nvSpPr>
        <xdr:spPr bwMode="auto">
          <a:xfrm>
            <a:off x="2" y="2"/>
            <a:ext cx="1361" cy="1361"/>
          </a:xfrm>
          <a:prstGeom prst="ellips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5204" name="Freeform 3">
            <a:extLst>
              <a:ext uri="{FF2B5EF4-FFF2-40B4-BE49-F238E27FC236}">
                <a16:creationId xmlns:a16="http://schemas.microsoft.com/office/drawing/2014/main" id="{8B547F5A-6BE2-4F3E-BBB7-41EF094EAE79}"/>
              </a:ext>
            </a:extLst>
          </xdr:cNvPr>
          <xdr:cNvSpPr>
            <a:spLocks noChangeArrowheads="1"/>
          </xdr:cNvSpPr>
        </xdr:nvSpPr>
        <xdr:spPr bwMode="auto">
          <a:xfrm>
            <a:off x="2" y="475"/>
            <a:ext cx="1361" cy="20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60000 65536"/>
              <a:gd name="T7" fmla="*/ 0 60000 65536"/>
              <a:gd name="T8" fmla="*/ 0 60000 65536"/>
            </a:gdLst>
            <a:ahLst/>
            <a:cxnLst>
              <a:cxn ang="T6">
                <a:pos x="T0" y="T1"/>
              </a:cxn>
              <a:cxn ang="T7">
                <a:pos x="T2" y="T3"/>
              </a:cxn>
              <a:cxn ang="T8">
                <a:pos x="T4" y="T5"/>
              </a:cxn>
            </a:cxnLst>
            <a:rect l="0" t="0" r="r" b="b"/>
            <a:pathLst>
              <a:path w="21600" h="21600">
                <a:moveTo>
                  <a:pt x="0" y="21600"/>
                </a:moveTo>
                <a:cubicBezTo>
                  <a:pt x="0" y="9535"/>
                  <a:pt x="4842" y="0"/>
                  <a:pt x="10800" y="0"/>
                </a:cubicBezTo>
                <a:cubicBezTo>
                  <a:pt x="16758" y="0"/>
                  <a:pt x="21600" y="9417"/>
                  <a:pt x="21600" y="21482"/>
                </a:cubicBezTo>
              </a:path>
            </a:pathLst>
          </a:custGeom>
          <a:noFill/>
          <a:ln w="7200">
            <a:solidFill>
              <a:srgbClr val="000000"/>
            </a:solidFill>
            <a:prstDash val="sysDot"/>
            <a:bevel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5205" name="Freeform 4">
            <a:extLst>
              <a:ext uri="{FF2B5EF4-FFF2-40B4-BE49-F238E27FC236}">
                <a16:creationId xmlns:a16="http://schemas.microsoft.com/office/drawing/2014/main" id="{480811AA-F143-449F-B4B1-B9EA68D72CC6}"/>
              </a:ext>
            </a:extLst>
          </xdr:cNvPr>
          <xdr:cNvSpPr>
            <a:spLocks noChangeArrowheads="1"/>
          </xdr:cNvSpPr>
        </xdr:nvSpPr>
        <xdr:spPr bwMode="auto">
          <a:xfrm>
            <a:off x="2" y="683"/>
            <a:ext cx="1361" cy="246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21600" h="21600">
                <a:moveTo>
                  <a:pt x="21591" y="0"/>
                </a:moveTo>
                <a:cubicBezTo>
                  <a:pt x="21591" y="248"/>
                  <a:pt x="21600" y="745"/>
                  <a:pt x="21600" y="993"/>
                </a:cubicBezTo>
                <a:cubicBezTo>
                  <a:pt x="21600" y="12364"/>
                  <a:pt x="16758" y="21600"/>
                  <a:pt x="10800" y="21600"/>
                </a:cubicBezTo>
                <a:cubicBezTo>
                  <a:pt x="4842" y="21600"/>
                  <a:pt x="0" y="12662"/>
                  <a:pt x="0" y="1341"/>
                </a:cubicBezTo>
              </a:path>
            </a:pathLst>
          </a:custGeom>
          <a:noFill/>
          <a:ln w="7200">
            <a:solidFill>
              <a:srgbClr val="000000"/>
            </a:solidFill>
            <a:bevel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5206" name="Oval 5">
            <a:extLst>
              <a:ext uri="{FF2B5EF4-FFF2-40B4-BE49-F238E27FC236}">
                <a16:creationId xmlns:a16="http://schemas.microsoft.com/office/drawing/2014/main" id="{4697CCB3-261B-4D7D-AA26-C9BD3C54F543}"/>
              </a:ext>
            </a:extLst>
          </xdr:cNvPr>
          <xdr:cNvSpPr>
            <a:spLocks noChangeArrowheads="1"/>
          </xdr:cNvSpPr>
        </xdr:nvSpPr>
        <xdr:spPr bwMode="auto">
          <a:xfrm>
            <a:off x="674" y="674"/>
            <a:ext cx="18" cy="18"/>
          </a:xfrm>
          <a:prstGeom prst="ellipse">
            <a:avLst/>
          </a:prstGeom>
          <a:solidFill>
            <a:srgbClr val="00000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</xdr:grp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B95"/>
  <sheetViews>
    <sheetView tabSelected="1" zoomScaleNormal="100" workbookViewId="0"/>
  </sheetViews>
  <sheetFormatPr defaultRowHeight="14" x14ac:dyDescent="0.2"/>
  <cols>
    <col min="1" max="43" width="1.75" customWidth="1"/>
    <col min="44" max="46" width="9" customWidth="1"/>
    <col min="47" max="50" width="9" style="8"/>
    <col min="51" max="54" width="9" style="7"/>
  </cols>
  <sheetData>
    <row r="1" spans="1:54" ht="23.5" x14ac:dyDescent="0.2">
      <c r="D1" s="3" t="s">
        <v>195</v>
      </c>
      <c r="AM1" s="2" t="s">
        <v>0</v>
      </c>
      <c r="AN1" s="2"/>
      <c r="AO1" s="18"/>
      <c r="AP1" s="18"/>
      <c r="AR1" s="8"/>
      <c r="AS1" s="8"/>
      <c r="AT1" s="8"/>
      <c r="AV1" s="7"/>
      <c r="AW1" s="7"/>
      <c r="AX1" s="7"/>
      <c r="AZ1"/>
      <c r="BA1"/>
      <c r="BB1"/>
    </row>
    <row r="2" spans="1:54" ht="21" x14ac:dyDescent="0.2">
      <c r="Q2" s="6" t="s">
        <v>1</v>
      </c>
      <c r="R2" s="2"/>
      <c r="S2" s="2"/>
      <c r="T2" s="2"/>
      <c r="U2" s="2"/>
      <c r="V2" s="4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R2" s="8"/>
      <c r="AS2" s="8"/>
      <c r="AT2" s="8"/>
      <c r="AV2" s="7"/>
      <c r="AW2" s="7"/>
      <c r="AX2" s="7"/>
      <c r="AZ2"/>
      <c r="BA2"/>
      <c r="BB2"/>
    </row>
    <row r="3" spans="1:54" ht="20.149999999999999" customHeight="1" x14ac:dyDescent="0.2">
      <c r="A3" s="1" t="s">
        <v>2</v>
      </c>
      <c r="D3" t="s">
        <v>3</v>
      </c>
    </row>
    <row r="4" spans="1:54" ht="20.149999999999999" customHeight="1" x14ac:dyDescent="0.2">
      <c r="D4" t="s">
        <v>4</v>
      </c>
    </row>
    <row r="5" spans="1:54" ht="20.149999999999999" customHeight="1" x14ac:dyDescent="0.2">
      <c r="D5" t="s">
        <v>5</v>
      </c>
    </row>
    <row r="6" spans="1:54" ht="20.149999999999999" customHeight="1" x14ac:dyDescent="0.2">
      <c r="C6" s="1" t="s">
        <v>6</v>
      </c>
      <c r="F6" t="s">
        <v>7</v>
      </c>
      <c r="H6" s="17" t="str">
        <f ca="1">IF(AU6=0,"ＡＢ",IF(AU6=1,"ＢＣ",IF(AU6=2,"ＡＣ",IF(AU6=3,"ＡＤ",IF(AU6=4,"ＢＥ",IF(AU6=5,"ＣＦ",IF(AU6=6,"ＤＥ",IF(AU6=7,"ＥＦ","ＤＦ"))))))))</f>
        <v>ＢＥ</v>
      </c>
      <c r="I6" s="17"/>
      <c r="J6" s="17"/>
      <c r="K6" t="s">
        <v>8</v>
      </c>
      <c r="AU6" s="8">
        <f ca="1">INT(RAND()*9)</f>
        <v>4</v>
      </c>
    </row>
    <row r="7" spans="1:54" ht="20.149999999999999" customHeight="1" x14ac:dyDescent="0.2"/>
    <row r="8" spans="1:54" ht="20.149999999999999" customHeight="1" x14ac:dyDescent="0.2"/>
    <row r="9" spans="1:54" ht="20.149999999999999" customHeight="1" x14ac:dyDescent="0.2"/>
    <row r="10" spans="1:54" ht="20.149999999999999" customHeight="1" x14ac:dyDescent="0.2"/>
    <row r="11" spans="1:54" ht="20.149999999999999" customHeight="1" x14ac:dyDescent="0.2"/>
    <row r="12" spans="1:54" ht="20.149999999999999" customHeight="1" x14ac:dyDescent="0.2"/>
    <row r="13" spans="1:54" ht="20.149999999999999" customHeight="1" x14ac:dyDescent="0.2"/>
    <row r="14" spans="1:54" ht="20.149999999999999" customHeight="1" x14ac:dyDescent="0.2">
      <c r="C14" s="1" t="s">
        <v>14</v>
      </c>
      <c r="F14" t="s">
        <v>9</v>
      </c>
      <c r="H14" s="17" t="str">
        <f ca="1">IF(AU14=0,"ＡＢＣ",IF(AU14=1,"ＤＥＦ",IF(AU14=2,"ＡＤＥＢ",IF(AU14=3,"ＢＥＦＣ","ＡＤＦＣ"))))</f>
        <v>ＢＥＦＣ</v>
      </c>
      <c r="I14" s="17"/>
      <c r="J14" s="17"/>
      <c r="K14" s="17"/>
      <c r="L14" s="17"/>
      <c r="M14" t="s">
        <v>13</v>
      </c>
      <c r="AU14" s="8">
        <f ca="1">INT(RAND()*5)</f>
        <v>3</v>
      </c>
    </row>
    <row r="15" spans="1:54" ht="20.149999999999999" customHeight="1" x14ac:dyDescent="0.2"/>
    <row r="16" spans="1:54" ht="20.149999999999999" customHeight="1" x14ac:dyDescent="0.2"/>
    <row r="17" spans="1:47" ht="20.149999999999999" customHeight="1" x14ac:dyDescent="0.2"/>
    <row r="18" spans="1:47" ht="20.149999999999999" customHeight="1" x14ac:dyDescent="0.2"/>
    <row r="19" spans="1:47" ht="20.149999999999999" customHeight="1" x14ac:dyDescent="0.2">
      <c r="A19" s="1"/>
    </row>
    <row r="20" spans="1:47" ht="20.149999999999999" customHeight="1" x14ac:dyDescent="0.2"/>
    <row r="21" spans="1:47" ht="20.149999999999999" customHeight="1" x14ac:dyDescent="0.2"/>
    <row r="22" spans="1:47" ht="20.149999999999999" customHeight="1" x14ac:dyDescent="0.2">
      <c r="C22" s="1" t="s">
        <v>141</v>
      </c>
      <c r="F22" t="s">
        <v>9</v>
      </c>
      <c r="H22" s="17" t="str">
        <f ca="1">IF(AU22=0,"ＡＢＣ","ＤＥＦ")</f>
        <v>ＡＢＣ</v>
      </c>
      <c r="I22" s="17"/>
      <c r="J22" s="17"/>
      <c r="K22" s="17"/>
      <c r="L22" t="s">
        <v>15</v>
      </c>
      <c r="AU22" s="8">
        <f ca="1">INT(RAND()*2)</f>
        <v>0</v>
      </c>
    </row>
    <row r="23" spans="1:47" ht="20.149999999999999" customHeight="1" x14ac:dyDescent="0.2"/>
    <row r="24" spans="1:47" ht="20.149999999999999" customHeight="1" x14ac:dyDescent="0.2"/>
    <row r="25" spans="1:47" ht="20.149999999999999" customHeight="1" x14ac:dyDescent="0.2"/>
    <row r="26" spans="1:47" ht="20.149999999999999" customHeight="1" x14ac:dyDescent="0.2"/>
    <row r="27" spans="1:47" ht="20.149999999999999" customHeight="1" x14ac:dyDescent="0.2"/>
    <row r="28" spans="1:47" ht="20.149999999999999" customHeight="1" x14ac:dyDescent="0.2"/>
    <row r="29" spans="1:47" ht="20.149999999999999" customHeight="1" x14ac:dyDescent="0.2"/>
    <row r="30" spans="1:47" ht="20.149999999999999" customHeight="1" x14ac:dyDescent="0.2">
      <c r="C30" s="1" t="s">
        <v>190</v>
      </c>
      <c r="F30" s="16" t="s">
        <v>9</v>
      </c>
      <c r="G30" s="16"/>
      <c r="H30" s="17" t="str">
        <f ca="1">IF(AU30=0,"ＡＢＣ","ＤＥＦ")</f>
        <v>ＡＢＣ</v>
      </c>
      <c r="I30" s="17"/>
      <c r="J30" s="17"/>
      <c r="K30" s="17"/>
      <c r="L30" t="s">
        <v>10</v>
      </c>
      <c r="AU30" s="8">
        <f ca="1">INT(RAND()*2)</f>
        <v>0</v>
      </c>
    </row>
    <row r="31" spans="1:47" ht="20.149999999999999" customHeight="1" x14ac:dyDescent="0.2"/>
    <row r="32" spans="1:47" ht="20.149999999999999" customHeight="1" x14ac:dyDescent="0.2"/>
    <row r="33" spans="1:54" ht="20.149999999999999" customHeight="1" x14ac:dyDescent="0.2"/>
    <row r="34" spans="1:54" ht="20.149999999999999" customHeight="1" x14ac:dyDescent="0.2"/>
    <row r="35" spans="1:54" ht="20.149999999999999" customHeight="1" x14ac:dyDescent="0.2"/>
    <row r="36" spans="1:54" ht="19" customHeight="1" x14ac:dyDescent="0.2"/>
    <row r="37" spans="1:54" ht="19" customHeight="1" x14ac:dyDescent="0.2"/>
    <row r="38" spans="1:54" ht="23.5" x14ac:dyDescent="0.2">
      <c r="D38" s="3" t="str">
        <f>IF(D1="","",D1)</f>
        <v>空間内の平面と直線</v>
      </c>
      <c r="AM38" s="2" t="str">
        <f>IF(AM1="","",AM1)</f>
        <v>№</v>
      </c>
      <c r="AN38" s="2"/>
      <c r="AO38" s="18" t="str">
        <f>IF(AO1="","",AO1)</f>
        <v/>
      </c>
      <c r="AP38" s="18" t="str">
        <f>IF(AP1="","",AP1)</f>
        <v/>
      </c>
      <c r="AR38" s="8"/>
      <c r="AS38" s="8"/>
      <c r="AT38" s="8"/>
      <c r="AV38" s="7"/>
      <c r="AW38" s="7"/>
      <c r="AX38" s="7"/>
      <c r="AZ38"/>
      <c r="BA38"/>
      <c r="BB38"/>
    </row>
    <row r="39" spans="1:54" ht="23.5" x14ac:dyDescent="0.2">
      <c r="E39" s="5" t="s">
        <v>182</v>
      </c>
      <c r="Q39" s="6" t="str">
        <f>IF(Q2="","",Q2)</f>
        <v>名前</v>
      </c>
      <c r="R39" s="2"/>
      <c r="S39" s="2"/>
      <c r="T39" s="2"/>
      <c r="U39" s="2"/>
      <c r="V39" s="4" t="str">
        <f>IF(V2="","",V2)</f>
        <v/>
      </c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R39" s="8"/>
      <c r="AS39" s="8"/>
      <c r="AT39" s="8"/>
      <c r="AV39" s="7"/>
      <c r="AW39" s="7"/>
      <c r="AX39" s="7"/>
      <c r="AZ39"/>
      <c r="BA39"/>
      <c r="BB39"/>
    </row>
    <row r="40" spans="1:54" ht="20.149999999999999" customHeight="1" x14ac:dyDescent="0.2">
      <c r="A40" t="str">
        <f t="shared" ref="A40:A49" si="0">IF(A3="","",A3)</f>
        <v>１．</v>
      </c>
      <c r="D40" t="str">
        <f>IF(D3="","",D3)</f>
        <v>右の図に示した三角柱について，</v>
      </c>
      <c r="AU40" s="8">
        <v>0</v>
      </c>
      <c r="AV40" s="8" t="s">
        <v>40</v>
      </c>
      <c r="AW40" s="8" t="s">
        <v>16</v>
      </c>
      <c r="AX40" s="8" t="s">
        <v>17</v>
      </c>
    </row>
    <row r="41" spans="1:54" ht="20.149999999999999" customHeight="1" x14ac:dyDescent="0.2">
      <c r="A41" t="str">
        <f t="shared" si="0"/>
        <v/>
      </c>
      <c r="B41" t="str">
        <f t="shared" ref="B41:C49" si="1">IF(B4="","",B4)</f>
        <v/>
      </c>
      <c r="C41" t="str">
        <f t="shared" si="1"/>
        <v/>
      </c>
      <c r="D41" t="str">
        <f>IF(D4="","",D4)</f>
        <v>次の関係にある辺や面をいいなさ</v>
      </c>
      <c r="AU41" s="8">
        <v>1</v>
      </c>
      <c r="AV41" s="8" t="s">
        <v>41</v>
      </c>
      <c r="AW41" s="8" t="s">
        <v>18</v>
      </c>
      <c r="AX41" s="8" t="s">
        <v>19</v>
      </c>
    </row>
    <row r="42" spans="1:54" ht="20.149999999999999" customHeight="1" x14ac:dyDescent="0.2">
      <c r="A42" t="str">
        <f t="shared" si="0"/>
        <v/>
      </c>
      <c r="B42" t="str">
        <f t="shared" si="1"/>
        <v/>
      </c>
      <c r="C42" t="str">
        <f t="shared" si="1"/>
        <v/>
      </c>
      <c r="D42" t="str">
        <f>IF(D5="","",D5)</f>
        <v>い。</v>
      </c>
      <c r="AU42" s="8">
        <v>2</v>
      </c>
      <c r="AV42" s="8" t="s">
        <v>42</v>
      </c>
      <c r="AW42" s="8" t="s">
        <v>20</v>
      </c>
      <c r="AX42" s="8" t="s">
        <v>21</v>
      </c>
    </row>
    <row r="43" spans="1:54" ht="20.149999999999999" customHeight="1" x14ac:dyDescent="0.2">
      <c r="A43" t="str">
        <f t="shared" si="0"/>
        <v/>
      </c>
      <c r="B43" t="str">
        <f t="shared" si="1"/>
        <v/>
      </c>
      <c r="C43" t="str">
        <f t="shared" si="1"/>
        <v>(1)</v>
      </c>
      <c r="F43" t="str">
        <f>IF(F6="","",F6)</f>
        <v>辺</v>
      </c>
      <c r="H43" s="17" t="str">
        <f ca="1">IF(H6="","",H6)</f>
        <v>ＢＥ</v>
      </c>
      <c r="I43" s="17"/>
      <c r="J43" s="17"/>
      <c r="K43" t="str">
        <f>IF(K6="","",K6)</f>
        <v>と平行な辺，垂直な辺</v>
      </c>
      <c r="AU43" s="8">
        <v>3</v>
      </c>
      <c r="AV43" s="8" t="s">
        <v>43</v>
      </c>
      <c r="AW43" s="8" t="s">
        <v>19</v>
      </c>
      <c r="AX43" s="8" t="s">
        <v>22</v>
      </c>
    </row>
    <row r="44" spans="1:54" ht="20.149999999999999" customHeight="1" x14ac:dyDescent="0.2">
      <c r="A44" t="str">
        <f t="shared" si="0"/>
        <v/>
      </c>
      <c r="B44" t="str">
        <f t="shared" si="1"/>
        <v/>
      </c>
      <c r="C44" t="str">
        <f t="shared" si="1"/>
        <v/>
      </c>
      <c r="AE44" t="str">
        <f t="shared" ref="AE44:AT44" si="2">IF(AE7="","",AE7)</f>
        <v/>
      </c>
      <c r="AF44" t="str">
        <f t="shared" si="2"/>
        <v/>
      </c>
      <c r="AG44" t="str">
        <f t="shared" si="2"/>
        <v/>
      </c>
      <c r="AH44" t="str">
        <f t="shared" si="2"/>
        <v/>
      </c>
      <c r="AI44" t="str">
        <f t="shared" si="2"/>
        <v/>
      </c>
      <c r="AJ44" t="str">
        <f t="shared" si="2"/>
        <v/>
      </c>
      <c r="AK44" t="str">
        <f t="shared" si="2"/>
        <v/>
      </c>
      <c r="AL44" t="str">
        <f t="shared" si="2"/>
        <v/>
      </c>
      <c r="AM44" t="str">
        <f t="shared" si="2"/>
        <v/>
      </c>
      <c r="AN44" t="str">
        <f t="shared" si="2"/>
        <v/>
      </c>
      <c r="AO44" t="str">
        <f t="shared" si="2"/>
        <v/>
      </c>
      <c r="AP44" t="str">
        <f t="shared" si="2"/>
        <v/>
      </c>
      <c r="AQ44" t="str">
        <f t="shared" si="2"/>
        <v/>
      </c>
      <c r="AR44" t="str">
        <f t="shared" si="2"/>
        <v/>
      </c>
      <c r="AS44" t="str">
        <f t="shared" si="2"/>
        <v/>
      </c>
      <c r="AT44" t="str">
        <f t="shared" si="2"/>
        <v/>
      </c>
      <c r="AU44" s="8">
        <v>4</v>
      </c>
      <c r="AV44" s="8" t="s">
        <v>44</v>
      </c>
      <c r="AW44" s="8" t="s">
        <v>21</v>
      </c>
      <c r="AX44" s="8" t="s">
        <v>23</v>
      </c>
    </row>
    <row r="45" spans="1:54" ht="20.149999999999999" customHeight="1" x14ac:dyDescent="0.2">
      <c r="A45" t="str">
        <f t="shared" si="0"/>
        <v/>
      </c>
      <c r="B45" t="str">
        <f t="shared" si="1"/>
        <v/>
      </c>
      <c r="C45" t="str">
        <f t="shared" si="1"/>
        <v/>
      </c>
      <c r="F45" s="7" t="s">
        <v>28</v>
      </c>
      <c r="G45" s="7"/>
      <c r="H45" s="7"/>
      <c r="I45" s="7"/>
      <c r="J45" s="7"/>
      <c r="K45" s="7"/>
      <c r="L45" s="7"/>
      <c r="M45" s="7" t="str">
        <f ca="1">VLOOKUP($AU$6,$AU$40:$AX$48,3)</f>
        <v>辺ＡＤ，ＣＦ</v>
      </c>
      <c r="N45" s="7"/>
      <c r="AE45" t="str">
        <f t="shared" ref="AE45:AT45" si="3">IF(AE8="","",AE8)</f>
        <v/>
      </c>
      <c r="AF45" t="str">
        <f t="shared" si="3"/>
        <v/>
      </c>
      <c r="AG45" t="str">
        <f t="shared" si="3"/>
        <v/>
      </c>
      <c r="AH45" t="str">
        <f t="shared" si="3"/>
        <v/>
      </c>
      <c r="AI45" t="str">
        <f t="shared" si="3"/>
        <v/>
      </c>
      <c r="AJ45" t="str">
        <f t="shared" si="3"/>
        <v/>
      </c>
      <c r="AK45" t="str">
        <f t="shared" si="3"/>
        <v/>
      </c>
      <c r="AL45" t="str">
        <f t="shared" si="3"/>
        <v/>
      </c>
      <c r="AM45" t="str">
        <f t="shared" si="3"/>
        <v/>
      </c>
      <c r="AN45" t="str">
        <f t="shared" si="3"/>
        <v/>
      </c>
      <c r="AO45" t="str">
        <f t="shared" si="3"/>
        <v/>
      </c>
      <c r="AP45" t="str">
        <f t="shared" si="3"/>
        <v/>
      </c>
      <c r="AQ45" t="str">
        <f t="shared" si="3"/>
        <v/>
      </c>
      <c r="AR45" t="str">
        <f t="shared" si="3"/>
        <v/>
      </c>
      <c r="AS45" t="str">
        <f t="shared" si="3"/>
        <v/>
      </c>
      <c r="AT45" t="str">
        <f t="shared" si="3"/>
        <v/>
      </c>
      <c r="AU45" s="8">
        <v>5</v>
      </c>
      <c r="AV45" s="8" t="s">
        <v>45</v>
      </c>
      <c r="AW45" s="8" t="s">
        <v>17</v>
      </c>
      <c r="AX45" s="8" t="s">
        <v>24</v>
      </c>
    </row>
    <row r="46" spans="1:54" ht="20.149999999999999" customHeight="1" x14ac:dyDescent="0.2">
      <c r="A46" t="str">
        <f t="shared" si="0"/>
        <v/>
      </c>
      <c r="B46" t="str">
        <f t="shared" si="1"/>
        <v/>
      </c>
      <c r="C46" t="str">
        <f t="shared" si="1"/>
        <v/>
      </c>
      <c r="F46" s="7" t="s">
        <v>29</v>
      </c>
      <c r="G46" s="7"/>
      <c r="H46" s="7"/>
      <c r="I46" s="7"/>
      <c r="J46" s="7"/>
      <c r="K46" s="7"/>
      <c r="L46" s="7"/>
      <c r="M46" s="7" t="str">
        <f ca="1">VLOOKUP($AU$6,$AU$40:$AX$48,4)</f>
        <v>辺ＡＢ，ＤＥ，ＢＣ，ＥＦ</v>
      </c>
      <c r="N46" s="7"/>
      <c r="AE46" t="str">
        <f t="shared" ref="AE46:AT46" si="4">IF(AE9="","",AE9)</f>
        <v/>
      </c>
      <c r="AF46" t="str">
        <f t="shared" si="4"/>
        <v/>
      </c>
      <c r="AG46" t="str">
        <f t="shared" si="4"/>
        <v/>
      </c>
      <c r="AH46" t="str">
        <f t="shared" si="4"/>
        <v/>
      </c>
      <c r="AI46" t="str">
        <f t="shared" si="4"/>
        <v/>
      </c>
      <c r="AJ46" t="str">
        <f t="shared" si="4"/>
        <v/>
      </c>
      <c r="AK46" t="str">
        <f t="shared" si="4"/>
        <v/>
      </c>
      <c r="AL46" t="str">
        <f t="shared" si="4"/>
        <v/>
      </c>
      <c r="AM46" t="str">
        <f t="shared" si="4"/>
        <v/>
      </c>
      <c r="AN46" t="str">
        <f t="shared" si="4"/>
        <v/>
      </c>
      <c r="AO46" t="str">
        <f t="shared" si="4"/>
        <v/>
      </c>
      <c r="AP46" t="str">
        <f t="shared" si="4"/>
        <v/>
      </c>
      <c r="AQ46" t="str">
        <f t="shared" si="4"/>
        <v/>
      </c>
      <c r="AR46" t="str">
        <f t="shared" si="4"/>
        <v/>
      </c>
      <c r="AS46" t="str">
        <f t="shared" si="4"/>
        <v/>
      </c>
      <c r="AT46" t="str">
        <f t="shared" si="4"/>
        <v/>
      </c>
      <c r="AU46" s="8">
        <v>6</v>
      </c>
      <c r="AV46" s="8" t="s">
        <v>46</v>
      </c>
      <c r="AW46" s="8" t="s">
        <v>25</v>
      </c>
      <c r="AX46" s="8" t="s">
        <v>17</v>
      </c>
    </row>
    <row r="47" spans="1:54" ht="20.149999999999999" customHeight="1" x14ac:dyDescent="0.2">
      <c r="A47" t="str">
        <f t="shared" si="0"/>
        <v/>
      </c>
      <c r="B47" t="str">
        <f t="shared" si="1"/>
        <v/>
      </c>
      <c r="C47" t="str">
        <f t="shared" si="1"/>
        <v/>
      </c>
      <c r="AE47" t="str">
        <f t="shared" ref="AE47:AT47" si="5">IF(AE10="","",AE10)</f>
        <v/>
      </c>
      <c r="AF47" t="str">
        <f t="shared" si="5"/>
        <v/>
      </c>
      <c r="AG47" t="str">
        <f t="shared" si="5"/>
        <v/>
      </c>
      <c r="AH47" t="str">
        <f t="shared" si="5"/>
        <v/>
      </c>
      <c r="AI47" t="str">
        <f t="shared" si="5"/>
        <v/>
      </c>
      <c r="AJ47" t="str">
        <f t="shared" si="5"/>
        <v/>
      </c>
      <c r="AK47" t="str">
        <f t="shared" si="5"/>
        <v/>
      </c>
      <c r="AL47" t="str">
        <f t="shared" si="5"/>
        <v/>
      </c>
      <c r="AM47" t="str">
        <f t="shared" si="5"/>
        <v/>
      </c>
      <c r="AN47" t="str">
        <f t="shared" si="5"/>
        <v/>
      </c>
      <c r="AO47" t="str">
        <f t="shared" si="5"/>
        <v/>
      </c>
      <c r="AP47" t="str">
        <f t="shared" si="5"/>
        <v/>
      </c>
      <c r="AQ47" t="str">
        <f t="shared" si="5"/>
        <v/>
      </c>
      <c r="AR47" t="str">
        <f t="shared" si="5"/>
        <v/>
      </c>
      <c r="AS47" t="str">
        <f t="shared" si="5"/>
        <v/>
      </c>
      <c r="AT47" t="str">
        <f t="shared" si="5"/>
        <v/>
      </c>
      <c r="AU47" s="8">
        <v>7</v>
      </c>
      <c r="AV47" s="8" t="s">
        <v>47</v>
      </c>
      <c r="AW47" s="8" t="s">
        <v>26</v>
      </c>
      <c r="AX47" s="8" t="s">
        <v>19</v>
      </c>
    </row>
    <row r="48" spans="1:54" ht="20.149999999999999" customHeight="1" x14ac:dyDescent="0.2">
      <c r="A48" t="str">
        <f t="shared" si="0"/>
        <v/>
      </c>
      <c r="B48" t="str">
        <f t="shared" si="1"/>
        <v/>
      </c>
      <c r="C48" t="str">
        <f t="shared" si="1"/>
        <v/>
      </c>
      <c r="AE48" t="str">
        <f t="shared" ref="AE48:AT48" si="6">IF(AE11="","",AE11)</f>
        <v/>
      </c>
      <c r="AF48" t="str">
        <f t="shared" si="6"/>
        <v/>
      </c>
      <c r="AG48" t="str">
        <f t="shared" si="6"/>
        <v/>
      </c>
      <c r="AH48" t="str">
        <f t="shared" si="6"/>
        <v/>
      </c>
      <c r="AI48" t="str">
        <f t="shared" si="6"/>
        <v/>
      </c>
      <c r="AJ48" t="str">
        <f t="shared" si="6"/>
        <v/>
      </c>
      <c r="AK48" t="str">
        <f t="shared" si="6"/>
        <v/>
      </c>
      <c r="AL48" t="str">
        <f t="shared" si="6"/>
        <v/>
      </c>
      <c r="AM48" t="str">
        <f t="shared" si="6"/>
        <v/>
      </c>
      <c r="AN48" t="str">
        <f t="shared" si="6"/>
        <v/>
      </c>
      <c r="AO48" t="str">
        <f t="shared" si="6"/>
        <v/>
      </c>
      <c r="AP48" t="str">
        <f t="shared" si="6"/>
        <v/>
      </c>
      <c r="AQ48" t="str">
        <f t="shared" si="6"/>
        <v/>
      </c>
      <c r="AR48" t="str">
        <f t="shared" si="6"/>
        <v/>
      </c>
      <c r="AS48" t="str">
        <f t="shared" si="6"/>
        <v/>
      </c>
      <c r="AT48" t="str">
        <f t="shared" si="6"/>
        <v/>
      </c>
      <c r="AU48" s="8">
        <v>8</v>
      </c>
      <c r="AV48" s="8" t="s">
        <v>48</v>
      </c>
      <c r="AW48" s="8" t="s">
        <v>27</v>
      </c>
      <c r="AX48" s="8" t="s">
        <v>21</v>
      </c>
    </row>
    <row r="49" spans="1:49" ht="20.149999999999999" customHeight="1" x14ac:dyDescent="0.2">
      <c r="A49" t="str">
        <f t="shared" si="0"/>
        <v/>
      </c>
      <c r="B49" t="str">
        <f t="shared" si="1"/>
        <v/>
      </c>
    </row>
    <row r="50" spans="1:49" ht="20.149999999999999" customHeight="1" x14ac:dyDescent="0.2">
      <c r="A50" t="str">
        <f>IF(A13="","",A13)</f>
        <v/>
      </c>
      <c r="B50" t="str">
        <f>IF(B13="","",B13)</f>
        <v/>
      </c>
    </row>
    <row r="51" spans="1:49" ht="20.149999999999999" customHeight="1" x14ac:dyDescent="0.2">
      <c r="A51" t="str">
        <f>IF(A19="","",A19)</f>
        <v/>
      </c>
      <c r="C51" t="str">
        <f>IF(C14="","",C14)</f>
        <v>(2)</v>
      </c>
      <c r="F51" t="str">
        <f>IF(F14="","",F14)</f>
        <v>面</v>
      </c>
      <c r="H51" s="17" t="str">
        <f ca="1">IF(H14="","",H14)</f>
        <v>ＢＥＦＣ</v>
      </c>
      <c r="I51" s="17"/>
      <c r="J51" s="17"/>
      <c r="K51" s="17"/>
      <c r="L51" s="17"/>
      <c r="M51" t="str">
        <f>IF(M14="","",M14)</f>
        <v>と平行な辺</v>
      </c>
      <c r="AU51" s="8">
        <v>0</v>
      </c>
      <c r="AV51" s="8" t="s">
        <v>49</v>
      </c>
      <c r="AW51" s="8" t="s">
        <v>34</v>
      </c>
    </row>
    <row r="52" spans="1:49" ht="20.149999999999999" customHeight="1" x14ac:dyDescent="0.2">
      <c r="A52" t="str">
        <f>IF(A20="","",A20)</f>
        <v/>
      </c>
      <c r="B52" t="str">
        <f>IF(B20="","",B20)</f>
        <v/>
      </c>
      <c r="C52" t="str">
        <f>IF(C15="","",C15)</f>
        <v/>
      </c>
      <c r="F52" t="str">
        <f>IF(F15="","",F15)</f>
        <v/>
      </c>
      <c r="H52" t="str">
        <f>IF(H15="","",H15)</f>
        <v/>
      </c>
      <c r="I52" t="str">
        <f>IF(I15="","",I15)</f>
        <v/>
      </c>
      <c r="J52" t="str">
        <f>IF(J15="","",J15)</f>
        <v/>
      </c>
      <c r="K52" t="str">
        <f>IF(K15="","",K15)</f>
        <v/>
      </c>
      <c r="L52" t="str">
        <f>IF(L15="","",L15)</f>
        <v/>
      </c>
      <c r="M52" t="str">
        <f>IF(M15="","",M15)</f>
        <v/>
      </c>
      <c r="N52" t="str">
        <f t="shared" ref="N52:AT52" si="7">IF(N15="","",N15)</f>
        <v/>
      </c>
      <c r="O52" t="str">
        <f t="shared" si="7"/>
        <v/>
      </c>
      <c r="P52" t="str">
        <f t="shared" si="7"/>
        <v/>
      </c>
      <c r="Q52" t="str">
        <f t="shared" si="7"/>
        <v/>
      </c>
      <c r="R52" t="str">
        <f t="shared" si="7"/>
        <v/>
      </c>
      <c r="S52" t="str">
        <f t="shared" si="7"/>
        <v/>
      </c>
      <c r="T52" t="str">
        <f t="shared" si="7"/>
        <v/>
      </c>
      <c r="U52" t="str">
        <f t="shared" si="7"/>
        <v/>
      </c>
      <c r="V52" t="str">
        <f t="shared" si="7"/>
        <v/>
      </c>
      <c r="W52" t="str">
        <f t="shared" si="7"/>
        <v/>
      </c>
      <c r="X52" t="str">
        <f t="shared" si="7"/>
        <v/>
      </c>
      <c r="Y52" t="str">
        <f t="shared" si="7"/>
        <v/>
      </c>
      <c r="Z52" t="str">
        <f t="shared" si="7"/>
        <v/>
      </c>
      <c r="AA52" t="str">
        <f t="shared" si="7"/>
        <v/>
      </c>
      <c r="AB52" t="str">
        <f t="shared" si="7"/>
        <v/>
      </c>
      <c r="AC52" t="str">
        <f t="shared" si="7"/>
        <v/>
      </c>
      <c r="AD52" t="str">
        <f t="shared" si="7"/>
        <v/>
      </c>
      <c r="AE52" t="str">
        <f t="shared" si="7"/>
        <v/>
      </c>
      <c r="AF52" t="str">
        <f t="shared" si="7"/>
        <v/>
      </c>
      <c r="AG52" t="str">
        <f t="shared" si="7"/>
        <v/>
      </c>
      <c r="AH52" t="str">
        <f t="shared" si="7"/>
        <v/>
      </c>
      <c r="AI52" t="str">
        <f t="shared" si="7"/>
        <v/>
      </c>
      <c r="AJ52" t="str">
        <f t="shared" si="7"/>
        <v/>
      </c>
      <c r="AK52" t="str">
        <f t="shared" si="7"/>
        <v/>
      </c>
      <c r="AL52" t="str">
        <f t="shared" si="7"/>
        <v/>
      </c>
      <c r="AM52" t="str">
        <f t="shared" si="7"/>
        <v/>
      </c>
      <c r="AN52" t="str">
        <f t="shared" si="7"/>
        <v/>
      </c>
      <c r="AO52" t="str">
        <f t="shared" si="7"/>
        <v/>
      </c>
      <c r="AP52" t="str">
        <f t="shared" si="7"/>
        <v/>
      </c>
      <c r="AQ52" t="str">
        <f t="shared" si="7"/>
        <v/>
      </c>
      <c r="AR52" t="str">
        <f t="shared" si="7"/>
        <v/>
      </c>
      <c r="AS52" t="str">
        <f t="shared" si="7"/>
        <v/>
      </c>
      <c r="AT52" t="str">
        <f t="shared" si="7"/>
        <v/>
      </c>
      <c r="AU52" s="8">
        <v>1</v>
      </c>
      <c r="AV52" s="8" t="s">
        <v>51</v>
      </c>
      <c r="AW52" s="8" t="s">
        <v>35</v>
      </c>
    </row>
    <row r="53" spans="1:49" ht="20.149999999999999" customHeight="1" x14ac:dyDescent="0.2">
      <c r="A53" t="str">
        <f>IF(A21="","",A21)</f>
        <v/>
      </c>
      <c r="B53" t="str">
        <f>IF(B21="","",B21)</f>
        <v/>
      </c>
      <c r="C53" t="str">
        <f>IF(C16="","",C16)</f>
        <v/>
      </c>
      <c r="F53" s="7" t="s">
        <v>28</v>
      </c>
      <c r="M53" s="7" t="str">
        <f ca="1">VLOOKUP($AU$14,$AU$51:$AW$55,3)</f>
        <v>辺ＡＤ</v>
      </c>
      <c r="AG53" t="str">
        <f t="shared" ref="AG53:AT53" si="8">IF(AG16="","",AG16)</f>
        <v/>
      </c>
      <c r="AH53" t="str">
        <f t="shared" si="8"/>
        <v/>
      </c>
      <c r="AI53" t="str">
        <f t="shared" si="8"/>
        <v/>
      </c>
      <c r="AJ53" t="str">
        <f t="shared" si="8"/>
        <v/>
      </c>
      <c r="AK53" t="str">
        <f t="shared" si="8"/>
        <v/>
      </c>
      <c r="AL53" t="str">
        <f t="shared" si="8"/>
        <v/>
      </c>
      <c r="AM53" t="str">
        <f t="shared" si="8"/>
        <v/>
      </c>
      <c r="AN53" t="str">
        <f t="shared" si="8"/>
        <v/>
      </c>
      <c r="AO53" t="str">
        <f t="shared" si="8"/>
        <v/>
      </c>
      <c r="AP53" t="str">
        <f t="shared" si="8"/>
        <v/>
      </c>
      <c r="AQ53" t="str">
        <f t="shared" si="8"/>
        <v/>
      </c>
      <c r="AR53" t="str">
        <f t="shared" si="8"/>
        <v/>
      </c>
      <c r="AS53" t="str">
        <f t="shared" si="8"/>
        <v/>
      </c>
      <c r="AT53" t="str">
        <f t="shared" si="8"/>
        <v/>
      </c>
      <c r="AU53" s="8">
        <v>2</v>
      </c>
      <c r="AV53" s="8" t="s">
        <v>52</v>
      </c>
      <c r="AW53" s="8" t="s">
        <v>36</v>
      </c>
    </row>
    <row r="54" spans="1:49" ht="20.149999999999999" customHeight="1" x14ac:dyDescent="0.2">
      <c r="A54" t="str">
        <f>IF(A22="","",A22)</f>
        <v/>
      </c>
      <c r="B54" t="str">
        <f>IF(B22="","",B22)</f>
        <v/>
      </c>
      <c r="AU54" s="8">
        <v>3</v>
      </c>
      <c r="AV54" s="8" t="s">
        <v>53</v>
      </c>
      <c r="AW54" s="8" t="s">
        <v>37</v>
      </c>
    </row>
    <row r="55" spans="1:49" ht="20.149999999999999" customHeight="1" x14ac:dyDescent="0.2">
      <c r="A55" t="str">
        <f t="shared" ref="A55:B57" si="9">IF(A23="","",A23)</f>
        <v/>
      </c>
      <c r="B55" t="str">
        <f t="shared" si="9"/>
        <v/>
      </c>
      <c r="AU55" s="8">
        <v>4</v>
      </c>
      <c r="AV55" s="8" t="s">
        <v>54</v>
      </c>
      <c r="AW55" s="8" t="s">
        <v>38</v>
      </c>
    </row>
    <row r="56" spans="1:49" ht="20.149999999999999" customHeight="1" x14ac:dyDescent="0.2">
      <c r="A56" t="str">
        <f t="shared" si="9"/>
        <v/>
      </c>
      <c r="B56" t="str">
        <f t="shared" si="9"/>
        <v/>
      </c>
      <c r="C56" t="str">
        <f>IF(C17="","",C17)</f>
        <v/>
      </c>
      <c r="F56" t="str">
        <f>IF(F17="","",F17)</f>
        <v/>
      </c>
      <c r="AG56" t="str">
        <f t="shared" ref="AG56:AT56" si="10">IF(AG17="","",AG17)</f>
        <v/>
      </c>
      <c r="AH56" t="str">
        <f t="shared" si="10"/>
        <v/>
      </c>
      <c r="AI56" t="str">
        <f t="shared" si="10"/>
        <v/>
      </c>
      <c r="AJ56" t="str">
        <f t="shared" si="10"/>
        <v/>
      </c>
      <c r="AK56" t="str">
        <f t="shared" si="10"/>
        <v/>
      </c>
      <c r="AL56" t="str">
        <f t="shared" si="10"/>
        <v/>
      </c>
      <c r="AM56" t="str">
        <f t="shared" si="10"/>
        <v/>
      </c>
      <c r="AN56" t="str">
        <f t="shared" si="10"/>
        <v/>
      </c>
      <c r="AO56" t="str">
        <f t="shared" si="10"/>
        <v/>
      </c>
      <c r="AP56" t="str">
        <f t="shared" si="10"/>
        <v/>
      </c>
      <c r="AQ56" t="str">
        <f t="shared" si="10"/>
        <v/>
      </c>
      <c r="AR56" t="str">
        <f t="shared" si="10"/>
        <v/>
      </c>
      <c r="AS56" t="str">
        <f t="shared" si="10"/>
        <v/>
      </c>
      <c r="AT56" t="str">
        <f t="shared" si="10"/>
        <v/>
      </c>
    </row>
    <row r="57" spans="1:49" ht="20.149999999999999" customHeight="1" x14ac:dyDescent="0.2">
      <c r="A57" t="str">
        <f t="shared" si="9"/>
        <v/>
      </c>
      <c r="B57" t="str">
        <f t="shared" si="9"/>
        <v/>
      </c>
      <c r="C57" t="str">
        <f>IF(C18="","",C18)</f>
        <v/>
      </c>
      <c r="F57" t="str">
        <f>IF(F18="","",F18)</f>
        <v/>
      </c>
      <c r="AG57" t="str">
        <f t="shared" ref="AG57:AT57" si="11">IF(AG18="","",AG18)</f>
        <v/>
      </c>
      <c r="AH57" t="str">
        <f t="shared" si="11"/>
        <v/>
      </c>
      <c r="AI57" t="str">
        <f t="shared" si="11"/>
        <v/>
      </c>
      <c r="AJ57" t="str">
        <f t="shared" si="11"/>
        <v/>
      </c>
      <c r="AK57" t="str">
        <f t="shared" si="11"/>
        <v/>
      </c>
      <c r="AL57" t="str">
        <f t="shared" si="11"/>
        <v/>
      </c>
      <c r="AM57" t="str">
        <f t="shared" si="11"/>
        <v/>
      </c>
      <c r="AN57" t="str">
        <f t="shared" si="11"/>
        <v/>
      </c>
      <c r="AO57" t="str">
        <f t="shared" si="11"/>
        <v/>
      </c>
      <c r="AP57" t="str">
        <f t="shared" si="11"/>
        <v/>
      </c>
      <c r="AQ57" t="str">
        <f t="shared" si="11"/>
        <v/>
      </c>
      <c r="AR57" t="str">
        <f t="shared" si="11"/>
        <v/>
      </c>
      <c r="AS57" t="str">
        <f t="shared" si="11"/>
        <v/>
      </c>
      <c r="AT57" t="str">
        <f t="shared" si="11"/>
        <v/>
      </c>
      <c r="AU57" s="8">
        <v>0</v>
      </c>
      <c r="AV57" s="8" t="s">
        <v>49</v>
      </c>
      <c r="AW57" s="8" t="s">
        <v>39</v>
      </c>
    </row>
    <row r="58" spans="1:49" ht="20.149999999999999" customHeight="1" x14ac:dyDescent="0.2">
      <c r="A58" t="str">
        <f t="shared" ref="A58:B68" si="12">IF(A26="","",A26)</f>
        <v/>
      </c>
      <c r="B58" t="str">
        <f t="shared" si="12"/>
        <v/>
      </c>
      <c r="C58" t="str">
        <f>IF(C19="","",C19)</f>
        <v/>
      </c>
      <c r="F58" t="str">
        <f>IF(F19="","",F19)</f>
        <v/>
      </c>
      <c r="H58" t="str">
        <f t="shared" ref="H58:AF58" si="13">IF(H19="","",H19)</f>
        <v/>
      </c>
      <c r="I58" t="str">
        <f t="shared" si="13"/>
        <v/>
      </c>
      <c r="J58" t="str">
        <f t="shared" si="13"/>
        <v/>
      </c>
      <c r="K58" t="str">
        <f t="shared" si="13"/>
        <v/>
      </c>
      <c r="L58" t="str">
        <f t="shared" si="13"/>
        <v/>
      </c>
      <c r="M58" t="str">
        <f t="shared" si="13"/>
        <v/>
      </c>
      <c r="N58" t="str">
        <f t="shared" si="13"/>
        <v/>
      </c>
      <c r="O58" t="str">
        <f t="shared" si="13"/>
        <v/>
      </c>
      <c r="P58" t="str">
        <f t="shared" si="13"/>
        <v/>
      </c>
      <c r="Q58" t="str">
        <f t="shared" si="13"/>
        <v/>
      </c>
      <c r="R58" t="str">
        <f t="shared" si="13"/>
        <v/>
      </c>
      <c r="S58" t="str">
        <f t="shared" si="13"/>
        <v/>
      </c>
      <c r="T58" t="str">
        <f t="shared" si="13"/>
        <v/>
      </c>
      <c r="U58" t="str">
        <f t="shared" si="13"/>
        <v/>
      </c>
      <c r="V58" t="str">
        <f t="shared" si="13"/>
        <v/>
      </c>
      <c r="W58" t="str">
        <f t="shared" si="13"/>
        <v/>
      </c>
      <c r="X58" t="str">
        <f t="shared" si="13"/>
        <v/>
      </c>
      <c r="Y58" t="str">
        <f t="shared" si="13"/>
        <v/>
      </c>
      <c r="Z58" t="str">
        <f t="shared" si="13"/>
        <v/>
      </c>
      <c r="AA58" t="str">
        <f t="shared" si="13"/>
        <v/>
      </c>
      <c r="AB58" t="str">
        <f t="shared" si="13"/>
        <v/>
      </c>
      <c r="AC58" t="str">
        <f t="shared" si="13"/>
        <v/>
      </c>
      <c r="AD58" t="str">
        <f t="shared" si="13"/>
        <v/>
      </c>
      <c r="AE58" t="str">
        <f t="shared" si="13"/>
        <v/>
      </c>
      <c r="AF58" t="str">
        <f t="shared" si="13"/>
        <v/>
      </c>
      <c r="AG58" t="str">
        <f t="shared" ref="AG58:AT58" si="14">IF(AG19="","",AG19)</f>
        <v/>
      </c>
      <c r="AH58" t="str">
        <f t="shared" si="14"/>
        <v/>
      </c>
      <c r="AI58" t="str">
        <f t="shared" si="14"/>
        <v/>
      </c>
      <c r="AJ58" t="str">
        <f t="shared" si="14"/>
        <v/>
      </c>
      <c r="AK58" t="str">
        <f t="shared" si="14"/>
        <v/>
      </c>
      <c r="AL58" t="str">
        <f t="shared" si="14"/>
        <v/>
      </c>
      <c r="AM58" t="str">
        <f t="shared" si="14"/>
        <v/>
      </c>
      <c r="AN58" t="str">
        <f t="shared" si="14"/>
        <v/>
      </c>
      <c r="AO58" t="str">
        <f t="shared" si="14"/>
        <v/>
      </c>
      <c r="AP58" t="str">
        <f t="shared" si="14"/>
        <v/>
      </c>
      <c r="AQ58" t="str">
        <f t="shared" si="14"/>
        <v/>
      </c>
      <c r="AR58" t="str">
        <f t="shared" si="14"/>
        <v/>
      </c>
      <c r="AS58" t="str">
        <f t="shared" si="14"/>
        <v/>
      </c>
      <c r="AT58" t="str">
        <f t="shared" si="14"/>
        <v/>
      </c>
      <c r="AU58" s="8">
        <v>1</v>
      </c>
      <c r="AV58" s="8" t="s">
        <v>51</v>
      </c>
      <c r="AW58" s="8" t="s">
        <v>39</v>
      </c>
    </row>
    <row r="59" spans="1:49" ht="20.149999999999999" customHeight="1" x14ac:dyDescent="0.2">
      <c r="A59" t="str">
        <f t="shared" si="12"/>
        <v/>
      </c>
      <c r="B59" t="str">
        <f t="shared" si="12"/>
        <v/>
      </c>
      <c r="C59" t="str">
        <f>IF(C22="","",C22)</f>
        <v>(3)</v>
      </c>
      <c r="F59" t="str">
        <f>IF(F22="","",F22)</f>
        <v>面</v>
      </c>
      <c r="H59" s="17" t="str">
        <f ca="1">IF(H22="","",H22)</f>
        <v>ＡＢＣ</v>
      </c>
      <c r="I59" s="17"/>
      <c r="J59" s="17"/>
      <c r="K59" s="17"/>
      <c r="L59" t="str">
        <f>IF(L22="","",L22)</f>
        <v>と垂直な辺</v>
      </c>
    </row>
    <row r="60" spans="1:49" ht="20.149999999999999" customHeight="1" x14ac:dyDescent="0.2">
      <c r="A60" t="str">
        <f t="shared" si="12"/>
        <v/>
      </c>
      <c r="B60" t="str">
        <f t="shared" si="12"/>
        <v/>
      </c>
    </row>
    <row r="61" spans="1:49" ht="20.149999999999999" customHeight="1" x14ac:dyDescent="0.2">
      <c r="A61" t="str">
        <f t="shared" si="12"/>
        <v/>
      </c>
      <c r="B61" t="str">
        <f t="shared" si="12"/>
        <v/>
      </c>
      <c r="F61" s="7" t="s">
        <v>29</v>
      </c>
      <c r="M61" s="7" t="str">
        <f ca="1">VLOOKUP($AU$22,$AU$57:$AW$58,3)</f>
        <v>辺ＡＤ，ＢＥ，ＣＦ</v>
      </c>
    </row>
    <row r="62" spans="1:49" ht="20.149999999999999" customHeight="1" x14ac:dyDescent="0.2">
      <c r="A62" t="str">
        <f t="shared" si="12"/>
        <v/>
      </c>
      <c r="B62" t="str">
        <f t="shared" si="12"/>
        <v/>
      </c>
    </row>
    <row r="63" spans="1:49" ht="20.149999999999999" customHeight="1" x14ac:dyDescent="0.2">
      <c r="A63" t="str">
        <f t="shared" si="12"/>
        <v/>
      </c>
      <c r="B63" t="str">
        <f t="shared" si="12"/>
        <v/>
      </c>
    </row>
    <row r="64" spans="1:49" ht="20.149999999999999" customHeight="1" x14ac:dyDescent="0.2">
      <c r="A64" t="str">
        <f t="shared" si="12"/>
        <v/>
      </c>
      <c r="B64" t="str">
        <f t="shared" si="12"/>
        <v/>
      </c>
    </row>
    <row r="65" spans="1:50" ht="20.149999999999999" customHeight="1" x14ac:dyDescent="0.2">
      <c r="A65" t="str">
        <f t="shared" si="12"/>
        <v/>
      </c>
      <c r="B65" t="str">
        <f t="shared" si="12"/>
        <v/>
      </c>
    </row>
    <row r="66" spans="1:50" ht="20.149999999999999" customHeight="1" x14ac:dyDescent="0.2">
      <c r="A66" t="str">
        <f t="shared" si="12"/>
        <v/>
      </c>
      <c r="B66" t="str">
        <f t="shared" si="12"/>
        <v/>
      </c>
    </row>
    <row r="67" spans="1:50" ht="20.149999999999999" customHeight="1" x14ac:dyDescent="0.2">
      <c r="A67" t="str">
        <f t="shared" si="12"/>
        <v/>
      </c>
      <c r="B67" t="str">
        <f t="shared" si="12"/>
        <v/>
      </c>
      <c r="C67" t="str">
        <f>IF(C30="","",C30)</f>
        <v>(4)</v>
      </c>
      <c r="F67" t="str">
        <f>IF(F30="","",F30)</f>
        <v>面</v>
      </c>
      <c r="H67" s="17" t="str">
        <f ca="1">IF(H30="","",H30)</f>
        <v>ＡＢＣ</v>
      </c>
      <c r="I67" s="17"/>
      <c r="J67" s="17"/>
      <c r="K67" s="17"/>
      <c r="L67" t="str">
        <f>IF(L30="","",L30)</f>
        <v>と平行な面，垂直な面</v>
      </c>
    </row>
    <row r="68" spans="1:50" ht="20.149999999999999" customHeight="1" x14ac:dyDescent="0.2">
      <c r="A68" t="str">
        <f t="shared" si="12"/>
        <v/>
      </c>
      <c r="B68" t="str">
        <f t="shared" si="12"/>
        <v/>
      </c>
      <c r="F68" t="str">
        <f t="shared" ref="F68:AT68" si="15">IF(F13="","",F13)</f>
        <v/>
      </c>
      <c r="G68" t="str">
        <f t="shared" si="15"/>
        <v/>
      </c>
      <c r="H68" t="str">
        <f t="shared" si="15"/>
        <v/>
      </c>
      <c r="I68" t="str">
        <f t="shared" si="15"/>
        <v/>
      </c>
      <c r="J68" t="str">
        <f t="shared" si="15"/>
        <v/>
      </c>
      <c r="K68" t="str">
        <f t="shared" si="15"/>
        <v/>
      </c>
      <c r="L68" t="str">
        <f t="shared" si="15"/>
        <v/>
      </c>
      <c r="M68" t="str">
        <f t="shared" si="15"/>
        <v/>
      </c>
      <c r="N68" t="str">
        <f t="shared" si="15"/>
        <v/>
      </c>
      <c r="O68" t="str">
        <f t="shared" si="15"/>
        <v/>
      </c>
      <c r="P68" t="str">
        <f t="shared" si="15"/>
        <v/>
      </c>
      <c r="Q68" t="str">
        <f t="shared" si="15"/>
        <v/>
      </c>
      <c r="R68" t="str">
        <f t="shared" si="15"/>
        <v/>
      </c>
      <c r="S68" t="str">
        <f t="shared" si="15"/>
        <v/>
      </c>
      <c r="T68" t="str">
        <f t="shared" si="15"/>
        <v/>
      </c>
      <c r="U68" t="str">
        <f t="shared" si="15"/>
        <v/>
      </c>
      <c r="V68" t="str">
        <f t="shared" si="15"/>
        <v/>
      </c>
      <c r="W68" t="str">
        <f t="shared" si="15"/>
        <v/>
      </c>
      <c r="X68" t="str">
        <f t="shared" si="15"/>
        <v/>
      </c>
      <c r="Y68" t="str">
        <f t="shared" si="15"/>
        <v/>
      </c>
      <c r="Z68" t="str">
        <f t="shared" si="15"/>
        <v/>
      </c>
      <c r="AA68" t="str">
        <f t="shared" si="15"/>
        <v/>
      </c>
      <c r="AB68" t="str">
        <f t="shared" si="15"/>
        <v/>
      </c>
      <c r="AC68" t="str">
        <f t="shared" si="15"/>
        <v/>
      </c>
      <c r="AD68" t="str">
        <f t="shared" si="15"/>
        <v/>
      </c>
      <c r="AE68" t="str">
        <f t="shared" si="15"/>
        <v/>
      </c>
      <c r="AF68" t="str">
        <f t="shared" si="15"/>
        <v/>
      </c>
      <c r="AG68" t="str">
        <f t="shared" si="15"/>
        <v/>
      </c>
      <c r="AH68" t="str">
        <f t="shared" si="15"/>
        <v/>
      </c>
      <c r="AI68" t="str">
        <f t="shared" si="15"/>
        <v/>
      </c>
      <c r="AJ68" t="str">
        <f t="shared" si="15"/>
        <v/>
      </c>
      <c r="AK68" t="str">
        <f t="shared" si="15"/>
        <v/>
      </c>
      <c r="AL68" t="str">
        <f t="shared" si="15"/>
        <v/>
      </c>
      <c r="AM68" t="str">
        <f t="shared" si="15"/>
        <v/>
      </c>
      <c r="AN68" t="str">
        <f t="shared" si="15"/>
        <v/>
      </c>
      <c r="AO68" t="str">
        <f t="shared" si="15"/>
        <v/>
      </c>
      <c r="AP68" t="str">
        <f t="shared" si="15"/>
        <v/>
      </c>
      <c r="AQ68" t="str">
        <f t="shared" si="15"/>
        <v/>
      </c>
      <c r="AR68" t="str">
        <f t="shared" si="15"/>
        <v/>
      </c>
      <c r="AS68" t="str">
        <f t="shared" si="15"/>
        <v/>
      </c>
      <c r="AT68" t="str">
        <f t="shared" si="15"/>
        <v/>
      </c>
      <c r="AU68" s="8">
        <v>0</v>
      </c>
      <c r="AV68" s="8" t="s">
        <v>49</v>
      </c>
      <c r="AW68" s="8" t="s">
        <v>32</v>
      </c>
      <c r="AX68" s="8" t="s">
        <v>183</v>
      </c>
    </row>
    <row r="69" spans="1:50" ht="20.149999999999999" customHeight="1" x14ac:dyDescent="0.2">
      <c r="F69" s="7" t="s">
        <v>30</v>
      </c>
      <c r="M69" s="7" t="str">
        <f ca="1">VLOOKUP($AU$30,$AU$68:$AX$69,3)</f>
        <v>面ＤＥＦ</v>
      </c>
      <c r="AU69" s="8">
        <v>1</v>
      </c>
      <c r="AV69" s="8" t="s">
        <v>50</v>
      </c>
      <c r="AW69" s="8" t="s">
        <v>33</v>
      </c>
      <c r="AX69" s="8" t="s">
        <v>183</v>
      </c>
    </row>
    <row r="70" spans="1:50" ht="20.149999999999999" customHeight="1" x14ac:dyDescent="0.2">
      <c r="F70" s="7" t="s">
        <v>31</v>
      </c>
      <c r="M70" s="7" t="str">
        <f ca="1">VLOOKUP($AU$30,$AU$68:$AX$69,4)</f>
        <v>面ＡＤＥＢ，ＢＥＦＣ，ＡＤＦＣ</v>
      </c>
    </row>
    <row r="71" spans="1:50" ht="20.149999999999999" customHeight="1" x14ac:dyDescent="0.2"/>
    <row r="72" spans="1:50" ht="20.149999999999999" customHeight="1" x14ac:dyDescent="0.2"/>
    <row r="73" spans="1:50" ht="20.149999999999999" customHeight="1" x14ac:dyDescent="0.2"/>
    <row r="74" spans="1:50" ht="20.149999999999999" customHeight="1" x14ac:dyDescent="0.2"/>
    <row r="75" spans="1:50" ht="20.149999999999999" customHeight="1" x14ac:dyDescent="0.2"/>
    <row r="76" spans="1:50" ht="20.149999999999999" customHeight="1" x14ac:dyDescent="0.2"/>
    <row r="77" spans="1:50" ht="20.149999999999999" customHeight="1" x14ac:dyDescent="0.2"/>
    <row r="78" spans="1:50" ht="20.149999999999999" customHeight="1" x14ac:dyDescent="0.2"/>
    <row r="79" spans="1:50" ht="20.149999999999999" customHeight="1" x14ac:dyDescent="0.2"/>
    <row r="80" spans="1:50" ht="20.149999999999999" customHeight="1" x14ac:dyDescent="0.2"/>
    <row r="81" ht="20.149999999999999" customHeight="1" x14ac:dyDescent="0.2"/>
    <row r="82" ht="20.149999999999999" customHeight="1" x14ac:dyDescent="0.2"/>
    <row r="83" ht="20.149999999999999" customHeight="1" x14ac:dyDescent="0.2"/>
    <row r="84" ht="20.149999999999999" customHeight="1" x14ac:dyDescent="0.2"/>
    <row r="85" ht="20.149999999999999" customHeight="1" x14ac:dyDescent="0.2"/>
    <row r="86" ht="20.149999999999999" customHeight="1" x14ac:dyDescent="0.2"/>
    <row r="87" ht="20.149999999999999" customHeight="1" x14ac:dyDescent="0.2"/>
    <row r="88" ht="20.149999999999999" customHeight="1" x14ac:dyDescent="0.2"/>
    <row r="89" ht="20.149999999999999" customHeight="1" x14ac:dyDescent="0.2"/>
    <row r="90" ht="20.149999999999999" customHeight="1" x14ac:dyDescent="0.2"/>
    <row r="91" ht="20.149999999999999" customHeight="1" x14ac:dyDescent="0.2"/>
    <row r="92" ht="20.149999999999999" customHeight="1" x14ac:dyDescent="0.2"/>
    <row r="93" ht="20.149999999999999" customHeight="1" x14ac:dyDescent="0.2"/>
    <row r="94" ht="20.149999999999999" customHeight="1" x14ac:dyDescent="0.2"/>
    <row r="95" ht="20.149999999999999" customHeight="1" x14ac:dyDescent="0.2"/>
  </sheetData>
  <mergeCells count="11">
    <mergeCell ref="H67:K67"/>
    <mergeCell ref="H43:J43"/>
    <mergeCell ref="H51:L51"/>
    <mergeCell ref="AO1:AP1"/>
    <mergeCell ref="AO38:AP38"/>
    <mergeCell ref="H6:J6"/>
    <mergeCell ref="F30:G30"/>
    <mergeCell ref="H30:K30"/>
    <mergeCell ref="H22:K22"/>
    <mergeCell ref="H14:L14"/>
    <mergeCell ref="H59:K59"/>
  </mergeCells>
  <phoneticPr fontId="1"/>
  <pageMargins left="0.98425196850393704" right="0.78740157480314965" top="0.98425196850393704" bottom="0.98425196850393704" header="0.51181102362204722" footer="0.51181102362204722"/>
  <pageSetup paperSize="9" orientation="portrait" verticalDpi="0" r:id="rId1"/>
  <headerFooter alignWithMargins="0">
    <oddHeader>&amp;L空間図形&amp;R数学ドリル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D100"/>
  <sheetViews>
    <sheetView workbookViewId="0"/>
  </sheetViews>
  <sheetFormatPr defaultRowHeight="14" x14ac:dyDescent="0.2"/>
  <cols>
    <col min="1" max="43" width="1.75" customWidth="1"/>
    <col min="44" max="46" width="9" customWidth="1"/>
    <col min="47" max="56" width="9" style="8"/>
  </cols>
  <sheetData>
    <row r="1" spans="1:56" ht="23.5" x14ac:dyDescent="0.2">
      <c r="D1" s="3" t="s">
        <v>195</v>
      </c>
      <c r="AM1" s="2" t="s">
        <v>134</v>
      </c>
      <c r="AN1" s="2"/>
      <c r="AO1" s="18"/>
      <c r="AP1" s="18"/>
      <c r="AR1" s="8"/>
      <c r="AS1" s="8"/>
      <c r="AT1" s="8"/>
      <c r="BB1"/>
      <c r="BC1"/>
      <c r="BD1"/>
    </row>
    <row r="2" spans="1:56" ht="21" x14ac:dyDescent="0.2">
      <c r="Q2" s="6" t="s">
        <v>1</v>
      </c>
      <c r="R2" s="2"/>
      <c r="S2" s="2"/>
      <c r="T2" s="2"/>
      <c r="U2" s="2"/>
      <c r="V2" s="4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R2" s="8"/>
      <c r="AS2" s="8"/>
      <c r="AT2" s="8"/>
      <c r="BB2"/>
      <c r="BC2"/>
      <c r="BD2"/>
    </row>
    <row r="3" spans="1:56" ht="20.149999999999999" customHeight="1" x14ac:dyDescent="0.2">
      <c r="A3" s="1" t="s">
        <v>135</v>
      </c>
      <c r="D3" t="s">
        <v>185</v>
      </c>
    </row>
    <row r="4" spans="1:56" ht="20.149999999999999" customHeight="1" x14ac:dyDescent="0.2">
      <c r="D4" t="s">
        <v>136</v>
      </c>
      <c r="AU4" s="8">
        <f ca="1">INT(RAND()*4)</f>
        <v>0</v>
      </c>
      <c r="AV4" s="8">
        <v>0</v>
      </c>
      <c r="AW4" s="8" t="s">
        <v>188</v>
      </c>
      <c r="AX4" s="8" t="s">
        <v>142</v>
      </c>
      <c r="AY4" s="8" t="s">
        <v>167</v>
      </c>
      <c r="AZ4" s="8" t="s">
        <v>146</v>
      </c>
    </row>
    <row r="5" spans="1:56" ht="20.149999999999999" customHeight="1" x14ac:dyDescent="0.2">
      <c r="C5" s="1" t="s">
        <v>12</v>
      </c>
      <c r="F5" t="s">
        <v>137</v>
      </c>
      <c r="I5" s="17" t="str">
        <f ca="1">VLOOKUP(AU4,$AV$4:$AX$7,2)</f>
        <v>ＡＢＣＤ</v>
      </c>
      <c r="J5" s="17"/>
      <c r="K5" s="17"/>
      <c r="L5" s="17"/>
      <c r="M5" s="17"/>
      <c r="N5" s="17"/>
      <c r="O5" t="s">
        <v>138</v>
      </c>
      <c r="AV5" s="8">
        <v>1</v>
      </c>
      <c r="AW5" s="8" t="s">
        <v>169</v>
      </c>
      <c r="AX5" s="8" t="s">
        <v>143</v>
      </c>
      <c r="AY5" s="8" t="s">
        <v>164</v>
      </c>
      <c r="AZ5" s="8" t="s">
        <v>146</v>
      </c>
    </row>
    <row r="6" spans="1:56" ht="20.149999999999999" customHeight="1" x14ac:dyDescent="0.2">
      <c r="F6" t="s">
        <v>139</v>
      </c>
      <c r="AV6" s="8">
        <v>2</v>
      </c>
      <c r="AW6" s="8" t="s">
        <v>170</v>
      </c>
      <c r="AX6" s="8" t="s">
        <v>144</v>
      </c>
      <c r="AY6" s="8" t="s">
        <v>186</v>
      </c>
      <c r="AZ6" s="8" t="s">
        <v>147</v>
      </c>
    </row>
    <row r="7" spans="1:56" ht="20.149999999999999" customHeight="1" x14ac:dyDescent="0.2">
      <c r="AV7" s="8">
        <v>3</v>
      </c>
      <c r="AW7" s="8" t="s">
        <v>171</v>
      </c>
      <c r="AX7" s="8" t="s">
        <v>145</v>
      </c>
      <c r="AY7" s="8" t="s">
        <v>165</v>
      </c>
      <c r="AZ7" s="8" t="s">
        <v>147</v>
      </c>
    </row>
    <row r="8" spans="1:56" ht="20.149999999999999" customHeight="1" x14ac:dyDescent="0.2"/>
    <row r="9" spans="1:56" ht="20.149999999999999" customHeight="1" x14ac:dyDescent="0.2"/>
    <row r="10" spans="1:56" ht="20.149999999999999" customHeight="1" x14ac:dyDescent="0.2">
      <c r="AU10" s="8">
        <f ca="1">INT(RAND()*4)</f>
        <v>0</v>
      </c>
    </row>
    <row r="11" spans="1:56" ht="20.149999999999999" customHeight="1" x14ac:dyDescent="0.2"/>
    <row r="12" spans="1:56" ht="20.149999999999999" customHeight="1" x14ac:dyDescent="0.2">
      <c r="C12" s="1" t="s">
        <v>14</v>
      </c>
      <c r="F12" t="s">
        <v>137</v>
      </c>
      <c r="I12" s="17" t="str">
        <f ca="1">VLOOKUP(AU10,$AV$4:$AZ$7,2)</f>
        <v>ＡＢＣＤ</v>
      </c>
      <c r="J12" s="17"/>
      <c r="K12" s="17"/>
      <c r="L12" s="17"/>
      <c r="M12" s="17"/>
      <c r="N12" s="17"/>
      <c r="O12" t="s">
        <v>140</v>
      </c>
    </row>
    <row r="13" spans="1:56" ht="20.149999999999999" customHeight="1" x14ac:dyDescent="0.2">
      <c r="F13" t="s">
        <v>139</v>
      </c>
    </row>
    <row r="14" spans="1:56" ht="20.149999999999999" customHeight="1" x14ac:dyDescent="0.2"/>
    <row r="15" spans="1:56" ht="20.149999999999999" customHeight="1" x14ac:dyDescent="0.2">
      <c r="AU15" s="8">
        <f ca="1">INT(RAND()*4)</f>
        <v>2</v>
      </c>
    </row>
    <row r="16" spans="1:56" ht="20.149999999999999" customHeight="1" x14ac:dyDescent="0.2"/>
    <row r="17" spans="1:56" ht="20.149999999999999" customHeight="1" x14ac:dyDescent="0.2"/>
    <row r="18" spans="1:56" ht="20.149999999999999" customHeight="1" x14ac:dyDescent="0.2"/>
    <row r="19" spans="1:56" ht="20.149999999999999" customHeight="1" x14ac:dyDescent="0.2">
      <c r="C19" s="1" t="s">
        <v>141</v>
      </c>
      <c r="F19" t="s">
        <v>137</v>
      </c>
      <c r="I19" s="17" t="str">
        <f ca="1">VLOOKUP(AU15,$AV$4:$AZ$7,2)</f>
        <v>ＢＦＧＣ</v>
      </c>
      <c r="J19" s="17"/>
      <c r="K19" s="17"/>
      <c r="L19" s="17"/>
      <c r="M19" s="17"/>
      <c r="N19" s="17"/>
      <c r="O19" t="s">
        <v>162</v>
      </c>
    </row>
    <row r="20" spans="1:56" ht="20.149999999999999" customHeight="1" x14ac:dyDescent="0.2"/>
    <row r="21" spans="1:56" ht="20.149999999999999" customHeight="1" x14ac:dyDescent="0.2"/>
    <row r="22" spans="1:56" ht="20.149999999999999" customHeight="1" x14ac:dyDescent="0.2"/>
    <row r="23" spans="1:56" ht="20.149999999999999" customHeight="1" x14ac:dyDescent="0.2"/>
    <row r="24" spans="1:56" ht="20.149999999999999" customHeight="1" x14ac:dyDescent="0.2"/>
    <row r="25" spans="1:56" ht="20.149999999999999" customHeight="1" x14ac:dyDescent="0.2"/>
    <row r="26" spans="1:56" ht="20.149999999999999" customHeight="1" x14ac:dyDescent="0.2">
      <c r="A26" s="1" t="s">
        <v>11</v>
      </c>
      <c r="D26" t="s">
        <v>148</v>
      </c>
      <c r="R26" s="17" t="str">
        <f ca="1">VLOOKUP(AT26,$AV$26:$AX$36,2)</f>
        <v>ＢＣ</v>
      </c>
      <c r="S26" s="17"/>
      <c r="T26" s="17"/>
      <c r="U26" t="s">
        <v>149</v>
      </c>
      <c r="AT26" s="8">
        <f ca="1">INT(RAND()*12)</f>
        <v>1</v>
      </c>
      <c r="AU26" s="8">
        <v>0</v>
      </c>
      <c r="AV26" s="8" t="s">
        <v>184</v>
      </c>
      <c r="AW26" s="8" t="s">
        <v>152</v>
      </c>
      <c r="BD26"/>
    </row>
    <row r="27" spans="1:56" ht="20.149999999999999" customHeight="1" x14ac:dyDescent="0.2">
      <c r="D27" t="s">
        <v>150</v>
      </c>
      <c r="AV27" s="8">
        <v>1</v>
      </c>
      <c r="AW27" s="8" t="s">
        <v>172</v>
      </c>
      <c r="AX27" s="8" t="s">
        <v>153</v>
      </c>
    </row>
    <row r="28" spans="1:56" ht="20.149999999999999" customHeight="1" x14ac:dyDescent="0.2">
      <c r="D28" t="s">
        <v>151</v>
      </c>
      <c r="AV28" s="8">
        <v>2</v>
      </c>
      <c r="AW28" s="8" t="s">
        <v>173</v>
      </c>
      <c r="AX28" s="8" t="s">
        <v>154</v>
      </c>
    </row>
    <row r="29" spans="1:56" ht="20.149999999999999" customHeight="1" x14ac:dyDescent="0.2">
      <c r="AV29" s="8">
        <v>3</v>
      </c>
      <c r="AW29" s="8" t="s">
        <v>174</v>
      </c>
      <c r="AX29" s="8" t="s">
        <v>155</v>
      </c>
    </row>
    <row r="30" spans="1:56" ht="20.149999999999999" customHeight="1" x14ac:dyDescent="0.2">
      <c r="AV30" s="8">
        <v>4</v>
      </c>
      <c r="AW30" s="8" t="s">
        <v>175</v>
      </c>
      <c r="AX30" s="8" t="s">
        <v>156</v>
      </c>
    </row>
    <row r="31" spans="1:56" ht="20.149999999999999" customHeight="1" x14ac:dyDescent="0.2">
      <c r="AV31" s="8">
        <v>5</v>
      </c>
      <c r="AW31" s="8" t="s">
        <v>176</v>
      </c>
      <c r="AX31" s="8" t="s">
        <v>157</v>
      </c>
    </row>
    <row r="32" spans="1:56" ht="20.149999999999999" customHeight="1" x14ac:dyDescent="0.2">
      <c r="AV32" s="8">
        <v>6</v>
      </c>
      <c r="AW32" s="8" t="s">
        <v>177</v>
      </c>
      <c r="AX32" s="8" t="s">
        <v>187</v>
      </c>
    </row>
    <row r="33" spans="1:56" ht="20.149999999999999" customHeight="1" x14ac:dyDescent="0.2">
      <c r="AV33" s="8">
        <v>7</v>
      </c>
      <c r="AW33" s="8" t="s">
        <v>178</v>
      </c>
      <c r="AX33" s="8" t="s">
        <v>158</v>
      </c>
    </row>
    <row r="34" spans="1:56" ht="20.149999999999999" customHeight="1" x14ac:dyDescent="0.2">
      <c r="AV34" s="8">
        <v>8</v>
      </c>
      <c r="AW34" s="8" t="s">
        <v>179</v>
      </c>
      <c r="AX34" s="8" t="s">
        <v>159</v>
      </c>
    </row>
    <row r="35" spans="1:56" ht="20.149999999999999" customHeight="1" x14ac:dyDescent="0.2">
      <c r="AV35" s="8">
        <v>9</v>
      </c>
      <c r="AW35" s="8" t="s">
        <v>180</v>
      </c>
      <c r="AX35" s="8" t="s">
        <v>160</v>
      </c>
    </row>
    <row r="36" spans="1:56" ht="19" customHeight="1" x14ac:dyDescent="0.2">
      <c r="AV36" s="8">
        <v>11</v>
      </c>
      <c r="AW36" s="8" t="s">
        <v>181</v>
      </c>
      <c r="AX36" s="8" t="s">
        <v>161</v>
      </c>
    </row>
    <row r="37" spans="1:56" ht="19" customHeight="1" x14ac:dyDescent="0.2"/>
    <row r="38" spans="1:56" ht="23.5" x14ac:dyDescent="0.2">
      <c r="D38" s="3" t="str">
        <f>IF(D1="","",D1)</f>
        <v>空間内の平面と直線</v>
      </c>
      <c r="AM38" s="2" t="str">
        <f>IF(AM1="","",AM1)</f>
        <v>№</v>
      </c>
      <c r="AN38" s="2"/>
      <c r="AO38" s="18" t="str">
        <f>IF(AO1="","",AO1)</f>
        <v/>
      </c>
      <c r="AP38" s="18" t="str">
        <f>IF(AP1="","",AP1)</f>
        <v/>
      </c>
      <c r="AR38" s="8"/>
      <c r="AS38" s="8"/>
      <c r="AT38" s="8"/>
      <c r="BB38"/>
      <c r="BC38"/>
      <c r="BD38"/>
    </row>
    <row r="39" spans="1:56" ht="23.5" x14ac:dyDescent="0.2">
      <c r="E39" s="5" t="s">
        <v>182</v>
      </c>
      <c r="Q39" s="6" t="str">
        <f>IF(Q2="","",Q2)</f>
        <v>名前</v>
      </c>
      <c r="R39" s="2"/>
      <c r="S39" s="2"/>
      <c r="T39" s="2"/>
      <c r="U39" s="2"/>
      <c r="V39" s="4" t="str">
        <f>IF(V2="","",V2)</f>
        <v/>
      </c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R39" s="8"/>
      <c r="AS39" s="8"/>
      <c r="AT39" s="8"/>
      <c r="BB39"/>
      <c r="BC39"/>
      <c r="BD39"/>
    </row>
    <row r="40" spans="1:56" ht="20.149999999999999" customHeight="1" x14ac:dyDescent="0.2">
      <c r="A40" t="str">
        <f t="shared" ref="A40:A50" si="0">IF(A3="","",A3)</f>
        <v>１．</v>
      </c>
      <c r="D40" t="str">
        <f>IF(D3="","",D3)</f>
        <v>右の図のような，直方体から三角柱を</v>
      </c>
    </row>
    <row r="41" spans="1:56" ht="20.149999999999999" customHeight="1" x14ac:dyDescent="0.2">
      <c r="A41" t="str">
        <f t="shared" si="0"/>
        <v/>
      </c>
      <c r="B41" t="str">
        <f t="shared" ref="B41:C50" si="1">IF(B4="","",B4)</f>
        <v/>
      </c>
      <c r="C41" t="str">
        <f t="shared" si="1"/>
        <v/>
      </c>
      <c r="D41" t="str">
        <f>IF(D4="","",D4)</f>
        <v>切り取った立体があります。</v>
      </c>
    </row>
    <row r="42" spans="1:56" ht="20.149999999999999" customHeight="1" x14ac:dyDescent="0.2">
      <c r="A42" t="str">
        <f t="shared" si="0"/>
        <v/>
      </c>
      <c r="B42" t="str">
        <f t="shared" si="1"/>
        <v/>
      </c>
      <c r="C42" t="str">
        <f t="shared" si="1"/>
        <v>(1)</v>
      </c>
      <c r="F42" t="str">
        <f>IF(F5="","",F5)</f>
        <v>平面</v>
      </c>
      <c r="I42" t="str">
        <f ca="1">IF(I5="","",I5)</f>
        <v>ＡＢＣＤ</v>
      </c>
      <c r="N42" t="str">
        <f>IF(O5="","",O5)</f>
        <v>と平行な平面を</v>
      </c>
      <c r="AT42" s="8"/>
      <c r="BD42"/>
    </row>
    <row r="43" spans="1:56" ht="20.149999999999999" customHeight="1" x14ac:dyDescent="0.2">
      <c r="A43" t="str">
        <f t="shared" si="0"/>
        <v/>
      </c>
      <c r="B43" t="str">
        <f t="shared" si="1"/>
        <v/>
      </c>
      <c r="C43" t="str">
        <f t="shared" si="1"/>
        <v/>
      </c>
      <c r="D43" t="str">
        <f t="shared" ref="D43:E48" si="2">IF(D6="","",D6)</f>
        <v/>
      </c>
      <c r="E43" t="str">
        <f t="shared" si="2"/>
        <v/>
      </c>
      <c r="F43" t="str">
        <f>IF(F6="","",F6)</f>
        <v>いいなさい。</v>
      </c>
    </row>
    <row r="44" spans="1:56" ht="20.149999999999999" customHeight="1" x14ac:dyDescent="0.2">
      <c r="A44" t="str">
        <f t="shared" si="0"/>
        <v/>
      </c>
      <c r="B44" t="str">
        <f t="shared" si="1"/>
        <v/>
      </c>
      <c r="C44" t="str">
        <f t="shared" si="1"/>
        <v/>
      </c>
      <c r="D44" t="str">
        <f t="shared" si="2"/>
        <v/>
      </c>
      <c r="E44" t="str">
        <f t="shared" si="2"/>
        <v/>
      </c>
    </row>
    <row r="45" spans="1:56" ht="20.149999999999999" customHeight="1" x14ac:dyDescent="0.2">
      <c r="A45" t="str">
        <f t="shared" si="0"/>
        <v/>
      </c>
      <c r="B45" t="str">
        <f t="shared" si="1"/>
        <v/>
      </c>
      <c r="C45" t="str">
        <f t="shared" si="1"/>
        <v/>
      </c>
      <c r="D45" t="str">
        <f t="shared" si="2"/>
        <v/>
      </c>
      <c r="E45" t="str">
        <f t="shared" si="2"/>
        <v/>
      </c>
      <c r="F45" s="7" t="s">
        <v>163</v>
      </c>
      <c r="G45" s="7"/>
      <c r="H45" s="7"/>
      <c r="I45" s="7"/>
      <c r="J45" s="7"/>
      <c r="K45" s="7"/>
      <c r="L45" s="7"/>
      <c r="M45" s="7"/>
      <c r="N45" s="7" t="str">
        <f ca="1">VLOOKUP(AU4,$AV$4:$AZ$7,3)</f>
        <v>平面ＥＦＧＨ</v>
      </c>
    </row>
    <row r="46" spans="1:56" ht="20.149999999999999" customHeight="1" x14ac:dyDescent="0.2">
      <c r="A46" t="str">
        <f t="shared" si="0"/>
        <v/>
      </c>
      <c r="B46" t="str">
        <f t="shared" si="1"/>
        <v/>
      </c>
      <c r="C46" t="str">
        <f t="shared" si="1"/>
        <v/>
      </c>
      <c r="D46" t="str">
        <f t="shared" si="2"/>
        <v/>
      </c>
      <c r="E46" t="str">
        <f t="shared" si="2"/>
        <v/>
      </c>
    </row>
    <row r="47" spans="1:56" ht="20.149999999999999" customHeight="1" x14ac:dyDescent="0.2">
      <c r="A47" t="str">
        <f t="shared" si="0"/>
        <v/>
      </c>
      <c r="B47" t="str">
        <f t="shared" si="1"/>
        <v/>
      </c>
      <c r="C47" t="str">
        <f t="shared" si="1"/>
        <v/>
      </c>
      <c r="D47" t="str">
        <f t="shared" si="2"/>
        <v/>
      </c>
      <c r="E47" t="str">
        <f t="shared" si="2"/>
        <v/>
      </c>
    </row>
    <row r="48" spans="1:56" ht="20.149999999999999" customHeight="1" x14ac:dyDescent="0.2">
      <c r="A48" t="str">
        <f t="shared" si="0"/>
        <v/>
      </c>
      <c r="B48" t="str">
        <f t="shared" si="1"/>
        <v/>
      </c>
      <c r="C48" t="str">
        <f t="shared" si="1"/>
        <v/>
      </c>
      <c r="D48" t="str">
        <f t="shared" si="2"/>
        <v/>
      </c>
      <c r="E48" t="str">
        <f t="shared" si="2"/>
        <v/>
      </c>
    </row>
    <row r="49" spans="1:56" ht="20.149999999999999" customHeight="1" x14ac:dyDescent="0.2">
      <c r="A49" t="str">
        <f t="shared" si="0"/>
        <v/>
      </c>
      <c r="B49" t="str">
        <f t="shared" si="1"/>
        <v/>
      </c>
      <c r="C49" t="str">
        <f t="shared" si="1"/>
        <v>(2)</v>
      </c>
      <c r="F49" t="str">
        <f>IF(F12="","",F12)</f>
        <v>平面</v>
      </c>
      <c r="I49" t="str">
        <f ca="1">IF(I12="","",I12)</f>
        <v>ＡＢＣＤ</v>
      </c>
      <c r="N49" t="str">
        <f>IF(O12="","",O12)</f>
        <v>と平行な辺を</v>
      </c>
      <c r="AT49" s="8"/>
      <c r="BD49"/>
    </row>
    <row r="50" spans="1:56" ht="20.149999999999999" customHeight="1" x14ac:dyDescent="0.2">
      <c r="A50" t="str">
        <f t="shared" si="0"/>
        <v/>
      </c>
      <c r="B50" t="str">
        <f t="shared" si="1"/>
        <v/>
      </c>
      <c r="C50" t="str">
        <f t="shared" si="1"/>
        <v/>
      </c>
      <c r="D50" t="str">
        <f>IF(D13="","",D13)</f>
        <v/>
      </c>
      <c r="E50" t="str">
        <f>IF(E13="","",E13)</f>
        <v/>
      </c>
      <c r="F50" t="str">
        <f>IF(F13="","",F13)</f>
        <v>いいなさい。</v>
      </c>
    </row>
    <row r="51" spans="1:56" ht="20.149999999999999" customHeight="1" x14ac:dyDescent="0.2">
      <c r="A51" t="str">
        <f t="shared" ref="A51:AT51" si="3">IF(A14="","",A14)</f>
        <v/>
      </c>
      <c r="B51" t="str">
        <f t="shared" si="3"/>
        <v/>
      </c>
      <c r="C51" t="str">
        <f t="shared" si="3"/>
        <v/>
      </c>
      <c r="D51" t="str">
        <f t="shared" si="3"/>
        <v/>
      </c>
      <c r="E51" t="str">
        <f t="shared" si="3"/>
        <v/>
      </c>
      <c r="F51" t="str">
        <f t="shared" si="3"/>
        <v/>
      </c>
      <c r="G51" t="str">
        <f t="shared" si="3"/>
        <v/>
      </c>
      <c r="H51" t="str">
        <f t="shared" si="3"/>
        <v/>
      </c>
      <c r="I51" t="str">
        <f t="shared" si="3"/>
        <v/>
      </c>
      <c r="J51" t="str">
        <f t="shared" si="3"/>
        <v/>
      </c>
      <c r="K51" t="str">
        <f t="shared" si="3"/>
        <v/>
      </c>
      <c r="L51" t="str">
        <f t="shared" si="3"/>
        <v/>
      </c>
      <c r="M51" t="str">
        <f t="shared" si="3"/>
        <v/>
      </c>
      <c r="N51" t="str">
        <f t="shared" si="3"/>
        <v/>
      </c>
      <c r="O51" t="str">
        <f t="shared" si="3"/>
        <v/>
      </c>
      <c r="P51" t="str">
        <f t="shared" si="3"/>
        <v/>
      </c>
      <c r="Q51" t="str">
        <f t="shared" si="3"/>
        <v/>
      </c>
      <c r="R51" t="str">
        <f t="shared" si="3"/>
        <v/>
      </c>
      <c r="S51" t="str">
        <f t="shared" si="3"/>
        <v/>
      </c>
      <c r="T51" t="str">
        <f t="shared" si="3"/>
        <v/>
      </c>
      <c r="U51" t="str">
        <f t="shared" si="3"/>
        <v/>
      </c>
      <c r="V51" t="str">
        <f t="shared" si="3"/>
        <v/>
      </c>
      <c r="W51" t="str">
        <f t="shared" si="3"/>
        <v/>
      </c>
      <c r="X51" t="str">
        <f t="shared" si="3"/>
        <v/>
      </c>
      <c r="Y51" t="str">
        <f t="shared" si="3"/>
        <v/>
      </c>
      <c r="Z51" t="str">
        <f t="shared" si="3"/>
        <v/>
      </c>
      <c r="AA51" t="str">
        <f t="shared" si="3"/>
        <v/>
      </c>
      <c r="AB51" t="str">
        <f t="shared" si="3"/>
        <v/>
      </c>
      <c r="AC51" t="str">
        <f t="shared" si="3"/>
        <v/>
      </c>
      <c r="AD51" t="str">
        <f t="shared" si="3"/>
        <v/>
      </c>
      <c r="AE51" t="str">
        <f t="shared" si="3"/>
        <v/>
      </c>
      <c r="AF51" t="str">
        <f t="shared" si="3"/>
        <v/>
      </c>
      <c r="AG51" t="str">
        <f t="shared" si="3"/>
        <v/>
      </c>
      <c r="AH51" t="str">
        <f t="shared" si="3"/>
        <v/>
      </c>
      <c r="AI51" t="str">
        <f t="shared" si="3"/>
        <v/>
      </c>
      <c r="AJ51" t="str">
        <f t="shared" si="3"/>
        <v/>
      </c>
      <c r="AK51" t="str">
        <f t="shared" si="3"/>
        <v/>
      </c>
      <c r="AL51" t="str">
        <f t="shared" si="3"/>
        <v/>
      </c>
      <c r="AM51" t="str">
        <f t="shared" si="3"/>
        <v/>
      </c>
      <c r="AN51" t="str">
        <f t="shared" si="3"/>
        <v/>
      </c>
      <c r="AO51" t="str">
        <f t="shared" si="3"/>
        <v/>
      </c>
      <c r="AP51" t="str">
        <f t="shared" si="3"/>
        <v/>
      </c>
      <c r="AQ51" t="str">
        <f t="shared" si="3"/>
        <v/>
      </c>
      <c r="AR51" t="str">
        <f t="shared" si="3"/>
        <v/>
      </c>
      <c r="AS51" t="str">
        <f t="shared" si="3"/>
        <v/>
      </c>
      <c r="AT51" t="str">
        <f t="shared" si="3"/>
        <v/>
      </c>
    </row>
    <row r="52" spans="1:56" ht="20.149999999999999" customHeight="1" x14ac:dyDescent="0.2">
      <c r="A52" t="str">
        <f t="shared" ref="A52:E55" si="4">IF(A15="","",A15)</f>
        <v/>
      </c>
      <c r="B52" t="str">
        <f t="shared" si="4"/>
        <v/>
      </c>
      <c r="C52" t="str">
        <f t="shared" si="4"/>
        <v/>
      </c>
      <c r="D52" t="str">
        <f t="shared" si="4"/>
        <v/>
      </c>
      <c r="E52" t="str">
        <f t="shared" si="4"/>
        <v/>
      </c>
      <c r="F52" s="7" t="s">
        <v>28</v>
      </c>
      <c r="G52" s="7"/>
      <c r="H52" s="7"/>
      <c r="I52" s="7"/>
      <c r="J52" s="7"/>
      <c r="K52" s="7"/>
      <c r="L52" s="7"/>
      <c r="M52" s="7" t="str">
        <f ca="1">VLOOKUP(AU10,$AV$4:$AZ$7,4)</f>
        <v>辺ＥＦ，ＦG，ＧＨ，ＥＨ</v>
      </c>
    </row>
    <row r="53" spans="1:56" ht="20.149999999999999" customHeight="1" x14ac:dyDescent="0.2">
      <c r="A53" t="str">
        <f t="shared" si="4"/>
        <v/>
      </c>
      <c r="B53" t="str">
        <f t="shared" si="4"/>
        <v/>
      </c>
      <c r="C53" t="str">
        <f t="shared" si="4"/>
        <v/>
      </c>
      <c r="D53" t="str">
        <f t="shared" si="4"/>
        <v/>
      </c>
      <c r="E53" t="str">
        <f t="shared" si="4"/>
        <v/>
      </c>
    </row>
    <row r="54" spans="1:56" ht="20.149999999999999" customHeight="1" x14ac:dyDescent="0.2">
      <c r="A54" t="str">
        <f t="shared" si="4"/>
        <v/>
      </c>
      <c r="B54" t="str">
        <f t="shared" si="4"/>
        <v/>
      </c>
      <c r="C54" t="str">
        <f t="shared" si="4"/>
        <v/>
      </c>
      <c r="D54" t="str">
        <f t="shared" si="4"/>
        <v/>
      </c>
      <c r="E54" t="str">
        <f t="shared" si="4"/>
        <v/>
      </c>
    </row>
    <row r="55" spans="1:56" ht="20.149999999999999" customHeight="1" x14ac:dyDescent="0.2">
      <c r="A55" t="str">
        <f t="shared" si="4"/>
        <v/>
      </c>
      <c r="B55" t="str">
        <f t="shared" si="4"/>
        <v/>
      </c>
      <c r="C55" t="str">
        <f t="shared" si="4"/>
        <v/>
      </c>
      <c r="D55" t="str">
        <f t="shared" si="4"/>
        <v/>
      </c>
      <c r="E55" t="str">
        <f t="shared" si="4"/>
        <v/>
      </c>
    </row>
    <row r="56" spans="1:56" ht="20.149999999999999" customHeight="1" x14ac:dyDescent="0.2">
      <c r="A56" t="str">
        <f t="shared" ref="A56:C62" si="5">IF(A19="","",A19)</f>
        <v/>
      </c>
      <c r="B56" t="str">
        <f t="shared" si="5"/>
        <v/>
      </c>
      <c r="C56" t="str">
        <f t="shared" si="5"/>
        <v>(3)</v>
      </c>
      <c r="F56" t="str">
        <f>IF(F19="","",F19)</f>
        <v>平面</v>
      </c>
      <c r="I56" t="str">
        <f ca="1">IF(I19="","",I19)</f>
        <v>ＢＦＧＣ</v>
      </c>
      <c r="O56" t="str">
        <f>IF(O19="","",O19)</f>
        <v>と交わる直線をいいなさい。</v>
      </c>
    </row>
    <row r="57" spans="1:56" ht="20.149999999999999" customHeight="1" x14ac:dyDescent="0.2">
      <c r="A57" t="str">
        <f t="shared" si="5"/>
        <v/>
      </c>
      <c r="B57" t="str">
        <f t="shared" si="5"/>
        <v/>
      </c>
      <c r="C57" t="str">
        <f t="shared" si="5"/>
        <v/>
      </c>
      <c r="D57" t="str">
        <f t="shared" ref="D57:E62" si="6">IF(D20="","",D20)</f>
        <v/>
      </c>
      <c r="E57" t="str">
        <f t="shared" si="6"/>
        <v/>
      </c>
    </row>
    <row r="58" spans="1:56" ht="20.149999999999999" customHeight="1" x14ac:dyDescent="0.2">
      <c r="A58" t="str">
        <f t="shared" si="5"/>
        <v/>
      </c>
      <c r="B58" t="str">
        <f t="shared" si="5"/>
        <v/>
      </c>
      <c r="C58" t="str">
        <f t="shared" si="5"/>
        <v/>
      </c>
      <c r="D58" t="str">
        <f t="shared" si="6"/>
        <v/>
      </c>
      <c r="E58" t="str">
        <f t="shared" si="6"/>
        <v/>
      </c>
      <c r="F58" s="7" t="s">
        <v>166</v>
      </c>
      <c r="G58" s="7"/>
      <c r="H58" s="7"/>
      <c r="I58" s="7"/>
      <c r="J58" s="7"/>
      <c r="K58" s="7"/>
      <c r="L58" s="7"/>
      <c r="M58" s="7"/>
      <c r="N58" s="7" t="str">
        <f ca="1">VLOOKUP(AU15,AV4:$AZ$7,5)</f>
        <v>直線ＡＢ，ＥＦ，ＣＤ，ＧＨ</v>
      </c>
    </row>
    <row r="59" spans="1:56" ht="20.149999999999999" customHeight="1" x14ac:dyDescent="0.2">
      <c r="A59" t="str">
        <f t="shared" si="5"/>
        <v/>
      </c>
      <c r="B59" t="str">
        <f t="shared" si="5"/>
        <v/>
      </c>
      <c r="C59" t="str">
        <f t="shared" si="5"/>
        <v/>
      </c>
      <c r="D59" t="str">
        <f t="shared" si="6"/>
        <v/>
      </c>
      <c r="E59" t="str">
        <f t="shared" si="6"/>
        <v/>
      </c>
    </row>
    <row r="60" spans="1:56" ht="20.149999999999999" customHeight="1" x14ac:dyDescent="0.2">
      <c r="A60" t="str">
        <f t="shared" si="5"/>
        <v/>
      </c>
      <c r="B60" t="str">
        <f t="shared" si="5"/>
        <v/>
      </c>
      <c r="C60" t="str">
        <f t="shared" si="5"/>
        <v/>
      </c>
      <c r="D60" t="str">
        <f t="shared" si="6"/>
        <v/>
      </c>
      <c r="E60" t="str">
        <f t="shared" si="6"/>
        <v/>
      </c>
    </row>
    <row r="61" spans="1:56" ht="20.149999999999999" customHeight="1" x14ac:dyDescent="0.2">
      <c r="A61" t="str">
        <f t="shared" si="5"/>
        <v/>
      </c>
      <c r="B61" t="str">
        <f t="shared" si="5"/>
        <v/>
      </c>
      <c r="C61" t="str">
        <f t="shared" si="5"/>
        <v/>
      </c>
      <c r="D61" t="str">
        <f t="shared" si="6"/>
        <v/>
      </c>
      <c r="E61" t="str">
        <f t="shared" si="6"/>
        <v/>
      </c>
    </row>
    <row r="62" spans="1:56" ht="20.149999999999999" customHeight="1" x14ac:dyDescent="0.2">
      <c r="A62" t="str">
        <f t="shared" si="5"/>
        <v/>
      </c>
      <c r="B62" t="str">
        <f t="shared" si="5"/>
        <v/>
      </c>
      <c r="C62" t="str">
        <f t="shared" si="5"/>
        <v/>
      </c>
      <c r="D62" t="str">
        <f t="shared" si="6"/>
        <v/>
      </c>
      <c r="E62" t="str">
        <f t="shared" si="6"/>
        <v/>
      </c>
    </row>
    <row r="63" spans="1:56" ht="20.149999999999999" customHeight="1" x14ac:dyDescent="0.2">
      <c r="A63" t="str">
        <f>IF(A26="","",A26)</f>
        <v>２．</v>
      </c>
      <c r="D63" t="str">
        <f>IF(D26="","",D26)</f>
        <v xml:space="preserve">右の図の直方体で，直線  </v>
      </c>
      <c r="R63" t="str">
        <f ca="1">IF(R26="","",R26)</f>
        <v>ＢＣ</v>
      </c>
      <c r="U63" t="str">
        <f>IF(U26="","",U26)</f>
        <v>と</v>
      </c>
      <c r="AT63" s="8"/>
      <c r="BD63"/>
    </row>
    <row r="64" spans="1:56" ht="20.149999999999999" customHeight="1" x14ac:dyDescent="0.2">
      <c r="A64" t="str">
        <f>IF(A27="","",A27)</f>
        <v/>
      </c>
      <c r="B64" t="str">
        <f>IF(B27="","",B27)</f>
        <v/>
      </c>
      <c r="C64" t="str">
        <f>IF(C27="","",C27)</f>
        <v/>
      </c>
      <c r="D64" t="str">
        <f>IF(D27="","",D27)</f>
        <v>ねじれの位置にある直線をいいな</v>
      </c>
    </row>
    <row r="65" spans="1:46" ht="20.149999999999999" customHeight="1" x14ac:dyDescent="0.2">
      <c r="A65" t="str">
        <f>IF(A28="","",A28)</f>
        <v/>
      </c>
      <c r="B65" t="str">
        <f>IF(B28="","",B28)</f>
        <v/>
      </c>
      <c r="C65" t="str">
        <f>IF(C28="","",C28)</f>
        <v/>
      </c>
      <c r="D65" t="str">
        <f>IF(D28="","",D28)</f>
        <v>さい。</v>
      </c>
    </row>
    <row r="66" spans="1:46" ht="20.149999999999999" customHeight="1" x14ac:dyDescent="0.2">
      <c r="A66" t="str">
        <f t="shared" ref="A66:AT66" si="7">IF(A29="","",A29)</f>
        <v/>
      </c>
      <c r="B66" t="str">
        <f t="shared" si="7"/>
        <v/>
      </c>
      <c r="C66" t="str">
        <f t="shared" si="7"/>
        <v/>
      </c>
      <c r="X66" t="str">
        <f t="shared" si="7"/>
        <v/>
      </c>
      <c r="Y66" t="str">
        <f t="shared" si="7"/>
        <v/>
      </c>
      <c r="Z66" t="str">
        <f t="shared" si="7"/>
        <v/>
      </c>
      <c r="AA66" t="str">
        <f t="shared" si="7"/>
        <v/>
      </c>
      <c r="AB66" t="str">
        <f t="shared" si="7"/>
        <v/>
      </c>
      <c r="AC66" t="str">
        <f t="shared" si="7"/>
        <v/>
      </c>
      <c r="AD66" t="str">
        <f t="shared" si="7"/>
        <v/>
      </c>
      <c r="AE66" t="str">
        <f t="shared" si="7"/>
        <v/>
      </c>
      <c r="AF66" t="str">
        <f t="shared" si="7"/>
        <v/>
      </c>
      <c r="AG66" t="str">
        <f t="shared" si="7"/>
        <v/>
      </c>
      <c r="AH66" t="str">
        <f t="shared" si="7"/>
        <v/>
      </c>
      <c r="AI66" t="str">
        <f t="shared" si="7"/>
        <v/>
      </c>
      <c r="AJ66" t="str">
        <f t="shared" si="7"/>
        <v/>
      </c>
      <c r="AK66" t="str">
        <f t="shared" si="7"/>
        <v/>
      </c>
      <c r="AL66" t="str">
        <f t="shared" si="7"/>
        <v/>
      </c>
      <c r="AM66" t="str">
        <f t="shared" si="7"/>
        <v/>
      </c>
      <c r="AN66" t="str">
        <f t="shared" si="7"/>
        <v/>
      </c>
      <c r="AO66" t="str">
        <f t="shared" si="7"/>
        <v/>
      </c>
      <c r="AP66" t="str">
        <f t="shared" si="7"/>
        <v/>
      </c>
      <c r="AQ66" t="str">
        <f t="shared" si="7"/>
        <v/>
      </c>
      <c r="AR66" t="str">
        <f t="shared" si="7"/>
        <v/>
      </c>
      <c r="AS66" t="str">
        <f t="shared" si="7"/>
        <v/>
      </c>
      <c r="AT66" t="str">
        <f t="shared" si="7"/>
        <v/>
      </c>
    </row>
    <row r="67" spans="1:46" ht="20.149999999999999" customHeight="1" x14ac:dyDescent="0.2">
      <c r="A67" t="str">
        <f t="shared" ref="A67:AT67" si="8">IF(A30="","",A30)</f>
        <v/>
      </c>
      <c r="B67" t="str">
        <f t="shared" si="8"/>
        <v/>
      </c>
      <c r="C67" t="str">
        <f t="shared" si="8"/>
        <v/>
      </c>
      <c r="D67" s="7" t="s">
        <v>168</v>
      </c>
      <c r="E67" s="7"/>
      <c r="F67" s="7"/>
      <c r="X67" t="str">
        <f t="shared" si="8"/>
        <v/>
      </c>
      <c r="Y67" t="str">
        <f t="shared" si="8"/>
        <v/>
      </c>
      <c r="Z67" t="str">
        <f t="shared" si="8"/>
        <v/>
      </c>
      <c r="AA67" t="str">
        <f t="shared" si="8"/>
        <v/>
      </c>
      <c r="AB67" t="str">
        <f t="shared" si="8"/>
        <v/>
      </c>
      <c r="AC67" t="str">
        <f t="shared" si="8"/>
        <v/>
      </c>
      <c r="AD67" t="str">
        <f t="shared" si="8"/>
        <v/>
      </c>
      <c r="AE67" t="str">
        <f t="shared" si="8"/>
        <v/>
      </c>
      <c r="AF67" t="str">
        <f t="shared" si="8"/>
        <v/>
      </c>
      <c r="AG67" t="str">
        <f t="shared" si="8"/>
        <v/>
      </c>
      <c r="AH67" t="str">
        <f t="shared" si="8"/>
        <v/>
      </c>
      <c r="AI67" t="str">
        <f t="shared" si="8"/>
        <v/>
      </c>
      <c r="AJ67" t="str">
        <f t="shared" si="8"/>
        <v/>
      </c>
      <c r="AK67" t="str">
        <f t="shared" si="8"/>
        <v/>
      </c>
      <c r="AL67" t="str">
        <f t="shared" si="8"/>
        <v/>
      </c>
      <c r="AM67" t="str">
        <f t="shared" si="8"/>
        <v/>
      </c>
      <c r="AN67" t="str">
        <f t="shared" si="8"/>
        <v/>
      </c>
      <c r="AO67" t="str">
        <f t="shared" si="8"/>
        <v/>
      </c>
      <c r="AP67" t="str">
        <f t="shared" si="8"/>
        <v/>
      </c>
      <c r="AQ67" t="str">
        <f t="shared" si="8"/>
        <v/>
      </c>
      <c r="AR67" t="str">
        <f t="shared" si="8"/>
        <v/>
      </c>
      <c r="AS67" t="str">
        <f t="shared" si="8"/>
        <v/>
      </c>
      <c r="AT67" t="str">
        <f t="shared" si="8"/>
        <v/>
      </c>
    </row>
    <row r="68" spans="1:46" ht="20.149999999999999" customHeight="1" x14ac:dyDescent="0.2">
      <c r="A68" t="str">
        <f t="shared" ref="A68:AT68" si="9">IF(A31="","",A31)</f>
        <v/>
      </c>
      <c r="B68" t="str">
        <f t="shared" si="9"/>
        <v/>
      </c>
      <c r="C68" t="str">
        <f t="shared" si="9"/>
        <v/>
      </c>
      <c r="D68" s="7"/>
      <c r="E68" s="7"/>
      <c r="F68" s="7" t="str">
        <f ca="1">VLOOKUP(AT26,$AV$26:$AX$36,3)</f>
        <v>直線ＡＥ，ＤＨ，ＥＦ，ＧＨ</v>
      </c>
      <c r="X68" t="str">
        <f t="shared" si="9"/>
        <v/>
      </c>
      <c r="Y68" t="str">
        <f t="shared" si="9"/>
        <v/>
      </c>
      <c r="Z68" t="str">
        <f t="shared" si="9"/>
        <v/>
      </c>
      <c r="AA68" t="str">
        <f t="shared" si="9"/>
        <v/>
      </c>
      <c r="AB68" t="str">
        <f t="shared" si="9"/>
        <v/>
      </c>
      <c r="AC68" t="str">
        <f t="shared" si="9"/>
        <v/>
      </c>
      <c r="AD68" t="str">
        <f t="shared" si="9"/>
        <v/>
      </c>
      <c r="AE68" t="str">
        <f t="shared" si="9"/>
        <v/>
      </c>
      <c r="AF68" t="str">
        <f t="shared" si="9"/>
        <v/>
      </c>
      <c r="AG68" t="str">
        <f t="shared" si="9"/>
        <v/>
      </c>
      <c r="AH68" t="str">
        <f t="shared" si="9"/>
        <v/>
      </c>
      <c r="AI68" t="str">
        <f t="shared" si="9"/>
        <v/>
      </c>
      <c r="AJ68" t="str">
        <f t="shared" si="9"/>
        <v/>
      </c>
      <c r="AK68" t="str">
        <f t="shared" si="9"/>
        <v/>
      </c>
      <c r="AL68" t="str">
        <f t="shared" si="9"/>
        <v/>
      </c>
      <c r="AM68" t="str">
        <f t="shared" si="9"/>
        <v/>
      </c>
      <c r="AN68" t="str">
        <f t="shared" si="9"/>
        <v/>
      </c>
      <c r="AO68" t="str">
        <f t="shared" si="9"/>
        <v/>
      </c>
      <c r="AP68" t="str">
        <f t="shared" si="9"/>
        <v/>
      </c>
      <c r="AQ68" t="str">
        <f t="shared" si="9"/>
        <v/>
      </c>
      <c r="AR68" t="str">
        <f t="shared" si="9"/>
        <v/>
      </c>
      <c r="AS68" t="str">
        <f t="shared" si="9"/>
        <v/>
      </c>
      <c r="AT68" t="str">
        <f t="shared" si="9"/>
        <v/>
      </c>
    </row>
    <row r="69" spans="1:46" ht="20.149999999999999" customHeight="1" x14ac:dyDescent="0.2">
      <c r="A69" t="str">
        <f t="shared" ref="A69:AT69" si="10">IF(A32="","",A32)</f>
        <v/>
      </c>
      <c r="B69" t="str">
        <f t="shared" si="10"/>
        <v/>
      </c>
      <c r="C69" t="str">
        <f t="shared" si="10"/>
        <v/>
      </c>
      <c r="X69" t="str">
        <f t="shared" si="10"/>
        <v/>
      </c>
      <c r="Y69" t="str">
        <f t="shared" si="10"/>
        <v/>
      </c>
      <c r="Z69" t="str">
        <f t="shared" si="10"/>
        <v/>
      </c>
      <c r="AA69" t="str">
        <f t="shared" si="10"/>
        <v/>
      </c>
      <c r="AB69" t="str">
        <f t="shared" si="10"/>
        <v/>
      </c>
      <c r="AC69" t="str">
        <f t="shared" si="10"/>
        <v/>
      </c>
      <c r="AD69" t="str">
        <f t="shared" si="10"/>
        <v/>
      </c>
      <c r="AE69" t="str">
        <f t="shared" si="10"/>
        <v/>
      </c>
      <c r="AF69" t="str">
        <f t="shared" si="10"/>
        <v/>
      </c>
      <c r="AG69" t="str">
        <f t="shared" si="10"/>
        <v/>
      </c>
      <c r="AH69" t="str">
        <f t="shared" si="10"/>
        <v/>
      </c>
      <c r="AI69" t="str">
        <f t="shared" si="10"/>
        <v/>
      </c>
      <c r="AJ69" t="str">
        <f t="shared" si="10"/>
        <v/>
      </c>
      <c r="AK69" t="str">
        <f t="shared" si="10"/>
        <v/>
      </c>
      <c r="AL69" t="str">
        <f t="shared" si="10"/>
        <v/>
      </c>
      <c r="AM69" t="str">
        <f t="shared" si="10"/>
        <v/>
      </c>
      <c r="AN69" t="str">
        <f t="shared" si="10"/>
        <v/>
      </c>
      <c r="AO69" t="str">
        <f t="shared" si="10"/>
        <v/>
      </c>
      <c r="AP69" t="str">
        <f t="shared" si="10"/>
        <v/>
      </c>
      <c r="AQ69" t="str">
        <f t="shared" si="10"/>
        <v/>
      </c>
      <c r="AR69" t="str">
        <f t="shared" si="10"/>
        <v/>
      </c>
      <c r="AS69" t="str">
        <f t="shared" si="10"/>
        <v/>
      </c>
      <c r="AT69" t="str">
        <f t="shared" si="10"/>
        <v/>
      </c>
    </row>
    <row r="70" spans="1:46" ht="20.149999999999999" customHeight="1" x14ac:dyDescent="0.2">
      <c r="A70" t="str">
        <f t="shared" ref="A70:AT70" si="11">IF(A33="","",A33)</f>
        <v/>
      </c>
      <c r="B70" t="str">
        <f t="shared" si="11"/>
        <v/>
      </c>
      <c r="C70" t="str">
        <f t="shared" si="11"/>
        <v/>
      </c>
      <c r="X70" t="str">
        <f t="shared" si="11"/>
        <v/>
      </c>
      <c r="Y70" t="str">
        <f t="shared" si="11"/>
        <v/>
      </c>
      <c r="Z70" t="str">
        <f t="shared" si="11"/>
        <v/>
      </c>
      <c r="AA70" t="str">
        <f t="shared" si="11"/>
        <v/>
      </c>
      <c r="AB70" t="str">
        <f t="shared" si="11"/>
        <v/>
      </c>
      <c r="AC70" t="str">
        <f t="shared" si="11"/>
        <v/>
      </c>
      <c r="AD70" t="str">
        <f t="shared" si="11"/>
        <v/>
      </c>
      <c r="AE70" t="str">
        <f t="shared" si="11"/>
        <v/>
      </c>
      <c r="AF70" t="str">
        <f t="shared" si="11"/>
        <v/>
      </c>
      <c r="AG70" t="str">
        <f t="shared" si="11"/>
        <v/>
      </c>
      <c r="AH70" t="str">
        <f t="shared" si="11"/>
        <v/>
      </c>
      <c r="AI70" t="str">
        <f t="shared" si="11"/>
        <v/>
      </c>
      <c r="AJ70" t="str">
        <f t="shared" si="11"/>
        <v/>
      </c>
      <c r="AK70" t="str">
        <f t="shared" si="11"/>
        <v/>
      </c>
      <c r="AL70" t="str">
        <f t="shared" si="11"/>
        <v/>
      </c>
      <c r="AM70" t="str">
        <f t="shared" si="11"/>
        <v/>
      </c>
      <c r="AN70" t="str">
        <f t="shared" si="11"/>
        <v/>
      </c>
      <c r="AO70" t="str">
        <f t="shared" si="11"/>
        <v/>
      </c>
      <c r="AP70" t="str">
        <f t="shared" si="11"/>
        <v/>
      </c>
      <c r="AQ70" t="str">
        <f t="shared" si="11"/>
        <v/>
      </c>
      <c r="AR70" t="str">
        <f t="shared" si="11"/>
        <v/>
      </c>
      <c r="AS70" t="str">
        <f t="shared" si="11"/>
        <v/>
      </c>
      <c r="AT70" t="str">
        <f t="shared" si="11"/>
        <v/>
      </c>
    </row>
    <row r="71" spans="1:46" ht="20.149999999999999" customHeight="1" x14ac:dyDescent="0.2">
      <c r="A71" t="str">
        <f t="shared" ref="A71:AT71" si="12">IF(A34="","",A34)</f>
        <v/>
      </c>
      <c r="B71" t="str">
        <f t="shared" si="12"/>
        <v/>
      </c>
      <c r="C71" t="str">
        <f t="shared" si="12"/>
        <v/>
      </c>
      <c r="X71" t="str">
        <f t="shared" si="12"/>
        <v/>
      </c>
      <c r="Y71" t="str">
        <f t="shared" si="12"/>
        <v/>
      </c>
      <c r="Z71" t="str">
        <f t="shared" si="12"/>
        <v/>
      </c>
      <c r="AA71" t="str">
        <f t="shared" si="12"/>
        <v/>
      </c>
      <c r="AB71" t="str">
        <f t="shared" si="12"/>
        <v/>
      </c>
      <c r="AC71" t="str">
        <f t="shared" si="12"/>
        <v/>
      </c>
      <c r="AD71" t="str">
        <f t="shared" si="12"/>
        <v/>
      </c>
      <c r="AE71" t="str">
        <f t="shared" si="12"/>
        <v/>
      </c>
      <c r="AF71" t="str">
        <f t="shared" si="12"/>
        <v/>
      </c>
      <c r="AG71" t="str">
        <f t="shared" si="12"/>
        <v/>
      </c>
      <c r="AH71" t="str">
        <f t="shared" si="12"/>
        <v/>
      </c>
      <c r="AI71" t="str">
        <f t="shared" si="12"/>
        <v/>
      </c>
      <c r="AJ71" t="str">
        <f t="shared" si="12"/>
        <v/>
      </c>
      <c r="AK71" t="str">
        <f t="shared" si="12"/>
        <v/>
      </c>
      <c r="AL71" t="str">
        <f t="shared" si="12"/>
        <v/>
      </c>
      <c r="AM71" t="str">
        <f t="shared" si="12"/>
        <v/>
      </c>
      <c r="AN71" t="str">
        <f t="shared" si="12"/>
        <v/>
      </c>
      <c r="AO71" t="str">
        <f t="shared" si="12"/>
        <v/>
      </c>
      <c r="AP71" t="str">
        <f t="shared" si="12"/>
        <v/>
      </c>
      <c r="AQ71" t="str">
        <f t="shared" si="12"/>
        <v/>
      </c>
      <c r="AR71" t="str">
        <f t="shared" si="12"/>
        <v/>
      </c>
      <c r="AS71" t="str">
        <f t="shared" si="12"/>
        <v/>
      </c>
      <c r="AT71" t="str">
        <f t="shared" si="12"/>
        <v/>
      </c>
    </row>
    <row r="72" spans="1:46" ht="20.149999999999999" customHeight="1" x14ac:dyDescent="0.2">
      <c r="A72" t="str">
        <f t="shared" ref="A72:AT72" si="13">IF(A35="","",A35)</f>
        <v/>
      </c>
      <c r="B72" t="str">
        <f t="shared" si="13"/>
        <v/>
      </c>
      <c r="C72" t="str">
        <f t="shared" si="13"/>
        <v/>
      </c>
      <c r="X72" t="str">
        <f t="shared" si="13"/>
        <v/>
      </c>
      <c r="Y72" t="str">
        <f t="shared" si="13"/>
        <v/>
      </c>
      <c r="Z72" t="str">
        <f t="shared" si="13"/>
        <v/>
      </c>
      <c r="AA72" t="str">
        <f t="shared" si="13"/>
        <v/>
      </c>
      <c r="AB72" t="str">
        <f t="shared" si="13"/>
        <v/>
      </c>
      <c r="AC72" t="str">
        <f t="shared" si="13"/>
        <v/>
      </c>
      <c r="AD72" t="str">
        <f t="shared" si="13"/>
        <v/>
      </c>
      <c r="AE72" t="str">
        <f t="shared" si="13"/>
        <v/>
      </c>
      <c r="AF72" t="str">
        <f t="shared" si="13"/>
        <v/>
      </c>
      <c r="AG72" t="str">
        <f t="shared" si="13"/>
        <v/>
      </c>
      <c r="AH72" t="str">
        <f t="shared" si="13"/>
        <v/>
      </c>
      <c r="AI72" t="str">
        <f t="shared" si="13"/>
        <v/>
      </c>
      <c r="AJ72" t="str">
        <f t="shared" si="13"/>
        <v/>
      </c>
      <c r="AK72" t="str">
        <f t="shared" si="13"/>
        <v/>
      </c>
      <c r="AL72" t="str">
        <f t="shared" si="13"/>
        <v/>
      </c>
      <c r="AM72" t="str">
        <f t="shared" si="13"/>
        <v/>
      </c>
      <c r="AN72" t="str">
        <f t="shared" si="13"/>
        <v/>
      </c>
      <c r="AO72" t="str">
        <f t="shared" si="13"/>
        <v/>
      </c>
      <c r="AP72" t="str">
        <f t="shared" si="13"/>
        <v/>
      </c>
      <c r="AQ72" t="str">
        <f t="shared" si="13"/>
        <v/>
      </c>
      <c r="AR72" t="str">
        <f t="shared" si="13"/>
        <v/>
      </c>
      <c r="AS72" t="str">
        <f t="shared" si="13"/>
        <v/>
      </c>
      <c r="AT72" t="str">
        <f t="shared" si="13"/>
        <v/>
      </c>
    </row>
    <row r="73" spans="1:46" ht="20.149999999999999" customHeight="1" x14ac:dyDescent="0.2"/>
    <row r="74" spans="1:46" ht="20.149999999999999" customHeight="1" x14ac:dyDescent="0.2"/>
    <row r="75" spans="1:46" ht="20.149999999999999" customHeight="1" x14ac:dyDescent="0.2"/>
    <row r="76" spans="1:46" ht="20.149999999999999" customHeight="1" x14ac:dyDescent="0.2"/>
    <row r="77" spans="1:46" ht="20.149999999999999" customHeight="1" x14ac:dyDescent="0.2"/>
    <row r="78" spans="1:46" ht="20.149999999999999" customHeight="1" x14ac:dyDescent="0.2"/>
    <row r="79" spans="1:46" ht="20.149999999999999" customHeight="1" x14ac:dyDescent="0.2"/>
    <row r="80" spans="1:46" ht="20.149999999999999" customHeight="1" x14ac:dyDescent="0.2"/>
    <row r="81" ht="20.149999999999999" customHeight="1" x14ac:dyDescent="0.2"/>
    <row r="82" ht="20.149999999999999" customHeight="1" x14ac:dyDescent="0.2"/>
    <row r="83" ht="20.149999999999999" customHeight="1" x14ac:dyDescent="0.2"/>
    <row r="84" ht="20.149999999999999" customHeight="1" x14ac:dyDescent="0.2"/>
    <row r="85" ht="20.149999999999999" customHeight="1" x14ac:dyDescent="0.2"/>
    <row r="86" ht="20.149999999999999" customHeight="1" x14ac:dyDescent="0.2"/>
    <row r="87" ht="20.149999999999999" customHeight="1" x14ac:dyDescent="0.2"/>
    <row r="88" ht="20.149999999999999" customHeight="1" x14ac:dyDescent="0.2"/>
    <row r="89" ht="20.149999999999999" customHeight="1" x14ac:dyDescent="0.2"/>
    <row r="90" ht="20.149999999999999" customHeight="1" x14ac:dyDescent="0.2"/>
    <row r="91" ht="20.149999999999999" customHeight="1" x14ac:dyDescent="0.2"/>
    <row r="92" ht="20.149999999999999" customHeight="1" x14ac:dyDescent="0.2"/>
    <row r="93" ht="20.149999999999999" customHeight="1" x14ac:dyDescent="0.2"/>
    <row r="94" ht="20.149999999999999" customHeight="1" x14ac:dyDescent="0.2"/>
    <row r="95" ht="20.149999999999999" customHeight="1" x14ac:dyDescent="0.2"/>
    <row r="96" ht="20.149999999999999" customHeight="1" x14ac:dyDescent="0.2"/>
    <row r="97" ht="20.149999999999999" customHeight="1" x14ac:dyDescent="0.2"/>
    <row r="98" ht="20.149999999999999" customHeight="1" x14ac:dyDescent="0.2"/>
    <row r="99" ht="20.149999999999999" customHeight="1" x14ac:dyDescent="0.2"/>
    <row r="100" ht="20.149999999999999" customHeight="1" x14ac:dyDescent="0.2"/>
  </sheetData>
  <mergeCells count="6">
    <mergeCell ref="AO1:AP1"/>
    <mergeCell ref="AO38:AP38"/>
    <mergeCell ref="I5:N5"/>
    <mergeCell ref="I12:N12"/>
    <mergeCell ref="I19:N19"/>
    <mergeCell ref="R26:T26"/>
  </mergeCells>
  <phoneticPr fontId="1"/>
  <pageMargins left="0.98425196850393704" right="0.78740157480314965" top="0.98425196850393704" bottom="0.98425196850393704" header="0.51181102362204722" footer="0.51181102362204722"/>
  <pageSetup paperSize="9" orientation="portrait" verticalDpi="0" r:id="rId1"/>
  <headerFooter alignWithMargins="0">
    <oddHeader>&amp;L空間図形&amp;R数学ドリル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T100"/>
  <sheetViews>
    <sheetView workbookViewId="0"/>
  </sheetViews>
  <sheetFormatPr defaultRowHeight="14" x14ac:dyDescent="0.2"/>
  <cols>
    <col min="1" max="43" width="1.75" customWidth="1"/>
    <col min="44" max="46" width="9" customWidth="1"/>
  </cols>
  <sheetData>
    <row r="1" spans="1:42" ht="23.5" x14ac:dyDescent="0.2">
      <c r="D1" s="3" t="s">
        <v>192</v>
      </c>
      <c r="AM1" s="2" t="s">
        <v>0</v>
      </c>
      <c r="AN1" s="2"/>
      <c r="AO1" s="18"/>
      <c r="AP1" s="18"/>
    </row>
    <row r="2" spans="1:42" ht="21" x14ac:dyDescent="0.2">
      <c r="Q2" s="6" t="s">
        <v>1</v>
      </c>
      <c r="R2" s="2"/>
      <c r="S2" s="2"/>
      <c r="T2" s="2"/>
      <c r="U2" s="2"/>
      <c r="V2" s="4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</row>
    <row r="3" spans="1:42" ht="20.149999999999999" customHeight="1" x14ac:dyDescent="0.2">
      <c r="A3" s="1" t="s">
        <v>55</v>
      </c>
      <c r="D3" t="s">
        <v>114</v>
      </c>
      <c r="J3">
        <f ca="1">INT(RAND()*3+4)</f>
        <v>6</v>
      </c>
      <c r="K3" t="s">
        <v>115</v>
      </c>
      <c r="P3">
        <f ca="1">INT(RAND()*3)+J3+1</f>
        <v>9</v>
      </c>
      <c r="Q3" t="s">
        <v>116</v>
      </c>
      <c r="AC3" s="11">
        <f ca="1">INT(RAND()*5+5)</f>
        <v>8</v>
      </c>
      <c r="AD3" s="11" t="s">
        <v>117</v>
      </c>
    </row>
    <row r="4" spans="1:42" ht="20.149999999999999" customHeight="1" x14ac:dyDescent="0.2">
      <c r="D4" t="s">
        <v>118</v>
      </c>
      <c r="L4" t="s">
        <v>191</v>
      </c>
    </row>
    <row r="5" spans="1:42" ht="20.149999999999999" customHeight="1" x14ac:dyDescent="0.2"/>
    <row r="6" spans="1:42" ht="20.149999999999999" customHeight="1" x14ac:dyDescent="0.2"/>
    <row r="7" spans="1:42" ht="20.149999999999999" customHeight="1" x14ac:dyDescent="0.2"/>
    <row r="8" spans="1:42" ht="20.149999999999999" customHeight="1" x14ac:dyDescent="0.2"/>
    <row r="9" spans="1:42" ht="20.149999999999999" customHeight="1" x14ac:dyDescent="0.2"/>
    <row r="10" spans="1:42" ht="20.149999999999999" customHeight="1" x14ac:dyDescent="0.2"/>
    <row r="11" spans="1:42" ht="20.149999999999999" customHeight="1" x14ac:dyDescent="0.2"/>
    <row r="12" spans="1:42" ht="20.149999999999999" customHeight="1" x14ac:dyDescent="0.2"/>
    <row r="13" spans="1:42" ht="20.149999999999999" customHeight="1" x14ac:dyDescent="0.2"/>
    <row r="14" spans="1:42" ht="20.149999999999999" customHeight="1" x14ac:dyDescent="0.2">
      <c r="A14" s="1" t="s">
        <v>119</v>
      </c>
      <c r="D14" t="s">
        <v>65</v>
      </c>
      <c r="L14">
        <f ca="1">INT(RAND()*3+3)</f>
        <v>3</v>
      </c>
      <c r="M14" t="s">
        <v>120</v>
      </c>
      <c r="S14" s="17">
        <f ca="1">INT(RAND()*3+2)*3</f>
        <v>6</v>
      </c>
      <c r="T14" s="17"/>
      <c r="U14" t="s">
        <v>121</v>
      </c>
    </row>
    <row r="15" spans="1:42" ht="20.149999999999999" customHeight="1" x14ac:dyDescent="0.2"/>
    <row r="16" spans="1:42" ht="20.149999999999999" customHeight="1" x14ac:dyDescent="0.2"/>
    <row r="17" spans="1:25" ht="20.149999999999999" customHeight="1" x14ac:dyDescent="0.2"/>
    <row r="18" spans="1:25" ht="20.149999999999999" customHeight="1" x14ac:dyDescent="0.2"/>
    <row r="19" spans="1:25" ht="20.149999999999999" customHeight="1" x14ac:dyDescent="0.2"/>
    <row r="20" spans="1:25" ht="20.149999999999999" customHeight="1" x14ac:dyDescent="0.2"/>
    <row r="21" spans="1:25" ht="20.149999999999999" customHeight="1" x14ac:dyDescent="0.2"/>
    <row r="22" spans="1:25" ht="20.149999999999999" customHeight="1" x14ac:dyDescent="0.2">
      <c r="A22" s="1" t="s">
        <v>64</v>
      </c>
      <c r="D22" t="s">
        <v>122</v>
      </c>
      <c r="J22">
        <f ca="1">INT(RAND()*3+3)</f>
        <v>3</v>
      </c>
      <c r="K22" t="s">
        <v>123</v>
      </c>
      <c r="W22" s="17">
        <f ca="1">INT(RAND()*3+2)*3</f>
        <v>9</v>
      </c>
      <c r="X22" s="17"/>
      <c r="Y22" t="s">
        <v>124</v>
      </c>
    </row>
    <row r="23" spans="1:25" ht="20.149999999999999" customHeight="1" x14ac:dyDescent="0.2"/>
    <row r="24" spans="1:25" ht="20.149999999999999" customHeight="1" x14ac:dyDescent="0.2"/>
    <row r="25" spans="1:25" ht="20.149999999999999" customHeight="1" x14ac:dyDescent="0.2"/>
    <row r="26" spans="1:25" ht="20.149999999999999" customHeight="1" x14ac:dyDescent="0.2"/>
    <row r="27" spans="1:25" ht="20.149999999999999" customHeight="1" x14ac:dyDescent="0.2"/>
    <row r="28" spans="1:25" ht="20.149999999999999" customHeight="1" x14ac:dyDescent="0.2"/>
    <row r="29" spans="1:25" ht="20.149999999999999" customHeight="1" x14ac:dyDescent="0.2"/>
    <row r="30" spans="1:25" ht="20.149999999999999" customHeight="1" x14ac:dyDescent="0.2">
      <c r="A30" s="1" t="s">
        <v>125</v>
      </c>
      <c r="D30" t="s">
        <v>65</v>
      </c>
      <c r="L30" s="17">
        <f ca="1">INT(RAND()*3+1)*3</f>
        <v>3</v>
      </c>
      <c r="M30" s="17"/>
      <c r="N30" t="s">
        <v>126</v>
      </c>
      <c r="T30" s="17">
        <f ca="1">INT(RAND()*4+2)*5</f>
        <v>10</v>
      </c>
      <c r="U30" s="17"/>
      <c r="V30" t="s">
        <v>127</v>
      </c>
    </row>
    <row r="31" spans="1:25" ht="20.149999999999999" customHeight="1" x14ac:dyDescent="0.2"/>
    <row r="32" spans="1:25" ht="20.149999999999999" customHeight="1" x14ac:dyDescent="0.2"/>
    <row r="33" spans="1:46" ht="20.149999999999999" customHeight="1" x14ac:dyDescent="0.2"/>
    <row r="34" spans="1:46" ht="20.149999999999999" customHeight="1" x14ac:dyDescent="0.2"/>
    <row r="35" spans="1:46" ht="20.149999999999999" customHeight="1" x14ac:dyDescent="0.2"/>
    <row r="36" spans="1:46" ht="19" customHeight="1" x14ac:dyDescent="0.2"/>
    <row r="37" spans="1:46" ht="19" customHeight="1" x14ac:dyDescent="0.2"/>
    <row r="38" spans="1:46" ht="23.5" x14ac:dyDescent="0.2">
      <c r="D38" s="3" t="str">
        <f>IF(D1="","",D1)</f>
        <v>立体の体積</v>
      </c>
      <c r="AM38" s="2" t="str">
        <f>IF(AM1="","",AM1)</f>
        <v>№</v>
      </c>
      <c r="AN38" s="2"/>
      <c r="AO38" s="18" t="str">
        <f>IF(AO1="","",AO1)</f>
        <v/>
      </c>
      <c r="AP38" s="18" t="str">
        <f>IF(AP1="","",AP1)</f>
        <v/>
      </c>
    </row>
    <row r="39" spans="1:46" ht="23.5" x14ac:dyDescent="0.2">
      <c r="E39" s="5" t="s">
        <v>182</v>
      </c>
      <c r="Q39" s="6" t="str">
        <f>IF(Q2="","",Q2)</f>
        <v>名前</v>
      </c>
      <c r="R39" s="2"/>
      <c r="S39" s="2"/>
      <c r="T39" s="2"/>
      <c r="U39" s="2"/>
      <c r="V39" s="4" t="str">
        <f>IF(V2="","",V2)</f>
        <v/>
      </c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</row>
    <row r="40" spans="1:46" ht="20.149999999999999" customHeight="1" x14ac:dyDescent="0.2">
      <c r="A40" t="str">
        <f t="shared" ref="A40:A51" si="0">IF(A3="","",A3)</f>
        <v>１．</v>
      </c>
      <c r="D40" t="str">
        <f>IF(D3="","",D3)</f>
        <v>底面の縦が</v>
      </c>
      <c r="J40">
        <f ca="1">IF(J3="","",J3)</f>
        <v>6</v>
      </c>
      <c r="K40" t="str">
        <f>IF(K3="","",K3)</f>
        <v>㎝，横が</v>
      </c>
      <c r="P40">
        <f ca="1">IF(P3="","",P3)</f>
        <v>9</v>
      </c>
      <c r="Q40" t="str">
        <f>IF(Q3="","",Q3)</f>
        <v>㎝の長方形で，高さが</v>
      </c>
      <c r="AC40">
        <f ca="1">IF(AC3="","",AC3)</f>
        <v>8</v>
      </c>
      <c r="AD40" t="str">
        <f>IF(AD3="","",AD3)</f>
        <v>㎝の直方体</v>
      </c>
    </row>
    <row r="41" spans="1:46" ht="20.149999999999999" customHeight="1" x14ac:dyDescent="0.2">
      <c r="A41" t="str">
        <f t="shared" si="0"/>
        <v/>
      </c>
      <c r="D41" t="str">
        <f>IF(D4="","",D4)</f>
        <v>があります。</v>
      </c>
      <c r="L41" t="str">
        <f>IF(L4="","",L4)</f>
        <v>この直方体の体積を求めなさい。</v>
      </c>
    </row>
    <row r="42" spans="1:46" ht="20.149999999999999" customHeight="1" x14ac:dyDescent="0.2">
      <c r="A42" t="str">
        <f t="shared" si="0"/>
        <v/>
      </c>
      <c r="AG42" t="str">
        <f t="shared" ref="AG42:AT42" si="1">IF(AG5="","",AG5)</f>
        <v/>
      </c>
      <c r="AH42" t="str">
        <f t="shared" si="1"/>
        <v/>
      </c>
      <c r="AI42" t="str">
        <f t="shared" si="1"/>
        <v/>
      </c>
      <c r="AJ42" t="str">
        <f t="shared" si="1"/>
        <v/>
      </c>
      <c r="AK42" t="str">
        <f t="shared" si="1"/>
        <v/>
      </c>
      <c r="AL42" t="str">
        <f t="shared" si="1"/>
        <v/>
      </c>
      <c r="AM42" t="str">
        <f t="shared" si="1"/>
        <v/>
      </c>
      <c r="AN42" t="str">
        <f t="shared" si="1"/>
        <v/>
      </c>
      <c r="AO42" t="str">
        <f t="shared" si="1"/>
        <v/>
      </c>
      <c r="AP42" t="str">
        <f t="shared" si="1"/>
        <v/>
      </c>
      <c r="AQ42" t="str">
        <f t="shared" si="1"/>
        <v/>
      </c>
      <c r="AR42" t="str">
        <f t="shared" si="1"/>
        <v/>
      </c>
      <c r="AS42" t="str">
        <f t="shared" si="1"/>
        <v/>
      </c>
      <c r="AT42" t="str">
        <f t="shared" si="1"/>
        <v/>
      </c>
    </row>
    <row r="43" spans="1:46" ht="20.149999999999999" customHeight="1" x14ac:dyDescent="0.2">
      <c r="A43" t="str">
        <f t="shared" si="0"/>
        <v/>
      </c>
      <c r="D43" s="7" t="s">
        <v>128</v>
      </c>
      <c r="E43" s="7"/>
      <c r="F43" s="7"/>
      <c r="G43" s="7"/>
      <c r="H43" s="7"/>
      <c r="I43" s="7"/>
      <c r="J43" s="7">
        <f ca="1">J40</f>
        <v>6</v>
      </c>
      <c r="K43" s="19" t="s">
        <v>129</v>
      </c>
      <c r="L43" s="19"/>
      <c r="M43" s="7">
        <f ca="1">P40</f>
        <v>9</v>
      </c>
      <c r="N43" s="19" t="s">
        <v>129</v>
      </c>
      <c r="O43" s="19"/>
      <c r="P43" s="7">
        <f ca="1">AC40</f>
        <v>8</v>
      </c>
      <c r="Q43" s="20" t="s">
        <v>130</v>
      </c>
      <c r="R43" s="20"/>
      <c r="S43" s="19">
        <f ca="1">J43*M43*P43</f>
        <v>432</v>
      </c>
      <c r="T43" s="19"/>
      <c r="U43" s="19"/>
      <c r="V43" s="7" t="s">
        <v>193</v>
      </c>
      <c r="W43" s="7"/>
      <c r="X43" s="7"/>
      <c r="Y43" s="7"/>
      <c r="Z43" s="7"/>
      <c r="AA43" s="7"/>
      <c r="AB43" s="7"/>
      <c r="AC43" s="7"/>
      <c r="AD43" s="7"/>
      <c r="AE43" s="7"/>
      <c r="AF43" s="7"/>
      <c r="AH43" t="str">
        <f t="shared" ref="AH43:AT43" si="2">IF(AH6="","",AH6)</f>
        <v/>
      </c>
      <c r="AI43" t="str">
        <f t="shared" si="2"/>
        <v/>
      </c>
      <c r="AJ43" t="str">
        <f t="shared" si="2"/>
        <v/>
      </c>
      <c r="AK43" t="str">
        <f t="shared" si="2"/>
        <v/>
      </c>
      <c r="AL43" t="str">
        <f t="shared" si="2"/>
        <v/>
      </c>
      <c r="AM43" t="str">
        <f t="shared" si="2"/>
        <v/>
      </c>
      <c r="AN43" t="str">
        <f t="shared" si="2"/>
        <v/>
      </c>
      <c r="AO43" t="str">
        <f t="shared" si="2"/>
        <v/>
      </c>
      <c r="AP43" t="str">
        <f t="shared" si="2"/>
        <v/>
      </c>
      <c r="AQ43" t="str">
        <f t="shared" si="2"/>
        <v/>
      </c>
      <c r="AR43" t="str">
        <f t="shared" si="2"/>
        <v/>
      </c>
      <c r="AS43" t="str">
        <f t="shared" si="2"/>
        <v/>
      </c>
      <c r="AT43" t="str">
        <f t="shared" si="2"/>
        <v/>
      </c>
    </row>
    <row r="44" spans="1:46" ht="20.149999999999999" customHeight="1" x14ac:dyDescent="0.2">
      <c r="A44" t="str">
        <f t="shared" si="0"/>
        <v/>
      </c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H44" t="str">
        <f t="shared" ref="AH44:AT44" si="3">IF(AH7="","",AH7)</f>
        <v/>
      </c>
      <c r="AI44" t="str">
        <f t="shared" si="3"/>
        <v/>
      </c>
      <c r="AJ44" t="str">
        <f t="shared" si="3"/>
        <v/>
      </c>
      <c r="AK44" t="str">
        <f t="shared" si="3"/>
        <v/>
      </c>
      <c r="AL44" t="str">
        <f t="shared" si="3"/>
        <v/>
      </c>
      <c r="AM44" t="str">
        <f t="shared" si="3"/>
        <v/>
      </c>
      <c r="AN44" t="str">
        <f t="shared" si="3"/>
        <v/>
      </c>
      <c r="AO44" t="str">
        <f t="shared" si="3"/>
        <v/>
      </c>
      <c r="AP44" t="str">
        <f t="shared" si="3"/>
        <v/>
      </c>
      <c r="AQ44" t="str">
        <f t="shared" si="3"/>
        <v/>
      </c>
      <c r="AR44" t="str">
        <f t="shared" si="3"/>
        <v/>
      </c>
      <c r="AS44" t="str">
        <f t="shared" si="3"/>
        <v/>
      </c>
      <c r="AT44" t="str">
        <f t="shared" si="3"/>
        <v/>
      </c>
    </row>
    <row r="45" spans="1:46" ht="20.149999999999999" customHeight="1" x14ac:dyDescent="0.2">
      <c r="A45" t="str">
        <f t="shared" si="0"/>
        <v/>
      </c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H45" t="str">
        <f t="shared" ref="AH45:AT45" si="4">IF(AH8="","",AH8)</f>
        <v/>
      </c>
      <c r="AI45" t="str">
        <f t="shared" si="4"/>
        <v/>
      </c>
      <c r="AJ45" t="str">
        <f t="shared" si="4"/>
        <v/>
      </c>
      <c r="AK45" t="str">
        <f t="shared" si="4"/>
        <v/>
      </c>
      <c r="AL45" t="str">
        <f t="shared" si="4"/>
        <v/>
      </c>
      <c r="AM45" t="str">
        <f t="shared" si="4"/>
        <v/>
      </c>
      <c r="AN45" t="str">
        <f t="shared" si="4"/>
        <v/>
      </c>
      <c r="AO45" t="str">
        <f t="shared" si="4"/>
        <v/>
      </c>
      <c r="AP45" t="str">
        <f t="shared" si="4"/>
        <v/>
      </c>
      <c r="AQ45" t="str">
        <f t="shared" si="4"/>
        <v/>
      </c>
      <c r="AR45" t="str">
        <f t="shared" si="4"/>
        <v/>
      </c>
      <c r="AS45" t="str">
        <f t="shared" si="4"/>
        <v/>
      </c>
      <c r="AT45" t="str">
        <f t="shared" si="4"/>
        <v/>
      </c>
    </row>
    <row r="46" spans="1:46" ht="20.149999999999999" customHeight="1" x14ac:dyDescent="0.2">
      <c r="A46" t="str">
        <f t="shared" si="0"/>
        <v/>
      </c>
      <c r="Z46" s="7"/>
      <c r="AA46" s="7"/>
      <c r="AB46" s="7"/>
      <c r="AC46" s="7"/>
      <c r="AD46" s="7"/>
      <c r="AE46" s="7"/>
      <c r="AF46" s="7"/>
      <c r="AG46" t="str">
        <f t="shared" ref="AG46:AT46" si="5">IF(AG9="","",AG9)</f>
        <v/>
      </c>
      <c r="AH46" t="str">
        <f t="shared" si="5"/>
        <v/>
      </c>
      <c r="AI46" t="str">
        <f t="shared" si="5"/>
        <v/>
      </c>
      <c r="AJ46" t="str">
        <f t="shared" si="5"/>
        <v/>
      </c>
      <c r="AK46" t="str">
        <f t="shared" si="5"/>
        <v/>
      </c>
      <c r="AL46" t="str">
        <f t="shared" si="5"/>
        <v/>
      </c>
      <c r="AM46" t="str">
        <f t="shared" si="5"/>
        <v/>
      </c>
      <c r="AN46" t="str">
        <f t="shared" si="5"/>
        <v/>
      </c>
      <c r="AO46" t="str">
        <f t="shared" si="5"/>
        <v/>
      </c>
      <c r="AP46" t="str">
        <f t="shared" si="5"/>
        <v/>
      </c>
      <c r="AQ46" t="str">
        <f t="shared" si="5"/>
        <v/>
      </c>
      <c r="AR46" t="str">
        <f t="shared" si="5"/>
        <v/>
      </c>
      <c r="AS46" t="str">
        <f t="shared" si="5"/>
        <v/>
      </c>
      <c r="AT46" t="str">
        <f t="shared" si="5"/>
        <v/>
      </c>
    </row>
    <row r="47" spans="1:46" ht="20.149999999999999" customHeight="1" x14ac:dyDescent="0.2">
      <c r="A47" t="str">
        <f t="shared" si="0"/>
        <v/>
      </c>
      <c r="AG47" t="str">
        <f t="shared" ref="AG47:AT47" si="6">IF(AG10="","",AG10)</f>
        <v/>
      </c>
      <c r="AH47" t="str">
        <f t="shared" si="6"/>
        <v/>
      </c>
      <c r="AI47" t="str">
        <f t="shared" si="6"/>
        <v/>
      </c>
      <c r="AJ47" t="str">
        <f t="shared" si="6"/>
        <v/>
      </c>
      <c r="AK47" t="str">
        <f t="shared" si="6"/>
        <v/>
      </c>
      <c r="AL47" t="str">
        <f t="shared" si="6"/>
        <v/>
      </c>
      <c r="AM47" t="str">
        <f t="shared" si="6"/>
        <v/>
      </c>
      <c r="AN47" t="str">
        <f t="shared" si="6"/>
        <v/>
      </c>
      <c r="AO47" t="str">
        <f t="shared" si="6"/>
        <v/>
      </c>
      <c r="AP47" t="str">
        <f t="shared" si="6"/>
        <v/>
      </c>
      <c r="AQ47" t="str">
        <f t="shared" si="6"/>
        <v/>
      </c>
      <c r="AR47" t="str">
        <f t="shared" si="6"/>
        <v/>
      </c>
      <c r="AS47" t="str">
        <f t="shared" si="6"/>
        <v/>
      </c>
      <c r="AT47" t="str">
        <f t="shared" si="6"/>
        <v/>
      </c>
    </row>
    <row r="48" spans="1:46" ht="20.149999999999999" customHeight="1" x14ac:dyDescent="0.2">
      <c r="A48" t="str">
        <f t="shared" si="0"/>
        <v/>
      </c>
      <c r="AG48" t="str">
        <f t="shared" ref="AG48:AT48" si="7">IF(AG11="","",AG11)</f>
        <v/>
      </c>
      <c r="AH48" t="str">
        <f t="shared" si="7"/>
        <v/>
      </c>
      <c r="AI48" t="str">
        <f t="shared" si="7"/>
        <v/>
      </c>
      <c r="AJ48" t="str">
        <f t="shared" si="7"/>
        <v/>
      </c>
      <c r="AK48" t="str">
        <f t="shared" si="7"/>
        <v/>
      </c>
      <c r="AL48" t="str">
        <f t="shared" si="7"/>
        <v/>
      </c>
      <c r="AM48" t="str">
        <f t="shared" si="7"/>
        <v/>
      </c>
      <c r="AN48" t="str">
        <f t="shared" si="7"/>
        <v/>
      </c>
      <c r="AO48" t="str">
        <f t="shared" si="7"/>
        <v/>
      </c>
      <c r="AP48" t="str">
        <f t="shared" si="7"/>
        <v/>
      </c>
      <c r="AQ48" t="str">
        <f t="shared" si="7"/>
        <v/>
      </c>
      <c r="AR48" t="str">
        <f t="shared" si="7"/>
        <v/>
      </c>
      <c r="AS48" t="str">
        <f t="shared" si="7"/>
        <v/>
      </c>
      <c r="AT48" t="str">
        <f t="shared" si="7"/>
        <v/>
      </c>
    </row>
    <row r="49" spans="1:46" ht="20.149999999999999" customHeight="1" x14ac:dyDescent="0.2">
      <c r="A49" t="str">
        <f t="shared" si="0"/>
        <v/>
      </c>
      <c r="AG49" t="str">
        <f t="shared" ref="AG49:AT49" si="8">IF(AG12="","",AG12)</f>
        <v/>
      </c>
      <c r="AH49" t="str">
        <f t="shared" si="8"/>
        <v/>
      </c>
      <c r="AI49" t="str">
        <f t="shared" si="8"/>
        <v/>
      </c>
      <c r="AJ49" t="str">
        <f t="shared" si="8"/>
        <v/>
      </c>
      <c r="AK49" t="str">
        <f t="shared" si="8"/>
        <v/>
      </c>
      <c r="AL49" t="str">
        <f t="shared" si="8"/>
        <v/>
      </c>
      <c r="AM49" t="str">
        <f t="shared" si="8"/>
        <v/>
      </c>
      <c r="AN49" t="str">
        <f t="shared" si="8"/>
        <v/>
      </c>
      <c r="AO49" t="str">
        <f t="shared" si="8"/>
        <v/>
      </c>
      <c r="AP49" t="str">
        <f t="shared" si="8"/>
        <v/>
      </c>
      <c r="AQ49" t="str">
        <f t="shared" si="8"/>
        <v/>
      </c>
      <c r="AR49" t="str">
        <f t="shared" si="8"/>
        <v/>
      </c>
      <c r="AS49" t="str">
        <f t="shared" si="8"/>
        <v/>
      </c>
      <c r="AT49" t="str">
        <f t="shared" si="8"/>
        <v/>
      </c>
    </row>
    <row r="50" spans="1:46" ht="20.149999999999999" customHeight="1" x14ac:dyDescent="0.2">
      <c r="A50" t="str">
        <f t="shared" si="0"/>
        <v/>
      </c>
      <c r="AG50" t="str">
        <f t="shared" ref="AG50:AT50" si="9">IF(AG13="","",AG13)</f>
        <v/>
      </c>
      <c r="AH50" t="str">
        <f t="shared" si="9"/>
        <v/>
      </c>
      <c r="AI50" t="str">
        <f t="shared" si="9"/>
        <v/>
      </c>
      <c r="AJ50" t="str">
        <f t="shared" si="9"/>
        <v/>
      </c>
      <c r="AK50" t="str">
        <f t="shared" si="9"/>
        <v/>
      </c>
      <c r="AL50" t="str">
        <f t="shared" si="9"/>
        <v/>
      </c>
      <c r="AM50" t="str">
        <f t="shared" si="9"/>
        <v/>
      </c>
      <c r="AN50" t="str">
        <f t="shared" si="9"/>
        <v/>
      </c>
      <c r="AO50" t="str">
        <f t="shared" si="9"/>
        <v/>
      </c>
      <c r="AP50" t="str">
        <f t="shared" si="9"/>
        <v/>
      </c>
      <c r="AQ50" t="str">
        <f t="shared" si="9"/>
        <v/>
      </c>
      <c r="AR50" t="str">
        <f t="shared" si="9"/>
        <v/>
      </c>
      <c r="AS50" t="str">
        <f t="shared" si="9"/>
        <v/>
      </c>
      <c r="AT50" t="str">
        <f t="shared" si="9"/>
        <v/>
      </c>
    </row>
    <row r="51" spans="1:46" ht="20.149999999999999" customHeight="1" x14ac:dyDescent="0.2">
      <c r="A51" t="str">
        <f t="shared" si="0"/>
        <v>２．</v>
      </c>
      <c r="D51" t="str">
        <f>IF(D14="","",D14)</f>
        <v>底面の半径が</v>
      </c>
      <c r="L51">
        <f ca="1">IF(L14="","",L14)</f>
        <v>3</v>
      </c>
      <c r="M51" t="str">
        <f>IF(M14="","",M14)</f>
        <v>㎝，高さが</v>
      </c>
      <c r="S51" s="17">
        <f ca="1">IF(S14="","",S14)</f>
        <v>6</v>
      </c>
      <c r="T51" s="17"/>
      <c r="U51" t="str">
        <f>IF(U14="","",U14)</f>
        <v>㎝の円柱の体積を求めなさい。</v>
      </c>
    </row>
    <row r="52" spans="1:46" ht="20.149999999999999" customHeight="1" x14ac:dyDescent="0.2">
      <c r="A52" t="str">
        <f t="shared" ref="A52:AT52" si="10">IF(A15="","",A15)</f>
        <v/>
      </c>
      <c r="D52" t="str">
        <f t="shared" si="10"/>
        <v/>
      </c>
      <c r="E52" t="str">
        <f t="shared" si="10"/>
        <v/>
      </c>
      <c r="F52" t="str">
        <f t="shared" si="10"/>
        <v/>
      </c>
      <c r="G52" t="str">
        <f t="shared" si="10"/>
        <v/>
      </c>
      <c r="H52" t="str">
        <f t="shared" si="10"/>
        <v/>
      </c>
      <c r="I52" t="str">
        <f t="shared" si="10"/>
        <v/>
      </c>
      <c r="J52" t="str">
        <f t="shared" si="10"/>
        <v/>
      </c>
      <c r="K52" t="str">
        <f t="shared" si="10"/>
        <v/>
      </c>
      <c r="L52" t="str">
        <f t="shared" si="10"/>
        <v/>
      </c>
      <c r="M52" t="str">
        <f t="shared" si="10"/>
        <v/>
      </c>
      <c r="N52" t="str">
        <f t="shared" si="10"/>
        <v/>
      </c>
      <c r="O52" t="str">
        <f t="shared" si="10"/>
        <v/>
      </c>
      <c r="P52" t="str">
        <f t="shared" si="10"/>
        <v/>
      </c>
      <c r="Q52" t="str">
        <f t="shared" si="10"/>
        <v/>
      </c>
      <c r="R52" t="str">
        <f t="shared" si="10"/>
        <v/>
      </c>
      <c r="S52" t="str">
        <f t="shared" si="10"/>
        <v/>
      </c>
      <c r="T52" t="str">
        <f t="shared" si="10"/>
        <v/>
      </c>
      <c r="U52" t="str">
        <f t="shared" si="10"/>
        <v/>
      </c>
      <c r="V52" t="str">
        <f t="shared" si="10"/>
        <v/>
      </c>
      <c r="W52" t="str">
        <f t="shared" si="10"/>
        <v/>
      </c>
      <c r="X52" t="str">
        <f t="shared" si="10"/>
        <v/>
      </c>
      <c r="Y52" t="str">
        <f t="shared" si="10"/>
        <v/>
      </c>
      <c r="Z52" t="str">
        <f t="shared" si="10"/>
        <v/>
      </c>
      <c r="AA52" t="str">
        <f t="shared" si="10"/>
        <v/>
      </c>
      <c r="AB52" t="str">
        <f t="shared" si="10"/>
        <v/>
      </c>
      <c r="AC52" t="str">
        <f t="shared" si="10"/>
        <v/>
      </c>
      <c r="AD52" t="str">
        <f t="shared" si="10"/>
        <v/>
      </c>
      <c r="AE52" t="str">
        <f t="shared" si="10"/>
        <v/>
      </c>
      <c r="AF52" t="str">
        <f t="shared" si="10"/>
        <v/>
      </c>
      <c r="AG52" t="str">
        <f t="shared" si="10"/>
        <v/>
      </c>
      <c r="AH52" t="str">
        <f t="shared" si="10"/>
        <v/>
      </c>
      <c r="AI52" t="str">
        <f t="shared" si="10"/>
        <v/>
      </c>
      <c r="AJ52" t="str">
        <f t="shared" si="10"/>
        <v/>
      </c>
      <c r="AK52" t="str">
        <f t="shared" si="10"/>
        <v/>
      </c>
      <c r="AL52" t="str">
        <f t="shared" si="10"/>
        <v/>
      </c>
      <c r="AM52" t="str">
        <f t="shared" si="10"/>
        <v/>
      </c>
      <c r="AN52" t="str">
        <f t="shared" si="10"/>
        <v/>
      </c>
      <c r="AO52" t="str">
        <f t="shared" si="10"/>
        <v/>
      </c>
      <c r="AP52" t="str">
        <f t="shared" si="10"/>
        <v/>
      </c>
      <c r="AQ52" t="str">
        <f t="shared" si="10"/>
        <v/>
      </c>
      <c r="AR52" t="str">
        <f t="shared" si="10"/>
        <v/>
      </c>
      <c r="AS52" t="str">
        <f t="shared" si="10"/>
        <v/>
      </c>
      <c r="AT52" t="str">
        <f t="shared" si="10"/>
        <v/>
      </c>
    </row>
    <row r="53" spans="1:46" ht="20.149999999999999" customHeight="1" x14ac:dyDescent="0.2">
      <c r="A53" t="str">
        <f t="shared" ref="A53:A59" si="11">IF(A16="","",A16)</f>
        <v/>
      </c>
      <c r="D53" s="7" t="s">
        <v>128</v>
      </c>
      <c r="J53" s="7" t="s">
        <v>131</v>
      </c>
      <c r="K53" s="7"/>
      <c r="L53" s="7"/>
      <c r="M53" s="7">
        <f ca="1">L51</f>
        <v>3</v>
      </c>
      <c r="N53" s="10">
        <v>2</v>
      </c>
      <c r="O53" s="19" t="s">
        <v>132</v>
      </c>
      <c r="P53" s="19"/>
      <c r="Q53" s="19">
        <f ca="1">S51</f>
        <v>6</v>
      </c>
      <c r="R53" s="19"/>
      <c r="S53" s="20" t="s">
        <v>133</v>
      </c>
      <c r="T53" s="20"/>
      <c r="U53" s="21">
        <f ca="1">M53^N53*Q53</f>
        <v>54</v>
      </c>
      <c r="V53" s="21"/>
      <c r="W53" s="21"/>
      <c r="X53" s="7" t="s">
        <v>194</v>
      </c>
      <c r="Y53" s="7"/>
      <c r="Z53" s="7"/>
      <c r="AA53" s="7"/>
      <c r="AI53" t="str">
        <f t="shared" ref="AI53:AT53" si="12">IF(AI16="","",AI16)</f>
        <v/>
      </c>
      <c r="AJ53" t="str">
        <f t="shared" si="12"/>
        <v/>
      </c>
      <c r="AK53" t="str">
        <f t="shared" si="12"/>
        <v/>
      </c>
      <c r="AL53" t="str">
        <f t="shared" si="12"/>
        <v/>
      </c>
      <c r="AM53" t="str">
        <f t="shared" si="12"/>
        <v/>
      </c>
      <c r="AN53" t="str">
        <f t="shared" si="12"/>
        <v/>
      </c>
      <c r="AO53" t="str">
        <f t="shared" si="12"/>
        <v/>
      </c>
      <c r="AP53" t="str">
        <f t="shared" si="12"/>
        <v/>
      </c>
      <c r="AQ53" t="str">
        <f t="shared" si="12"/>
        <v/>
      </c>
      <c r="AR53" t="str">
        <f t="shared" si="12"/>
        <v/>
      </c>
      <c r="AS53" t="str">
        <f t="shared" si="12"/>
        <v/>
      </c>
      <c r="AT53" t="str">
        <f t="shared" si="12"/>
        <v/>
      </c>
    </row>
    <row r="54" spans="1:46" ht="20.149999999999999" customHeight="1" x14ac:dyDescent="0.2">
      <c r="A54" t="str">
        <f t="shared" si="11"/>
        <v/>
      </c>
      <c r="AI54" t="str">
        <f t="shared" ref="AI54:AT54" si="13">IF(AI17="","",AI17)</f>
        <v/>
      </c>
      <c r="AJ54" t="str">
        <f t="shared" si="13"/>
        <v/>
      </c>
      <c r="AK54" t="str">
        <f t="shared" si="13"/>
        <v/>
      </c>
      <c r="AL54" t="str">
        <f t="shared" si="13"/>
        <v/>
      </c>
      <c r="AM54" t="str">
        <f t="shared" si="13"/>
        <v/>
      </c>
      <c r="AN54" t="str">
        <f t="shared" si="13"/>
        <v/>
      </c>
      <c r="AO54" t="str">
        <f t="shared" si="13"/>
        <v/>
      </c>
      <c r="AP54" t="str">
        <f t="shared" si="13"/>
        <v/>
      </c>
      <c r="AQ54" t="str">
        <f t="shared" si="13"/>
        <v/>
      </c>
      <c r="AR54" t="str">
        <f t="shared" si="13"/>
        <v/>
      </c>
      <c r="AS54" t="str">
        <f t="shared" si="13"/>
        <v/>
      </c>
      <c r="AT54" t="str">
        <f t="shared" si="13"/>
        <v/>
      </c>
    </row>
    <row r="55" spans="1:46" ht="20.149999999999999" customHeight="1" x14ac:dyDescent="0.2">
      <c r="A55" t="str">
        <f t="shared" si="11"/>
        <v/>
      </c>
      <c r="AI55" t="str">
        <f t="shared" ref="AI55:AT55" si="14">IF(AI18="","",AI18)</f>
        <v/>
      </c>
      <c r="AJ55" t="str">
        <f t="shared" si="14"/>
        <v/>
      </c>
      <c r="AK55" t="str">
        <f t="shared" si="14"/>
        <v/>
      </c>
      <c r="AL55" t="str">
        <f t="shared" si="14"/>
        <v/>
      </c>
      <c r="AM55" t="str">
        <f t="shared" si="14"/>
        <v/>
      </c>
      <c r="AN55" t="str">
        <f t="shared" si="14"/>
        <v/>
      </c>
      <c r="AO55" t="str">
        <f t="shared" si="14"/>
        <v/>
      </c>
      <c r="AP55" t="str">
        <f t="shared" si="14"/>
        <v/>
      </c>
      <c r="AQ55" t="str">
        <f t="shared" si="14"/>
        <v/>
      </c>
      <c r="AR55" t="str">
        <f t="shared" si="14"/>
        <v/>
      </c>
      <c r="AS55" t="str">
        <f t="shared" si="14"/>
        <v/>
      </c>
      <c r="AT55" t="str">
        <f t="shared" si="14"/>
        <v/>
      </c>
    </row>
    <row r="56" spans="1:46" ht="20.149999999999999" customHeight="1" x14ac:dyDescent="0.2">
      <c r="A56" t="str">
        <f t="shared" si="11"/>
        <v/>
      </c>
      <c r="AI56" t="str">
        <f t="shared" ref="AI56:AT56" si="15">IF(AI19="","",AI19)</f>
        <v/>
      </c>
      <c r="AJ56" t="str">
        <f t="shared" si="15"/>
        <v/>
      </c>
      <c r="AK56" t="str">
        <f t="shared" si="15"/>
        <v/>
      </c>
      <c r="AL56" t="str">
        <f t="shared" si="15"/>
        <v/>
      </c>
      <c r="AM56" t="str">
        <f t="shared" si="15"/>
        <v/>
      </c>
      <c r="AN56" t="str">
        <f t="shared" si="15"/>
        <v/>
      </c>
      <c r="AO56" t="str">
        <f t="shared" si="15"/>
        <v/>
      </c>
      <c r="AP56" t="str">
        <f t="shared" si="15"/>
        <v/>
      </c>
      <c r="AQ56" t="str">
        <f t="shared" si="15"/>
        <v/>
      </c>
      <c r="AR56" t="str">
        <f t="shared" si="15"/>
        <v/>
      </c>
      <c r="AS56" t="str">
        <f t="shared" si="15"/>
        <v/>
      </c>
      <c r="AT56" t="str">
        <f t="shared" si="15"/>
        <v/>
      </c>
    </row>
    <row r="57" spans="1:46" ht="20.149999999999999" customHeight="1" x14ac:dyDescent="0.2">
      <c r="A57" t="str">
        <f t="shared" si="11"/>
        <v/>
      </c>
      <c r="AI57" t="str">
        <f t="shared" ref="AI57:AT57" si="16">IF(AI20="","",AI20)</f>
        <v/>
      </c>
      <c r="AJ57" t="str">
        <f t="shared" si="16"/>
        <v/>
      </c>
      <c r="AK57" t="str">
        <f t="shared" si="16"/>
        <v/>
      </c>
      <c r="AL57" t="str">
        <f t="shared" si="16"/>
        <v/>
      </c>
      <c r="AM57" t="str">
        <f t="shared" si="16"/>
        <v/>
      </c>
      <c r="AN57" t="str">
        <f t="shared" si="16"/>
        <v/>
      </c>
      <c r="AO57" t="str">
        <f t="shared" si="16"/>
        <v/>
      </c>
      <c r="AP57" t="str">
        <f t="shared" si="16"/>
        <v/>
      </c>
      <c r="AQ57" t="str">
        <f t="shared" si="16"/>
        <v/>
      </c>
      <c r="AR57" t="str">
        <f t="shared" si="16"/>
        <v/>
      </c>
      <c r="AS57" t="str">
        <f t="shared" si="16"/>
        <v/>
      </c>
      <c r="AT57" t="str">
        <f t="shared" si="16"/>
        <v/>
      </c>
    </row>
    <row r="58" spans="1:46" ht="20.149999999999999" customHeight="1" x14ac:dyDescent="0.2">
      <c r="A58" t="str">
        <f t="shared" si="11"/>
        <v/>
      </c>
      <c r="AI58" t="str">
        <f t="shared" ref="AI58:AT58" si="17">IF(AI21="","",AI21)</f>
        <v/>
      </c>
      <c r="AJ58" t="str">
        <f t="shared" si="17"/>
        <v/>
      </c>
      <c r="AK58" t="str">
        <f t="shared" si="17"/>
        <v/>
      </c>
      <c r="AL58" t="str">
        <f t="shared" si="17"/>
        <v/>
      </c>
      <c r="AM58" t="str">
        <f t="shared" si="17"/>
        <v/>
      </c>
      <c r="AN58" t="str">
        <f t="shared" si="17"/>
        <v/>
      </c>
      <c r="AO58" t="str">
        <f t="shared" si="17"/>
        <v/>
      </c>
      <c r="AP58" t="str">
        <f t="shared" si="17"/>
        <v/>
      </c>
      <c r="AQ58" t="str">
        <f t="shared" si="17"/>
        <v/>
      </c>
      <c r="AR58" t="str">
        <f t="shared" si="17"/>
        <v/>
      </c>
      <c r="AS58" t="str">
        <f t="shared" si="17"/>
        <v/>
      </c>
      <c r="AT58" t="str">
        <f t="shared" si="17"/>
        <v/>
      </c>
    </row>
    <row r="59" spans="1:46" ht="20.149999999999999" customHeight="1" x14ac:dyDescent="0.2">
      <c r="A59" t="str">
        <f t="shared" si="11"/>
        <v>３．</v>
      </c>
      <c r="D59" t="str">
        <f>IF(D22="","",D22)</f>
        <v>底面が1辺</v>
      </c>
      <c r="J59">
        <f ca="1">IF(J22="","",J22)</f>
        <v>3</v>
      </c>
      <c r="K59" t="str">
        <f>IF(K22="","",K22)</f>
        <v>㎝の正方形で，高さが</v>
      </c>
      <c r="W59" s="17">
        <f ca="1">IF(W22="","",W22)</f>
        <v>9</v>
      </c>
      <c r="X59" s="17"/>
      <c r="Y59" t="str">
        <f>IF(Y22="","",Y22)</f>
        <v>㎝の正四角錐の体積を求めなさい。</v>
      </c>
    </row>
    <row r="60" spans="1:46" ht="20.149999999999999" customHeight="1" x14ac:dyDescent="0.2">
      <c r="A60" t="str">
        <f t="shared" ref="A60:AT60" si="18">IF(A23="","",A23)</f>
        <v/>
      </c>
      <c r="D60" t="str">
        <f t="shared" si="18"/>
        <v/>
      </c>
      <c r="E60" t="str">
        <f t="shared" si="18"/>
        <v/>
      </c>
      <c r="F60" t="str">
        <f t="shared" si="18"/>
        <v/>
      </c>
      <c r="G60" t="str">
        <f t="shared" si="18"/>
        <v/>
      </c>
      <c r="H60" t="str">
        <f t="shared" si="18"/>
        <v/>
      </c>
      <c r="I60" t="str">
        <f t="shared" si="18"/>
        <v/>
      </c>
      <c r="J60" t="str">
        <f t="shared" si="18"/>
        <v/>
      </c>
      <c r="K60" t="str">
        <f t="shared" si="18"/>
        <v/>
      </c>
      <c r="L60" t="str">
        <f t="shared" si="18"/>
        <v/>
      </c>
      <c r="M60" t="str">
        <f t="shared" si="18"/>
        <v/>
      </c>
      <c r="N60" t="str">
        <f t="shared" si="18"/>
        <v/>
      </c>
      <c r="O60" t="str">
        <f t="shared" si="18"/>
        <v/>
      </c>
      <c r="P60" t="str">
        <f t="shared" si="18"/>
        <v/>
      </c>
      <c r="Q60" t="str">
        <f t="shared" si="18"/>
        <v/>
      </c>
      <c r="R60" t="str">
        <f t="shared" si="18"/>
        <v/>
      </c>
      <c r="S60" t="str">
        <f t="shared" si="18"/>
        <v/>
      </c>
      <c r="T60" t="str">
        <f t="shared" si="18"/>
        <v/>
      </c>
      <c r="U60" t="str">
        <f t="shared" si="18"/>
        <v/>
      </c>
      <c r="V60" t="str">
        <f t="shared" si="18"/>
        <v/>
      </c>
      <c r="W60" t="str">
        <f t="shared" si="18"/>
        <v/>
      </c>
      <c r="X60" t="str">
        <f t="shared" si="18"/>
        <v/>
      </c>
      <c r="Y60" t="str">
        <f t="shared" si="18"/>
        <v/>
      </c>
      <c r="Z60" t="str">
        <f t="shared" si="18"/>
        <v/>
      </c>
      <c r="AA60" t="str">
        <f t="shared" si="18"/>
        <v/>
      </c>
      <c r="AB60" t="str">
        <f t="shared" si="18"/>
        <v/>
      </c>
      <c r="AC60" t="str">
        <f t="shared" si="18"/>
        <v/>
      </c>
      <c r="AD60" t="str">
        <f t="shared" si="18"/>
        <v/>
      </c>
      <c r="AE60" t="str">
        <f t="shared" si="18"/>
        <v/>
      </c>
      <c r="AF60" t="str">
        <f t="shared" si="18"/>
        <v/>
      </c>
      <c r="AG60" t="str">
        <f t="shared" si="18"/>
        <v/>
      </c>
      <c r="AH60" t="str">
        <f t="shared" si="18"/>
        <v/>
      </c>
      <c r="AI60" t="str">
        <f t="shared" si="18"/>
        <v/>
      </c>
      <c r="AJ60" t="str">
        <f t="shared" si="18"/>
        <v/>
      </c>
      <c r="AK60" t="str">
        <f t="shared" si="18"/>
        <v/>
      </c>
      <c r="AL60" t="str">
        <f t="shared" si="18"/>
        <v/>
      </c>
      <c r="AM60" t="str">
        <f t="shared" si="18"/>
        <v/>
      </c>
      <c r="AN60" t="str">
        <f t="shared" si="18"/>
        <v/>
      </c>
      <c r="AO60" t="str">
        <f t="shared" si="18"/>
        <v/>
      </c>
      <c r="AP60" t="str">
        <f t="shared" si="18"/>
        <v/>
      </c>
      <c r="AQ60" t="str">
        <f t="shared" si="18"/>
        <v/>
      </c>
      <c r="AR60" t="str">
        <f t="shared" si="18"/>
        <v/>
      </c>
      <c r="AS60" t="str">
        <f t="shared" si="18"/>
        <v/>
      </c>
      <c r="AT60" t="str">
        <f t="shared" si="18"/>
        <v/>
      </c>
    </row>
    <row r="61" spans="1:46" ht="20.149999999999999" customHeight="1" x14ac:dyDescent="0.2">
      <c r="A61" t="str">
        <f t="shared" ref="A61:A67" si="19">IF(A24="","",A24)</f>
        <v/>
      </c>
      <c r="D61" s="19" t="s">
        <v>128</v>
      </c>
      <c r="E61" s="19"/>
      <c r="F61" s="19"/>
      <c r="G61" s="19"/>
      <c r="H61" s="19"/>
      <c r="I61" s="19"/>
      <c r="J61" s="22">
        <v>1</v>
      </c>
      <c r="K61" s="22"/>
      <c r="L61" s="19" t="s">
        <v>132</v>
      </c>
      <c r="M61" s="19"/>
      <c r="N61" s="19">
        <f ca="1">J59</f>
        <v>3</v>
      </c>
      <c r="O61" s="9">
        <v>2</v>
      </c>
      <c r="P61" s="19" t="s">
        <v>132</v>
      </c>
      <c r="Q61" s="19"/>
      <c r="R61" s="19">
        <f ca="1">W59</f>
        <v>9</v>
      </c>
      <c r="S61" s="19"/>
      <c r="T61" s="20" t="s">
        <v>133</v>
      </c>
      <c r="U61" s="19"/>
      <c r="V61" s="19">
        <f ca="1">N61^O61*R61/3</f>
        <v>27</v>
      </c>
      <c r="W61" s="19"/>
      <c r="X61" s="19"/>
      <c r="Y61" s="19" t="s">
        <v>193</v>
      </c>
      <c r="Z61" s="19"/>
      <c r="AA61" s="19"/>
      <c r="AB61" s="19"/>
      <c r="AH61" t="str">
        <f t="shared" ref="AH61:AT61" si="20">IF(AH24="","",AH24)</f>
        <v/>
      </c>
      <c r="AI61" t="str">
        <f t="shared" si="20"/>
        <v/>
      </c>
      <c r="AJ61" t="str">
        <f t="shared" si="20"/>
        <v/>
      </c>
      <c r="AK61" t="str">
        <f t="shared" si="20"/>
        <v/>
      </c>
      <c r="AL61" t="str">
        <f t="shared" si="20"/>
        <v/>
      </c>
      <c r="AM61" t="str">
        <f t="shared" si="20"/>
        <v/>
      </c>
      <c r="AN61" t="str">
        <f t="shared" si="20"/>
        <v/>
      </c>
      <c r="AO61" t="str">
        <f t="shared" si="20"/>
        <v/>
      </c>
      <c r="AP61" t="str">
        <f t="shared" si="20"/>
        <v/>
      </c>
      <c r="AQ61" t="str">
        <f t="shared" si="20"/>
        <v/>
      </c>
      <c r="AR61" t="str">
        <f t="shared" si="20"/>
        <v/>
      </c>
      <c r="AS61" t="str">
        <f t="shared" si="20"/>
        <v/>
      </c>
      <c r="AT61" t="str">
        <f t="shared" si="20"/>
        <v/>
      </c>
    </row>
    <row r="62" spans="1:46" ht="20.149999999999999" customHeight="1" x14ac:dyDescent="0.2">
      <c r="A62" t="str">
        <f t="shared" si="19"/>
        <v/>
      </c>
      <c r="D62" s="19"/>
      <c r="E62" s="19"/>
      <c r="F62" s="19"/>
      <c r="G62" s="19"/>
      <c r="H62" s="19"/>
      <c r="I62" s="19"/>
      <c r="J62" s="23">
        <v>3</v>
      </c>
      <c r="K62" s="23"/>
      <c r="L62" s="19"/>
      <c r="M62" s="19"/>
      <c r="N62" s="19"/>
      <c r="O62" s="7" t="str">
        <f>IF(O25="","",O25)</f>
        <v/>
      </c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t="str">
        <f>IF(AC25="","",AC25)</f>
        <v/>
      </c>
      <c r="AD62" t="str">
        <f>IF(AD25="","",AD25)</f>
        <v/>
      </c>
      <c r="AE62" t="str">
        <f>IF(AE25="","",AE25)</f>
        <v/>
      </c>
      <c r="AF62" t="str">
        <f>IF(AF25="","",AF25)</f>
        <v/>
      </c>
      <c r="AG62" t="str">
        <f>IF(AG25="","",AG25)</f>
        <v/>
      </c>
      <c r="AH62" t="str">
        <f t="shared" ref="AH62:AT62" si="21">IF(AH25="","",AH25)</f>
        <v/>
      </c>
      <c r="AI62" t="str">
        <f t="shared" si="21"/>
        <v/>
      </c>
      <c r="AJ62" t="str">
        <f t="shared" si="21"/>
        <v/>
      </c>
      <c r="AK62" t="str">
        <f t="shared" si="21"/>
        <v/>
      </c>
      <c r="AL62" t="str">
        <f t="shared" si="21"/>
        <v/>
      </c>
      <c r="AM62" t="str">
        <f t="shared" si="21"/>
        <v/>
      </c>
      <c r="AN62" t="str">
        <f t="shared" si="21"/>
        <v/>
      </c>
      <c r="AO62" t="str">
        <f t="shared" si="21"/>
        <v/>
      </c>
      <c r="AP62" t="str">
        <f t="shared" si="21"/>
        <v/>
      </c>
      <c r="AQ62" t="str">
        <f t="shared" si="21"/>
        <v/>
      </c>
      <c r="AR62" t="str">
        <f t="shared" si="21"/>
        <v/>
      </c>
      <c r="AS62" t="str">
        <f t="shared" si="21"/>
        <v/>
      </c>
      <c r="AT62" t="str">
        <f t="shared" si="21"/>
        <v/>
      </c>
    </row>
    <row r="63" spans="1:46" ht="20.149999999999999" customHeight="1" x14ac:dyDescent="0.2">
      <c r="A63" t="str">
        <f t="shared" si="19"/>
        <v/>
      </c>
      <c r="AS63" t="str">
        <f t="shared" ref="AS63:AT66" si="22">IF(AS26="","",AS26)</f>
        <v/>
      </c>
      <c r="AT63" t="str">
        <f t="shared" si="22"/>
        <v/>
      </c>
    </row>
    <row r="64" spans="1:46" ht="20.149999999999999" customHeight="1" x14ac:dyDescent="0.2">
      <c r="A64" t="str">
        <f t="shared" si="19"/>
        <v/>
      </c>
      <c r="AS64" t="str">
        <f t="shared" si="22"/>
        <v/>
      </c>
      <c r="AT64" t="str">
        <f t="shared" si="22"/>
        <v/>
      </c>
    </row>
    <row r="65" spans="1:46" ht="20.149999999999999" customHeight="1" x14ac:dyDescent="0.2">
      <c r="A65" t="str">
        <f t="shared" si="19"/>
        <v/>
      </c>
      <c r="AS65" t="str">
        <f t="shared" si="22"/>
        <v/>
      </c>
      <c r="AT65" t="str">
        <f t="shared" si="22"/>
        <v/>
      </c>
    </row>
    <row r="66" spans="1:46" ht="20.149999999999999" customHeight="1" x14ac:dyDescent="0.2">
      <c r="A66" t="str">
        <f t="shared" si="19"/>
        <v/>
      </c>
      <c r="AS66" t="str">
        <f t="shared" si="22"/>
        <v/>
      </c>
      <c r="AT66" t="str">
        <f t="shared" si="22"/>
        <v/>
      </c>
    </row>
    <row r="67" spans="1:46" ht="20.149999999999999" customHeight="1" x14ac:dyDescent="0.2">
      <c r="A67" t="str">
        <f t="shared" si="19"/>
        <v>４．</v>
      </c>
      <c r="D67" t="str">
        <f>IF(D30="","",D30)</f>
        <v>底面の半径が</v>
      </c>
      <c r="L67" s="17">
        <f ca="1">IF(L30="","",L30)</f>
        <v>3</v>
      </c>
      <c r="M67" s="17"/>
      <c r="N67" t="str">
        <f>IF(N30="","",N30)</f>
        <v>㎝で，高さ</v>
      </c>
      <c r="U67" s="17">
        <f ca="1">IF(T30="","",T30)</f>
        <v>10</v>
      </c>
      <c r="V67" s="17"/>
      <c r="W67" t="str">
        <f>IF(V30="","",V30)</f>
        <v>㎝の円錐の体積を求めなさい。</v>
      </c>
    </row>
    <row r="68" spans="1:46" ht="20.149999999999999" customHeight="1" x14ac:dyDescent="0.2">
      <c r="A68" t="str">
        <f t="shared" ref="A68:AT68" si="23">IF(A31="","",A31)</f>
        <v/>
      </c>
      <c r="D68" t="str">
        <f t="shared" si="23"/>
        <v/>
      </c>
      <c r="E68" t="str">
        <f t="shared" si="23"/>
        <v/>
      </c>
      <c r="F68" t="str">
        <f t="shared" si="23"/>
        <v/>
      </c>
      <c r="G68" t="str">
        <f t="shared" si="23"/>
        <v/>
      </c>
      <c r="H68" t="str">
        <f t="shared" si="23"/>
        <v/>
      </c>
      <c r="I68" t="str">
        <f t="shared" si="23"/>
        <v/>
      </c>
      <c r="J68" t="str">
        <f t="shared" si="23"/>
        <v/>
      </c>
      <c r="K68" t="str">
        <f t="shared" si="23"/>
        <v/>
      </c>
      <c r="L68" t="str">
        <f t="shared" si="23"/>
        <v/>
      </c>
      <c r="M68" t="str">
        <f t="shared" si="23"/>
        <v/>
      </c>
      <c r="N68" t="str">
        <f t="shared" si="23"/>
        <v/>
      </c>
      <c r="O68" t="str">
        <f t="shared" si="23"/>
        <v/>
      </c>
      <c r="P68" t="str">
        <f t="shared" si="23"/>
        <v/>
      </c>
      <c r="Q68" t="str">
        <f t="shared" si="23"/>
        <v/>
      </c>
      <c r="R68" t="str">
        <f t="shared" si="23"/>
        <v/>
      </c>
      <c r="S68" t="str">
        <f t="shared" si="23"/>
        <v/>
      </c>
      <c r="T68" t="str">
        <f t="shared" si="23"/>
        <v/>
      </c>
      <c r="U68" t="str">
        <f t="shared" si="23"/>
        <v/>
      </c>
      <c r="V68" t="str">
        <f t="shared" si="23"/>
        <v/>
      </c>
      <c r="W68" t="str">
        <f t="shared" si="23"/>
        <v/>
      </c>
      <c r="X68" t="str">
        <f t="shared" si="23"/>
        <v/>
      </c>
      <c r="Y68" t="str">
        <f t="shared" si="23"/>
        <v/>
      </c>
      <c r="Z68" t="str">
        <f t="shared" si="23"/>
        <v/>
      </c>
      <c r="AA68" t="str">
        <f t="shared" si="23"/>
        <v/>
      </c>
      <c r="AB68" t="str">
        <f t="shared" si="23"/>
        <v/>
      </c>
      <c r="AC68" t="str">
        <f t="shared" si="23"/>
        <v/>
      </c>
      <c r="AD68" t="str">
        <f t="shared" si="23"/>
        <v/>
      </c>
      <c r="AE68" t="str">
        <f t="shared" si="23"/>
        <v/>
      </c>
      <c r="AF68" t="str">
        <f t="shared" si="23"/>
        <v/>
      </c>
      <c r="AG68" t="str">
        <f t="shared" si="23"/>
        <v/>
      </c>
      <c r="AK68" t="str">
        <f t="shared" si="23"/>
        <v/>
      </c>
      <c r="AL68" t="str">
        <f t="shared" si="23"/>
        <v/>
      </c>
      <c r="AM68" t="str">
        <f t="shared" si="23"/>
        <v/>
      </c>
      <c r="AN68" t="str">
        <f t="shared" si="23"/>
        <v/>
      </c>
      <c r="AO68" t="str">
        <f t="shared" si="23"/>
        <v/>
      </c>
      <c r="AP68" t="str">
        <f t="shared" si="23"/>
        <v/>
      </c>
      <c r="AQ68" t="str">
        <f t="shared" si="23"/>
        <v/>
      </c>
      <c r="AR68" t="str">
        <f t="shared" si="23"/>
        <v/>
      </c>
      <c r="AS68" t="str">
        <f t="shared" si="23"/>
        <v/>
      </c>
      <c r="AT68" t="str">
        <f t="shared" si="23"/>
        <v/>
      </c>
    </row>
    <row r="69" spans="1:46" ht="20.149999999999999" customHeight="1" x14ac:dyDescent="0.2">
      <c r="A69" t="str">
        <f>IF(A32="","",A32)</f>
        <v/>
      </c>
      <c r="D69" s="19" t="s">
        <v>128</v>
      </c>
      <c r="E69" s="19"/>
      <c r="F69" s="19"/>
      <c r="G69" s="19"/>
      <c r="H69" s="19"/>
      <c r="I69" s="19"/>
      <c r="J69" s="22">
        <v>1</v>
      </c>
      <c r="K69" s="22"/>
      <c r="L69" s="19" t="s">
        <v>101</v>
      </c>
      <c r="M69" s="19"/>
      <c r="N69" s="19" t="s">
        <v>132</v>
      </c>
      <c r="O69" s="19"/>
      <c r="P69" s="21">
        <f ca="1">L67</f>
        <v>3</v>
      </c>
      <c r="Q69" s="21"/>
      <c r="R69" s="9">
        <v>2</v>
      </c>
      <c r="S69" s="19" t="s">
        <v>132</v>
      </c>
      <c r="T69" s="19"/>
      <c r="U69" s="19">
        <f ca="1">U67</f>
        <v>10</v>
      </c>
      <c r="V69" s="19"/>
      <c r="W69" s="20" t="s">
        <v>133</v>
      </c>
      <c r="X69" s="19"/>
      <c r="Y69" s="19">
        <f ca="1">P69^R69*U69/3</f>
        <v>30</v>
      </c>
      <c r="Z69" s="19"/>
      <c r="AA69" s="19"/>
      <c r="AB69" s="19" t="s">
        <v>210</v>
      </c>
      <c r="AC69" s="19"/>
      <c r="AD69" s="19"/>
      <c r="AE69" s="19"/>
      <c r="AF69" t="str">
        <f t="shared" ref="AF69:AT69" si="24">IF(AF32="","",AF32)</f>
        <v/>
      </c>
      <c r="AG69" t="str">
        <f t="shared" si="24"/>
        <v/>
      </c>
      <c r="AH69" t="str">
        <f t="shared" si="24"/>
        <v/>
      </c>
      <c r="AI69" t="str">
        <f t="shared" si="24"/>
        <v/>
      </c>
      <c r="AJ69" t="str">
        <f t="shared" si="24"/>
        <v/>
      </c>
      <c r="AK69" t="str">
        <f t="shared" si="24"/>
        <v/>
      </c>
      <c r="AL69" t="str">
        <f t="shared" si="24"/>
        <v/>
      </c>
      <c r="AM69" t="str">
        <f t="shared" si="24"/>
        <v/>
      </c>
      <c r="AN69" t="str">
        <f t="shared" si="24"/>
        <v/>
      </c>
      <c r="AO69" t="str">
        <f t="shared" si="24"/>
        <v/>
      </c>
      <c r="AP69" t="str">
        <f t="shared" si="24"/>
        <v/>
      </c>
      <c r="AQ69" t="str">
        <f t="shared" si="24"/>
        <v/>
      </c>
      <c r="AR69" t="str">
        <f t="shared" si="24"/>
        <v/>
      </c>
      <c r="AS69" t="str">
        <f t="shared" si="24"/>
        <v/>
      </c>
      <c r="AT69" t="str">
        <f t="shared" si="24"/>
        <v/>
      </c>
    </row>
    <row r="70" spans="1:46" ht="20.149999999999999" customHeight="1" x14ac:dyDescent="0.2">
      <c r="A70" t="str">
        <f>IF(A33="","",A33)</f>
        <v/>
      </c>
      <c r="D70" s="19"/>
      <c r="E70" s="19"/>
      <c r="F70" s="19"/>
      <c r="G70" s="19"/>
      <c r="H70" s="19"/>
      <c r="I70" s="19"/>
      <c r="J70" s="23">
        <v>3</v>
      </c>
      <c r="K70" s="23"/>
      <c r="L70" s="19"/>
      <c r="M70" s="19"/>
      <c r="N70" s="19"/>
      <c r="O70" s="19"/>
      <c r="P70" s="21"/>
      <c r="Q70" s="21"/>
      <c r="R70" s="7" t="str">
        <f>IF(R33="","",R33)</f>
        <v/>
      </c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t="str">
        <f t="shared" ref="AF70:AT70" si="25">IF(AF33="","",AF33)</f>
        <v/>
      </c>
      <c r="AG70" t="str">
        <f t="shared" si="25"/>
        <v/>
      </c>
      <c r="AH70" t="str">
        <f t="shared" si="25"/>
        <v/>
      </c>
      <c r="AI70" t="str">
        <f t="shared" si="25"/>
        <v/>
      </c>
      <c r="AJ70" t="str">
        <f t="shared" si="25"/>
        <v/>
      </c>
      <c r="AK70" t="str">
        <f t="shared" si="25"/>
        <v/>
      </c>
      <c r="AL70" t="str">
        <f t="shared" si="25"/>
        <v/>
      </c>
      <c r="AM70" t="str">
        <f t="shared" si="25"/>
        <v/>
      </c>
      <c r="AN70" t="str">
        <f t="shared" si="25"/>
        <v/>
      </c>
      <c r="AO70" t="str">
        <f t="shared" si="25"/>
        <v/>
      </c>
      <c r="AP70" t="str">
        <f t="shared" si="25"/>
        <v/>
      </c>
      <c r="AQ70" t="str">
        <f t="shared" si="25"/>
        <v/>
      </c>
      <c r="AR70" t="str">
        <f t="shared" si="25"/>
        <v/>
      </c>
      <c r="AS70" t="str">
        <f t="shared" si="25"/>
        <v/>
      </c>
      <c r="AT70" t="str">
        <f t="shared" si="25"/>
        <v/>
      </c>
    </row>
    <row r="71" spans="1:46" ht="20.149999999999999" customHeight="1" x14ac:dyDescent="0.2">
      <c r="A71" t="str">
        <f t="shared" ref="A71:AT71" si="26">IF(A34="","",A34)</f>
        <v/>
      </c>
      <c r="D71" t="str">
        <f t="shared" si="26"/>
        <v/>
      </c>
      <c r="E71" t="str">
        <f t="shared" si="26"/>
        <v/>
      </c>
      <c r="F71" t="str">
        <f t="shared" si="26"/>
        <v/>
      </c>
      <c r="G71" t="str">
        <f t="shared" si="26"/>
        <v/>
      </c>
      <c r="H71" t="str">
        <f t="shared" si="26"/>
        <v/>
      </c>
      <c r="I71" t="str">
        <f t="shared" si="26"/>
        <v/>
      </c>
      <c r="J71" t="str">
        <f t="shared" si="26"/>
        <v/>
      </c>
      <c r="K71" t="str">
        <f t="shared" si="26"/>
        <v/>
      </c>
      <c r="L71" t="str">
        <f t="shared" si="26"/>
        <v/>
      </c>
      <c r="M71" t="str">
        <f t="shared" si="26"/>
        <v/>
      </c>
      <c r="N71" t="str">
        <f t="shared" si="26"/>
        <v/>
      </c>
      <c r="O71" t="str">
        <f t="shared" si="26"/>
        <v/>
      </c>
      <c r="P71" t="str">
        <f t="shared" si="26"/>
        <v/>
      </c>
      <c r="Q71" t="str">
        <f t="shared" si="26"/>
        <v/>
      </c>
      <c r="R71" t="str">
        <f t="shared" si="26"/>
        <v/>
      </c>
      <c r="S71" t="str">
        <f t="shared" si="26"/>
        <v/>
      </c>
      <c r="T71" t="str">
        <f t="shared" si="26"/>
        <v/>
      </c>
      <c r="U71" t="str">
        <f t="shared" si="26"/>
        <v/>
      </c>
      <c r="V71" t="str">
        <f t="shared" si="26"/>
        <v/>
      </c>
      <c r="W71" t="str">
        <f t="shared" si="26"/>
        <v/>
      </c>
      <c r="X71" t="str">
        <f t="shared" si="26"/>
        <v/>
      </c>
      <c r="Y71" t="str">
        <f t="shared" si="26"/>
        <v/>
      </c>
      <c r="Z71" t="str">
        <f t="shared" si="26"/>
        <v/>
      </c>
      <c r="AA71" t="str">
        <f t="shared" si="26"/>
        <v/>
      </c>
      <c r="AB71" t="str">
        <f t="shared" si="26"/>
        <v/>
      </c>
      <c r="AC71" t="str">
        <f t="shared" si="26"/>
        <v/>
      </c>
      <c r="AD71" t="str">
        <f t="shared" si="26"/>
        <v/>
      </c>
      <c r="AE71" t="str">
        <f t="shared" si="26"/>
        <v/>
      </c>
      <c r="AF71" t="str">
        <f t="shared" si="26"/>
        <v/>
      </c>
      <c r="AG71" t="str">
        <f t="shared" si="26"/>
        <v/>
      </c>
      <c r="AH71" t="str">
        <f t="shared" si="26"/>
        <v/>
      </c>
      <c r="AI71" t="str">
        <f t="shared" si="26"/>
        <v/>
      </c>
      <c r="AJ71" t="str">
        <f t="shared" si="26"/>
        <v/>
      </c>
      <c r="AK71" t="str">
        <f t="shared" si="26"/>
        <v/>
      </c>
      <c r="AL71" t="str">
        <f t="shared" si="26"/>
        <v/>
      </c>
      <c r="AM71" t="str">
        <f t="shared" si="26"/>
        <v/>
      </c>
      <c r="AN71" t="str">
        <f t="shared" si="26"/>
        <v/>
      </c>
      <c r="AO71" t="str">
        <f t="shared" si="26"/>
        <v/>
      </c>
      <c r="AP71" t="str">
        <f t="shared" si="26"/>
        <v/>
      </c>
      <c r="AQ71" t="str">
        <f t="shared" si="26"/>
        <v/>
      </c>
      <c r="AR71" t="str">
        <f t="shared" si="26"/>
        <v/>
      </c>
      <c r="AS71" t="str">
        <f t="shared" si="26"/>
        <v/>
      </c>
      <c r="AT71" t="str">
        <f t="shared" si="26"/>
        <v/>
      </c>
    </row>
    <row r="72" spans="1:46" ht="20.149999999999999" customHeight="1" x14ac:dyDescent="0.2">
      <c r="A72" t="str">
        <f t="shared" ref="A72:AT72" si="27">IF(A35="","",A35)</f>
        <v/>
      </c>
      <c r="D72" t="str">
        <f t="shared" si="27"/>
        <v/>
      </c>
      <c r="E72" t="str">
        <f t="shared" si="27"/>
        <v/>
      </c>
      <c r="F72" t="str">
        <f t="shared" si="27"/>
        <v/>
      </c>
      <c r="G72" t="str">
        <f t="shared" si="27"/>
        <v/>
      </c>
      <c r="H72" t="str">
        <f t="shared" si="27"/>
        <v/>
      </c>
      <c r="I72" t="str">
        <f t="shared" si="27"/>
        <v/>
      </c>
      <c r="J72" t="str">
        <f t="shared" si="27"/>
        <v/>
      </c>
      <c r="K72" t="str">
        <f t="shared" si="27"/>
        <v/>
      </c>
      <c r="L72" t="str">
        <f t="shared" si="27"/>
        <v/>
      </c>
      <c r="M72" t="str">
        <f t="shared" si="27"/>
        <v/>
      </c>
      <c r="N72" t="str">
        <f t="shared" si="27"/>
        <v/>
      </c>
      <c r="O72" t="str">
        <f t="shared" si="27"/>
        <v/>
      </c>
      <c r="P72" t="str">
        <f t="shared" si="27"/>
        <v/>
      </c>
      <c r="Q72" t="str">
        <f t="shared" si="27"/>
        <v/>
      </c>
      <c r="R72" t="str">
        <f t="shared" si="27"/>
        <v/>
      </c>
      <c r="S72" t="str">
        <f t="shared" si="27"/>
        <v/>
      </c>
      <c r="T72" t="str">
        <f t="shared" si="27"/>
        <v/>
      </c>
      <c r="U72" t="str">
        <f t="shared" si="27"/>
        <v/>
      </c>
      <c r="V72" t="str">
        <f t="shared" si="27"/>
        <v/>
      </c>
      <c r="W72" t="str">
        <f t="shared" si="27"/>
        <v/>
      </c>
      <c r="X72" t="str">
        <f t="shared" si="27"/>
        <v/>
      </c>
      <c r="Y72" t="str">
        <f t="shared" si="27"/>
        <v/>
      </c>
      <c r="Z72" t="str">
        <f t="shared" si="27"/>
        <v/>
      </c>
      <c r="AA72" t="str">
        <f t="shared" si="27"/>
        <v/>
      </c>
      <c r="AB72" t="str">
        <f t="shared" si="27"/>
        <v/>
      </c>
      <c r="AC72" t="str">
        <f t="shared" si="27"/>
        <v/>
      </c>
      <c r="AD72" t="str">
        <f t="shared" si="27"/>
        <v/>
      </c>
      <c r="AE72" t="str">
        <f t="shared" si="27"/>
        <v/>
      </c>
      <c r="AF72" t="str">
        <f t="shared" si="27"/>
        <v/>
      </c>
      <c r="AG72" t="str">
        <f t="shared" si="27"/>
        <v/>
      </c>
      <c r="AH72" t="str">
        <f t="shared" si="27"/>
        <v/>
      </c>
      <c r="AI72" t="str">
        <f t="shared" si="27"/>
        <v/>
      </c>
      <c r="AJ72" t="str">
        <f t="shared" si="27"/>
        <v/>
      </c>
      <c r="AK72" t="str">
        <f t="shared" si="27"/>
        <v/>
      </c>
      <c r="AL72" t="str">
        <f t="shared" si="27"/>
        <v/>
      </c>
      <c r="AM72" t="str">
        <f t="shared" si="27"/>
        <v/>
      </c>
      <c r="AN72" t="str">
        <f t="shared" si="27"/>
        <v/>
      </c>
      <c r="AO72" t="str">
        <f t="shared" si="27"/>
        <v/>
      </c>
      <c r="AP72" t="str">
        <f t="shared" si="27"/>
        <v/>
      </c>
      <c r="AQ72" t="str">
        <f t="shared" si="27"/>
        <v/>
      </c>
      <c r="AR72" t="str">
        <f t="shared" si="27"/>
        <v/>
      </c>
      <c r="AS72" t="str">
        <f t="shared" si="27"/>
        <v/>
      </c>
      <c r="AT72" t="str">
        <f t="shared" si="27"/>
        <v/>
      </c>
    </row>
    <row r="73" spans="1:46" ht="20.149999999999999" customHeight="1" x14ac:dyDescent="0.2">
      <c r="A73" t="str">
        <f t="shared" ref="A73:AT73" si="28">IF(A36="","",A36)</f>
        <v/>
      </c>
      <c r="D73" t="str">
        <f t="shared" si="28"/>
        <v/>
      </c>
      <c r="E73" t="str">
        <f t="shared" si="28"/>
        <v/>
      </c>
      <c r="F73" t="str">
        <f t="shared" si="28"/>
        <v/>
      </c>
      <c r="G73" t="str">
        <f t="shared" si="28"/>
        <v/>
      </c>
      <c r="H73" t="str">
        <f t="shared" si="28"/>
        <v/>
      </c>
      <c r="I73" t="str">
        <f t="shared" si="28"/>
        <v/>
      </c>
      <c r="J73" t="str">
        <f t="shared" si="28"/>
        <v/>
      </c>
      <c r="K73" t="str">
        <f t="shared" si="28"/>
        <v/>
      </c>
      <c r="L73" t="str">
        <f t="shared" si="28"/>
        <v/>
      </c>
      <c r="M73" t="str">
        <f t="shared" si="28"/>
        <v/>
      </c>
      <c r="N73" t="str">
        <f t="shared" si="28"/>
        <v/>
      </c>
      <c r="O73" t="str">
        <f t="shared" si="28"/>
        <v/>
      </c>
      <c r="P73" t="str">
        <f t="shared" si="28"/>
        <v/>
      </c>
      <c r="Q73" t="str">
        <f t="shared" si="28"/>
        <v/>
      </c>
      <c r="R73" t="str">
        <f t="shared" si="28"/>
        <v/>
      </c>
      <c r="S73" t="str">
        <f t="shared" si="28"/>
        <v/>
      </c>
      <c r="T73" t="str">
        <f t="shared" si="28"/>
        <v/>
      </c>
      <c r="U73" t="str">
        <f t="shared" si="28"/>
        <v/>
      </c>
      <c r="V73" t="str">
        <f t="shared" si="28"/>
        <v/>
      </c>
      <c r="W73" t="str">
        <f t="shared" si="28"/>
        <v/>
      </c>
      <c r="X73" t="str">
        <f t="shared" si="28"/>
        <v/>
      </c>
      <c r="Y73" t="str">
        <f t="shared" si="28"/>
        <v/>
      </c>
      <c r="Z73" t="str">
        <f t="shared" si="28"/>
        <v/>
      </c>
      <c r="AA73" t="str">
        <f t="shared" si="28"/>
        <v/>
      </c>
      <c r="AB73" t="str">
        <f t="shared" si="28"/>
        <v/>
      </c>
      <c r="AC73" t="str">
        <f t="shared" si="28"/>
        <v/>
      </c>
      <c r="AD73" t="str">
        <f t="shared" si="28"/>
        <v/>
      </c>
      <c r="AE73" t="str">
        <f t="shared" si="28"/>
        <v/>
      </c>
      <c r="AF73" t="str">
        <f t="shared" si="28"/>
        <v/>
      </c>
      <c r="AG73" t="str">
        <f t="shared" si="28"/>
        <v/>
      </c>
      <c r="AH73" t="str">
        <f t="shared" si="28"/>
        <v/>
      </c>
      <c r="AI73" t="str">
        <f t="shared" si="28"/>
        <v/>
      </c>
      <c r="AJ73" t="str">
        <f t="shared" si="28"/>
        <v/>
      </c>
      <c r="AK73" t="str">
        <f t="shared" si="28"/>
        <v/>
      </c>
      <c r="AL73" t="str">
        <f t="shared" si="28"/>
        <v/>
      </c>
      <c r="AM73" t="str">
        <f t="shared" si="28"/>
        <v/>
      </c>
      <c r="AN73" t="str">
        <f t="shared" si="28"/>
        <v/>
      </c>
      <c r="AO73" t="str">
        <f t="shared" si="28"/>
        <v/>
      </c>
      <c r="AP73" t="str">
        <f t="shared" si="28"/>
        <v/>
      </c>
      <c r="AQ73" t="str">
        <f t="shared" si="28"/>
        <v/>
      </c>
      <c r="AR73" t="str">
        <f t="shared" si="28"/>
        <v/>
      </c>
      <c r="AS73" t="str">
        <f t="shared" si="28"/>
        <v/>
      </c>
      <c r="AT73" t="str">
        <f t="shared" si="28"/>
        <v/>
      </c>
    </row>
    <row r="74" spans="1:46" ht="20.149999999999999" customHeight="1" x14ac:dyDescent="0.2"/>
    <row r="75" spans="1:46" ht="20.149999999999999" customHeight="1" x14ac:dyDescent="0.2"/>
    <row r="76" spans="1:46" ht="20.149999999999999" customHeight="1" x14ac:dyDescent="0.2"/>
    <row r="77" spans="1:46" ht="20.149999999999999" customHeight="1" x14ac:dyDescent="0.2"/>
    <row r="78" spans="1:46" ht="20.149999999999999" customHeight="1" x14ac:dyDescent="0.2"/>
    <row r="79" spans="1:46" ht="20.149999999999999" customHeight="1" x14ac:dyDescent="0.2"/>
    <row r="80" spans="1:46" ht="20.149999999999999" customHeight="1" x14ac:dyDescent="0.2"/>
    <row r="81" ht="20.149999999999999" customHeight="1" x14ac:dyDescent="0.2"/>
    <row r="82" ht="20.149999999999999" customHeight="1" x14ac:dyDescent="0.2"/>
    <row r="83" ht="20.149999999999999" customHeight="1" x14ac:dyDescent="0.2"/>
    <row r="84" ht="20.149999999999999" customHeight="1" x14ac:dyDescent="0.2"/>
    <row r="85" ht="20.149999999999999" customHeight="1" x14ac:dyDescent="0.2"/>
    <row r="86" ht="20.149999999999999" customHeight="1" x14ac:dyDescent="0.2"/>
    <row r="87" ht="20.149999999999999" customHeight="1" x14ac:dyDescent="0.2"/>
    <row r="88" ht="20.149999999999999" customHeight="1" x14ac:dyDescent="0.2"/>
    <row r="89" ht="20.149999999999999" customHeight="1" x14ac:dyDescent="0.2"/>
    <row r="90" ht="20.149999999999999" customHeight="1" x14ac:dyDescent="0.2"/>
    <row r="91" ht="20.149999999999999" customHeight="1" x14ac:dyDescent="0.2"/>
    <row r="92" ht="20.149999999999999" customHeight="1" x14ac:dyDescent="0.2"/>
    <row r="93" ht="20.149999999999999" customHeight="1" x14ac:dyDescent="0.2"/>
    <row r="94" ht="20.149999999999999" customHeight="1" x14ac:dyDescent="0.2"/>
    <row r="95" ht="20.149999999999999" customHeight="1" x14ac:dyDescent="0.2"/>
    <row r="96" ht="20.149999999999999" customHeight="1" x14ac:dyDescent="0.2"/>
    <row r="97" ht="20.149999999999999" customHeight="1" x14ac:dyDescent="0.2"/>
    <row r="98" ht="20.149999999999999" customHeight="1" x14ac:dyDescent="0.2"/>
    <row r="99" ht="20.149999999999999" customHeight="1" x14ac:dyDescent="0.2"/>
    <row r="100" ht="20.149999999999999" customHeight="1" x14ac:dyDescent="0.2"/>
  </sheetData>
  <mergeCells count="39">
    <mergeCell ref="AB69:AE70"/>
    <mergeCell ref="Y61:AB62"/>
    <mergeCell ref="D69:I70"/>
    <mergeCell ref="J69:K69"/>
    <mergeCell ref="L69:M70"/>
    <mergeCell ref="J70:K70"/>
    <mergeCell ref="N69:O70"/>
    <mergeCell ref="P69:Q70"/>
    <mergeCell ref="S69:T70"/>
    <mergeCell ref="D61:I62"/>
    <mergeCell ref="J61:K61"/>
    <mergeCell ref="J62:K62"/>
    <mergeCell ref="L61:M62"/>
    <mergeCell ref="V61:X62"/>
    <mergeCell ref="N61:N62"/>
    <mergeCell ref="P61:Q62"/>
    <mergeCell ref="U69:V70"/>
    <mergeCell ref="W69:X70"/>
    <mergeCell ref="Y69:AA70"/>
    <mergeCell ref="T61:U62"/>
    <mergeCell ref="U67:V67"/>
    <mergeCell ref="L67:M67"/>
    <mergeCell ref="K43:L43"/>
    <mergeCell ref="N43:O43"/>
    <mergeCell ref="Q43:R43"/>
    <mergeCell ref="S43:U43"/>
    <mergeCell ref="S51:T51"/>
    <mergeCell ref="O53:P53"/>
    <mergeCell ref="Q53:R53"/>
    <mergeCell ref="S53:T53"/>
    <mergeCell ref="U53:W53"/>
    <mergeCell ref="R61:S62"/>
    <mergeCell ref="W59:X59"/>
    <mergeCell ref="L30:M30"/>
    <mergeCell ref="AO1:AP1"/>
    <mergeCell ref="AO38:AP38"/>
    <mergeCell ref="S14:T14"/>
    <mergeCell ref="W22:X22"/>
    <mergeCell ref="T30:U30"/>
  </mergeCells>
  <phoneticPr fontId="1"/>
  <pageMargins left="0.98425196850393704" right="0.78740157480314965" top="0.98425196850393704" bottom="0.98425196850393704" header="0.51181102362204722" footer="0.51181102362204722"/>
  <pageSetup paperSize="9" orientation="portrait" verticalDpi="0" r:id="rId1"/>
  <headerFooter alignWithMargins="0">
    <oddHeader>&amp;L空間図形&amp;R数学ドリル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W101"/>
  <sheetViews>
    <sheetView workbookViewId="0"/>
  </sheetViews>
  <sheetFormatPr defaultRowHeight="14" x14ac:dyDescent="0.2"/>
  <cols>
    <col min="1" max="43" width="1.75" customWidth="1"/>
    <col min="44" max="46" width="9" customWidth="1"/>
    <col min="47" max="49" width="9" style="8"/>
  </cols>
  <sheetData>
    <row r="1" spans="1:49" ht="23.5" x14ac:dyDescent="0.2">
      <c r="D1" s="3" t="s">
        <v>189</v>
      </c>
      <c r="AM1" s="2" t="s">
        <v>0</v>
      </c>
      <c r="AN1" s="2"/>
      <c r="AO1" s="18"/>
      <c r="AP1" s="18"/>
      <c r="AR1" s="8"/>
      <c r="AS1" s="8"/>
      <c r="AT1" s="8"/>
      <c r="AU1"/>
      <c r="AV1"/>
      <c r="AW1"/>
    </row>
    <row r="2" spans="1:49" ht="21" x14ac:dyDescent="0.2">
      <c r="Q2" s="6" t="s">
        <v>1</v>
      </c>
      <c r="R2" s="2"/>
      <c r="S2" s="2"/>
      <c r="T2" s="2"/>
      <c r="U2" s="2"/>
      <c r="V2" s="4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R2" s="8"/>
      <c r="AS2" s="8"/>
      <c r="AT2" s="8"/>
      <c r="AU2"/>
      <c r="AV2"/>
      <c r="AW2"/>
    </row>
    <row r="3" spans="1:49" ht="20.149999999999999" customHeight="1" x14ac:dyDescent="0.2">
      <c r="A3" s="1" t="s">
        <v>55</v>
      </c>
      <c r="D3" t="s">
        <v>65</v>
      </c>
      <c r="L3">
        <f ca="1">INT(RAND()*4+2)</f>
        <v>5</v>
      </c>
      <c r="M3" t="s">
        <v>56</v>
      </c>
      <c r="S3" s="17">
        <f ca="1">INT(RAND()*6+5)</f>
        <v>6</v>
      </c>
      <c r="T3" s="17"/>
      <c r="U3" t="s">
        <v>57</v>
      </c>
      <c r="AV3"/>
      <c r="AW3"/>
    </row>
    <row r="4" spans="1:49" ht="20.149999999999999" customHeight="1" x14ac:dyDescent="0.2">
      <c r="D4" t="s">
        <v>58</v>
      </c>
    </row>
    <row r="5" spans="1:49" ht="20.149999999999999" customHeight="1" x14ac:dyDescent="0.2"/>
    <row r="6" spans="1:49" ht="20.149999999999999" customHeight="1" x14ac:dyDescent="0.2"/>
    <row r="7" spans="1:49" ht="20.149999999999999" customHeight="1" x14ac:dyDescent="0.2"/>
    <row r="8" spans="1:49" ht="20.149999999999999" customHeight="1" x14ac:dyDescent="0.2"/>
    <row r="9" spans="1:49" ht="20.149999999999999" customHeight="1" x14ac:dyDescent="0.2"/>
    <row r="10" spans="1:49" ht="20.149999999999999" customHeight="1" x14ac:dyDescent="0.2"/>
    <row r="11" spans="1:49" ht="20.149999999999999" customHeight="1" x14ac:dyDescent="0.2"/>
    <row r="12" spans="1:49" ht="20.149999999999999" customHeight="1" x14ac:dyDescent="0.2"/>
    <row r="13" spans="1:49" ht="20.149999999999999" customHeight="1" x14ac:dyDescent="0.2"/>
    <row r="14" spans="1:49" ht="20.149999999999999" customHeight="1" x14ac:dyDescent="0.2">
      <c r="A14" s="1" t="s">
        <v>59</v>
      </c>
      <c r="D14" t="s">
        <v>60</v>
      </c>
      <c r="K14">
        <f ca="1">INT(RAND()*3+4)</f>
        <v>6</v>
      </c>
      <c r="L14" t="s">
        <v>61</v>
      </c>
      <c r="AJ14" s="16">
        <f ca="1">INT(RAND()*5+3)*2</f>
        <v>6</v>
      </c>
      <c r="AK14" s="16"/>
      <c r="AL14" t="s">
        <v>62</v>
      </c>
      <c r="AT14" s="8"/>
      <c r="AW14"/>
    </row>
    <row r="15" spans="1:49" ht="20.149999999999999" customHeight="1" x14ac:dyDescent="0.2">
      <c r="D15" t="s">
        <v>63</v>
      </c>
    </row>
    <row r="16" spans="1:49" ht="20.149999999999999" customHeight="1" x14ac:dyDescent="0.2">
      <c r="D16" t="s">
        <v>58</v>
      </c>
    </row>
    <row r="17" spans="1:49" ht="20.149999999999999" customHeight="1" x14ac:dyDescent="0.2"/>
    <row r="18" spans="1:49" ht="20.149999999999999" customHeight="1" x14ac:dyDescent="0.2"/>
    <row r="19" spans="1:49" ht="20.149999999999999" customHeight="1" x14ac:dyDescent="0.2"/>
    <row r="20" spans="1:49" ht="20.149999999999999" customHeight="1" x14ac:dyDescent="0.2"/>
    <row r="21" spans="1:49" ht="20.149999999999999" customHeight="1" x14ac:dyDescent="0.2"/>
    <row r="22" spans="1:49" ht="20.149999999999999" customHeight="1" x14ac:dyDescent="0.2"/>
    <row r="23" spans="1:49" ht="20.149999999999999" customHeight="1" x14ac:dyDescent="0.2"/>
    <row r="24" spans="1:49" ht="20.149999999999999" customHeight="1" x14ac:dyDescent="0.2"/>
    <row r="25" spans="1:49" ht="20.149999999999999" customHeight="1" x14ac:dyDescent="0.2"/>
    <row r="26" spans="1:49" ht="20.149999999999999" customHeight="1" x14ac:dyDescent="0.2">
      <c r="A26" s="1" t="s">
        <v>64</v>
      </c>
      <c r="D26" t="s">
        <v>65</v>
      </c>
      <c r="L26">
        <f ca="1">INT(RAND()*4+2)</f>
        <v>4</v>
      </c>
      <c r="M26" t="s">
        <v>66</v>
      </c>
      <c r="X26" s="17">
        <f ca="1">INT(RAND()*3+3)*3</f>
        <v>12</v>
      </c>
      <c r="Y26" s="17"/>
      <c r="Z26" t="s">
        <v>67</v>
      </c>
      <c r="AT26" s="8"/>
      <c r="AW26"/>
    </row>
    <row r="27" spans="1:49" ht="20.149999999999999" customHeight="1" x14ac:dyDescent="0.2">
      <c r="D27" t="s">
        <v>58</v>
      </c>
    </row>
    <row r="28" spans="1:49" ht="20.149999999999999" customHeight="1" x14ac:dyDescent="0.2"/>
    <row r="29" spans="1:49" ht="20.149999999999999" customHeight="1" x14ac:dyDescent="0.2"/>
    <row r="30" spans="1:49" ht="20.149999999999999" customHeight="1" x14ac:dyDescent="0.2"/>
    <row r="31" spans="1:49" ht="20.149999999999999" customHeight="1" x14ac:dyDescent="0.2"/>
    <row r="32" spans="1:49" ht="20.149999999999999" customHeight="1" x14ac:dyDescent="0.2"/>
    <row r="33" spans="1:49" ht="20.149999999999999" customHeight="1" x14ac:dyDescent="0.2"/>
    <row r="34" spans="1:49" ht="20.149999999999999" customHeight="1" x14ac:dyDescent="0.2"/>
    <row r="35" spans="1:49" ht="20.149999999999999" customHeight="1" x14ac:dyDescent="0.2"/>
    <row r="36" spans="1:49" ht="19" customHeight="1" x14ac:dyDescent="0.2"/>
    <row r="37" spans="1:49" ht="19" customHeight="1" x14ac:dyDescent="0.2"/>
    <row r="38" spans="1:49" ht="23.5" x14ac:dyDescent="0.2">
      <c r="D38" s="3" t="str">
        <f>IF(D1="","",D1)</f>
        <v>立体の表面積</v>
      </c>
      <c r="AM38" s="2" t="str">
        <f>IF(AM1="","",AM1)</f>
        <v>№</v>
      </c>
      <c r="AN38" s="2"/>
      <c r="AO38" s="18" t="str">
        <f>IF(AO1="","",AO1)</f>
        <v/>
      </c>
      <c r="AP38" s="18" t="str">
        <f>IF(AP1="","",AP1)</f>
        <v/>
      </c>
      <c r="AR38" s="8"/>
      <c r="AS38" s="8"/>
      <c r="AT38" s="8"/>
      <c r="AU38"/>
      <c r="AV38"/>
      <c r="AW38"/>
    </row>
    <row r="39" spans="1:49" ht="23.5" x14ac:dyDescent="0.2">
      <c r="E39" s="5" t="s">
        <v>182</v>
      </c>
      <c r="Q39" s="6" t="str">
        <f>IF(Q2="","",Q2)</f>
        <v>名前</v>
      </c>
      <c r="R39" s="2"/>
      <c r="S39" s="2"/>
      <c r="T39" s="2"/>
      <c r="U39" s="2"/>
      <c r="V39" s="4" t="str">
        <f>IF(V2="","",V2)</f>
        <v/>
      </c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R39" s="8"/>
      <c r="AS39" s="8"/>
      <c r="AT39" s="8"/>
      <c r="AU39"/>
      <c r="AV39"/>
      <c r="AW39"/>
    </row>
    <row r="40" spans="1:49" ht="20.149999999999999" customHeight="1" x14ac:dyDescent="0.2">
      <c r="A40" t="str">
        <f t="shared" ref="A40:A73" si="0">IF(A3="","",A3)</f>
        <v>１．</v>
      </c>
      <c r="D40" t="str">
        <f>IF(D3="","",D3)</f>
        <v>底面の半径が</v>
      </c>
      <c r="L40">
        <f ca="1">IF(L3="","",L3)</f>
        <v>5</v>
      </c>
      <c r="M40" t="str">
        <f>IF(M3="","",M3)</f>
        <v>㎝,高さが</v>
      </c>
      <c r="S40" s="17">
        <f ca="1">IF(S3="","",S3)</f>
        <v>6</v>
      </c>
      <c r="T40" s="17"/>
      <c r="U40" t="str">
        <f>IF(U3="","",U3)</f>
        <v>㎝の円柱の側面積を求めなさい。</v>
      </c>
    </row>
    <row r="41" spans="1:49" ht="20.149999999999999" customHeight="1" x14ac:dyDescent="0.2">
      <c r="A41" t="str">
        <f t="shared" si="0"/>
        <v/>
      </c>
      <c r="B41" t="str">
        <f>IF(B4="","",B4)</f>
        <v/>
      </c>
      <c r="C41" t="str">
        <f>IF(C4="","",C4)</f>
        <v/>
      </c>
      <c r="D41" t="str">
        <f>IF(D4="","",D4)</f>
        <v>また，表面積を求めなさい。</v>
      </c>
    </row>
    <row r="42" spans="1:49" ht="20.149999999999999" customHeight="1" x14ac:dyDescent="0.2">
      <c r="A42" t="str">
        <f t="shared" si="0"/>
        <v/>
      </c>
      <c r="C42" t="str">
        <f t="shared" ref="C42:C50" si="1">IF(C5="","",C5)</f>
        <v/>
      </c>
      <c r="D42" s="7" t="s">
        <v>68</v>
      </c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t="str">
        <f t="shared" ref="AE42:AT42" si="2">IF(AE5="","",AE5)</f>
        <v/>
      </c>
      <c r="AF42" t="str">
        <f t="shared" si="2"/>
        <v/>
      </c>
      <c r="AG42" t="str">
        <f t="shared" si="2"/>
        <v/>
      </c>
      <c r="AH42" t="str">
        <f t="shared" si="2"/>
        <v/>
      </c>
      <c r="AI42" t="str">
        <f t="shared" si="2"/>
        <v/>
      </c>
      <c r="AJ42" t="str">
        <f t="shared" si="2"/>
        <v/>
      </c>
      <c r="AK42" t="str">
        <f t="shared" si="2"/>
        <v/>
      </c>
      <c r="AL42" t="str">
        <f t="shared" si="2"/>
        <v/>
      </c>
      <c r="AM42" t="str">
        <f t="shared" si="2"/>
        <v/>
      </c>
      <c r="AN42" t="str">
        <f t="shared" si="2"/>
        <v/>
      </c>
      <c r="AO42" t="str">
        <f t="shared" si="2"/>
        <v/>
      </c>
      <c r="AP42" t="str">
        <f t="shared" si="2"/>
        <v/>
      </c>
      <c r="AQ42" t="str">
        <f t="shared" si="2"/>
        <v/>
      </c>
      <c r="AR42" t="str">
        <f t="shared" si="2"/>
        <v/>
      </c>
      <c r="AS42" t="str">
        <f t="shared" si="2"/>
        <v/>
      </c>
      <c r="AT42" t="str">
        <f t="shared" si="2"/>
        <v/>
      </c>
    </row>
    <row r="43" spans="1:49" ht="20.149999999999999" customHeight="1" x14ac:dyDescent="0.2">
      <c r="A43" t="str">
        <f t="shared" si="0"/>
        <v/>
      </c>
      <c r="C43" t="str">
        <f t="shared" si="1"/>
        <v/>
      </c>
      <c r="D43" s="7" t="s">
        <v>69</v>
      </c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19">
        <f ca="1">S40</f>
        <v>6</v>
      </c>
      <c r="S43" s="19"/>
      <c r="T43" s="7" t="s">
        <v>75</v>
      </c>
      <c r="U43" s="7"/>
      <c r="V43" s="7"/>
      <c r="W43" s="7"/>
      <c r="X43" s="7"/>
      <c r="Y43" s="7"/>
      <c r="Z43" s="7"/>
      <c r="AA43" s="7"/>
      <c r="AB43" s="7"/>
      <c r="AC43" s="7"/>
      <c r="AD43" s="7"/>
      <c r="AE43" t="str">
        <f t="shared" ref="AE43:AT43" si="3">IF(AE6="","",AE6)</f>
        <v/>
      </c>
      <c r="AF43" t="str">
        <f t="shared" si="3"/>
        <v/>
      </c>
      <c r="AG43" t="str">
        <f t="shared" si="3"/>
        <v/>
      </c>
      <c r="AH43" t="str">
        <f t="shared" si="3"/>
        <v/>
      </c>
      <c r="AI43" t="str">
        <f t="shared" si="3"/>
        <v/>
      </c>
      <c r="AJ43" t="str">
        <f t="shared" si="3"/>
        <v/>
      </c>
      <c r="AK43" t="str">
        <f t="shared" si="3"/>
        <v/>
      </c>
      <c r="AL43" t="str">
        <f t="shared" si="3"/>
        <v/>
      </c>
      <c r="AM43" t="str">
        <f t="shared" si="3"/>
        <v/>
      </c>
      <c r="AN43" t="str">
        <f t="shared" si="3"/>
        <v/>
      </c>
      <c r="AO43" t="str">
        <f t="shared" si="3"/>
        <v/>
      </c>
      <c r="AP43" t="str">
        <f t="shared" si="3"/>
        <v/>
      </c>
      <c r="AQ43" t="str">
        <f t="shared" si="3"/>
        <v/>
      </c>
      <c r="AR43" t="str">
        <f t="shared" si="3"/>
        <v/>
      </c>
      <c r="AS43" t="str">
        <f t="shared" si="3"/>
        <v/>
      </c>
      <c r="AT43" t="str">
        <f t="shared" si="3"/>
        <v/>
      </c>
    </row>
    <row r="44" spans="1:49" ht="20.149999999999999" customHeight="1" x14ac:dyDescent="0.2">
      <c r="A44" t="str">
        <f t="shared" si="0"/>
        <v/>
      </c>
      <c r="C44" t="str">
        <f t="shared" si="1"/>
        <v/>
      </c>
      <c r="D44" s="7" t="s">
        <v>70</v>
      </c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>
        <f ca="1">L40</f>
        <v>5</v>
      </c>
      <c r="Z44" s="7" t="s">
        <v>76</v>
      </c>
      <c r="AA44" s="7"/>
      <c r="AB44" s="7"/>
      <c r="AC44" s="7"/>
      <c r="AD44" s="7"/>
      <c r="AE44" t="str">
        <f t="shared" ref="AE44:AT44" si="4">IF(AE7="","",AE7)</f>
        <v/>
      </c>
      <c r="AF44" t="str">
        <f t="shared" si="4"/>
        <v/>
      </c>
      <c r="AG44" t="str">
        <f t="shared" si="4"/>
        <v/>
      </c>
      <c r="AH44" t="str">
        <f t="shared" si="4"/>
        <v/>
      </c>
      <c r="AI44" t="str">
        <f t="shared" si="4"/>
        <v/>
      </c>
      <c r="AJ44" t="str">
        <f t="shared" si="4"/>
        <v/>
      </c>
      <c r="AK44" t="str">
        <f t="shared" si="4"/>
        <v/>
      </c>
      <c r="AL44" t="str">
        <f t="shared" si="4"/>
        <v/>
      </c>
      <c r="AM44" t="str">
        <f t="shared" si="4"/>
        <v/>
      </c>
      <c r="AN44" t="str">
        <f t="shared" si="4"/>
        <v/>
      </c>
      <c r="AO44" t="str">
        <f t="shared" si="4"/>
        <v/>
      </c>
      <c r="AP44" t="str">
        <f t="shared" si="4"/>
        <v/>
      </c>
      <c r="AQ44" t="str">
        <f t="shared" si="4"/>
        <v/>
      </c>
      <c r="AR44" t="str">
        <f t="shared" si="4"/>
        <v/>
      </c>
      <c r="AS44" t="str">
        <f t="shared" si="4"/>
        <v/>
      </c>
      <c r="AT44" t="str">
        <f t="shared" si="4"/>
        <v/>
      </c>
    </row>
    <row r="45" spans="1:49" ht="20.149999999999999" customHeight="1" x14ac:dyDescent="0.2">
      <c r="A45" t="str">
        <f t="shared" si="0"/>
        <v/>
      </c>
      <c r="C45" t="str">
        <f t="shared" si="1"/>
        <v/>
      </c>
      <c r="D45" s="7" t="s">
        <v>71</v>
      </c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t="str">
        <f t="shared" ref="AE45:AT45" si="5">IF(AE8="","",AE8)</f>
        <v/>
      </c>
      <c r="AF45" t="str">
        <f t="shared" si="5"/>
        <v/>
      </c>
      <c r="AG45" t="str">
        <f t="shared" si="5"/>
        <v/>
      </c>
      <c r="AH45" t="str">
        <f t="shared" si="5"/>
        <v/>
      </c>
      <c r="AI45" t="str">
        <f t="shared" si="5"/>
        <v/>
      </c>
      <c r="AJ45" t="str">
        <f t="shared" si="5"/>
        <v/>
      </c>
      <c r="AK45" t="str">
        <f t="shared" si="5"/>
        <v/>
      </c>
      <c r="AL45" t="str">
        <f t="shared" si="5"/>
        <v/>
      </c>
      <c r="AM45" t="str">
        <f t="shared" si="5"/>
        <v/>
      </c>
      <c r="AN45" t="str">
        <f t="shared" si="5"/>
        <v/>
      </c>
      <c r="AO45" t="str">
        <f t="shared" si="5"/>
        <v/>
      </c>
      <c r="AP45" t="str">
        <f t="shared" si="5"/>
        <v/>
      </c>
      <c r="AQ45" t="str">
        <f t="shared" si="5"/>
        <v/>
      </c>
      <c r="AR45" t="str">
        <f t="shared" si="5"/>
        <v/>
      </c>
      <c r="AS45" t="str">
        <f t="shared" si="5"/>
        <v/>
      </c>
      <c r="AT45" t="str">
        <f t="shared" si="5"/>
        <v/>
      </c>
    </row>
    <row r="46" spans="1:49" ht="20.149999999999999" customHeight="1" x14ac:dyDescent="0.2">
      <c r="A46" t="str">
        <f t="shared" si="0"/>
        <v/>
      </c>
      <c r="C46" t="str">
        <f t="shared" si="1"/>
        <v/>
      </c>
      <c r="D46" s="7"/>
      <c r="E46" s="21">
        <f ca="1">R43</f>
        <v>6</v>
      </c>
      <c r="F46" s="21"/>
      <c r="G46" s="7" t="s">
        <v>77</v>
      </c>
      <c r="H46" s="7"/>
      <c r="I46" s="7"/>
      <c r="J46" s="7"/>
      <c r="K46" s="7"/>
      <c r="L46" s="7">
        <f ca="1">L40</f>
        <v>5</v>
      </c>
      <c r="M46" s="20" t="s">
        <v>78</v>
      </c>
      <c r="N46" s="20"/>
      <c r="O46" s="21">
        <f ca="1">E46*2*L46</f>
        <v>60</v>
      </c>
      <c r="P46" s="21"/>
      <c r="Q46" s="21"/>
      <c r="R46" s="7" t="s">
        <v>79</v>
      </c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t="str">
        <f t="shared" ref="AE46:AT46" si="6">IF(AE9="","",AE9)</f>
        <v/>
      </c>
      <c r="AF46" t="str">
        <f t="shared" si="6"/>
        <v/>
      </c>
      <c r="AG46" t="str">
        <f t="shared" si="6"/>
        <v/>
      </c>
      <c r="AH46" t="str">
        <f t="shared" si="6"/>
        <v/>
      </c>
      <c r="AI46" t="str">
        <f t="shared" si="6"/>
        <v/>
      </c>
      <c r="AJ46" t="str">
        <f t="shared" si="6"/>
        <v/>
      </c>
      <c r="AK46" t="str">
        <f t="shared" si="6"/>
        <v/>
      </c>
      <c r="AL46" t="str">
        <f t="shared" si="6"/>
        <v/>
      </c>
      <c r="AM46" t="str">
        <f t="shared" si="6"/>
        <v/>
      </c>
      <c r="AN46" t="str">
        <f t="shared" si="6"/>
        <v/>
      </c>
      <c r="AO46" t="str">
        <f t="shared" si="6"/>
        <v/>
      </c>
      <c r="AP46" t="str">
        <f t="shared" si="6"/>
        <v/>
      </c>
      <c r="AQ46" t="str">
        <f t="shared" si="6"/>
        <v/>
      </c>
      <c r="AR46" t="str">
        <f t="shared" si="6"/>
        <v/>
      </c>
      <c r="AS46" t="str">
        <f t="shared" si="6"/>
        <v/>
      </c>
      <c r="AT46" t="str">
        <f t="shared" si="6"/>
        <v/>
      </c>
    </row>
    <row r="47" spans="1:49" ht="20.149999999999999" customHeight="1" x14ac:dyDescent="0.2">
      <c r="A47" t="str">
        <f t="shared" si="0"/>
        <v/>
      </c>
      <c r="C47" t="str">
        <f t="shared" si="1"/>
        <v/>
      </c>
      <c r="D47" s="7" t="s">
        <v>72</v>
      </c>
      <c r="E47" s="7"/>
      <c r="F47" s="7"/>
      <c r="G47" s="7"/>
      <c r="H47" s="7"/>
      <c r="I47" s="7"/>
      <c r="J47" s="7"/>
      <c r="K47" s="7"/>
      <c r="L47" s="7"/>
      <c r="M47" s="7"/>
      <c r="N47" s="7"/>
      <c r="O47" s="7">
        <f ca="1">L40</f>
        <v>5</v>
      </c>
      <c r="P47" s="19" t="s">
        <v>80</v>
      </c>
      <c r="Q47" s="19"/>
      <c r="R47" s="7">
        <f ca="1">L40</f>
        <v>5</v>
      </c>
      <c r="S47" s="7" t="s">
        <v>81</v>
      </c>
      <c r="T47" s="7"/>
      <c r="U47" s="7"/>
      <c r="V47" s="7"/>
      <c r="W47" s="21">
        <f ca="1">O47*R47</f>
        <v>25</v>
      </c>
      <c r="X47" s="21"/>
      <c r="Y47" s="7" t="s">
        <v>82</v>
      </c>
      <c r="Z47" s="7"/>
      <c r="AA47" s="7"/>
      <c r="AB47" s="7"/>
      <c r="AC47" s="7"/>
      <c r="AD47" s="7"/>
      <c r="AE47" t="str">
        <f t="shared" ref="AE47:AT47" si="7">IF(AE10="","",AE10)</f>
        <v/>
      </c>
      <c r="AF47" t="str">
        <f t="shared" si="7"/>
        <v/>
      </c>
      <c r="AG47" t="str">
        <f t="shared" si="7"/>
        <v/>
      </c>
      <c r="AH47" t="str">
        <f t="shared" si="7"/>
        <v/>
      </c>
      <c r="AI47" t="str">
        <f t="shared" si="7"/>
        <v/>
      </c>
      <c r="AJ47" t="str">
        <f t="shared" si="7"/>
        <v/>
      </c>
      <c r="AK47" t="str">
        <f t="shared" si="7"/>
        <v/>
      </c>
      <c r="AL47" t="str">
        <f t="shared" si="7"/>
        <v/>
      </c>
      <c r="AM47" t="str">
        <f t="shared" si="7"/>
        <v/>
      </c>
      <c r="AN47" t="str">
        <f t="shared" si="7"/>
        <v/>
      </c>
      <c r="AO47" t="str">
        <f t="shared" si="7"/>
        <v/>
      </c>
      <c r="AP47" t="str">
        <f t="shared" si="7"/>
        <v/>
      </c>
      <c r="AQ47" t="str">
        <f t="shared" si="7"/>
        <v/>
      </c>
      <c r="AR47" t="str">
        <f t="shared" si="7"/>
        <v/>
      </c>
      <c r="AS47" t="str">
        <f t="shared" si="7"/>
        <v/>
      </c>
      <c r="AT47" t="str">
        <f t="shared" si="7"/>
        <v/>
      </c>
    </row>
    <row r="48" spans="1:49" ht="20.149999999999999" customHeight="1" x14ac:dyDescent="0.2">
      <c r="A48" t="str">
        <f t="shared" si="0"/>
        <v/>
      </c>
      <c r="C48" t="str">
        <f t="shared" si="1"/>
        <v/>
      </c>
      <c r="D48" s="7" t="s">
        <v>73</v>
      </c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t="str">
        <f t="shared" ref="AE48:AT48" si="8">IF(AE11="","",AE11)</f>
        <v/>
      </c>
      <c r="AF48" t="str">
        <f t="shared" si="8"/>
        <v/>
      </c>
      <c r="AG48" t="str">
        <f t="shared" si="8"/>
        <v/>
      </c>
      <c r="AH48" t="str">
        <f t="shared" si="8"/>
        <v/>
      </c>
      <c r="AI48" t="str">
        <f t="shared" si="8"/>
        <v/>
      </c>
      <c r="AJ48" t="str">
        <f t="shared" si="8"/>
        <v/>
      </c>
      <c r="AK48" t="str">
        <f t="shared" si="8"/>
        <v/>
      </c>
      <c r="AL48" t="str">
        <f t="shared" si="8"/>
        <v/>
      </c>
      <c r="AM48" t="str">
        <f t="shared" si="8"/>
        <v/>
      </c>
      <c r="AN48" t="str">
        <f t="shared" si="8"/>
        <v/>
      </c>
      <c r="AO48" t="str">
        <f t="shared" si="8"/>
        <v/>
      </c>
      <c r="AP48" t="str">
        <f t="shared" si="8"/>
        <v/>
      </c>
      <c r="AQ48" t="str">
        <f t="shared" si="8"/>
        <v/>
      </c>
      <c r="AR48" t="str">
        <f t="shared" si="8"/>
        <v/>
      </c>
      <c r="AS48" t="str">
        <f t="shared" si="8"/>
        <v/>
      </c>
      <c r="AT48" t="str">
        <f t="shared" si="8"/>
        <v/>
      </c>
    </row>
    <row r="49" spans="1:49" ht="20.149999999999999" customHeight="1" x14ac:dyDescent="0.2">
      <c r="A49" t="str">
        <f t="shared" si="0"/>
        <v/>
      </c>
      <c r="C49" t="str">
        <f t="shared" si="1"/>
        <v/>
      </c>
      <c r="D49" s="7"/>
      <c r="E49" s="19">
        <f ca="1">W47</f>
        <v>25</v>
      </c>
      <c r="F49" s="19"/>
      <c r="G49" s="7" t="s">
        <v>74</v>
      </c>
      <c r="H49" s="7"/>
      <c r="I49" s="7"/>
      <c r="J49" s="7"/>
      <c r="K49" s="7"/>
      <c r="L49" s="19">
        <f ca="1">O46</f>
        <v>60</v>
      </c>
      <c r="M49" s="19"/>
      <c r="N49" s="7" t="s">
        <v>83</v>
      </c>
      <c r="O49" s="7"/>
      <c r="P49" s="7"/>
      <c r="Q49" s="21">
        <f ca="1">E49*2+L49</f>
        <v>110</v>
      </c>
      <c r="R49" s="21"/>
      <c r="S49" s="21"/>
      <c r="T49" s="7" t="s">
        <v>84</v>
      </c>
      <c r="U49" s="7"/>
      <c r="V49" s="7"/>
      <c r="W49" s="7"/>
      <c r="X49" s="7"/>
      <c r="Y49" s="7"/>
      <c r="Z49" s="7"/>
      <c r="AA49" s="7"/>
      <c r="AB49" s="7"/>
      <c r="AC49" s="7"/>
      <c r="AD49" s="7"/>
      <c r="AF49" t="str">
        <f t="shared" ref="AF49:AT49" si="9">IF(AF12="","",AF12)</f>
        <v/>
      </c>
      <c r="AG49" t="str">
        <f t="shared" si="9"/>
        <v/>
      </c>
      <c r="AH49" t="str">
        <f t="shared" si="9"/>
        <v/>
      </c>
      <c r="AI49" t="str">
        <f t="shared" si="9"/>
        <v/>
      </c>
      <c r="AJ49" t="str">
        <f t="shared" si="9"/>
        <v/>
      </c>
      <c r="AK49" t="str">
        <f t="shared" si="9"/>
        <v/>
      </c>
      <c r="AL49" t="str">
        <f t="shared" si="9"/>
        <v/>
      </c>
      <c r="AM49" t="str">
        <f t="shared" si="9"/>
        <v/>
      </c>
      <c r="AN49" t="str">
        <f t="shared" si="9"/>
        <v/>
      </c>
      <c r="AO49" t="str">
        <f t="shared" si="9"/>
        <v/>
      </c>
      <c r="AP49" t="str">
        <f t="shared" si="9"/>
        <v/>
      </c>
      <c r="AQ49" t="str">
        <f t="shared" si="9"/>
        <v/>
      </c>
      <c r="AR49" t="str">
        <f t="shared" si="9"/>
        <v/>
      </c>
      <c r="AS49" t="str">
        <f t="shared" si="9"/>
        <v/>
      </c>
      <c r="AT49" t="str">
        <f t="shared" si="9"/>
        <v/>
      </c>
    </row>
    <row r="50" spans="1:49" ht="20.149999999999999" customHeight="1" x14ac:dyDescent="0.2">
      <c r="A50" t="str">
        <f t="shared" si="0"/>
        <v/>
      </c>
      <c r="C50" t="str">
        <f t="shared" si="1"/>
        <v/>
      </c>
      <c r="AE50" t="str">
        <f>IF(AE13="","",AE13)</f>
        <v/>
      </c>
      <c r="AF50" t="str">
        <f t="shared" ref="AF50:AT50" si="10">IF(AF13="","",AF13)</f>
        <v/>
      </c>
      <c r="AG50" t="str">
        <f t="shared" si="10"/>
        <v/>
      </c>
      <c r="AH50" t="str">
        <f t="shared" si="10"/>
        <v/>
      </c>
      <c r="AI50" t="str">
        <f t="shared" si="10"/>
        <v/>
      </c>
      <c r="AJ50" t="str">
        <f t="shared" si="10"/>
        <v/>
      </c>
      <c r="AK50" t="str">
        <f t="shared" si="10"/>
        <v/>
      </c>
      <c r="AL50" t="str">
        <f t="shared" si="10"/>
        <v/>
      </c>
      <c r="AM50" t="str">
        <f t="shared" si="10"/>
        <v/>
      </c>
      <c r="AN50" t="str">
        <f t="shared" si="10"/>
        <v/>
      </c>
      <c r="AO50" t="str">
        <f t="shared" si="10"/>
        <v/>
      </c>
      <c r="AP50" t="str">
        <f t="shared" si="10"/>
        <v/>
      </c>
      <c r="AQ50" t="str">
        <f t="shared" si="10"/>
        <v/>
      </c>
      <c r="AR50" t="str">
        <f t="shared" si="10"/>
        <v/>
      </c>
      <c r="AS50" t="str">
        <f t="shared" si="10"/>
        <v/>
      </c>
      <c r="AT50" t="str">
        <f t="shared" si="10"/>
        <v/>
      </c>
    </row>
    <row r="51" spans="1:49" ht="20.149999999999999" customHeight="1" x14ac:dyDescent="0.2">
      <c r="A51" t="str">
        <f t="shared" si="0"/>
        <v>２．</v>
      </c>
      <c r="D51" t="str">
        <f>IF(D14="","",D14)</f>
        <v>底面が１辺</v>
      </c>
      <c r="K51">
        <f ca="1">IF(K14="","",K14)</f>
        <v>6</v>
      </c>
      <c r="L51" t="str">
        <f>IF(L14="","",L14)</f>
        <v>㎝の正方形で，側面の二等辺三角形の高さが</v>
      </c>
      <c r="AJ51" s="17">
        <f ca="1">IF(AJ14="","",AJ14)</f>
        <v>6</v>
      </c>
      <c r="AK51" s="17"/>
      <c r="AL51" t="str">
        <f>IF(AL14="","",AL14)</f>
        <v>㎝の</v>
      </c>
      <c r="AT51" s="8"/>
      <c r="AW51"/>
    </row>
    <row r="52" spans="1:49" ht="20.149999999999999" customHeight="1" x14ac:dyDescent="0.2">
      <c r="A52" t="str">
        <f t="shared" si="0"/>
        <v/>
      </c>
      <c r="C52" t="str">
        <f t="shared" ref="C52:C62" si="11">IF(C15="","",C15)</f>
        <v/>
      </c>
      <c r="D52" t="str">
        <f>IF(D15="","",D15)</f>
        <v>正四角錐の側面積を求めなさい。</v>
      </c>
    </row>
    <row r="53" spans="1:49" ht="20.149999999999999" customHeight="1" x14ac:dyDescent="0.2">
      <c r="A53" t="str">
        <f t="shared" si="0"/>
        <v/>
      </c>
      <c r="C53" t="str">
        <f t="shared" si="11"/>
        <v/>
      </c>
      <c r="D53" t="str">
        <f>IF(D16="","",D16)</f>
        <v>また，表面積を求めなさい。</v>
      </c>
    </row>
    <row r="54" spans="1:49" ht="20.149999999999999" customHeight="1" x14ac:dyDescent="0.2">
      <c r="A54" t="str">
        <f t="shared" si="0"/>
        <v/>
      </c>
      <c r="C54" t="str">
        <f t="shared" si="11"/>
        <v/>
      </c>
      <c r="D54" s="7" t="s">
        <v>85</v>
      </c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G54" t="str">
        <f t="shared" ref="AG54:AT54" si="12">IF(AG17="","",AG17)</f>
        <v/>
      </c>
      <c r="AH54" t="str">
        <f t="shared" si="12"/>
        <v/>
      </c>
      <c r="AI54" t="str">
        <f t="shared" si="12"/>
        <v/>
      </c>
      <c r="AJ54" t="str">
        <f t="shared" si="12"/>
        <v/>
      </c>
      <c r="AK54" t="str">
        <f t="shared" si="12"/>
        <v/>
      </c>
      <c r="AL54" t="str">
        <f t="shared" si="12"/>
        <v/>
      </c>
      <c r="AM54" t="str">
        <f t="shared" si="12"/>
        <v/>
      </c>
      <c r="AN54" t="str">
        <f t="shared" si="12"/>
        <v/>
      </c>
      <c r="AO54" t="str">
        <f t="shared" si="12"/>
        <v/>
      </c>
      <c r="AP54" t="str">
        <f t="shared" si="12"/>
        <v/>
      </c>
      <c r="AQ54" t="str">
        <f t="shared" si="12"/>
        <v/>
      </c>
      <c r="AR54" t="str">
        <f t="shared" si="12"/>
        <v/>
      </c>
      <c r="AS54" t="str">
        <f t="shared" si="12"/>
        <v/>
      </c>
      <c r="AT54" t="str">
        <f t="shared" si="12"/>
        <v/>
      </c>
    </row>
    <row r="55" spans="1:49" ht="20.149999999999999" customHeight="1" x14ac:dyDescent="0.2">
      <c r="A55" t="str">
        <f t="shared" si="0"/>
        <v/>
      </c>
      <c r="C55" t="str">
        <f t="shared" si="11"/>
        <v/>
      </c>
      <c r="D55" s="7" t="s">
        <v>86</v>
      </c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 t="str">
        <f t="shared" ref="AA55:AF62" si="13">IF(AA18="","",AA18)</f>
        <v/>
      </c>
      <c r="AB55" t="str">
        <f t="shared" si="13"/>
        <v/>
      </c>
      <c r="AC55" t="str">
        <f t="shared" si="13"/>
        <v/>
      </c>
      <c r="AD55" t="str">
        <f t="shared" si="13"/>
        <v/>
      </c>
      <c r="AE55" t="str">
        <f t="shared" si="13"/>
        <v/>
      </c>
      <c r="AF55" t="str">
        <f t="shared" si="13"/>
        <v/>
      </c>
      <c r="AG55" t="str">
        <f t="shared" ref="AG55:AT55" si="14">IF(AG18="","",AG18)</f>
        <v/>
      </c>
      <c r="AH55" t="str">
        <f t="shared" si="14"/>
        <v/>
      </c>
      <c r="AI55" t="str">
        <f t="shared" si="14"/>
        <v/>
      </c>
      <c r="AJ55" t="str">
        <f t="shared" si="14"/>
        <v/>
      </c>
      <c r="AK55" t="str">
        <f t="shared" si="14"/>
        <v/>
      </c>
      <c r="AL55" t="str">
        <f t="shared" si="14"/>
        <v/>
      </c>
      <c r="AM55" t="str">
        <f t="shared" si="14"/>
        <v/>
      </c>
      <c r="AN55" t="str">
        <f t="shared" si="14"/>
        <v/>
      </c>
      <c r="AO55" t="str">
        <f t="shared" si="14"/>
        <v/>
      </c>
      <c r="AP55" t="str">
        <f t="shared" si="14"/>
        <v/>
      </c>
      <c r="AQ55" t="str">
        <f t="shared" si="14"/>
        <v/>
      </c>
      <c r="AR55" t="str">
        <f t="shared" si="14"/>
        <v/>
      </c>
      <c r="AS55" t="str">
        <f t="shared" si="14"/>
        <v/>
      </c>
      <c r="AT55" t="str">
        <f t="shared" si="14"/>
        <v/>
      </c>
    </row>
    <row r="56" spans="1:49" ht="20.149999999999999" customHeight="1" x14ac:dyDescent="0.2">
      <c r="A56" t="str">
        <f t="shared" si="0"/>
        <v/>
      </c>
      <c r="C56" t="str">
        <f t="shared" si="11"/>
        <v/>
      </c>
      <c r="D56" s="7"/>
      <c r="E56" s="22">
        <v>1</v>
      </c>
      <c r="F56" s="22"/>
      <c r="G56" s="19" t="s">
        <v>89</v>
      </c>
      <c r="H56" s="19"/>
      <c r="I56" s="19">
        <f ca="1">K51</f>
        <v>6</v>
      </c>
      <c r="J56" s="19"/>
      <c r="K56" s="19" t="s">
        <v>89</v>
      </c>
      <c r="L56" s="19"/>
      <c r="M56" s="19">
        <f ca="1">AJ51</f>
        <v>6</v>
      </c>
      <c r="N56" s="19"/>
      <c r="O56" s="19" t="s">
        <v>89</v>
      </c>
      <c r="P56" s="19"/>
      <c r="Q56" s="19">
        <v>4</v>
      </c>
      <c r="R56" s="19"/>
      <c r="S56" s="19" t="s">
        <v>78</v>
      </c>
      <c r="T56" s="19"/>
      <c r="U56" s="21">
        <f ca="1">I56*M56*Q56/2</f>
        <v>72</v>
      </c>
      <c r="V56" s="21"/>
      <c r="W56" s="21"/>
      <c r="X56" s="19" t="s">
        <v>90</v>
      </c>
      <c r="Y56" s="19"/>
      <c r="Z56" s="19"/>
      <c r="AA56" s="7" t="str">
        <f t="shared" si="13"/>
        <v/>
      </c>
      <c r="AB56" t="str">
        <f t="shared" si="13"/>
        <v/>
      </c>
      <c r="AC56" t="str">
        <f t="shared" si="13"/>
        <v/>
      </c>
      <c r="AD56" t="str">
        <f t="shared" si="13"/>
        <v/>
      </c>
      <c r="AE56" t="str">
        <f t="shared" si="13"/>
        <v/>
      </c>
      <c r="AF56" t="str">
        <f t="shared" si="13"/>
        <v/>
      </c>
      <c r="AG56" t="str">
        <f t="shared" ref="AG56:AT56" si="15">IF(AG19="","",AG19)</f>
        <v/>
      </c>
      <c r="AH56" t="str">
        <f t="shared" si="15"/>
        <v/>
      </c>
      <c r="AI56" t="str">
        <f t="shared" si="15"/>
        <v/>
      </c>
      <c r="AJ56" t="str">
        <f t="shared" si="15"/>
        <v/>
      </c>
      <c r="AK56" t="str">
        <f t="shared" si="15"/>
        <v/>
      </c>
      <c r="AL56" t="str">
        <f t="shared" si="15"/>
        <v/>
      </c>
      <c r="AM56" t="str">
        <f t="shared" si="15"/>
        <v/>
      </c>
      <c r="AN56" t="str">
        <f t="shared" si="15"/>
        <v/>
      </c>
      <c r="AO56" t="str">
        <f t="shared" si="15"/>
        <v/>
      </c>
      <c r="AP56" t="str">
        <f t="shared" si="15"/>
        <v/>
      </c>
      <c r="AQ56" t="str">
        <f t="shared" si="15"/>
        <v/>
      </c>
      <c r="AR56" t="str">
        <f t="shared" si="15"/>
        <v/>
      </c>
      <c r="AS56" t="str">
        <f t="shared" si="15"/>
        <v/>
      </c>
      <c r="AT56" t="str">
        <f t="shared" si="15"/>
        <v/>
      </c>
    </row>
    <row r="57" spans="1:49" ht="20.149999999999999" customHeight="1" x14ac:dyDescent="0.2">
      <c r="A57" t="str">
        <f t="shared" si="0"/>
        <v/>
      </c>
      <c r="C57" t="str">
        <f t="shared" si="11"/>
        <v/>
      </c>
      <c r="D57" s="7"/>
      <c r="E57" s="19">
        <v>2</v>
      </c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21"/>
      <c r="V57" s="21"/>
      <c r="W57" s="21"/>
      <c r="X57" s="19"/>
      <c r="Y57" s="19"/>
      <c r="Z57" s="19"/>
      <c r="AA57" s="7" t="str">
        <f t="shared" si="13"/>
        <v/>
      </c>
      <c r="AB57" t="str">
        <f t="shared" si="13"/>
        <v/>
      </c>
      <c r="AC57" t="str">
        <f t="shared" si="13"/>
        <v/>
      </c>
      <c r="AD57" t="str">
        <f t="shared" si="13"/>
        <v/>
      </c>
      <c r="AE57" t="str">
        <f t="shared" si="13"/>
        <v/>
      </c>
      <c r="AF57" t="str">
        <f t="shared" si="13"/>
        <v/>
      </c>
      <c r="AG57" t="str">
        <f t="shared" ref="AG57:AT57" si="16">IF(AG20="","",AG20)</f>
        <v/>
      </c>
      <c r="AH57" t="str">
        <f t="shared" si="16"/>
        <v/>
      </c>
      <c r="AI57" t="str">
        <f t="shared" si="16"/>
        <v/>
      </c>
      <c r="AJ57" t="str">
        <f t="shared" si="16"/>
        <v/>
      </c>
      <c r="AK57" t="str">
        <f t="shared" si="16"/>
        <v/>
      </c>
      <c r="AL57" t="str">
        <f t="shared" si="16"/>
        <v/>
      </c>
      <c r="AM57" t="str">
        <f t="shared" si="16"/>
        <v/>
      </c>
      <c r="AN57" t="str">
        <f t="shared" si="16"/>
        <v/>
      </c>
      <c r="AO57" t="str">
        <f t="shared" si="16"/>
        <v/>
      </c>
      <c r="AP57" t="str">
        <f t="shared" si="16"/>
        <v/>
      </c>
      <c r="AQ57" t="str">
        <f t="shared" si="16"/>
        <v/>
      </c>
      <c r="AR57" t="str">
        <f t="shared" si="16"/>
        <v/>
      </c>
      <c r="AS57" t="str">
        <f t="shared" si="16"/>
        <v/>
      </c>
      <c r="AT57" t="str">
        <f t="shared" si="16"/>
        <v/>
      </c>
    </row>
    <row r="58" spans="1:49" ht="20.149999999999999" customHeight="1" x14ac:dyDescent="0.2">
      <c r="A58" t="str">
        <f t="shared" si="0"/>
        <v/>
      </c>
      <c r="C58" t="str">
        <f t="shared" si="11"/>
        <v/>
      </c>
      <c r="D58" s="7" t="s">
        <v>95</v>
      </c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  <c r="AA58" s="7" t="str">
        <f t="shared" si="13"/>
        <v/>
      </c>
      <c r="AB58" t="str">
        <f t="shared" si="13"/>
        <v/>
      </c>
      <c r="AC58" t="str">
        <f t="shared" si="13"/>
        <v/>
      </c>
      <c r="AD58" t="str">
        <f t="shared" si="13"/>
        <v/>
      </c>
      <c r="AE58" t="str">
        <f t="shared" si="13"/>
        <v/>
      </c>
      <c r="AF58" t="str">
        <f t="shared" si="13"/>
        <v/>
      </c>
      <c r="AG58" t="str">
        <f t="shared" ref="AG58:AT58" si="17">IF(AG21="","",AG21)</f>
        <v/>
      </c>
      <c r="AH58" t="str">
        <f t="shared" si="17"/>
        <v/>
      </c>
      <c r="AI58" t="str">
        <f t="shared" si="17"/>
        <v/>
      </c>
      <c r="AJ58" t="str">
        <f t="shared" si="17"/>
        <v/>
      </c>
      <c r="AK58" t="str">
        <f t="shared" si="17"/>
        <v/>
      </c>
      <c r="AL58" t="str">
        <f t="shared" si="17"/>
        <v/>
      </c>
      <c r="AM58" t="str">
        <f t="shared" si="17"/>
        <v/>
      </c>
      <c r="AN58" t="str">
        <f t="shared" si="17"/>
        <v/>
      </c>
      <c r="AO58" t="str">
        <f t="shared" si="17"/>
        <v/>
      </c>
      <c r="AP58" t="str">
        <f t="shared" si="17"/>
        <v/>
      </c>
      <c r="AQ58" t="str">
        <f t="shared" si="17"/>
        <v/>
      </c>
      <c r="AR58" t="str">
        <f t="shared" si="17"/>
        <v/>
      </c>
      <c r="AS58" t="str">
        <f t="shared" si="17"/>
        <v/>
      </c>
      <c r="AT58" t="str">
        <f t="shared" si="17"/>
        <v/>
      </c>
    </row>
    <row r="59" spans="1:49" ht="20.149999999999999" customHeight="1" x14ac:dyDescent="0.2">
      <c r="A59" t="str">
        <f t="shared" si="0"/>
        <v/>
      </c>
      <c r="C59" t="str">
        <f t="shared" si="11"/>
        <v/>
      </c>
      <c r="D59" s="7"/>
      <c r="E59" s="19">
        <f ca="1">K51</f>
        <v>6</v>
      </c>
      <c r="F59" s="19"/>
      <c r="G59" s="19" t="s">
        <v>91</v>
      </c>
      <c r="H59" s="19"/>
      <c r="I59" s="19">
        <f ca="1">K51</f>
        <v>6</v>
      </c>
      <c r="J59" s="19"/>
      <c r="K59" s="20" t="s">
        <v>92</v>
      </c>
      <c r="L59" s="19"/>
      <c r="M59" s="19">
        <f ca="1">E59*I59</f>
        <v>36</v>
      </c>
      <c r="N59" s="19"/>
      <c r="O59" s="7" t="s">
        <v>87</v>
      </c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  <c r="AA59" s="7" t="str">
        <f t="shared" si="13"/>
        <v/>
      </c>
      <c r="AB59" t="str">
        <f t="shared" si="13"/>
        <v/>
      </c>
      <c r="AC59" t="str">
        <f t="shared" si="13"/>
        <v/>
      </c>
      <c r="AD59" t="str">
        <f t="shared" si="13"/>
        <v/>
      </c>
      <c r="AE59" t="str">
        <f t="shared" si="13"/>
        <v/>
      </c>
      <c r="AF59" t="str">
        <f t="shared" si="13"/>
        <v/>
      </c>
      <c r="AG59" t="str">
        <f t="shared" ref="AG59:AT59" si="18">IF(AG22="","",AG22)</f>
        <v/>
      </c>
      <c r="AH59" t="str">
        <f t="shared" si="18"/>
        <v/>
      </c>
      <c r="AI59" t="str">
        <f t="shared" si="18"/>
        <v/>
      </c>
      <c r="AJ59" t="str">
        <f t="shared" si="18"/>
        <v/>
      </c>
      <c r="AK59" t="str">
        <f t="shared" si="18"/>
        <v/>
      </c>
      <c r="AL59" t="str">
        <f t="shared" si="18"/>
        <v/>
      </c>
      <c r="AM59" t="str">
        <f t="shared" si="18"/>
        <v/>
      </c>
      <c r="AN59" t="str">
        <f t="shared" si="18"/>
        <v/>
      </c>
      <c r="AO59" t="str">
        <f t="shared" si="18"/>
        <v/>
      </c>
      <c r="AP59" t="str">
        <f t="shared" si="18"/>
        <v/>
      </c>
      <c r="AQ59" t="str">
        <f t="shared" si="18"/>
        <v/>
      </c>
      <c r="AR59" t="str">
        <f t="shared" si="18"/>
        <v/>
      </c>
      <c r="AS59" t="str">
        <f t="shared" si="18"/>
        <v/>
      </c>
      <c r="AT59" t="str">
        <f t="shared" si="18"/>
        <v/>
      </c>
    </row>
    <row r="60" spans="1:49" ht="20.149999999999999" customHeight="1" x14ac:dyDescent="0.2">
      <c r="A60" t="str">
        <f t="shared" si="0"/>
        <v/>
      </c>
      <c r="C60" t="str">
        <f t="shared" si="11"/>
        <v/>
      </c>
      <c r="D60" s="7" t="s">
        <v>73</v>
      </c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  <c r="AA60" s="7" t="str">
        <f t="shared" si="13"/>
        <v/>
      </c>
      <c r="AB60" t="str">
        <f t="shared" si="13"/>
        <v/>
      </c>
      <c r="AC60" t="str">
        <f t="shared" si="13"/>
        <v/>
      </c>
      <c r="AD60" t="str">
        <f t="shared" si="13"/>
        <v/>
      </c>
      <c r="AE60" t="str">
        <f t="shared" si="13"/>
        <v/>
      </c>
      <c r="AF60" t="str">
        <f t="shared" si="13"/>
        <v/>
      </c>
      <c r="AG60" t="str">
        <f t="shared" ref="AG60:AT60" si="19">IF(AG23="","",AG23)</f>
        <v/>
      </c>
      <c r="AH60" t="str">
        <f t="shared" si="19"/>
        <v/>
      </c>
      <c r="AI60" t="str">
        <f t="shared" si="19"/>
        <v/>
      </c>
      <c r="AJ60" t="str">
        <f t="shared" si="19"/>
        <v/>
      </c>
      <c r="AK60" t="str">
        <f t="shared" si="19"/>
        <v/>
      </c>
      <c r="AL60" t="str">
        <f t="shared" si="19"/>
        <v/>
      </c>
      <c r="AM60" t="str">
        <f t="shared" si="19"/>
        <v/>
      </c>
      <c r="AN60" t="str">
        <f t="shared" si="19"/>
        <v/>
      </c>
      <c r="AO60" t="str">
        <f t="shared" si="19"/>
        <v/>
      </c>
      <c r="AP60" t="str">
        <f t="shared" si="19"/>
        <v/>
      </c>
      <c r="AQ60" t="str">
        <f t="shared" si="19"/>
        <v/>
      </c>
      <c r="AR60" t="str">
        <f t="shared" si="19"/>
        <v/>
      </c>
      <c r="AS60" t="str">
        <f t="shared" si="19"/>
        <v/>
      </c>
      <c r="AT60" t="str">
        <f t="shared" si="19"/>
        <v/>
      </c>
    </row>
    <row r="61" spans="1:49" ht="20.149999999999999" customHeight="1" x14ac:dyDescent="0.2">
      <c r="A61" t="str">
        <f t="shared" si="0"/>
        <v/>
      </c>
      <c r="C61" t="str">
        <f t="shared" si="11"/>
        <v/>
      </c>
      <c r="D61" s="7"/>
      <c r="E61" s="21">
        <f ca="1">U56</f>
        <v>72</v>
      </c>
      <c r="F61" s="21"/>
      <c r="G61" s="21"/>
      <c r="H61" s="19" t="s">
        <v>93</v>
      </c>
      <c r="I61" s="19"/>
      <c r="J61" s="19">
        <f ca="1">M59</f>
        <v>36</v>
      </c>
      <c r="K61" s="19"/>
      <c r="L61" s="20" t="s">
        <v>94</v>
      </c>
      <c r="M61" s="19"/>
      <c r="N61" s="19">
        <f ca="1">E61+J61</f>
        <v>108</v>
      </c>
      <c r="O61" s="19"/>
      <c r="P61" s="19"/>
      <c r="Q61" s="7" t="s">
        <v>87</v>
      </c>
      <c r="R61" s="7"/>
      <c r="S61" s="7"/>
      <c r="T61" s="7"/>
      <c r="U61" s="7"/>
      <c r="V61" s="7"/>
      <c r="W61" s="7"/>
      <c r="X61" s="7"/>
      <c r="Y61" s="7"/>
      <c r="Z61" s="7"/>
      <c r="AA61" s="7" t="str">
        <f t="shared" si="13"/>
        <v/>
      </c>
      <c r="AB61" t="str">
        <f t="shared" si="13"/>
        <v/>
      </c>
      <c r="AC61" t="str">
        <f t="shared" si="13"/>
        <v/>
      </c>
      <c r="AD61" t="str">
        <f t="shared" si="13"/>
        <v/>
      </c>
      <c r="AE61" t="str">
        <f t="shared" si="13"/>
        <v/>
      </c>
      <c r="AF61" t="str">
        <f t="shared" si="13"/>
        <v/>
      </c>
      <c r="AG61" t="str">
        <f t="shared" ref="AG61:AT61" si="20">IF(AG24="","",AG24)</f>
        <v/>
      </c>
      <c r="AH61" t="str">
        <f t="shared" si="20"/>
        <v/>
      </c>
      <c r="AI61" t="str">
        <f t="shared" si="20"/>
        <v/>
      </c>
      <c r="AJ61" t="str">
        <f t="shared" si="20"/>
        <v/>
      </c>
      <c r="AK61" t="str">
        <f t="shared" si="20"/>
        <v/>
      </c>
      <c r="AL61" t="str">
        <f t="shared" si="20"/>
        <v/>
      </c>
      <c r="AM61" t="str">
        <f t="shared" si="20"/>
        <v/>
      </c>
      <c r="AN61" t="str">
        <f t="shared" si="20"/>
        <v/>
      </c>
      <c r="AO61" t="str">
        <f t="shared" si="20"/>
        <v/>
      </c>
      <c r="AP61" t="str">
        <f t="shared" si="20"/>
        <v/>
      </c>
      <c r="AQ61" t="str">
        <f t="shared" si="20"/>
        <v/>
      </c>
      <c r="AR61" t="str">
        <f t="shared" si="20"/>
        <v/>
      </c>
      <c r="AS61" t="str">
        <f t="shared" si="20"/>
        <v/>
      </c>
      <c r="AT61" t="str">
        <f t="shared" si="20"/>
        <v/>
      </c>
    </row>
    <row r="62" spans="1:49" ht="20.149999999999999" customHeight="1" x14ac:dyDescent="0.2">
      <c r="A62" t="str">
        <f t="shared" si="0"/>
        <v/>
      </c>
      <c r="C62" t="str">
        <f t="shared" si="11"/>
        <v/>
      </c>
      <c r="AA62" t="str">
        <f t="shared" si="13"/>
        <v/>
      </c>
      <c r="AB62" t="str">
        <f t="shared" si="13"/>
        <v/>
      </c>
      <c r="AC62" t="str">
        <f t="shared" si="13"/>
        <v/>
      </c>
      <c r="AD62" t="str">
        <f t="shared" si="13"/>
        <v/>
      </c>
      <c r="AE62" t="str">
        <f t="shared" si="13"/>
        <v/>
      </c>
      <c r="AF62" t="str">
        <f t="shared" si="13"/>
        <v/>
      </c>
      <c r="AG62" t="str">
        <f t="shared" ref="AG62:AT62" si="21">IF(AG25="","",AG25)</f>
        <v/>
      </c>
      <c r="AH62" t="str">
        <f t="shared" si="21"/>
        <v/>
      </c>
      <c r="AI62" t="str">
        <f t="shared" si="21"/>
        <v/>
      </c>
      <c r="AJ62" t="str">
        <f t="shared" si="21"/>
        <v/>
      </c>
      <c r="AK62" t="str">
        <f t="shared" si="21"/>
        <v/>
      </c>
      <c r="AL62" t="str">
        <f t="shared" si="21"/>
        <v/>
      </c>
      <c r="AM62" t="str">
        <f t="shared" si="21"/>
        <v/>
      </c>
      <c r="AN62" t="str">
        <f t="shared" si="21"/>
        <v/>
      </c>
      <c r="AO62" t="str">
        <f t="shared" si="21"/>
        <v/>
      </c>
      <c r="AP62" t="str">
        <f t="shared" si="21"/>
        <v/>
      </c>
      <c r="AQ62" t="str">
        <f t="shared" si="21"/>
        <v/>
      </c>
      <c r="AR62" t="str">
        <f t="shared" si="21"/>
        <v/>
      </c>
      <c r="AS62" t="str">
        <f t="shared" si="21"/>
        <v/>
      </c>
      <c r="AT62" t="str">
        <f t="shared" si="21"/>
        <v/>
      </c>
    </row>
    <row r="63" spans="1:49" ht="20.149999999999999" customHeight="1" x14ac:dyDescent="0.2">
      <c r="A63" t="str">
        <f t="shared" si="0"/>
        <v>３．</v>
      </c>
      <c r="D63" t="str">
        <f>IF(D26="","",D26)</f>
        <v>底面の半径が</v>
      </c>
      <c r="L63">
        <f ca="1">IF(L26="","",L26)</f>
        <v>4</v>
      </c>
      <c r="M63" t="str">
        <f>IF(M26="","",M26)</f>
        <v>㎝で，母線の長さが</v>
      </c>
      <c r="X63" s="17">
        <f ca="1">IF(X26="","",X26)</f>
        <v>12</v>
      </c>
      <c r="Y63" s="17"/>
      <c r="Z63" t="str">
        <f>IF(Z26="","",Z26)</f>
        <v>㎝の円錐の側面積を求めなさい。</v>
      </c>
      <c r="AT63" s="8"/>
      <c r="AW63"/>
    </row>
    <row r="64" spans="1:49" ht="20.149999999999999" customHeight="1" x14ac:dyDescent="0.2">
      <c r="A64" t="str">
        <f t="shared" si="0"/>
        <v/>
      </c>
      <c r="C64" t="str">
        <f t="shared" ref="C64:C73" si="22">IF(C27="","",C27)</f>
        <v/>
      </c>
      <c r="D64" t="str">
        <f>IF(D27="","",D27)</f>
        <v>また，表面積を求めなさい。</v>
      </c>
    </row>
    <row r="65" spans="1:49" ht="20.149999999999999" customHeight="1" x14ac:dyDescent="0.2">
      <c r="A65" t="str">
        <f t="shared" si="0"/>
        <v/>
      </c>
      <c r="C65" t="str">
        <f t="shared" si="22"/>
        <v/>
      </c>
      <c r="D65" s="7" t="s">
        <v>96</v>
      </c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19">
        <f ca="1">X63</f>
        <v>12</v>
      </c>
      <c r="R65" s="19"/>
      <c r="S65" s="7" t="s">
        <v>97</v>
      </c>
      <c r="T65" s="7"/>
      <c r="U65" s="7"/>
      <c r="V65" s="7"/>
      <c r="W65" s="7"/>
      <c r="X65" s="7"/>
      <c r="Y65" s="7"/>
      <c r="Z65" s="7"/>
      <c r="AA65" s="7"/>
      <c r="AB65" s="7"/>
      <c r="AC65" s="7"/>
      <c r="AD65" s="7"/>
      <c r="AE65" s="7"/>
      <c r="AF65" s="7"/>
      <c r="AG65" s="7" t="str">
        <f t="shared" ref="AG65:AT65" si="23">IF(AG28="","",AG28)</f>
        <v/>
      </c>
      <c r="AH65" s="7" t="str">
        <f t="shared" si="23"/>
        <v/>
      </c>
      <c r="AI65" t="str">
        <f t="shared" si="23"/>
        <v/>
      </c>
      <c r="AJ65" t="str">
        <f t="shared" si="23"/>
        <v/>
      </c>
      <c r="AK65" t="str">
        <f t="shared" si="23"/>
        <v/>
      </c>
      <c r="AL65" t="str">
        <f t="shared" si="23"/>
        <v/>
      </c>
      <c r="AM65" t="str">
        <f t="shared" si="23"/>
        <v/>
      </c>
      <c r="AN65" t="str">
        <f t="shared" si="23"/>
        <v/>
      </c>
      <c r="AO65" t="str">
        <f t="shared" si="23"/>
        <v/>
      </c>
      <c r="AP65" t="str">
        <f t="shared" si="23"/>
        <v/>
      </c>
      <c r="AQ65" t="str">
        <f t="shared" si="23"/>
        <v/>
      </c>
      <c r="AR65" t="str">
        <f t="shared" si="23"/>
        <v/>
      </c>
      <c r="AS65" t="str">
        <f t="shared" si="23"/>
        <v/>
      </c>
      <c r="AT65" t="str">
        <f t="shared" si="23"/>
        <v/>
      </c>
    </row>
    <row r="66" spans="1:49" ht="20.149999999999999" customHeight="1" x14ac:dyDescent="0.2">
      <c r="A66" t="str">
        <f t="shared" si="0"/>
        <v/>
      </c>
      <c r="C66" t="str">
        <f t="shared" si="22"/>
        <v/>
      </c>
      <c r="D66" s="7" t="s">
        <v>98</v>
      </c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  <c r="AB66" s="7"/>
      <c r="AC66" s="7"/>
      <c r="AD66" s="7"/>
      <c r="AE66" s="7"/>
      <c r="AF66" s="7"/>
      <c r="AG66" s="7" t="str">
        <f t="shared" ref="AG66:AT66" si="24">IF(AG29="","",AG29)</f>
        <v/>
      </c>
      <c r="AH66" s="7" t="str">
        <f t="shared" si="24"/>
        <v/>
      </c>
      <c r="AI66" t="str">
        <f t="shared" si="24"/>
        <v/>
      </c>
      <c r="AJ66" t="str">
        <f t="shared" si="24"/>
        <v/>
      </c>
      <c r="AK66" t="str">
        <f t="shared" si="24"/>
        <v/>
      </c>
      <c r="AL66" t="str">
        <f t="shared" si="24"/>
        <v/>
      </c>
      <c r="AM66" t="str">
        <f t="shared" si="24"/>
        <v/>
      </c>
      <c r="AN66" t="str">
        <f t="shared" si="24"/>
        <v/>
      </c>
      <c r="AO66" t="str">
        <f t="shared" si="24"/>
        <v/>
      </c>
      <c r="AP66" t="str">
        <f t="shared" si="24"/>
        <v/>
      </c>
      <c r="AQ66" t="str">
        <f t="shared" si="24"/>
        <v/>
      </c>
      <c r="AR66" t="str">
        <f t="shared" si="24"/>
        <v/>
      </c>
      <c r="AS66" t="str">
        <f t="shared" si="24"/>
        <v/>
      </c>
      <c r="AT66" t="str">
        <f t="shared" si="24"/>
        <v/>
      </c>
    </row>
    <row r="67" spans="1:49" ht="20.149999999999999" customHeight="1" x14ac:dyDescent="0.2">
      <c r="A67" t="str">
        <f t="shared" si="0"/>
        <v/>
      </c>
      <c r="C67" t="str">
        <f t="shared" si="22"/>
        <v/>
      </c>
      <c r="D67" s="7"/>
      <c r="E67" s="19" t="s">
        <v>103</v>
      </c>
      <c r="F67" s="19"/>
      <c r="G67" s="19"/>
      <c r="H67" s="19"/>
      <c r="I67" s="19">
        <f ca="1">X63</f>
        <v>12</v>
      </c>
      <c r="J67" s="19"/>
      <c r="K67" s="19" t="s">
        <v>104</v>
      </c>
      <c r="L67" s="19"/>
      <c r="M67" s="22" t="s">
        <v>105</v>
      </c>
      <c r="N67" s="22"/>
      <c r="O67" s="22"/>
      <c r="P67" s="20" t="s">
        <v>106</v>
      </c>
      <c r="Q67" s="20"/>
      <c r="R67" s="20"/>
      <c r="S67" s="20"/>
      <c r="T67" s="20"/>
      <c r="U67" s="19">
        <f ca="1">L63</f>
        <v>4</v>
      </c>
      <c r="V67" s="7"/>
      <c r="W67" s="7"/>
      <c r="X67" s="7"/>
      <c r="Y67" s="7"/>
      <c r="Z67" s="7"/>
      <c r="AA67" s="7"/>
      <c r="AB67" s="7"/>
      <c r="AC67" s="7"/>
      <c r="AD67" s="7"/>
      <c r="AE67" s="7"/>
      <c r="AF67" s="7"/>
      <c r="AG67" s="7" t="str">
        <f t="shared" ref="AG67:AT67" si="25">IF(AG30="","",AG30)</f>
        <v/>
      </c>
      <c r="AH67" s="7" t="str">
        <f t="shared" si="25"/>
        <v/>
      </c>
      <c r="AI67" t="str">
        <f t="shared" si="25"/>
        <v/>
      </c>
      <c r="AJ67" t="str">
        <f t="shared" si="25"/>
        <v/>
      </c>
      <c r="AK67" t="str">
        <f t="shared" si="25"/>
        <v/>
      </c>
      <c r="AL67" t="str">
        <f t="shared" si="25"/>
        <v/>
      </c>
      <c r="AM67" t="str">
        <f t="shared" si="25"/>
        <v/>
      </c>
      <c r="AN67" t="str">
        <f t="shared" si="25"/>
        <v/>
      </c>
      <c r="AO67" t="str">
        <f t="shared" si="25"/>
        <v/>
      </c>
      <c r="AP67" t="str">
        <f t="shared" si="25"/>
        <v/>
      </c>
      <c r="AQ67" t="str">
        <f t="shared" si="25"/>
        <v/>
      </c>
      <c r="AR67" t="str">
        <f t="shared" si="25"/>
        <v/>
      </c>
      <c r="AS67" t="str">
        <f t="shared" si="25"/>
        <v/>
      </c>
      <c r="AT67" t="str">
        <f t="shared" si="25"/>
        <v/>
      </c>
      <c r="AU67" s="8">
        <f ca="1">2*U67*M68</f>
        <v>2880</v>
      </c>
      <c r="AV67" s="8">
        <f ca="1">AU67/GCD(AU67,AU68)</f>
        <v>120</v>
      </c>
      <c r="AW67" s="8">
        <f ca="1">IF(AV67/AV68=INT(AV67/AV68),AV67/AV68,"")</f>
        <v>120</v>
      </c>
    </row>
    <row r="68" spans="1:49" ht="20.149999999999999" customHeight="1" x14ac:dyDescent="0.2">
      <c r="A68" t="str">
        <f t="shared" si="0"/>
        <v/>
      </c>
      <c r="C68" t="str">
        <f t="shared" si="22"/>
        <v/>
      </c>
      <c r="D68" s="7"/>
      <c r="E68" s="19"/>
      <c r="F68" s="19"/>
      <c r="G68" s="19"/>
      <c r="H68" s="19"/>
      <c r="I68" s="19"/>
      <c r="J68" s="19"/>
      <c r="K68" s="19"/>
      <c r="L68" s="19"/>
      <c r="M68" s="19">
        <v>360</v>
      </c>
      <c r="N68" s="19"/>
      <c r="O68" s="19"/>
      <c r="P68" s="20"/>
      <c r="Q68" s="20"/>
      <c r="R68" s="20"/>
      <c r="S68" s="20"/>
      <c r="T68" s="20"/>
      <c r="U68" s="19"/>
      <c r="V68" s="7"/>
      <c r="W68" s="7"/>
      <c r="X68" s="7"/>
      <c r="Y68" s="7"/>
      <c r="Z68" s="7"/>
      <c r="AA68" s="7"/>
      <c r="AB68" s="7"/>
      <c r="AC68" s="7"/>
      <c r="AD68" s="7"/>
      <c r="AE68" s="7"/>
      <c r="AF68" s="7"/>
      <c r="AG68" s="7" t="str">
        <f t="shared" ref="AG68:AT68" si="26">IF(AG31="","",AG31)</f>
        <v/>
      </c>
      <c r="AH68" s="7" t="str">
        <f t="shared" si="26"/>
        <v/>
      </c>
      <c r="AI68" t="str">
        <f t="shared" si="26"/>
        <v/>
      </c>
      <c r="AJ68" t="str">
        <f t="shared" si="26"/>
        <v/>
      </c>
      <c r="AK68" t="str">
        <f t="shared" si="26"/>
        <v/>
      </c>
      <c r="AL68" t="str">
        <f t="shared" si="26"/>
        <v/>
      </c>
      <c r="AM68" t="str">
        <f t="shared" si="26"/>
        <v/>
      </c>
      <c r="AN68" t="str">
        <f t="shared" si="26"/>
        <v/>
      </c>
      <c r="AO68" t="str">
        <f t="shared" si="26"/>
        <v/>
      </c>
      <c r="AP68" t="str">
        <f t="shared" si="26"/>
        <v/>
      </c>
      <c r="AQ68" t="str">
        <f t="shared" si="26"/>
        <v/>
      </c>
      <c r="AR68" t="str">
        <f t="shared" si="26"/>
        <v/>
      </c>
      <c r="AS68" t="str">
        <f t="shared" si="26"/>
        <v/>
      </c>
      <c r="AT68" t="str">
        <f t="shared" si="26"/>
        <v/>
      </c>
      <c r="AU68" s="8">
        <f ca="1">2*I67</f>
        <v>24</v>
      </c>
      <c r="AV68" s="8">
        <f ca="1">AU68/GCD(AU68,AU67)</f>
        <v>1</v>
      </c>
    </row>
    <row r="69" spans="1:49" ht="20.149999999999999" customHeight="1" x14ac:dyDescent="0.2">
      <c r="A69" t="str">
        <f t="shared" si="0"/>
        <v/>
      </c>
      <c r="C69" t="str">
        <f t="shared" si="22"/>
        <v/>
      </c>
      <c r="D69" s="7" t="s">
        <v>99</v>
      </c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21">
        <f ca="1">AW67</f>
        <v>120</v>
      </c>
      <c r="Q69" s="21"/>
      <c r="R69" s="21"/>
      <c r="S69" s="7" t="s">
        <v>107</v>
      </c>
      <c r="T69" s="7"/>
      <c r="U69" s="7"/>
      <c r="V69" s="7"/>
      <c r="W69" s="7"/>
      <c r="X69" s="7"/>
      <c r="Y69" s="7"/>
      <c r="Z69" s="7"/>
      <c r="AA69" s="7"/>
      <c r="AB69" s="7"/>
      <c r="AC69" s="7"/>
      <c r="AD69" s="7"/>
      <c r="AE69" s="7"/>
      <c r="AF69" s="7"/>
      <c r="AG69" s="7" t="str">
        <f t="shared" ref="AG69:AT69" si="27">IF(AG32="","",AG32)</f>
        <v/>
      </c>
      <c r="AH69" s="7" t="str">
        <f t="shared" si="27"/>
        <v/>
      </c>
      <c r="AI69" t="str">
        <f t="shared" si="27"/>
        <v/>
      </c>
      <c r="AJ69" t="str">
        <f t="shared" si="27"/>
        <v/>
      </c>
      <c r="AK69" t="str">
        <f t="shared" si="27"/>
        <v/>
      </c>
      <c r="AL69" t="str">
        <f t="shared" si="27"/>
        <v/>
      </c>
      <c r="AM69" t="str">
        <f t="shared" si="27"/>
        <v/>
      </c>
      <c r="AN69" t="str">
        <f t="shared" si="27"/>
        <v/>
      </c>
      <c r="AO69" t="str">
        <f t="shared" si="27"/>
        <v/>
      </c>
      <c r="AP69" t="str">
        <f t="shared" si="27"/>
        <v/>
      </c>
      <c r="AQ69" t="str">
        <f t="shared" si="27"/>
        <v/>
      </c>
      <c r="AR69" t="str">
        <f t="shared" si="27"/>
        <v/>
      </c>
      <c r="AS69" t="str">
        <f t="shared" si="27"/>
        <v/>
      </c>
      <c r="AT69" t="str">
        <f t="shared" si="27"/>
        <v/>
      </c>
    </row>
    <row r="70" spans="1:49" ht="20.149999999999999" customHeight="1" x14ac:dyDescent="0.2">
      <c r="A70" t="str">
        <f t="shared" si="0"/>
        <v/>
      </c>
      <c r="C70" t="str">
        <f t="shared" si="22"/>
        <v/>
      </c>
      <c r="D70" s="7" t="s">
        <v>100</v>
      </c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  <c r="AC70" s="7"/>
      <c r="AD70" s="7"/>
      <c r="AE70" s="7"/>
      <c r="AF70" s="7"/>
      <c r="AG70" s="7" t="str">
        <f t="shared" ref="AG70:AT70" si="28">IF(AG33="","",AG33)</f>
        <v/>
      </c>
      <c r="AH70" s="7" t="str">
        <f t="shared" si="28"/>
        <v/>
      </c>
      <c r="AI70" t="str">
        <f t="shared" si="28"/>
        <v/>
      </c>
      <c r="AJ70" t="str">
        <f t="shared" si="28"/>
        <v/>
      </c>
      <c r="AK70" t="str">
        <f t="shared" si="28"/>
        <v/>
      </c>
      <c r="AL70" t="str">
        <f t="shared" si="28"/>
        <v/>
      </c>
      <c r="AM70" t="str">
        <f t="shared" si="28"/>
        <v/>
      </c>
      <c r="AN70" t="str">
        <f t="shared" si="28"/>
        <v/>
      </c>
      <c r="AO70" t="str">
        <f t="shared" si="28"/>
        <v/>
      </c>
      <c r="AP70" t="str">
        <f t="shared" si="28"/>
        <v/>
      </c>
      <c r="AQ70" t="str">
        <f t="shared" si="28"/>
        <v/>
      </c>
      <c r="AR70" t="str">
        <f t="shared" si="28"/>
        <v/>
      </c>
      <c r="AS70" t="str">
        <f t="shared" si="28"/>
        <v/>
      </c>
      <c r="AT70" t="str">
        <f t="shared" si="28"/>
        <v/>
      </c>
    </row>
    <row r="71" spans="1:49" ht="20.149999999999999" customHeight="1" x14ac:dyDescent="0.2">
      <c r="A71" t="str">
        <f t="shared" si="0"/>
        <v/>
      </c>
      <c r="C71" t="str">
        <f t="shared" si="22"/>
        <v/>
      </c>
      <c r="D71" s="7"/>
      <c r="E71" s="19" t="s">
        <v>108</v>
      </c>
      <c r="F71" s="19"/>
      <c r="G71" s="19"/>
      <c r="H71" s="21">
        <f ca="1">X63</f>
        <v>12</v>
      </c>
      <c r="I71" s="21"/>
      <c r="J71" s="9">
        <v>2</v>
      </c>
      <c r="K71" s="19" t="s">
        <v>89</v>
      </c>
      <c r="L71" s="19"/>
      <c r="M71" s="22">
        <f ca="1">P69</f>
        <v>120</v>
      </c>
      <c r="N71" s="22"/>
      <c r="O71" s="22"/>
      <c r="P71" s="20" t="s">
        <v>78</v>
      </c>
      <c r="Q71" s="19"/>
      <c r="R71" s="21">
        <f ca="1">AW71</f>
        <v>48</v>
      </c>
      <c r="S71" s="21"/>
      <c r="T71" s="21"/>
      <c r="U71" s="19" t="s">
        <v>109</v>
      </c>
      <c r="V71" s="19"/>
      <c r="W71" s="19"/>
      <c r="X71" s="19"/>
      <c r="Y71" s="7"/>
      <c r="Z71" s="7"/>
      <c r="AA71" s="7"/>
      <c r="AB71" s="7"/>
      <c r="AC71" s="7"/>
      <c r="AD71" s="7"/>
      <c r="AE71" s="7"/>
      <c r="AF71" s="7"/>
      <c r="AG71" s="7" t="str">
        <f t="shared" ref="AG71:AT71" si="29">IF(AG34="","",AG34)</f>
        <v/>
      </c>
      <c r="AH71" s="7" t="str">
        <f t="shared" si="29"/>
        <v/>
      </c>
      <c r="AI71" t="str">
        <f t="shared" si="29"/>
        <v/>
      </c>
      <c r="AJ71" t="str">
        <f t="shared" si="29"/>
        <v/>
      </c>
      <c r="AK71" t="str">
        <f t="shared" si="29"/>
        <v/>
      </c>
      <c r="AL71" t="str">
        <f t="shared" si="29"/>
        <v/>
      </c>
      <c r="AM71" t="str">
        <f t="shared" si="29"/>
        <v/>
      </c>
      <c r="AN71" t="str">
        <f t="shared" si="29"/>
        <v/>
      </c>
      <c r="AO71" t="str">
        <f t="shared" si="29"/>
        <v/>
      </c>
      <c r="AP71" t="str">
        <f t="shared" si="29"/>
        <v/>
      </c>
      <c r="AQ71" t="str">
        <f t="shared" si="29"/>
        <v/>
      </c>
      <c r="AR71" t="str">
        <f t="shared" si="29"/>
        <v/>
      </c>
      <c r="AS71" t="str">
        <f t="shared" si="29"/>
        <v/>
      </c>
      <c r="AT71" t="str">
        <f t="shared" si="29"/>
        <v/>
      </c>
      <c r="AU71" s="8">
        <f ca="1">H71^J71*M71</f>
        <v>17280</v>
      </c>
      <c r="AV71" s="8">
        <f ca="1">AU71/GCD(AU71,AU72)</f>
        <v>48</v>
      </c>
      <c r="AW71" s="8">
        <f ca="1">IF(AV71/AV72=INT(AV71/AV72),AV71/AV72,"")</f>
        <v>48</v>
      </c>
    </row>
    <row r="72" spans="1:49" ht="20.149999999999999" customHeight="1" x14ac:dyDescent="0.2">
      <c r="A72" t="str">
        <f t="shared" si="0"/>
        <v/>
      </c>
      <c r="C72" t="str">
        <f t="shared" si="22"/>
        <v/>
      </c>
      <c r="D72" s="7"/>
      <c r="E72" s="19"/>
      <c r="F72" s="19"/>
      <c r="G72" s="19"/>
      <c r="H72" s="21"/>
      <c r="I72" s="21"/>
      <c r="J72" s="7"/>
      <c r="K72" s="19"/>
      <c r="L72" s="19"/>
      <c r="M72" s="19">
        <v>360</v>
      </c>
      <c r="N72" s="19"/>
      <c r="O72" s="19"/>
      <c r="P72" s="19"/>
      <c r="Q72" s="19"/>
      <c r="R72" s="21"/>
      <c r="S72" s="21"/>
      <c r="T72" s="21"/>
      <c r="U72" s="19"/>
      <c r="V72" s="19"/>
      <c r="W72" s="19"/>
      <c r="X72" s="19"/>
      <c r="Y72" s="7"/>
      <c r="Z72" s="7"/>
      <c r="AA72" s="7"/>
      <c r="AB72" s="7"/>
      <c r="AC72" s="7"/>
      <c r="AD72" s="7"/>
      <c r="AE72" s="7"/>
      <c r="AF72" s="7"/>
      <c r="AG72" s="7" t="str">
        <f t="shared" ref="AG72:AT72" si="30">IF(AG35="","",AG35)</f>
        <v/>
      </c>
      <c r="AH72" s="7" t="str">
        <f t="shared" si="30"/>
        <v/>
      </c>
      <c r="AI72" t="str">
        <f t="shared" si="30"/>
        <v/>
      </c>
      <c r="AJ72" t="str">
        <f t="shared" si="30"/>
        <v/>
      </c>
      <c r="AK72" t="str">
        <f t="shared" si="30"/>
        <v/>
      </c>
      <c r="AL72" t="str">
        <f t="shared" si="30"/>
        <v/>
      </c>
      <c r="AM72" t="str">
        <f t="shared" si="30"/>
        <v/>
      </c>
      <c r="AN72" t="str">
        <f t="shared" si="30"/>
        <v/>
      </c>
      <c r="AO72" t="str">
        <f t="shared" si="30"/>
        <v/>
      </c>
      <c r="AP72" t="str">
        <f t="shared" si="30"/>
        <v/>
      </c>
      <c r="AQ72" t="str">
        <f t="shared" si="30"/>
        <v/>
      </c>
      <c r="AR72" t="str">
        <f t="shared" si="30"/>
        <v/>
      </c>
      <c r="AS72" t="str">
        <f t="shared" si="30"/>
        <v/>
      </c>
      <c r="AT72" t="str">
        <f t="shared" si="30"/>
        <v/>
      </c>
      <c r="AU72" s="8">
        <f>M72</f>
        <v>360</v>
      </c>
      <c r="AV72" s="8">
        <f ca="1">AU72/GCD(AU72,AU71)</f>
        <v>1</v>
      </c>
    </row>
    <row r="73" spans="1:49" ht="20.149999999999999" customHeight="1" x14ac:dyDescent="0.2">
      <c r="A73" t="str">
        <f t="shared" si="0"/>
        <v/>
      </c>
      <c r="C73" t="str">
        <f t="shared" si="22"/>
        <v/>
      </c>
      <c r="D73" s="7" t="s">
        <v>88</v>
      </c>
      <c r="E73" s="7"/>
      <c r="F73" s="7"/>
      <c r="G73" s="7"/>
      <c r="H73" s="7"/>
      <c r="I73" s="7"/>
      <c r="J73" s="7"/>
      <c r="K73" s="7" t="s">
        <v>110</v>
      </c>
      <c r="L73" s="7"/>
      <c r="M73" s="7"/>
      <c r="N73" s="7">
        <f ca="1">L63</f>
        <v>4</v>
      </c>
      <c r="O73" s="10">
        <v>2</v>
      </c>
      <c r="P73" s="20" t="s">
        <v>92</v>
      </c>
      <c r="Q73" s="20"/>
      <c r="R73" s="19">
        <f ca="1">N73^O73</f>
        <v>16</v>
      </c>
      <c r="S73" s="19"/>
      <c r="T73" s="7" t="s">
        <v>111</v>
      </c>
      <c r="U73" s="7"/>
      <c r="V73" s="7"/>
      <c r="W73" s="7"/>
      <c r="X73" s="7"/>
      <c r="Y73" s="7"/>
      <c r="Z73" s="7"/>
      <c r="AA73" s="7"/>
      <c r="AB73" s="7"/>
      <c r="AC73" s="7"/>
      <c r="AD73" s="7"/>
      <c r="AE73" s="7"/>
      <c r="AF73" s="7"/>
      <c r="AG73" s="7"/>
      <c r="AH73" s="7"/>
    </row>
    <row r="74" spans="1:49" ht="20.149999999999999" customHeight="1" x14ac:dyDescent="0.2">
      <c r="D74" s="7" t="s">
        <v>102</v>
      </c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19">
        <f ca="1">R71</f>
        <v>48</v>
      </c>
      <c r="S74" s="19"/>
      <c r="T74" s="7" t="s">
        <v>112</v>
      </c>
      <c r="U74" s="7"/>
      <c r="V74" s="7"/>
      <c r="W74" s="19">
        <f ca="1">R73</f>
        <v>16</v>
      </c>
      <c r="X74" s="19"/>
      <c r="Y74" s="7" t="s">
        <v>83</v>
      </c>
      <c r="Z74" s="7"/>
      <c r="AA74" s="7"/>
      <c r="AB74" s="21">
        <f ca="1">R74+W74</f>
        <v>64</v>
      </c>
      <c r="AC74" s="21"/>
      <c r="AD74" s="21"/>
      <c r="AE74" s="7" t="s">
        <v>113</v>
      </c>
      <c r="AF74" s="7"/>
      <c r="AG74" s="7"/>
      <c r="AH74" s="7"/>
    </row>
    <row r="75" spans="1:49" ht="20.149999999999999" customHeight="1" x14ac:dyDescent="0.2"/>
    <row r="76" spans="1:49" ht="20.149999999999999" customHeight="1" x14ac:dyDescent="0.2"/>
    <row r="77" spans="1:49" ht="20.149999999999999" customHeight="1" x14ac:dyDescent="0.2"/>
    <row r="78" spans="1:49" ht="20.149999999999999" customHeight="1" x14ac:dyDescent="0.2"/>
    <row r="79" spans="1:49" ht="20.149999999999999" customHeight="1" x14ac:dyDescent="0.2"/>
    <row r="80" spans="1:49" ht="20.149999999999999" customHeight="1" x14ac:dyDescent="0.2"/>
    <row r="81" ht="20.149999999999999" customHeight="1" x14ac:dyDescent="0.2"/>
    <row r="82" ht="20.149999999999999" customHeight="1" x14ac:dyDescent="0.2"/>
    <row r="83" ht="20.149999999999999" customHeight="1" x14ac:dyDescent="0.2"/>
    <row r="84" ht="20.149999999999999" customHeight="1" x14ac:dyDescent="0.2"/>
    <row r="85" ht="20.149999999999999" customHeight="1" x14ac:dyDescent="0.2"/>
    <row r="86" ht="20.149999999999999" customHeight="1" x14ac:dyDescent="0.2"/>
    <row r="87" ht="20.149999999999999" customHeight="1" x14ac:dyDescent="0.2"/>
    <row r="88" ht="20.149999999999999" customHeight="1" x14ac:dyDescent="0.2"/>
    <row r="89" ht="20.149999999999999" customHeight="1" x14ac:dyDescent="0.2"/>
    <row r="90" ht="20.149999999999999" customHeight="1" x14ac:dyDescent="0.2"/>
    <row r="91" ht="20.149999999999999" customHeight="1" x14ac:dyDescent="0.2"/>
    <row r="92" ht="20.149999999999999" customHeight="1" x14ac:dyDescent="0.2"/>
    <row r="93" ht="20.149999999999999" customHeight="1" x14ac:dyDescent="0.2"/>
    <row r="94" ht="20.149999999999999" customHeight="1" x14ac:dyDescent="0.2"/>
    <row r="95" ht="20.149999999999999" customHeight="1" x14ac:dyDescent="0.2"/>
    <row r="96" ht="20.149999999999999" customHeight="1" x14ac:dyDescent="0.2"/>
    <row r="97" ht="20.149999999999999" customHeight="1" x14ac:dyDescent="0.2"/>
    <row r="98" ht="20.149999999999999" customHeight="1" x14ac:dyDescent="0.2"/>
    <row r="99" ht="20.149999999999999" customHeight="1" x14ac:dyDescent="0.2"/>
    <row r="100" ht="20.149999999999999" customHeight="1" x14ac:dyDescent="0.2"/>
    <row r="101" ht="20.149999999999999" customHeight="1" x14ac:dyDescent="0.2"/>
  </sheetData>
  <mergeCells count="60">
    <mergeCell ref="AB74:AD74"/>
    <mergeCell ref="P73:Q73"/>
    <mergeCell ref="R73:S73"/>
    <mergeCell ref="R74:S74"/>
    <mergeCell ref="W74:X74"/>
    <mergeCell ref="U71:X72"/>
    <mergeCell ref="E57:F57"/>
    <mergeCell ref="E56:F56"/>
    <mergeCell ref="E67:H68"/>
    <mergeCell ref="I67:J68"/>
    <mergeCell ref="G56:H57"/>
    <mergeCell ref="J61:K61"/>
    <mergeCell ref="E61:G61"/>
    <mergeCell ref="H61:I61"/>
    <mergeCell ref="E59:F59"/>
    <mergeCell ref="G59:H59"/>
    <mergeCell ref="I56:J57"/>
    <mergeCell ref="K56:L57"/>
    <mergeCell ref="M56:N57"/>
    <mergeCell ref="U67:U68"/>
    <mergeCell ref="L61:M61"/>
    <mergeCell ref="N61:P61"/>
    <mergeCell ref="Q65:R65"/>
    <mergeCell ref="P67:T68"/>
    <mergeCell ref="M68:O68"/>
    <mergeCell ref="M67:O67"/>
    <mergeCell ref="K67:L68"/>
    <mergeCell ref="P69:R69"/>
    <mergeCell ref="E71:G72"/>
    <mergeCell ref="H71:I72"/>
    <mergeCell ref="K71:L72"/>
    <mergeCell ref="M71:O71"/>
    <mergeCell ref="M72:O72"/>
    <mergeCell ref="P71:Q72"/>
    <mergeCell ref="R71:T72"/>
    <mergeCell ref="E46:F46"/>
    <mergeCell ref="M46:N46"/>
    <mergeCell ref="O46:Q46"/>
    <mergeCell ref="R43:S43"/>
    <mergeCell ref="M59:N59"/>
    <mergeCell ref="O56:P57"/>
    <mergeCell ref="Q56:R57"/>
    <mergeCell ref="I59:J59"/>
    <mergeCell ref="K59:L59"/>
    <mergeCell ref="E49:F49"/>
    <mergeCell ref="L49:M49"/>
    <mergeCell ref="Q49:S49"/>
    <mergeCell ref="P47:Q47"/>
    <mergeCell ref="AO1:AP1"/>
    <mergeCell ref="AO38:AP38"/>
    <mergeCell ref="AJ14:AK14"/>
    <mergeCell ref="X26:Y26"/>
    <mergeCell ref="AJ51:AK51"/>
    <mergeCell ref="S3:T3"/>
    <mergeCell ref="S40:T40"/>
    <mergeCell ref="X63:Y63"/>
    <mergeCell ref="W47:X47"/>
    <mergeCell ref="X56:Z57"/>
    <mergeCell ref="S56:T57"/>
    <mergeCell ref="U56:W57"/>
  </mergeCells>
  <phoneticPr fontId="1"/>
  <pageMargins left="0.98425196850393704" right="0.78740157480314965" top="0.98425196850393704" bottom="0.98425196850393704" header="0.51181102362204722" footer="0.51181102362204722"/>
  <pageSetup paperSize="9" orientation="portrait" verticalDpi="0" r:id="rId1"/>
  <headerFooter alignWithMargins="0">
    <oddHeader>&amp;L空間図形&amp;R数学ドリル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T100"/>
  <sheetViews>
    <sheetView workbookViewId="0"/>
  </sheetViews>
  <sheetFormatPr defaultRowHeight="14" x14ac:dyDescent="0.2"/>
  <cols>
    <col min="1" max="43" width="1.75" customWidth="1"/>
    <col min="44" max="46" width="9" style="15" customWidth="1"/>
  </cols>
  <sheetData>
    <row r="1" spans="1:42" ht="23.5" x14ac:dyDescent="0.2">
      <c r="D1" s="3" t="s">
        <v>196</v>
      </c>
      <c r="AM1" s="2" t="s">
        <v>0</v>
      </c>
      <c r="AN1" s="2"/>
      <c r="AO1" s="18"/>
      <c r="AP1" s="18"/>
    </row>
    <row r="2" spans="1:42" ht="21" x14ac:dyDescent="0.2">
      <c r="Q2" s="6" t="s">
        <v>1</v>
      </c>
      <c r="R2" s="2"/>
      <c r="S2" s="2"/>
      <c r="T2" s="2"/>
      <c r="U2" s="2"/>
      <c r="V2" s="4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</row>
    <row r="3" spans="1:42" ht="20.149999999999999" customHeight="1" x14ac:dyDescent="0.2">
      <c r="A3" s="1" t="s">
        <v>2</v>
      </c>
      <c r="C3" t="s">
        <v>197</v>
      </c>
      <c r="AC3" s="11"/>
      <c r="AD3" s="11"/>
    </row>
    <row r="4" spans="1:42" ht="20.149999999999999" customHeight="1" x14ac:dyDescent="0.2">
      <c r="B4" s="1" t="s">
        <v>198</v>
      </c>
      <c r="E4" t="s">
        <v>199</v>
      </c>
      <c r="H4">
        <f ca="1">INT(RAND()*3+2)</f>
        <v>2</v>
      </c>
      <c r="I4" t="s">
        <v>200</v>
      </c>
    </row>
    <row r="5" spans="1:42" ht="20.149999999999999" customHeight="1" x14ac:dyDescent="0.2"/>
    <row r="6" spans="1:42" ht="20.149999999999999" customHeight="1" x14ac:dyDescent="0.2"/>
    <row r="7" spans="1:42" ht="20.149999999999999" customHeight="1" x14ac:dyDescent="0.2"/>
    <row r="8" spans="1:42" ht="20.149999999999999" customHeight="1" x14ac:dyDescent="0.2"/>
    <row r="9" spans="1:42" ht="20.149999999999999" customHeight="1" x14ac:dyDescent="0.2">
      <c r="B9" s="1" t="s">
        <v>201</v>
      </c>
      <c r="E9" t="s">
        <v>199</v>
      </c>
      <c r="H9">
        <f ca="1">INT(RAND()*3+4)</f>
        <v>4</v>
      </c>
      <c r="I9" t="s">
        <v>200</v>
      </c>
    </row>
    <row r="10" spans="1:42" ht="20.149999999999999" customHeight="1" x14ac:dyDescent="0.2"/>
    <row r="11" spans="1:42" ht="20.149999999999999" customHeight="1" x14ac:dyDescent="0.2"/>
    <row r="12" spans="1:42" ht="20.149999999999999" customHeight="1" x14ac:dyDescent="0.2"/>
    <row r="13" spans="1:42" ht="20.149999999999999" customHeight="1" x14ac:dyDescent="0.2"/>
    <row r="14" spans="1:42" ht="20.149999999999999" customHeight="1" x14ac:dyDescent="0.2">
      <c r="A14" s="1"/>
      <c r="B14" s="1" t="s">
        <v>204</v>
      </c>
      <c r="E14" t="s">
        <v>199</v>
      </c>
      <c r="H14">
        <f ca="1">INT(RAND()*3+7)</f>
        <v>7</v>
      </c>
      <c r="I14" t="s">
        <v>200</v>
      </c>
      <c r="S14" s="17"/>
      <c r="T14" s="17"/>
    </row>
    <row r="15" spans="1:42" ht="20.149999999999999" customHeight="1" x14ac:dyDescent="0.2"/>
    <row r="16" spans="1:42" ht="20.149999999999999" customHeight="1" x14ac:dyDescent="0.2"/>
    <row r="17" spans="1:24" ht="20.149999999999999" customHeight="1" x14ac:dyDescent="0.2">
      <c r="A17" s="1"/>
      <c r="B17" s="1"/>
    </row>
    <row r="18" spans="1:24" ht="20.149999999999999" customHeight="1" x14ac:dyDescent="0.2">
      <c r="B18" s="1"/>
    </row>
    <row r="19" spans="1:24" ht="20.149999999999999" customHeight="1" x14ac:dyDescent="0.2"/>
    <row r="20" spans="1:24" ht="20.149999999999999" customHeight="1" x14ac:dyDescent="0.2">
      <c r="A20" s="1" t="s">
        <v>202</v>
      </c>
      <c r="C20" t="s">
        <v>203</v>
      </c>
    </row>
    <row r="21" spans="1:24" ht="20.149999999999999" customHeight="1" x14ac:dyDescent="0.2">
      <c r="B21" s="1" t="s">
        <v>198</v>
      </c>
      <c r="E21" t="s">
        <v>199</v>
      </c>
      <c r="H21">
        <f ca="1">INT(RAND()*3+2)</f>
        <v>3</v>
      </c>
      <c r="I21" t="s">
        <v>200</v>
      </c>
    </row>
    <row r="22" spans="1:24" ht="20.149999999999999" customHeight="1" x14ac:dyDescent="0.2">
      <c r="A22" s="1"/>
      <c r="W22" s="17"/>
      <c r="X22" s="17"/>
    </row>
    <row r="23" spans="1:24" ht="20.149999999999999" customHeight="1" x14ac:dyDescent="0.2"/>
    <row r="24" spans="1:24" ht="20.149999999999999" customHeight="1" x14ac:dyDescent="0.2">
      <c r="A24" s="1"/>
    </row>
    <row r="25" spans="1:24" ht="20.149999999999999" customHeight="1" x14ac:dyDescent="0.2">
      <c r="B25" s="1"/>
    </row>
    <row r="26" spans="1:24" ht="20.149999999999999" customHeight="1" x14ac:dyDescent="0.2">
      <c r="B26" s="1" t="s">
        <v>201</v>
      </c>
      <c r="E26" t="s">
        <v>199</v>
      </c>
      <c r="H26">
        <f ca="1">INT(RAND()*3+4)</f>
        <v>5</v>
      </c>
      <c r="I26" t="s">
        <v>200</v>
      </c>
    </row>
    <row r="27" spans="1:24" ht="20.149999999999999" customHeight="1" x14ac:dyDescent="0.2"/>
    <row r="28" spans="1:24" ht="20.149999999999999" customHeight="1" x14ac:dyDescent="0.2"/>
    <row r="29" spans="1:24" ht="20.149999999999999" customHeight="1" x14ac:dyDescent="0.2">
      <c r="A29" s="1"/>
    </row>
    <row r="30" spans="1:24" ht="20.149999999999999" customHeight="1" x14ac:dyDescent="0.2">
      <c r="T30" s="17"/>
      <c r="U30" s="17"/>
    </row>
    <row r="31" spans="1:24" ht="20.149999999999999" customHeight="1" x14ac:dyDescent="0.2">
      <c r="B31" s="1" t="s">
        <v>204</v>
      </c>
      <c r="E31" t="s">
        <v>199</v>
      </c>
      <c r="H31">
        <f ca="1">INT(RAND()*3+7)</f>
        <v>9</v>
      </c>
      <c r="I31" t="s">
        <v>200</v>
      </c>
    </row>
    <row r="32" spans="1:24" ht="20.149999999999999" customHeight="1" x14ac:dyDescent="0.2"/>
    <row r="33" spans="1:46" ht="20.149999999999999" customHeight="1" x14ac:dyDescent="0.2"/>
    <row r="34" spans="1:46" ht="20.149999999999999" customHeight="1" x14ac:dyDescent="0.2"/>
    <row r="35" spans="1:46" ht="20.149999999999999" customHeight="1" x14ac:dyDescent="0.2"/>
    <row r="36" spans="1:46" ht="19" customHeight="1" x14ac:dyDescent="0.2"/>
    <row r="37" spans="1:46" ht="19" customHeight="1" x14ac:dyDescent="0.2"/>
    <row r="38" spans="1:46" ht="23.5" x14ac:dyDescent="0.2">
      <c r="D38" s="3" t="str">
        <f>IF(D1="","",D1)</f>
        <v>球の計量</v>
      </c>
      <c r="AM38" s="2" t="str">
        <f>IF(AM1="","",AM1)</f>
        <v>№</v>
      </c>
      <c r="AN38" s="2"/>
      <c r="AO38" s="18" t="str">
        <f>IF(AO1="","",AO1)</f>
        <v/>
      </c>
      <c r="AP38" s="18" t="str">
        <f>IF(AP1="","",AP1)</f>
        <v/>
      </c>
    </row>
    <row r="39" spans="1:46" ht="23.5" x14ac:dyDescent="0.2">
      <c r="E39" s="5" t="s">
        <v>182</v>
      </c>
      <c r="Q39" s="6" t="str">
        <f>IF(Q2="","",Q2)</f>
        <v>名前</v>
      </c>
      <c r="R39" s="2"/>
      <c r="S39" s="2"/>
      <c r="T39" s="2"/>
      <c r="U39" s="2"/>
      <c r="V39" s="4" t="str">
        <f>IF(V2="","",V2)</f>
        <v/>
      </c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</row>
    <row r="40" spans="1:46" ht="20.149999999999999" customHeight="1" x14ac:dyDescent="0.2">
      <c r="A40" t="str">
        <f>IF(A3="","",A3)</f>
        <v>１．</v>
      </c>
      <c r="C40" t="str">
        <f>IF(C3="","",C3)</f>
        <v>次の球の体積を求めなさい。</v>
      </c>
    </row>
    <row r="41" spans="1:46" ht="20.149999999999999" customHeight="1" x14ac:dyDescent="0.2">
      <c r="A41" t="str">
        <f t="shared" ref="A41:I41" si="0">IF(A4="","",A4)</f>
        <v/>
      </c>
      <c r="B41" t="str">
        <f t="shared" si="0"/>
        <v>(1)</v>
      </c>
      <c r="E41" t="str">
        <f t="shared" si="0"/>
        <v>半径</v>
      </c>
      <c r="H41">
        <f t="shared" ca="1" si="0"/>
        <v>2</v>
      </c>
      <c r="I41" t="str">
        <f t="shared" si="0"/>
        <v>㎝</v>
      </c>
    </row>
    <row r="42" spans="1:46" ht="20.149999999999999" customHeight="1" x14ac:dyDescent="0.2">
      <c r="A42" t="str">
        <f t="shared" ref="A42:AQ42" si="1">IF(A5="","",A5)</f>
        <v/>
      </c>
      <c r="B42" t="str">
        <f t="shared" si="1"/>
        <v/>
      </c>
      <c r="C42" t="str">
        <f t="shared" si="1"/>
        <v/>
      </c>
      <c r="D42" t="str">
        <f t="shared" si="1"/>
        <v/>
      </c>
      <c r="E42" s="26">
        <v>4</v>
      </c>
      <c r="F42" s="26"/>
      <c r="G42" s="25" t="s">
        <v>206</v>
      </c>
      <c r="H42" s="25"/>
      <c r="I42" s="25"/>
      <c r="J42" s="25">
        <f ca="1">H41</f>
        <v>2</v>
      </c>
      <c r="K42" s="12">
        <v>3</v>
      </c>
      <c r="L42" s="25" t="str">
        <f ca="1">IF(AS43=1,"＝","")</f>
        <v/>
      </c>
      <c r="M42" s="25"/>
      <c r="N42" s="25" t="str">
        <f ca="1">IF(AS43=1,AS42,"")</f>
        <v/>
      </c>
      <c r="O42" s="25"/>
      <c r="P42" s="25"/>
      <c r="Q42" s="25" t="str">
        <f ca="1">IF(AS43=1,"π","")</f>
        <v/>
      </c>
      <c r="R42" s="25"/>
      <c r="S42" s="24" t="str">
        <f ca="1">IF(AS43=1,"(㎤)","")</f>
        <v/>
      </c>
      <c r="T42" s="24"/>
      <c r="U42" s="24"/>
      <c r="V42" s="24"/>
      <c r="W42" t="str">
        <f t="shared" si="1"/>
        <v/>
      </c>
      <c r="X42" t="str">
        <f t="shared" si="1"/>
        <v/>
      </c>
      <c r="Y42" t="str">
        <f t="shared" si="1"/>
        <v/>
      </c>
      <c r="Z42" t="str">
        <f t="shared" si="1"/>
        <v/>
      </c>
      <c r="AA42" t="str">
        <f t="shared" si="1"/>
        <v/>
      </c>
      <c r="AB42" t="str">
        <f t="shared" si="1"/>
        <v/>
      </c>
      <c r="AC42" t="str">
        <f t="shared" si="1"/>
        <v/>
      </c>
      <c r="AD42" t="str">
        <f t="shared" si="1"/>
        <v/>
      </c>
      <c r="AE42" t="str">
        <f t="shared" si="1"/>
        <v/>
      </c>
      <c r="AF42" t="str">
        <f t="shared" si="1"/>
        <v/>
      </c>
      <c r="AG42" t="str">
        <f t="shared" si="1"/>
        <v/>
      </c>
      <c r="AH42" t="str">
        <f t="shared" si="1"/>
        <v/>
      </c>
      <c r="AI42" t="str">
        <f t="shared" si="1"/>
        <v/>
      </c>
      <c r="AJ42" t="str">
        <f t="shared" si="1"/>
        <v/>
      </c>
      <c r="AK42" t="str">
        <f t="shared" si="1"/>
        <v/>
      </c>
      <c r="AL42" t="str">
        <f t="shared" si="1"/>
        <v/>
      </c>
      <c r="AM42" t="str">
        <f t="shared" si="1"/>
        <v/>
      </c>
      <c r="AN42" t="str">
        <f t="shared" si="1"/>
        <v/>
      </c>
      <c r="AO42" t="str">
        <f t="shared" si="1"/>
        <v/>
      </c>
      <c r="AP42" t="str">
        <f t="shared" si="1"/>
        <v/>
      </c>
      <c r="AQ42" t="str">
        <f t="shared" si="1"/>
        <v/>
      </c>
      <c r="AR42" s="15" t="str">
        <f t="shared" ref="AR42:AT45" si="2">IF(AR5="","",AR5)</f>
        <v/>
      </c>
      <c r="AS42" s="15">
        <f ca="1">AT42/GCD(AT43,AT42)</f>
        <v>32</v>
      </c>
      <c r="AT42" s="15">
        <f ca="1">E42*J42^K42</f>
        <v>32</v>
      </c>
    </row>
    <row r="43" spans="1:46" ht="20.149999999999999" customHeight="1" x14ac:dyDescent="0.2">
      <c r="A43" t="str">
        <f t="shared" ref="A43:AQ43" si="3">IF(A6="","",A6)</f>
        <v/>
      </c>
      <c r="B43" t="str">
        <f t="shared" si="3"/>
        <v/>
      </c>
      <c r="C43" t="str">
        <f t="shared" si="3"/>
        <v/>
      </c>
      <c r="D43" t="str">
        <f t="shared" si="3"/>
        <v/>
      </c>
      <c r="E43" s="25">
        <v>3</v>
      </c>
      <c r="F43" s="25"/>
      <c r="G43" s="25"/>
      <c r="H43" s="25"/>
      <c r="I43" s="25"/>
      <c r="J43" s="25"/>
      <c r="K43" s="13" t="str">
        <f t="shared" si="3"/>
        <v/>
      </c>
      <c r="L43" s="25"/>
      <c r="M43" s="25"/>
      <c r="N43" s="25"/>
      <c r="O43" s="25"/>
      <c r="P43" s="25"/>
      <c r="Q43" s="25"/>
      <c r="R43" s="25"/>
      <c r="S43" s="24"/>
      <c r="T43" s="24"/>
      <c r="U43" s="24"/>
      <c r="V43" s="24"/>
      <c r="W43" t="str">
        <f t="shared" si="3"/>
        <v/>
      </c>
      <c r="X43" t="str">
        <f t="shared" si="3"/>
        <v/>
      </c>
      <c r="Y43" t="str">
        <f t="shared" si="3"/>
        <v/>
      </c>
      <c r="Z43" t="str">
        <f t="shared" si="3"/>
        <v/>
      </c>
      <c r="AA43" t="str">
        <f t="shared" si="3"/>
        <v/>
      </c>
      <c r="AB43" t="str">
        <f t="shared" si="3"/>
        <v/>
      </c>
      <c r="AC43" t="str">
        <f t="shared" si="3"/>
        <v/>
      </c>
      <c r="AD43" t="str">
        <f t="shared" si="3"/>
        <v/>
      </c>
      <c r="AE43" t="str">
        <f t="shared" si="3"/>
        <v/>
      </c>
      <c r="AF43" t="str">
        <f t="shared" si="3"/>
        <v/>
      </c>
      <c r="AG43" t="str">
        <f t="shared" si="3"/>
        <v/>
      </c>
      <c r="AH43" t="str">
        <f t="shared" si="3"/>
        <v/>
      </c>
      <c r="AI43" t="str">
        <f t="shared" si="3"/>
        <v/>
      </c>
      <c r="AJ43" t="str">
        <f t="shared" si="3"/>
        <v/>
      </c>
      <c r="AK43" t="str">
        <f t="shared" si="3"/>
        <v/>
      </c>
      <c r="AL43" t="str">
        <f t="shared" si="3"/>
        <v/>
      </c>
      <c r="AM43" t="str">
        <f t="shared" si="3"/>
        <v/>
      </c>
      <c r="AN43" t="str">
        <f t="shared" si="3"/>
        <v/>
      </c>
      <c r="AO43" t="str">
        <f t="shared" si="3"/>
        <v/>
      </c>
      <c r="AP43" t="str">
        <f t="shared" si="3"/>
        <v/>
      </c>
      <c r="AQ43" t="str">
        <f t="shared" si="3"/>
        <v/>
      </c>
      <c r="AR43" s="15" t="str">
        <f t="shared" si="2"/>
        <v/>
      </c>
      <c r="AS43" s="15">
        <f ca="1">AT43/GCD(AT42,AT43)</f>
        <v>3</v>
      </c>
      <c r="AT43" s="15">
        <f>E43</f>
        <v>3</v>
      </c>
    </row>
    <row r="44" spans="1:46" ht="20.149999999999999" customHeight="1" x14ac:dyDescent="0.2">
      <c r="A44" t="str">
        <f t="shared" ref="A44:AQ44" si="4">IF(A7="","",A7)</f>
        <v/>
      </c>
      <c r="B44" t="str">
        <f t="shared" si="4"/>
        <v/>
      </c>
      <c r="C44" s="25" t="str">
        <f ca="1">IF(AS43=1,"","＝")</f>
        <v>＝</v>
      </c>
      <c r="D44" s="25"/>
      <c r="E44" s="26">
        <f ca="1">IF(AS43=1,"",AS42)</f>
        <v>32</v>
      </c>
      <c r="F44" s="26"/>
      <c r="G44" s="26"/>
      <c r="H44" s="25" t="str">
        <f ca="1">IF(AS43=1,"","π")</f>
        <v>π</v>
      </c>
      <c r="I44" s="25"/>
      <c r="J44" s="24" t="str">
        <f ca="1">IF(AS43=1,"","(㎤)")</f>
        <v>(㎤)</v>
      </c>
      <c r="K44" s="24"/>
      <c r="L44" s="24"/>
      <c r="M44" s="24"/>
      <c r="N44" t="str">
        <f t="shared" si="4"/>
        <v/>
      </c>
      <c r="O44" t="str">
        <f t="shared" si="4"/>
        <v/>
      </c>
      <c r="P44" t="str">
        <f t="shared" si="4"/>
        <v/>
      </c>
      <c r="Q44" t="str">
        <f t="shared" si="4"/>
        <v/>
      </c>
      <c r="R44" t="str">
        <f t="shared" si="4"/>
        <v/>
      </c>
      <c r="S44" t="str">
        <f t="shared" si="4"/>
        <v/>
      </c>
      <c r="T44" t="str">
        <f t="shared" si="4"/>
        <v/>
      </c>
      <c r="U44" t="str">
        <f t="shared" si="4"/>
        <v/>
      </c>
      <c r="V44" t="str">
        <f t="shared" si="4"/>
        <v/>
      </c>
      <c r="W44" t="str">
        <f t="shared" si="4"/>
        <v/>
      </c>
      <c r="X44" t="str">
        <f t="shared" si="4"/>
        <v/>
      </c>
      <c r="Y44" t="str">
        <f t="shared" si="4"/>
        <v/>
      </c>
      <c r="Z44" t="str">
        <f t="shared" si="4"/>
        <v/>
      </c>
      <c r="AA44" t="str">
        <f t="shared" si="4"/>
        <v/>
      </c>
      <c r="AB44" t="str">
        <f t="shared" si="4"/>
        <v/>
      </c>
      <c r="AC44" t="str">
        <f t="shared" si="4"/>
        <v/>
      </c>
      <c r="AD44" t="str">
        <f t="shared" si="4"/>
        <v/>
      </c>
      <c r="AE44" t="str">
        <f t="shared" si="4"/>
        <v/>
      </c>
      <c r="AF44" t="str">
        <f t="shared" si="4"/>
        <v/>
      </c>
      <c r="AG44" t="str">
        <f t="shared" si="4"/>
        <v/>
      </c>
      <c r="AH44" t="str">
        <f t="shared" si="4"/>
        <v/>
      </c>
      <c r="AI44" t="str">
        <f t="shared" si="4"/>
        <v/>
      </c>
      <c r="AJ44" t="str">
        <f t="shared" si="4"/>
        <v/>
      </c>
      <c r="AK44" t="str">
        <f t="shared" si="4"/>
        <v/>
      </c>
      <c r="AL44" t="str">
        <f t="shared" si="4"/>
        <v/>
      </c>
      <c r="AM44" t="str">
        <f t="shared" si="4"/>
        <v/>
      </c>
      <c r="AN44" t="str">
        <f t="shared" si="4"/>
        <v/>
      </c>
      <c r="AO44" t="str">
        <f t="shared" si="4"/>
        <v/>
      </c>
      <c r="AP44" t="str">
        <f t="shared" si="4"/>
        <v/>
      </c>
      <c r="AQ44" t="str">
        <f t="shared" si="4"/>
        <v/>
      </c>
      <c r="AR44" s="15" t="str">
        <f t="shared" si="2"/>
        <v/>
      </c>
      <c r="AS44" s="15" t="str">
        <f t="shared" si="2"/>
        <v/>
      </c>
      <c r="AT44" s="15" t="str">
        <f t="shared" si="2"/>
        <v/>
      </c>
    </row>
    <row r="45" spans="1:46" ht="20.149999999999999" customHeight="1" x14ac:dyDescent="0.2">
      <c r="A45" t="str">
        <f t="shared" ref="A45:AQ45" si="5">IF(A8="","",A8)</f>
        <v/>
      </c>
      <c r="B45" t="str">
        <f t="shared" si="5"/>
        <v/>
      </c>
      <c r="C45" s="25"/>
      <c r="D45" s="25"/>
      <c r="E45" s="27">
        <f ca="1">IF(AS43=1,"",AS43)</f>
        <v>3</v>
      </c>
      <c r="F45" s="27"/>
      <c r="G45" s="27"/>
      <c r="H45" s="25"/>
      <c r="I45" s="25"/>
      <c r="J45" s="24"/>
      <c r="K45" s="24"/>
      <c r="L45" s="24"/>
      <c r="M45" s="24"/>
      <c r="N45" t="str">
        <f t="shared" si="5"/>
        <v/>
      </c>
      <c r="O45" t="str">
        <f t="shared" si="5"/>
        <v/>
      </c>
      <c r="P45" t="str">
        <f t="shared" si="5"/>
        <v/>
      </c>
      <c r="Q45" t="str">
        <f t="shared" si="5"/>
        <v/>
      </c>
      <c r="R45" t="str">
        <f t="shared" si="5"/>
        <v/>
      </c>
      <c r="S45" t="str">
        <f t="shared" si="5"/>
        <v/>
      </c>
      <c r="T45" t="str">
        <f t="shared" si="5"/>
        <v/>
      </c>
      <c r="U45" t="str">
        <f t="shared" si="5"/>
        <v/>
      </c>
      <c r="V45" t="str">
        <f t="shared" si="5"/>
        <v/>
      </c>
      <c r="W45" t="str">
        <f t="shared" si="5"/>
        <v/>
      </c>
      <c r="X45" t="str">
        <f t="shared" si="5"/>
        <v/>
      </c>
      <c r="Y45" t="str">
        <f t="shared" si="5"/>
        <v/>
      </c>
      <c r="Z45" t="str">
        <f t="shared" si="5"/>
        <v/>
      </c>
      <c r="AA45" t="str">
        <f t="shared" si="5"/>
        <v/>
      </c>
      <c r="AB45" t="str">
        <f t="shared" si="5"/>
        <v/>
      </c>
      <c r="AC45" t="str">
        <f t="shared" si="5"/>
        <v/>
      </c>
      <c r="AD45" t="str">
        <f t="shared" si="5"/>
        <v/>
      </c>
      <c r="AE45" t="str">
        <f t="shared" si="5"/>
        <v/>
      </c>
      <c r="AF45" t="str">
        <f t="shared" si="5"/>
        <v/>
      </c>
      <c r="AG45" t="str">
        <f t="shared" si="5"/>
        <v/>
      </c>
      <c r="AH45" t="str">
        <f t="shared" si="5"/>
        <v/>
      </c>
      <c r="AI45" t="str">
        <f t="shared" si="5"/>
        <v/>
      </c>
      <c r="AJ45" t="str">
        <f t="shared" si="5"/>
        <v/>
      </c>
      <c r="AK45" t="str">
        <f t="shared" si="5"/>
        <v/>
      </c>
      <c r="AL45" t="str">
        <f t="shared" si="5"/>
        <v/>
      </c>
      <c r="AM45" t="str">
        <f t="shared" si="5"/>
        <v/>
      </c>
      <c r="AN45" t="str">
        <f t="shared" si="5"/>
        <v/>
      </c>
      <c r="AO45" t="str">
        <f t="shared" si="5"/>
        <v/>
      </c>
      <c r="AP45" t="str">
        <f t="shared" si="5"/>
        <v/>
      </c>
      <c r="AQ45" t="str">
        <f t="shared" si="5"/>
        <v/>
      </c>
      <c r="AR45" s="15" t="str">
        <f t="shared" si="2"/>
        <v/>
      </c>
      <c r="AS45" s="15" t="str">
        <f t="shared" si="2"/>
        <v/>
      </c>
      <c r="AT45" s="15" t="str">
        <f t="shared" si="2"/>
        <v/>
      </c>
    </row>
    <row r="46" spans="1:46" ht="20.149999999999999" customHeight="1" x14ac:dyDescent="0.2">
      <c r="A46" t="str">
        <f t="shared" ref="A46:I46" si="6">IF(A9="","",A9)</f>
        <v/>
      </c>
      <c r="B46" t="str">
        <f t="shared" si="6"/>
        <v>(2)</v>
      </c>
      <c r="E46" t="str">
        <f t="shared" si="6"/>
        <v>半径</v>
      </c>
      <c r="H46">
        <f t="shared" ca="1" si="6"/>
        <v>4</v>
      </c>
      <c r="I46" t="str">
        <f t="shared" si="6"/>
        <v>㎝</v>
      </c>
      <c r="AR46" s="15" t="str">
        <f>IF(AR9="","",AR9)</f>
        <v/>
      </c>
      <c r="AS46" s="15" t="str">
        <f>IF(AS9="","",AS9)</f>
        <v/>
      </c>
      <c r="AT46" s="15" t="str">
        <f>IF(AT9="","",AT9)</f>
        <v/>
      </c>
    </row>
    <row r="47" spans="1:46" ht="20.149999999999999" customHeight="1" x14ac:dyDescent="0.2">
      <c r="A47" t="str">
        <f t="shared" ref="A47:D48" si="7">IF(A10="","",A10)</f>
        <v/>
      </c>
      <c r="B47" t="str">
        <f t="shared" si="7"/>
        <v/>
      </c>
      <c r="C47" t="str">
        <f t="shared" si="7"/>
        <v/>
      </c>
      <c r="D47" t="str">
        <f t="shared" si="7"/>
        <v/>
      </c>
      <c r="E47" s="26">
        <v>4</v>
      </c>
      <c r="F47" s="26"/>
      <c r="G47" s="25" t="s">
        <v>206</v>
      </c>
      <c r="H47" s="25"/>
      <c r="I47" s="25"/>
      <c r="J47" s="25">
        <f ca="1">H46</f>
        <v>4</v>
      </c>
      <c r="K47" s="12">
        <v>3</v>
      </c>
      <c r="L47" s="25" t="str">
        <f ca="1">IF(AS48=1,"＝","")</f>
        <v/>
      </c>
      <c r="M47" s="25"/>
      <c r="N47" s="25" t="str">
        <f ca="1">IF(AS48=1,AS47,"")</f>
        <v/>
      </c>
      <c r="O47" s="25"/>
      <c r="P47" s="25"/>
      <c r="Q47" s="25" t="str">
        <f ca="1">IF(AS48=1,"π","")</f>
        <v/>
      </c>
      <c r="R47" s="25"/>
      <c r="S47" s="24" t="str">
        <f ca="1">IF(AS48=1,"(㎤)","")</f>
        <v/>
      </c>
      <c r="T47" s="24"/>
      <c r="U47" s="24"/>
      <c r="V47" s="24"/>
      <c r="W47" t="str">
        <f t="shared" ref="W47:AR47" si="8">IF(W10="","",W10)</f>
        <v/>
      </c>
      <c r="X47" t="str">
        <f t="shared" si="8"/>
        <v/>
      </c>
      <c r="Y47" t="str">
        <f t="shared" si="8"/>
        <v/>
      </c>
      <c r="Z47" t="str">
        <f t="shared" si="8"/>
        <v/>
      </c>
      <c r="AA47" t="str">
        <f t="shared" si="8"/>
        <v/>
      </c>
      <c r="AB47" t="str">
        <f t="shared" si="8"/>
        <v/>
      </c>
      <c r="AC47" t="str">
        <f t="shared" si="8"/>
        <v/>
      </c>
      <c r="AD47" t="str">
        <f t="shared" si="8"/>
        <v/>
      </c>
      <c r="AE47" t="str">
        <f t="shared" si="8"/>
        <v/>
      </c>
      <c r="AF47" t="str">
        <f t="shared" si="8"/>
        <v/>
      </c>
      <c r="AG47" t="str">
        <f t="shared" si="8"/>
        <v/>
      </c>
      <c r="AH47" t="str">
        <f t="shared" si="8"/>
        <v/>
      </c>
      <c r="AI47" t="str">
        <f t="shared" si="8"/>
        <v/>
      </c>
      <c r="AJ47" t="str">
        <f t="shared" si="8"/>
        <v/>
      </c>
      <c r="AK47" t="str">
        <f t="shared" si="8"/>
        <v/>
      </c>
      <c r="AL47" t="str">
        <f t="shared" si="8"/>
        <v/>
      </c>
      <c r="AM47" t="str">
        <f t="shared" si="8"/>
        <v/>
      </c>
      <c r="AN47" t="str">
        <f t="shared" si="8"/>
        <v/>
      </c>
      <c r="AO47" t="str">
        <f t="shared" si="8"/>
        <v/>
      </c>
      <c r="AP47" t="str">
        <f t="shared" si="8"/>
        <v/>
      </c>
      <c r="AQ47" t="str">
        <f t="shared" si="8"/>
        <v/>
      </c>
      <c r="AR47" s="15" t="str">
        <f t="shared" si="8"/>
        <v/>
      </c>
      <c r="AS47" s="15">
        <f ca="1">AT47/GCD(AT48,AT47)</f>
        <v>256</v>
      </c>
      <c r="AT47" s="15">
        <f ca="1">E47*J47^K47</f>
        <v>256</v>
      </c>
    </row>
    <row r="48" spans="1:46" ht="20.149999999999999" customHeight="1" x14ac:dyDescent="0.2">
      <c r="A48" t="str">
        <f t="shared" si="7"/>
        <v/>
      </c>
      <c r="B48" t="str">
        <f t="shared" si="7"/>
        <v/>
      </c>
      <c r="C48" t="str">
        <f t="shared" si="7"/>
        <v/>
      </c>
      <c r="D48" t="str">
        <f t="shared" si="7"/>
        <v/>
      </c>
      <c r="E48" s="25">
        <v>3</v>
      </c>
      <c r="F48" s="25"/>
      <c r="G48" s="25"/>
      <c r="H48" s="25"/>
      <c r="I48" s="25"/>
      <c r="J48" s="25"/>
      <c r="K48" s="13" t="str">
        <f>IF(K11="","",K11)</f>
        <v/>
      </c>
      <c r="L48" s="25"/>
      <c r="M48" s="25"/>
      <c r="N48" s="25"/>
      <c r="O48" s="25"/>
      <c r="P48" s="25"/>
      <c r="Q48" s="25"/>
      <c r="R48" s="25"/>
      <c r="S48" s="24"/>
      <c r="T48" s="24"/>
      <c r="U48" s="24"/>
      <c r="V48" s="24"/>
      <c r="W48" t="str">
        <f t="shared" ref="W48:AR48" si="9">IF(W11="","",W11)</f>
        <v/>
      </c>
      <c r="X48" t="str">
        <f t="shared" si="9"/>
        <v/>
      </c>
      <c r="Y48" t="str">
        <f t="shared" si="9"/>
        <v/>
      </c>
      <c r="Z48" t="str">
        <f t="shared" si="9"/>
        <v/>
      </c>
      <c r="AA48" t="str">
        <f t="shared" si="9"/>
        <v/>
      </c>
      <c r="AB48" t="str">
        <f t="shared" si="9"/>
        <v/>
      </c>
      <c r="AC48" t="str">
        <f t="shared" si="9"/>
        <v/>
      </c>
      <c r="AD48" t="str">
        <f t="shared" si="9"/>
        <v/>
      </c>
      <c r="AE48" t="str">
        <f t="shared" si="9"/>
        <v/>
      </c>
      <c r="AF48" t="str">
        <f t="shared" si="9"/>
        <v/>
      </c>
      <c r="AG48" t="str">
        <f t="shared" si="9"/>
        <v/>
      </c>
      <c r="AH48" t="str">
        <f t="shared" si="9"/>
        <v/>
      </c>
      <c r="AI48" t="str">
        <f t="shared" si="9"/>
        <v/>
      </c>
      <c r="AJ48" t="str">
        <f t="shared" si="9"/>
        <v/>
      </c>
      <c r="AK48" t="str">
        <f t="shared" si="9"/>
        <v/>
      </c>
      <c r="AL48" t="str">
        <f t="shared" si="9"/>
        <v/>
      </c>
      <c r="AM48" t="str">
        <f t="shared" si="9"/>
        <v/>
      </c>
      <c r="AN48" t="str">
        <f t="shared" si="9"/>
        <v/>
      </c>
      <c r="AO48" t="str">
        <f t="shared" si="9"/>
        <v/>
      </c>
      <c r="AP48" t="str">
        <f t="shared" si="9"/>
        <v/>
      </c>
      <c r="AQ48" t="str">
        <f t="shared" si="9"/>
        <v/>
      </c>
      <c r="AR48" s="15" t="str">
        <f t="shared" si="9"/>
        <v/>
      </c>
      <c r="AS48" s="15">
        <f ca="1">AT48/GCD(AT47,AT48)</f>
        <v>3</v>
      </c>
      <c r="AT48" s="15">
        <f>E48</f>
        <v>3</v>
      </c>
    </row>
    <row r="49" spans="1:46" ht="20.149999999999999" customHeight="1" x14ac:dyDescent="0.2">
      <c r="A49" t="str">
        <f>IF(A12="","",A12)</f>
        <v/>
      </c>
      <c r="B49" t="str">
        <f>IF(B12="","",B12)</f>
        <v/>
      </c>
      <c r="C49" s="25" t="str">
        <f ca="1">IF(AS48=1,"","＝")</f>
        <v>＝</v>
      </c>
      <c r="D49" s="25"/>
      <c r="E49" s="26">
        <f ca="1">IF(AS48=1,"",AS47)</f>
        <v>256</v>
      </c>
      <c r="F49" s="26"/>
      <c r="G49" s="26"/>
      <c r="H49" s="25" t="str">
        <f ca="1">IF(AS48=1,"","π")</f>
        <v>π</v>
      </c>
      <c r="I49" s="25"/>
      <c r="J49" s="24" t="str">
        <f ca="1">IF(AS48=1,"","(㎤)")</f>
        <v>(㎤)</v>
      </c>
      <c r="K49" s="24"/>
      <c r="L49" s="24"/>
      <c r="M49" s="24"/>
      <c r="N49" t="str">
        <f t="shared" ref="N49:AT49" si="10">IF(N12="","",N12)</f>
        <v/>
      </c>
      <c r="O49" t="str">
        <f t="shared" si="10"/>
        <v/>
      </c>
      <c r="P49" t="str">
        <f t="shared" si="10"/>
        <v/>
      </c>
      <c r="Q49" t="str">
        <f t="shared" si="10"/>
        <v/>
      </c>
      <c r="R49" t="str">
        <f t="shared" si="10"/>
        <v/>
      </c>
      <c r="S49" t="str">
        <f t="shared" si="10"/>
        <v/>
      </c>
      <c r="T49" t="str">
        <f t="shared" si="10"/>
        <v/>
      </c>
      <c r="U49" t="str">
        <f t="shared" si="10"/>
        <v/>
      </c>
      <c r="V49" t="str">
        <f t="shared" si="10"/>
        <v/>
      </c>
      <c r="W49" t="str">
        <f t="shared" si="10"/>
        <v/>
      </c>
      <c r="X49" t="str">
        <f t="shared" si="10"/>
        <v/>
      </c>
      <c r="Y49" t="str">
        <f t="shared" si="10"/>
        <v/>
      </c>
      <c r="Z49" t="str">
        <f t="shared" si="10"/>
        <v/>
      </c>
      <c r="AA49" t="str">
        <f t="shared" si="10"/>
        <v/>
      </c>
      <c r="AB49" t="str">
        <f t="shared" si="10"/>
        <v/>
      </c>
      <c r="AC49" t="str">
        <f t="shared" si="10"/>
        <v/>
      </c>
      <c r="AD49" t="str">
        <f t="shared" si="10"/>
        <v/>
      </c>
      <c r="AE49" t="str">
        <f t="shared" si="10"/>
        <v/>
      </c>
      <c r="AF49" t="str">
        <f t="shared" si="10"/>
        <v/>
      </c>
      <c r="AG49" t="str">
        <f t="shared" si="10"/>
        <v/>
      </c>
      <c r="AH49" t="str">
        <f t="shared" si="10"/>
        <v/>
      </c>
      <c r="AI49" t="str">
        <f t="shared" si="10"/>
        <v/>
      </c>
      <c r="AJ49" t="str">
        <f t="shared" si="10"/>
        <v/>
      </c>
      <c r="AK49" t="str">
        <f t="shared" si="10"/>
        <v/>
      </c>
      <c r="AL49" t="str">
        <f t="shared" si="10"/>
        <v/>
      </c>
      <c r="AM49" t="str">
        <f t="shared" si="10"/>
        <v/>
      </c>
      <c r="AN49" t="str">
        <f t="shared" si="10"/>
        <v/>
      </c>
      <c r="AO49" t="str">
        <f t="shared" si="10"/>
        <v/>
      </c>
      <c r="AP49" t="str">
        <f t="shared" si="10"/>
        <v/>
      </c>
      <c r="AQ49" t="str">
        <f t="shared" si="10"/>
        <v/>
      </c>
      <c r="AR49" s="15" t="str">
        <f t="shared" si="10"/>
        <v/>
      </c>
      <c r="AS49" s="15" t="str">
        <f t="shared" si="10"/>
        <v/>
      </c>
      <c r="AT49" s="15" t="str">
        <f t="shared" si="10"/>
        <v/>
      </c>
    </row>
    <row r="50" spans="1:46" ht="20.149999999999999" customHeight="1" x14ac:dyDescent="0.2">
      <c r="A50" t="str">
        <f>IF(A13="","",A13)</f>
        <v/>
      </c>
      <c r="B50" t="str">
        <f>IF(B13="","",B13)</f>
        <v/>
      </c>
      <c r="C50" s="25"/>
      <c r="D50" s="25"/>
      <c r="E50" s="27">
        <f ca="1">IF(AS48=1,"",AS48)</f>
        <v>3</v>
      </c>
      <c r="F50" s="27"/>
      <c r="G50" s="27"/>
      <c r="H50" s="25"/>
      <c r="I50" s="25"/>
      <c r="J50" s="24"/>
      <c r="K50" s="24"/>
      <c r="L50" s="24"/>
      <c r="M50" s="24"/>
      <c r="N50" t="str">
        <f t="shared" ref="N50:AT50" si="11">IF(N13="","",N13)</f>
        <v/>
      </c>
      <c r="O50" t="str">
        <f t="shared" si="11"/>
        <v/>
      </c>
      <c r="P50" t="str">
        <f t="shared" si="11"/>
        <v/>
      </c>
      <c r="Q50" t="str">
        <f t="shared" si="11"/>
        <v/>
      </c>
      <c r="R50" t="str">
        <f t="shared" si="11"/>
        <v/>
      </c>
      <c r="S50" t="str">
        <f t="shared" si="11"/>
        <v/>
      </c>
      <c r="T50" t="str">
        <f t="shared" si="11"/>
        <v/>
      </c>
      <c r="U50" t="str">
        <f t="shared" si="11"/>
        <v/>
      </c>
      <c r="V50" t="str">
        <f t="shared" si="11"/>
        <v/>
      </c>
      <c r="W50" t="str">
        <f t="shared" si="11"/>
        <v/>
      </c>
      <c r="X50" t="str">
        <f t="shared" si="11"/>
        <v/>
      </c>
      <c r="Y50" t="str">
        <f t="shared" si="11"/>
        <v/>
      </c>
      <c r="Z50" t="str">
        <f t="shared" si="11"/>
        <v/>
      </c>
      <c r="AA50" t="str">
        <f t="shared" si="11"/>
        <v/>
      </c>
      <c r="AB50" t="str">
        <f t="shared" si="11"/>
        <v/>
      </c>
      <c r="AC50" t="str">
        <f t="shared" si="11"/>
        <v/>
      </c>
      <c r="AD50" t="str">
        <f t="shared" si="11"/>
        <v/>
      </c>
      <c r="AE50" t="str">
        <f t="shared" si="11"/>
        <v/>
      </c>
      <c r="AF50" t="str">
        <f t="shared" si="11"/>
        <v/>
      </c>
      <c r="AG50" t="str">
        <f t="shared" si="11"/>
        <v/>
      </c>
      <c r="AH50" t="str">
        <f t="shared" si="11"/>
        <v/>
      </c>
      <c r="AI50" t="str">
        <f t="shared" si="11"/>
        <v/>
      </c>
      <c r="AJ50" t="str">
        <f t="shared" si="11"/>
        <v/>
      </c>
      <c r="AK50" t="str">
        <f t="shared" si="11"/>
        <v/>
      </c>
      <c r="AL50" t="str">
        <f t="shared" si="11"/>
        <v/>
      </c>
      <c r="AM50" t="str">
        <f t="shared" si="11"/>
        <v/>
      </c>
      <c r="AN50" t="str">
        <f t="shared" si="11"/>
        <v/>
      </c>
      <c r="AO50" t="str">
        <f t="shared" si="11"/>
        <v/>
      </c>
      <c r="AP50" t="str">
        <f t="shared" si="11"/>
        <v/>
      </c>
      <c r="AQ50" t="str">
        <f t="shared" si="11"/>
        <v/>
      </c>
      <c r="AR50" s="15" t="str">
        <f t="shared" si="11"/>
        <v/>
      </c>
      <c r="AS50" s="15" t="str">
        <f t="shared" si="11"/>
        <v/>
      </c>
      <c r="AT50" s="15" t="str">
        <f t="shared" si="11"/>
        <v/>
      </c>
    </row>
    <row r="51" spans="1:46" ht="20.149999999999999" customHeight="1" x14ac:dyDescent="0.2">
      <c r="A51" t="str">
        <f t="shared" ref="A51:I51" si="12">IF(A14="","",A14)</f>
        <v/>
      </c>
      <c r="B51" t="str">
        <f t="shared" si="12"/>
        <v>(3)</v>
      </c>
      <c r="E51" t="str">
        <f t="shared" si="12"/>
        <v>半径</v>
      </c>
      <c r="H51">
        <f t="shared" ca="1" si="12"/>
        <v>7</v>
      </c>
      <c r="I51" t="str">
        <f t="shared" si="12"/>
        <v>㎝</v>
      </c>
    </row>
    <row r="52" spans="1:46" ht="20.149999999999999" customHeight="1" x14ac:dyDescent="0.2">
      <c r="A52" t="str">
        <f t="shared" ref="A52:D53" si="13">IF(A15="","",A15)</f>
        <v/>
      </c>
      <c r="B52" t="str">
        <f t="shared" si="13"/>
        <v/>
      </c>
      <c r="C52" t="str">
        <f t="shared" si="13"/>
        <v/>
      </c>
      <c r="D52" t="str">
        <f t="shared" si="13"/>
        <v/>
      </c>
      <c r="E52" s="26">
        <v>4</v>
      </c>
      <c r="F52" s="26"/>
      <c r="G52" s="25" t="s">
        <v>206</v>
      </c>
      <c r="H52" s="25"/>
      <c r="I52" s="25"/>
      <c r="J52" s="25">
        <f ca="1">H51</f>
        <v>7</v>
      </c>
      <c r="K52" s="12">
        <v>3</v>
      </c>
      <c r="L52" s="25" t="str">
        <f ca="1">IF(AS53=1,"＝","")</f>
        <v/>
      </c>
      <c r="M52" s="25"/>
      <c r="N52" s="25" t="str">
        <f ca="1">IF(AS53=1,AS52,"")</f>
        <v/>
      </c>
      <c r="O52" s="25"/>
      <c r="P52" s="25"/>
      <c r="Q52" s="25" t="str">
        <f ca="1">IF(AS53=1,"π","")</f>
        <v/>
      </c>
      <c r="R52" s="25"/>
      <c r="S52" s="24" t="str">
        <f ca="1">IF(AS53=1,"(㎤)","")</f>
        <v/>
      </c>
      <c r="T52" s="24"/>
      <c r="U52" s="24"/>
      <c r="V52" s="24"/>
      <c r="W52" t="str">
        <f t="shared" ref="W52:AR52" si="14">IF(W15="","",W15)</f>
        <v/>
      </c>
      <c r="X52" t="str">
        <f t="shared" si="14"/>
        <v/>
      </c>
      <c r="Y52" t="str">
        <f t="shared" si="14"/>
        <v/>
      </c>
      <c r="Z52" t="str">
        <f t="shared" si="14"/>
        <v/>
      </c>
      <c r="AA52" t="str">
        <f t="shared" si="14"/>
        <v/>
      </c>
      <c r="AB52" t="str">
        <f t="shared" si="14"/>
        <v/>
      </c>
      <c r="AC52" t="str">
        <f t="shared" si="14"/>
        <v/>
      </c>
      <c r="AD52" t="str">
        <f t="shared" si="14"/>
        <v/>
      </c>
      <c r="AE52" t="str">
        <f t="shared" si="14"/>
        <v/>
      </c>
      <c r="AF52" t="str">
        <f t="shared" si="14"/>
        <v/>
      </c>
      <c r="AG52" t="str">
        <f t="shared" si="14"/>
        <v/>
      </c>
      <c r="AH52" t="str">
        <f t="shared" si="14"/>
        <v/>
      </c>
      <c r="AI52" t="str">
        <f t="shared" si="14"/>
        <v/>
      </c>
      <c r="AJ52" t="str">
        <f t="shared" si="14"/>
        <v/>
      </c>
      <c r="AK52" t="str">
        <f t="shared" si="14"/>
        <v/>
      </c>
      <c r="AL52" t="str">
        <f t="shared" si="14"/>
        <v/>
      </c>
      <c r="AM52" t="str">
        <f t="shared" si="14"/>
        <v/>
      </c>
      <c r="AN52" t="str">
        <f t="shared" si="14"/>
        <v/>
      </c>
      <c r="AO52" t="str">
        <f t="shared" si="14"/>
        <v/>
      </c>
      <c r="AP52" t="str">
        <f t="shared" si="14"/>
        <v/>
      </c>
      <c r="AQ52" t="str">
        <f t="shared" si="14"/>
        <v/>
      </c>
      <c r="AR52" s="15" t="str">
        <f t="shared" si="14"/>
        <v/>
      </c>
      <c r="AS52" s="15">
        <f ca="1">AT52/GCD(AT53,AT52)</f>
        <v>1372</v>
      </c>
      <c r="AT52" s="15">
        <f ca="1">E52*J52^K52</f>
        <v>1372</v>
      </c>
    </row>
    <row r="53" spans="1:46" ht="20.149999999999999" customHeight="1" x14ac:dyDescent="0.2">
      <c r="A53" t="str">
        <f t="shared" si="13"/>
        <v/>
      </c>
      <c r="B53" t="str">
        <f t="shared" si="13"/>
        <v/>
      </c>
      <c r="C53" t="str">
        <f t="shared" si="13"/>
        <v/>
      </c>
      <c r="D53" t="str">
        <f t="shared" si="13"/>
        <v/>
      </c>
      <c r="E53" s="25">
        <v>3</v>
      </c>
      <c r="F53" s="25"/>
      <c r="G53" s="25"/>
      <c r="H53" s="25"/>
      <c r="I53" s="25"/>
      <c r="J53" s="25"/>
      <c r="K53" s="13" t="str">
        <f>IF(K16="","",K16)</f>
        <v/>
      </c>
      <c r="L53" s="25"/>
      <c r="M53" s="25"/>
      <c r="N53" s="25"/>
      <c r="O53" s="25"/>
      <c r="P53" s="25"/>
      <c r="Q53" s="25"/>
      <c r="R53" s="25"/>
      <c r="S53" s="24"/>
      <c r="T53" s="24"/>
      <c r="U53" s="24"/>
      <c r="V53" s="24"/>
      <c r="W53" t="str">
        <f t="shared" ref="W53:AR53" si="15">IF(W16="","",W16)</f>
        <v/>
      </c>
      <c r="X53" t="str">
        <f t="shared" si="15"/>
        <v/>
      </c>
      <c r="Y53" t="str">
        <f t="shared" si="15"/>
        <v/>
      </c>
      <c r="Z53" t="str">
        <f t="shared" si="15"/>
        <v/>
      </c>
      <c r="AA53" t="str">
        <f t="shared" si="15"/>
        <v/>
      </c>
      <c r="AB53" t="str">
        <f t="shared" si="15"/>
        <v/>
      </c>
      <c r="AC53" t="str">
        <f t="shared" si="15"/>
        <v/>
      </c>
      <c r="AD53" t="str">
        <f t="shared" si="15"/>
        <v/>
      </c>
      <c r="AE53" t="str">
        <f t="shared" si="15"/>
        <v/>
      </c>
      <c r="AF53" t="str">
        <f t="shared" si="15"/>
        <v/>
      </c>
      <c r="AG53" t="str">
        <f t="shared" si="15"/>
        <v/>
      </c>
      <c r="AH53" t="str">
        <f t="shared" si="15"/>
        <v/>
      </c>
      <c r="AI53" t="str">
        <f t="shared" si="15"/>
        <v/>
      </c>
      <c r="AJ53" t="str">
        <f t="shared" si="15"/>
        <v/>
      </c>
      <c r="AK53" t="str">
        <f t="shared" si="15"/>
        <v/>
      </c>
      <c r="AL53" t="str">
        <f t="shared" si="15"/>
        <v/>
      </c>
      <c r="AM53" t="str">
        <f t="shared" si="15"/>
        <v/>
      </c>
      <c r="AN53" t="str">
        <f t="shared" si="15"/>
        <v/>
      </c>
      <c r="AO53" t="str">
        <f t="shared" si="15"/>
        <v/>
      </c>
      <c r="AP53" t="str">
        <f t="shared" si="15"/>
        <v/>
      </c>
      <c r="AQ53" t="str">
        <f t="shared" si="15"/>
        <v/>
      </c>
      <c r="AR53" s="15" t="str">
        <f t="shared" si="15"/>
        <v/>
      </c>
      <c r="AS53" s="15">
        <f ca="1">AT53/GCD(AT52,AT53)</f>
        <v>3</v>
      </c>
      <c r="AT53" s="15">
        <f>E53</f>
        <v>3</v>
      </c>
    </row>
    <row r="54" spans="1:46" ht="20.149999999999999" customHeight="1" x14ac:dyDescent="0.2">
      <c r="A54" t="str">
        <f>IF(A17="","",A17)</f>
        <v/>
      </c>
      <c r="B54" t="str">
        <f>IF(B17="","",B17)</f>
        <v/>
      </c>
      <c r="C54" s="25" t="str">
        <f ca="1">IF(AS53=1,"","＝")</f>
        <v>＝</v>
      </c>
      <c r="D54" s="25"/>
      <c r="E54" s="26">
        <f ca="1">IF(AS53=1,"",AS52)</f>
        <v>1372</v>
      </c>
      <c r="F54" s="26"/>
      <c r="G54" s="26"/>
      <c r="H54" s="25" t="str">
        <f ca="1">IF(AS53=1,"","π")</f>
        <v>π</v>
      </c>
      <c r="I54" s="25"/>
      <c r="J54" s="24" t="str">
        <f ca="1">IF(AS53=1,"","(㎤)")</f>
        <v>(㎤)</v>
      </c>
      <c r="K54" s="24"/>
      <c r="L54" s="24"/>
      <c r="M54" s="24"/>
      <c r="N54" t="str">
        <f t="shared" ref="N54:AT54" si="16">IF(N17="","",N17)</f>
        <v/>
      </c>
      <c r="O54" t="str">
        <f t="shared" si="16"/>
        <v/>
      </c>
      <c r="P54" t="str">
        <f t="shared" si="16"/>
        <v/>
      </c>
      <c r="Q54" t="str">
        <f t="shared" si="16"/>
        <v/>
      </c>
      <c r="R54" t="str">
        <f t="shared" si="16"/>
        <v/>
      </c>
      <c r="S54" t="str">
        <f t="shared" si="16"/>
        <v/>
      </c>
      <c r="T54" t="str">
        <f t="shared" si="16"/>
        <v/>
      </c>
      <c r="U54" t="str">
        <f t="shared" si="16"/>
        <v/>
      </c>
      <c r="V54" t="str">
        <f t="shared" si="16"/>
        <v/>
      </c>
      <c r="W54" t="str">
        <f t="shared" si="16"/>
        <v/>
      </c>
      <c r="X54" t="str">
        <f t="shared" si="16"/>
        <v/>
      </c>
      <c r="Y54" t="str">
        <f t="shared" si="16"/>
        <v/>
      </c>
      <c r="Z54" t="str">
        <f t="shared" si="16"/>
        <v/>
      </c>
      <c r="AA54" t="str">
        <f t="shared" si="16"/>
        <v/>
      </c>
      <c r="AB54" t="str">
        <f t="shared" si="16"/>
        <v/>
      </c>
      <c r="AC54" t="str">
        <f t="shared" si="16"/>
        <v/>
      </c>
      <c r="AD54" t="str">
        <f t="shared" si="16"/>
        <v/>
      </c>
      <c r="AE54" t="str">
        <f t="shared" si="16"/>
        <v/>
      </c>
      <c r="AF54" t="str">
        <f t="shared" si="16"/>
        <v/>
      </c>
      <c r="AG54" t="str">
        <f t="shared" si="16"/>
        <v/>
      </c>
      <c r="AH54" t="str">
        <f t="shared" si="16"/>
        <v/>
      </c>
      <c r="AI54" t="str">
        <f t="shared" si="16"/>
        <v/>
      </c>
      <c r="AJ54" t="str">
        <f t="shared" si="16"/>
        <v/>
      </c>
      <c r="AK54" t="str">
        <f t="shared" si="16"/>
        <v/>
      </c>
      <c r="AL54" t="str">
        <f t="shared" si="16"/>
        <v/>
      </c>
      <c r="AM54" t="str">
        <f t="shared" si="16"/>
        <v/>
      </c>
      <c r="AN54" t="str">
        <f t="shared" si="16"/>
        <v/>
      </c>
      <c r="AO54" t="str">
        <f t="shared" si="16"/>
        <v/>
      </c>
      <c r="AP54" t="str">
        <f t="shared" si="16"/>
        <v/>
      </c>
      <c r="AQ54" t="str">
        <f t="shared" si="16"/>
        <v/>
      </c>
      <c r="AR54" s="15" t="str">
        <f t="shared" si="16"/>
        <v/>
      </c>
      <c r="AS54" s="15" t="str">
        <f t="shared" si="16"/>
        <v/>
      </c>
      <c r="AT54" s="15" t="str">
        <f t="shared" si="16"/>
        <v/>
      </c>
    </row>
    <row r="55" spans="1:46" ht="20.149999999999999" customHeight="1" x14ac:dyDescent="0.2">
      <c r="A55" t="str">
        <f>IF(A18="","",A18)</f>
        <v/>
      </c>
      <c r="B55" t="str">
        <f>IF(B18="","",B18)</f>
        <v/>
      </c>
      <c r="C55" s="25"/>
      <c r="D55" s="25"/>
      <c r="E55" s="27">
        <f ca="1">IF(AS53=1,"",AS53)</f>
        <v>3</v>
      </c>
      <c r="F55" s="27"/>
      <c r="G55" s="27"/>
      <c r="H55" s="25"/>
      <c r="I55" s="25"/>
      <c r="J55" s="24"/>
      <c r="K55" s="24"/>
      <c r="L55" s="24"/>
      <c r="M55" s="24"/>
      <c r="N55" t="str">
        <f t="shared" ref="N55:AT55" si="17">IF(N18="","",N18)</f>
        <v/>
      </c>
      <c r="O55" t="str">
        <f t="shared" si="17"/>
        <v/>
      </c>
      <c r="P55" t="str">
        <f t="shared" si="17"/>
        <v/>
      </c>
      <c r="Q55" t="str">
        <f t="shared" si="17"/>
        <v/>
      </c>
      <c r="R55" t="str">
        <f t="shared" si="17"/>
        <v/>
      </c>
      <c r="S55" t="str">
        <f t="shared" si="17"/>
        <v/>
      </c>
      <c r="T55" t="str">
        <f t="shared" si="17"/>
        <v/>
      </c>
      <c r="U55" t="str">
        <f t="shared" si="17"/>
        <v/>
      </c>
      <c r="V55" t="str">
        <f t="shared" si="17"/>
        <v/>
      </c>
      <c r="W55" t="str">
        <f t="shared" si="17"/>
        <v/>
      </c>
      <c r="X55" t="str">
        <f t="shared" si="17"/>
        <v/>
      </c>
      <c r="Y55" t="str">
        <f t="shared" si="17"/>
        <v/>
      </c>
      <c r="Z55" t="str">
        <f t="shared" si="17"/>
        <v/>
      </c>
      <c r="AA55" t="str">
        <f t="shared" si="17"/>
        <v/>
      </c>
      <c r="AB55" t="str">
        <f t="shared" si="17"/>
        <v/>
      </c>
      <c r="AC55" t="str">
        <f t="shared" si="17"/>
        <v/>
      </c>
      <c r="AD55" t="str">
        <f t="shared" si="17"/>
        <v/>
      </c>
      <c r="AE55" t="str">
        <f t="shared" si="17"/>
        <v/>
      </c>
      <c r="AF55" t="str">
        <f t="shared" si="17"/>
        <v/>
      </c>
      <c r="AG55" t="str">
        <f t="shared" si="17"/>
        <v/>
      </c>
      <c r="AH55" t="str">
        <f t="shared" si="17"/>
        <v/>
      </c>
      <c r="AI55" t="str">
        <f t="shared" si="17"/>
        <v/>
      </c>
      <c r="AJ55" t="str">
        <f t="shared" si="17"/>
        <v/>
      </c>
      <c r="AK55" t="str">
        <f t="shared" si="17"/>
        <v/>
      </c>
      <c r="AL55" t="str">
        <f t="shared" si="17"/>
        <v/>
      </c>
      <c r="AM55" t="str">
        <f t="shared" si="17"/>
        <v/>
      </c>
      <c r="AN55" t="str">
        <f t="shared" si="17"/>
        <v/>
      </c>
      <c r="AO55" t="str">
        <f t="shared" si="17"/>
        <v/>
      </c>
      <c r="AP55" t="str">
        <f t="shared" si="17"/>
        <v/>
      </c>
      <c r="AQ55" t="str">
        <f t="shared" si="17"/>
        <v/>
      </c>
      <c r="AR55" s="15" t="str">
        <f t="shared" si="17"/>
        <v/>
      </c>
      <c r="AS55" s="15" t="str">
        <f t="shared" si="17"/>
        <v/>
      </c>
      <c r="AT55" s="15" t="str">
        <f t="shared" si="17"/>
        <v/>
      </c>
    </row>
    <row r="56" spans="1:46" ht="20.149999999999999" customHeight="1" x14ac:dyDescent="0.2">
      <c r="A56" t="str">
        <f t="shared" ref="A56:AQ56" si="18">IF(A19="","",A19)</f>
        <v/>
      </c>
      <c r="B56" t="str">
        <f t="shared" si="18"/>
        <v/>
      </c>
      <c r="C56" t="str">
        <f t="shared" si="18"/>
        <v/>
      </c>
      <c r="D56" t="str">
        <f t="shared" si="18"/>
        <v/>
      </c>
      <c r="E56" t="str">
        <f t="shared" si="18"/>
        <v/>
      </c>
      <c r="F56" t="str">
        <f t="shared" si="18"/>
        <v/>
      </c>
      <c r="G56" t="str">
        <f t="shared" si="18"/>
        <v/>
      </c>
      <c r="H56" t="str">
        <f t="shared" si="18"/>
        <v/>
      </c>
      <c r="I56" t="str">
        <f t="shared" si="18"/>
        <v/>
      </c>
      <c r="J56" t="str">
        <f t="shared" si="18"/>
        <v/>
      </c>
      <c r="K56" t="str">
        <f t="shared" si="18"/>
        <v/>
      </c>
      <c r="L56" t="str">
        <f t="shared" si="18"/>
        <v/>
      </c>
      <c r="M56" t="str">
        <f t="shared" si="18"/>
        <v/>
      </c>
      <c r="N56" t="str">
        <f t="shared" si="18"/>
        <v/>
      </c>
      <c r="O56" t="str">
        <f t="shared" si="18"/>
        <v/>
      </c>
      <c r="P56" t="str">
        <f t="shared" si="18"/>
        <v/>
      </c>
      <c r="Q56" t="str">
        <f t="shared" si="18"/>
        <v/>
      </c>
      <c r="R56" t="str">
        <f t="shared" si="18"/>
        <v/>
      </c>
      <c r="S56" t="str">
        <f t="shared" si="18"/>
        <v/>
      </c>
      <c r="T56" t="str">
        <f t="shared" si="18"/>
        <v/>
      </c>
      <c r="U56" t="str">
        <f t="shared" si="18"/>
        <v/>
      </c>
      <c r="V56" t="str">
        <f t="shared" si="18"/>
        <v/>
      </c>
      <c r="W56" t="str">
        <f t="shared" si="18"/>
        <v/>
      </c>
      <c r="X56" t="str">
        <f t="shared" si="18"/>
        <v/>
      </c>
      <c r="Y56" t="str">
        <f t="shared" si="18"/>
        <v/>
      </c>
      <c r="Z56" t="str">
        <f t="shared" si="18"/>
        <v/>
      </c>
      <c r="AA56" t="str">
        <f t="shared" si="18"/>
        <v/>
      </c>
      <c r="AB56" t="str">
        <f t="shared" si="18"/>
        <v/>
      </c>
      <c r="AC56" t="str">
        <f t="shared" si="18"/>
        <v/>
      </c>
      <c r="AD56" t="str">
        <f t="shared" si="18"/>
        <v/>
      </c>
      <c r="AE56" t="str">
        <f t="shared" si="18"/>
        <v/>
      </c>
      <c r="AF56" t="str">
        <f t="shared" si="18"/>
        <v/>
      </c>
      <c r="AG56" t="str">
        <f t="shared" si="18"/>
        <v/>
      </c>
      <c r="AH56" t="str">
        <f t="shared" si="18"/>
        <v/>
      </c>
      <c r="AI56" t="str">
        <f t="shared" si="18"/>
        <v/>
      </c>
      <c r="AJ56" t="str">
        <f t="shared" si="18"/>
        <v/>
      </c>
      <c r="AK56" t="str">
        <f t="shared" si="18"/>
        <v/>
      </c>
      <c r="AL56" t="str">
        <f t="shared" si="18"/>
        <v/>
      </c>
      <c r="AM56" t="str">
        <f t="shared" si="18"/>
        <v/>
      </c>
      <c r="AN56" t="str">
        <f t="shared" si="18"/>
        <v/>
      </c>
      <c r="AO56" t="str">
        <f t="shared" si="18"/>
        <v/>
      </c>
      <c r="AP56" t="str">
        <f t="shared" si="18"/>
        <v/>
      </c>
      <c r="AQ56" t="str">
        <f t="shared" si="18"/>
        <v/>
      </c>
      <c r="AR56" s="15" t="str">
        <f t="shared" ref="AR56:AT58" si="19">IF(AR19="","",AR19)</f>
        <v/>
      </c>
      <c r="AS56" s="15" t="str">
        <f t="shared" si="19"/>
        <v/>
      </c>
      <c r="AT56" s="15" t="str">
        <f t="shared" si="19"/>
        <v/>
      </c>
    </row>
    <row r="57" spans="1:46" ht="20.149999999999999" customHeight="1" x14ac:dyDescent="0.2">
      <c r="A57" t="str">
        <f>IF(A20="","",A20)</f>
        <v>２．</v>
      </c>
      <c r="C57" t="str">
        <f>IF(C20="","",C20)</f>
        <v>次の球の表面積を求めなさい。</v>
      </c>
      <c r="AR57" s="15" t="str">
        <f t="shared" si="19"/>
        <v/>
      </c>
      <c r="AS57" s="15" t="str">
        <f t="shared" si="19"/>
        <v/>
      </c>
      <c r="AT57" s="15" t="str">
        <f t="shared" si="19"/>
        <v/>
      </c>
    </row>
    <row r="58" spans="1:46" ht="20.149999999999999" customHeight="1" x14ac:dyDescent="0.2">
      <c r="A58" t="str">
        <f t="shared" ref="A58:I58" si="20">IF(A21="","",A21)</f>
        <v/>
      </c>
      <c r="B58" t="str">
        <f t="shared" si="20"/>
        <v>(1)</v>
      </c>
      <c r="E58" t="str">
        <f t="shared" si="20"/>
        <v>半径</v>
      </c>
      <c r="H58">
        <f t="shared" ca="1" si="20"/>
        <v>3</v>
      </c>
      <c r="I58" t="str">
        <f t="shared" si="20"/>
        <v>㎝</v>
      </c>
      <c r="AR58" s="15" t="str">
        <f t="shared" si="19"/>
        <v/>
      </c>
      <c r="AS58" s="15" t="str">
        <f t="shared" si="19"/>
        <v/>
      </c>
      <c r="AT58" s="15" t="str">
        <f t="shared" si="19"/>
        <v/>
      </c>
    </row>
    <row r="59" spans="1:46" ht="20.149999999999999" customHeight="1" x14ac:dyDescent="0.2">
      <c r="A59" t="str">
        <f>IF(A22="","",A22)</f>
        <v/>
      </c>
      <c r="B59" t="str">
        <f>IF(B22="","",B22)</f>
        <v/>
      </c>
      <c r="C59" t="str">
        <f>IF(C22="","",C22)</f>
        <v/>
      </c>
      <c r="D59" t="str">
        <f>IF(D22="","",D22)</f>
        <v/>
      </c>
      <c r="E59" s="13" t="s">
        <v>208</v>
      </c>
      <c r="F59" s="13"/>
      <c r="G59" s="13"/>
      <c r="H59" s="13"/>
      <c r="I59" s="13">
        <f ca="1">H58</f>
        <v>3</v>
      </c>
      <c r="J59" s="14">
        <v>2</v>
      </c>
      <c r="K59" s="25" t="s">
        <v>207</v>
      </c>
      <c r="L59" s="25"/>
      <c r="M59" s="28">
        <f ca="1">4*I59^2</f>
        <v>36</v>
      </c>
      <c r="N59" s="28"/>
      <c r="O59" s="28"/>
      <c r="P59" s="25" t="s">
        <v>205</v>
      </c>
      <c r="Q59" s="25"/>
      <c r="R59" s="13" t="s">
        <v>209</v>
      </c>
      <c r="S59" s="13"/>
      <c r="T59" s="13"/>
    </row>
    <row r="60" spans="1:46" ht="20.149999999999999" customHeight="1" x14ac:dyDescent="0.2">
      <c r="A60" t="str">
        <f t="shared" ref="A60:AQ60" si="21">IF(A23="","",A23)</f>
        <v/>
      </c>
      <c r="B60" t="str">
        <f t="shared" si="21"/>
        <v/>
      </c>
      <c r="C60" t="str">
        <f t="shared" si="21"/>
        <v/>
      </c>
      <c r="D60" t="str">
        <f t="shared" si="21"/>
        <v/>
      </c>
      <c r="E60" t="str">
        <f t="shared" si="21"/>
        <v/>
      </c>
      <c r="F60" t="str">
        <f t="shared" si="21"/>
        <v/>
      </c>
      <c r="G60" t="str">
        <f t="shared" si="21"/>
        <v/>
      </c>
      <c r="H60" t="str">
        <f t="shared" si="21"/>
        <v/>
      </c>
      <c r="I60" t="str">
        <f t="shared" si="21"/>
        <v/>
      </c>
      <c r="J60" t="str">
        <f t="shared" si="21"/>
        <v/>
      </c>
      <c r="K60" t="str">
        <f t="shared" si="21"/>
        <v/>
      </c>
      <c r="L60" t="str">
        <f t="shared" si="21"/>
        <v/>
      </c>
      <c r="M60" t="str">
        <f t="shared" si="21"/>
        <v/>
      </c>
      <c r="N60" t="str">
        <f t="shared" si="21"/>
        <v/>
      </c>
      <c r="O60" t="str">
        <f t="shared" si="21"/>
        <v/>
      </c>
      <c r="P60" t="str">
        <f t="shared" si="21"/>
        <v/>
      </c>
      <c r="Q60" t="str">
        <f t="shared" si="21"/>
        <v/>
      </c>
      <c r="R60" t="str">
        <f t="shared" si="21"/>
        <v/>
      </c>
      <c r="S60" t="str">
        <f t="shared" si="21"/>
        <v/>
      </c>
      <c r="T60" t="str">
        <f t="shared" si="21"/>
        <v/>
      </c>
      <c r="U60" t="str">
        <f t="shared" si="21"/>
        <v/>
      </c>
      <c r="V60" t="str">
        <f t="shared" si="21"/>
        <v/>
      </c>
      <c r="W60" t="str">
        <f t="shared" si="21"/>
        <v/>
      </c>
      <c r="X60" t="str">
        <f t="shared" si="21"/>
        <v/>
      </c>
      <c r="Y60" t="str">
        <f t="shared" si="21"/>
        <v/>
      </c>
      <c r="Z60" t="str">
        <f t="shared" si="21"/>
        <v/>
      </c>
      <c r="AA60" t="str">
        <f t="shared" si="21"/>
        <v/>
      </c>
      <c r="AB60" t="str">
        <f t="shared" si="21"/>
        <v/>
      </c>
      <c r="AC60" t="str">
        <f t="shared" si="21"/>
        <v/>
      </c>
      <c r="AD60" t="str">
        <f t="shared" si="21"/>
        <v/>
      </c>
      <c r="AE60" t="str">
        <f t="shared" si="21"/>
        <v/>
      </c>
      <c r="AF60" t="str">
        <f t="shared" si="21"/>
        <v/>
      </c>
      <c r="AG60" t="str">
        <f t="shared" si="21"/>
        <v/>
      </c>
      <c r="AH60" t="str">
        <f t="shared" si="21"/>
        <v/>
      </c>
      <c r="AI60" t="str">
        <f t="shared" si="21"/>
        <v/>
      </c>
      <c r="AJ60" t="str">
        <f t="shared" si="21"/>
        <v/>
      </c>
      <c r="AK60" t="str">
        <f t="shared" si="21"/>
        <v/>
      </c>
      <c r="AL60" t="str">
        <f t="shared" si="21"/>
        <v/>
      </c>
      <c r="AM60" t="str">
        <f t="shared" si="21"/>
        <v/>
      </c>
      <c r="AN60" t="str">
        <f t="shared" si="21"/>
        <v/>
      </c>
      <c r="AO60" t="str">
        <f t="shared" si="21"/>
        <v/>
      </c>
      <c r="AP60" t="str">
        <f t="shared" si="21"/>
        <v/>
      </c>
      <c r="AQ60" t="str">
        <f t="shared" si="21"/>
        <v/>
      </c>
      <c r="AR60" s="15" t="str">
        <f t="shared" ref="AR60:AT62" si="22">IF(AR23="","",AR23)</f>
        <v/>
      </c>
      <c r="AS60" s="15" t="str">
        <f t="shared" si="22"/>
        <v/>
      </c>
      <c r="AT60" s="15" t="str">
        <f t="shared" si="22"/>
        <v/>
      </c>
    </row>
    <row r="61" spans="1:46" ht="20.149999999999999" customHeight="1" x14ac:dyDescent="0.2">
      <c r="A61" t="str">
        <f t="shared" ref="A61:AQ61" si="23">IF(A24="","",A24)</f>
        <v/>
      </c>
      <c r="B61" t="str">
        <f t="shared" si="23"/>
        <v/>
      </c>
      <c r="C61" t="str">
        <f t="shared" si="23"/>
        <v/>
      </c>
      <c r="D61" t="str">
        <f t="shared" si="23"/>
        <v/>
      </c>
      <c r="E61" t="str">
        <f t="shared" si="23"/>
        <v/>
      </c>
      <c r="F61" t="str">
        <f t="shared" si="23"/>
        <v/>
      </c>
      <c r="G61" t="str">
        <f t="shared" si="23"/>
        <v/>
      </c>
      <c r="H61" t="str">
        <f t="shared" si="23"/>
        <v/>
      </c>
      <c r="I61" t="str">
        <f t="shared" si="23"/>
        <v/>
      </c>
      <c r="J61" t="str">
        <f t="shared" si="23"/>
        <v/>
      </c>
      <c r="K61" t="str">
        <f t="shared" si="23"/>
        <v/>
      </c>
      <c r="L61" t="str">
        <f t="shared" si="23"/>
        <v/>
      </c>
      <c r="M61" t="str">
        <f t="shared" si="23"/>
        <v/>
      </c>
      <c r="N61" t="str">
        <f t="shared" si="23"/>
        <v/>
      </c>
      <c r="O61" t="str">
        <f t="shared" si="23"/>
        <v/>
      </c>
      <c r="P61" t="str">
        <f t="shared" si="23"/>
        <v/>
      </c>
      <c r="Q61" t="str">
        <f t="shared" si="23"/>
        <v/>
      </c>
      <c r="R61" t="str">
        <f t="shared" si="23"/>
        <v/>
      </c>
      <c r="S61" t="str">
        <f t="shared" si="23"/>
        <v/>
      </c>
      <c r="T61" t="str">
        <f t="shared" si="23"/>
        <v/>
      </c>
      <c r="U61" t="str">
        <f t="shared" si="23"/>
        <v/>
      </c>
      <c r="V61" t="str">
        <f t="shared" si="23"/>
        <v/>
      </c>
      <c r="W61" t="str">
        <f t="shared" si="23"/>
        <v/>
      </c>
      <c r="X61" t="str">
        <f t="shared" si="23"/>
        <v/>
      </c>
      <c r="Y61" t="str">
        <f t="shared" si="23"/>
        <v/>
      </c>
      <c r="Z61" t="str">
        <f t="shared" si="23"/>
        <v/>
      </c>
      <c r="AA61" t="str">
        <f t="shared" si="23"/>
        <v/>
      </c>
      <c r="AB61" t="str">
        <f t="shared" si="23"/>
        <v/>
      </c>
      <c r="AC61" t="str">
        <f t="shared" si="23"/>
        <v/>
      </c>
      <c r="AD61" t="str">
        <f t="shared" si="23"/>
        <v/>
      </c>
      <c r="AE61" t="str">
        <f t="shared" si="23"/>
        <v/>
      </c>
      <c r="AF61" t="str">
        <f t="shared" si="23"/>
        <v/>
      </c>
      <c r="AG61" t="str">
        <f t="shared" si="23"/>
        <v/>
      </c>
      <c r="AH61" t="str">
        <f t="shared" si="23"/>
        <v/>
      </c>
      <c r="AI61" t="str">
        <f t="shared" si="23"/>
        <v/>
      </c>
      <c r="AJ61" t="str">
        <f t="shared" si="23"/>
        <v/>
      </c>
      <c r="AK61" t="str">
        <f t="shared" si="23"/>
        <v/>
      </c>
      <c r="AL61" t="str">
        <f t="shared" si="23"/>
        <v/>
      </c>
      <c r="AM61" t="str">
        <f t="shared" si="23"/>
        <v/>
      </c>
      <c r="AN61" t="str">
        <f t="shared" si="23"/>
        <v/>
      </c>
      <c r="AO61" t="str">
        <f t="shared" si="23"/>
        <v/>
      </c>
      <c r="AP61" t="str">
        <f t="shared" si="23"/>
        <v/>
      </c>
      <c r="AQ61" t="str">
        <f t="shared" si="23"/>
        <v/>
      </c>
      <c r="AR61" s="15" t="str">
        <f t="shared" si="22"/>
        <v/>
      </c>
      <c r="AS61" s="15" t="str">
        <f t="shared" si="22"/>
        <v/>
      </c>
      <c r="AT61" s="15" t="str">
        <f t="shared" si="22"/>
        <v/>
      </c>
    </row>
    <row r="62" spans="1:46" ht="20.149999999999999" customHeight="1" x14ac:dyDescent="0.2">
      <c r="A62" t="str">
        <f t="shared" ref="A62:AQ62" si="24">IF(A25="","",A25)</f>
        <v/>
      </c>
      <c r="B62" t="str">
        <f t="shared" si="24"/>
        <v/>
      </c>
      <c r="C62" t="str">
        <f t="shared" si="24"/>
        <v/>
      </c>
      <c r="D62" t="str">
        <f t="shared" si="24"/>
        <v/>
      </c>
      <c r="E62" t="str">
        <f t="shared" si="24"/>
        <v/>
      </c>
      <c r="F62" t="str">
        <f t="shared" si="24"/>
        <v/>
      </c>
      <c r="G62" t="str">
        <f t="shared" si="24"/>
        <v/>
      </c>
      <c r="H62" t="str">
        <f t="shared" si="24"/>
        <v/>
      </c>
      <c r="I62" t="str">
        <f t="shared" si="24"/>
        <v/>
      </c>
      <c r="J62" t="str">
        <f t="shared" si="24"/>
        <v/>
      </c>
      <c r="K62" t="str">
        <f t="shared" si="24"/>
        <v/>
      </c>
      <c r="L62" t="str">
        <f t="shared" si="24"/>
        <v/>
      </c>
      <c r="M62" t="str">
        <f t="shared" si="24"/>
        <v/>
      </c>
      <c r="N62" t="str">
        <f t="shared" si="24"/>
        <v/>
      </c>
      <c r="O62" t="str">
        <f t="shared" si="24"/>
        <v/>
      </c>
      <c r="P62" t="str">
        <f t="shared" si="24"/>
        <v/>
      </c>
      <c r="Q62" t="str">
        <f t="shared" si="24"/>
        <v/>
      </c>
      <c r="R62" t="str">
        <f t="shared" si="24"/>
        <v/>
      </c>
      <c r="S62" t="str">
        <f t="shared" si="24"/>
        <v/>
      </c>
      <c r="T62" t="str">
        <f t="shared" si="24"/>
        <v/>
      </c>
      <c r="U62" t="str">
        <f t="shared" si="24"/>
        <v/>
      </c>
      <c r="V62" t="str">
        <f t="shared" si="24"/>
        <v/>
      </c>
      <c r="W62" t="str">
        <f t="shared" si="24"/>
        <v/>
      </c>
      <c r="X62" t="str">
        <f t="shared" si="24"/>
        <v/>
      </c>
      <c r="Y62" t="str">
        <f t="shared" si="24"/>
        <v/>
      </c>
      <c r="Z62" t="str">
        <f t="shared" si="24"/>
        <v/>
      </c>
      <c r="AA62" t="str">
        <f t="shared" si="24"/>
        <v/>
      </c>
      <c r="AB62" t="str">
        <f t="shared" si="24"/>
        <v/>
      </c>
      <c r="AC62" t="str">
        <f t="shared" si="24"/>
        <v/>
      </c>
      <c r="AD62" t="str">
        <f t="shared" si="24"/>
        <v/>
      </c>
      <c r="AE62" t="str">
        <f t="shared" si="24"/>
        <v/>
      </c>
      <c r="AF62" t="str">
        <f t="shared" si="24"/>
        <v/>
      </c>
      <c r="AG62" t="str">
        <f t="shared" si="24"/>
        <v/>
      </c>
      <c r="AH62" t="str">
        <f t="shared" si="24"/>
        <v/>
      </c>
      <c r="AI62" t="str">
        <f t="shared" si="24"/>
        <v/>
      </c>
      <c r="AJ62" t="str">
        <f t="shared" si="24"/>
        <v/>
      </c>
      <c r="AK62" t="str">
        <f t="shared" si="24"/>
        <v/>
      </c>
      <c r="AL62" t="str">
        <f t="shared" si="24"/>
        <v/>
      </c>
      <c r="AM62" t="str">
        <f t="shared" si="24"/>
        <v/>
      </c>
      <c r="AN62" t="str">
        <f t="shared" si="24"/>
        <v/>
      </c>
      <c r="AO62" t="str">
        <f t="shared" si="24"/>
        <v/>
      </c>
      <c r="AP62" t="str">
        <f t="shared" si="24"/>
        <v/>
      </c>
      <c r="AQ62" t="str">
        <f t="shared" si="24"/>
        <v/>
      </c>
      <c r="AR62" s="15" t="str">
        <f t="shared" si="22"/>
        <v/>
      </c>
      <c r="AS62" s="15" t="str">
        <f t="shared" si="22"/>
        <v/>
      </c>
      <c r="AT62" s="15" t="str">
        <f t="shared" si="22"/>
        <v/>
      </c>
    </row>
    <row r="63" spans="1:46" ht="20.149999999999999" customHeight="1" x14ac:dyDescent="0.2">
      <c r="A63" t="str">
        <f t="shared" ref="A63:I63" si="25">IF(A26="","",A26)</f>
        <v/>
      </c>
      <c r="B63" t="str">
        <f t="shared" si="25"/>
        <v>(2)</v>
      </c>
      <c r="E63" t="str">
        <f t="shared" si="25"/>
        <v>半径</v>
      </c>
      <c r="H63">
        <f t="shared" ca="1" si="25"/>
        <v>5</v>
      </c>
      <c r="I63" t="str">
        <f t="shared" si="25"/>
        <v>㎝</v>
      </c>
      <c r="AS63" s="15" t="str">
        <f t="shared" ref="AS63:AT66" si="26">IF(AS26="","",AS26)</f>
        <v/>
      </c>
      <c r="AT63" s="15" t="str">
        <f t="shared" si="26"/>
        <v/>
      </c>
    </row>
    <row r="64" spans="1:46" ht="20.149999999999999" customHeight="1" x14ac:dyDescent="0.2">
      <c r="A64" t="str">
        <f t="shared" ref="A64:AQ64" si="27">IF(A27="","",A27)</f>
        <v/>
      </c>
      <c r="B64" t="str">
        <f t="shared" si="27"/>
        <v/>
      </c>
      <c r="C64" t="str">
        <f t="shared" si="27"/>
        <v/>
      </c>
      <c r="D64" t="str">
        <f t="shared" si="27"/>
        <v/>
      </c>
      <c r="E64" s="13" t="s">
        <v>208</v>
      </c>
      <c r="F64" s="13"/>
      <c r="G64" s="13"/>
      <c r="H64" s="13"/>
      <c r="I64" s="13">
        <f ca="1">H63</f>
        <v>5</v>
      </c>
      <c r="J64" s="14">
        <v>2</v>
      </c>
      <c r="K64" s="25" t="s">
        <v>207</v>
      </c>
      <c r="L64" s="25"/>
      <c r="M64" s="28">
        <f ca="1">4*I64^2</f>
        <v>100</v>
      </c>
      <c r="N64" s="28"/>
      <c r="O64" s="28"/>
      <c r="P64" s="25" t="s">
        <v>205</v>
      </c>
      <c r="Q64" s="25"/>
      <c r="R64" s="13" t="s">
        <v>209</v>
      </c>
      <c r="S64" s="13"/>
      <c r="T64" s="13"/>
      <c r="U64" t="str">
        <f t="shared" si="27"/>
        <v/>
      </c>
      <c r="V64" t="str">
        <f t="shared" si="27"/>
        <v/>
      </c>
      <c r="W64" t="str">
        <f t="shared" si="27"/>
        <v/>
      </c>
      <c r="X64" t="str">
        <f t="shared" si="27"/>
        <v/>
      </c>
      <c r="Y64" t="str">
        <f t="shared" si="27"/>
        <v/>
      </c>
      <c r="Z64" t="str">
        <f t="shared" si="27"/>
        <v/>
      </c>
      <c r="AA64" t="str">
        <f t="shared" si="27"/>
        <v/>
      </c>
      <c r="AB64" t="str">
        <f t="shared" si="27"/>
        <v/>
      </c>
      <c r="AC64" t="str">
        <f t="shared" si="27"/>
        <v/>
      </c>
      <c r="AD64" t="str">
        <f t="shared" si="27"/>
        <v/>
      </c>
      <c r="AE64" t="str">
        <f t="shared" si="27"/>
        <v/>
      </c>
      <c r="AF64" t="str">
        <f t="shared" si="27"/>
        <v/>
      </c>
      <c r="AG64" t="str">
        <f t="shared" si="27"/>
        <v/>
      </c>
      <c r="AH64" t="str">
        <f t="shared" si="27"/>
        <v/>
      </c>
      <c r="AI64" t="str">
        <f t="shared" si="27"/>
        <v/>
      </c>
      <c r="AJ64" t="str">
        <f t="shared" si="27"/>
        <v/>
      </c>
      <c r="AK64" t="str">
        <f t="shared" si="27"/>
        <v/>
      </c>
      <c r="AL64" t="str">
        <f t="shared" si="27"/>
        <v/>
      </c>
      <c r="AM64" t="str">
        <f t="shared" si="27"/>
        <v/>
      </c>
      <c r="AN64" t="str">
        <f t="shared" si="27"/>
        <v/>
      </c>
      <c r="AO64" t="str">
        <f t="shared" si="27"/>
        <v/>
      </c>
      <c r="AP64" t="str">
        <f t="shared" si="27"/>
        <v/>
      </c>
      <c r="AQ64" t="str">
        <f t="shared" si="27"/>
        <v/>
      </c>
      <c r="AS64" s="15" t="str">
        <f t="shared" si="26"/>
        <v/>
      </c>
      <c r="AT64" s="15" t="str">
        <f t="shared" si="26"/>
        <v/>
      </c>
    </row>
    <row r="65" spans="1:46" ht="20.149999999999999" customHeight="1" x14ac:dyDescent="0.2">
      <c r="A65" t="str">
        <f t="shared" ref="A65:AQ65" si="28">IF(A28="","",A28)</f>
        <v/>
      </c>
      <c r="B65" t="str">
        <f t="shared" si="28"/>
        <v/>
      </c>
      <c r="C65" t="str">
        <f t="shared" si="28"/>
        <v/>
      </c>
      <c r="D65" t="str">
        <f t="shared" si="28"/>
        <v/>
      </c>
      <c r="E65" t="str">
        <f t="shared" si="28"/>
        <v/>
      </c>
      <c r="F65" t="str">
        <f t="shared" si="28"/>
        <v/>
      </c>
      <c r="G65" t="str">
        <f t="shared" si="28"/>
        <v/>
      </c>
      <c r="H65" t="str">
        <f t="shared" si="28"/>
        <v/>
      </c>
      <c r="I65" t="str">
        <f t="shared" si="28"/>
        <v/>
      </c>
      <c r="J65" t="str">
        <f t="shared" si="28"/>
        <v/>
      </c>
      <c r="K65" t="str">
        <f t="shared" si="28"/>
        <v/>
      </c>
      <c r="L65" t="str">
        <f t="shared" si="28"/>
        <v/>
      </c>
      <c r="M65" t="str">
        <f t="shared" si="28"/>
        <v/>
      </c>
      <c r="N65" t="str">
        <f t="shared" si="28"/>
        <v/>
      </c>
      <c r="O65" t="str">
        <f t="shared" si="28"/>
        <v/>
      </c>
      <c r="P65" t="str">
        <f t="shared" si="28"/>
        <v/>
      </c>
      <c r="Q65" t="str">
        <f t="shared" si="28"/>
        <v/>
      </c>
      <c r="R65" t="str">
        <f t="shared" si="28"/>
        <v/>
      </c>
      <c r="S65" t="str">
        <f t="shared" si="28"/>
        <v/>
      </c>
      <c r="T65" t="str">
        <f t="shared" si="28"/>
        <v/>
      </c>
      <c r="U65" t="str">
        <f t="shared" si="28"/>
        <v/>
      </c>
      <c r="V65" t="str">
        <f t="shared" si="28"/>
        <v/>
      </c>
      <c r="W65" t="str">
        <f t="shared" si="28"/>
        <v/>
      </c>
      <c r="X65" t="str">
        <f t="shared" si="28"/>
        <v/>
      </c>
      <c r="Y65" t="str">
        <f t="shared" si="28"/>
        <v/>
      </c>
      <c r="Z65" t="str">
        <f t="shared" si="28"/>
        <v/>
      </c>
      <c r="AA65" t="str">
        <f t="shared" si="28"/>
        <v/>
      </c>
      <c r="AB65" t="str">
        <f t="shared" si="28"/>
        <v/>
      </c>
      <c r="AC65" t="str">
        <f t="shared" si="28"/>
        <v/>
      </c>
      <c r="AD65" t="str">
        <f t="shared" si="28"/>
        <v/>
      </c>
      <c r="AE65" t="str">
        <f t="shared" si="28"/>
        <v/>
      </c>
      <c r="AF65" t="str">
        <f t="shared" si="28"/>
        <v/>
      </c>
      <c r="AG65" t="str">
        <f t="shared" si="28"/>
        <v/>
      </c>
      <c r="AH65" t="str">
        <f t="shared" si="28"/>
        <v/>
      </c>
      <c r="AI65" t="str">
        <f t="shared" si="28"/>
        <v/>
      </c>
      <c r="AJ65" t="str">
        <f t="shared" si="28"/>
        <v/>
      </c>
      <c r="AK65" t="str">
        <f t="shared" si="28"/>
        <v/>
      </c>
      <c r="AL65" t="str">
        <f t="shared" si="28"/>
        <v/>
      </c>
      <c r="AM65" t="str">
        <f t="shared" si="28"/>
        <v/>
      </c>
      <c r="AN65" t="str">
        <f t="shared" si="28"/>
        <v/>
      </c>
      <c r="AO65" t="str">
        <f t="shared" si="28"/>
        <v/>
      </c>
      <c r="AP65" t="str">
        <f t="shared" si="28"/>
        <v/>
      </c>
      <c r="AQ65" t="str">
        <f t="shared" si="28"/>
        <v/>
      </c>
      <c r="AS65" s="15" t="str">
        <f t="shared" si="26"/>
        <v/>
      </c>
      <c r="AT65" s="15" t="str">
        <f t="shared" si="26"/>
        <v/>
      </c>
    </row>
    <row r="66" spans="1:46" ht="20.149999999999999" customHeight="1" x14ac:dyDescent="0.2">
      <c r="A66" t="str">
        <f t="shared" ref="A66:AQ66" si="29">IF(A29="","",A29)</f>
        <v/>
      </c>
      <c r="B66" t="str">
        <f t="shared" si="29"/>
        <v/>
      </c>
      <c r="C66" t="str">
        <f t="shared" si="29"/>
        <v/>
      </c>
      <c r="D66" t="str">
        <f t="shared" si="29"/>
        <v/>
      </c>
      <c r="E66" t="str">
        <f t="shared" si="29"/>
        <v/>
      </c>
      <c r="F66" t="str">
        <f t="shared" si="29"/>
        <v/>
      </c>
      <c r="G66" t="str">
        <f t="shared" si="29"/>
        <v/>
      </c>
      <c r="H66" t="str">
        <f t="shared" si="29"/>
        <v/>
      </c>
      <c r="I66" t="str">
        <f t="shared" si="29"/>
        <v/>
      </c>
      <c r="J66" t="str">
        <f t="shared" si="29"/>
        <v/>
      </c>
      <c r="K66" t="str">
        <f t="shared" si="29"/>
        <v/>
      </c>
      <c r="L66" t="str">
        <f t="shared" si="29"/>
        <v/>
      </c>
      <c r="M66" t="str">
        <f t="shared" si="29"/>
        <v/>
      </c>
      <c r="N66" t="str">
        <f t="shared" si="29"/>
        <v/>
      </c>
      <c r="O66" t="str">
        <f t="shared" si="29"/>
        <v/>
      </c>
      <c r="P66" t="str">
        <f t="shared" si="29"/>
        <v/>
      </c>
      <c r="Q66" t="str">
        <f t="shared" si="29"/>
        <v/>
      </c>
      <c r="R66" t="str">
        <f t="shared" si="29"/>
        <v/>
      </c>
      <c r="S66" t="str">
        <f t="shared" si="29"/>
        <v/>
      </c>
      <c r="T66" t="str">
        <f t="shared" si="29"/>
        <v/>
      </c>
      <c r="U66" t="str">
        <f t="shared" si="29"/>
        <v/>
      </c>
      <c r="V66" t="str">
        <f t="shared" si="29"/>
        <v/>
      </c>
      <c r="W66" t="str">
        <f t="shared" si="29"/>
        <v/>
      </c>
      <c r="X66" t="str">
        <f t="shared" si="29"/>
        <v/>
      </c>
      <c r="Y66" t="str">
        <f t="shared" si="29"/>
        <v/>
      </c>
      <c r="Z66" t="str">
        <f t="shared" si="29"/>
        <v/>
      </c>
      <c r="AA66" t="str">
        <f t="shared" si="29"/>
        <v/>
      </c>
      <c r="AB66" t="str">
        <f t="shared" si="29"/>
        <v/>
      </c>
      <c r="AC66" t="str">
        <f t="shared" si="29"/>
        <v/>
      </c>
      <c r="AD66" t="str">
        <f t="shared" si="29"/>
        <v/>
      </c>
      <c r="AE66" t="str">
        <f t="shared" si="29"/>
        <v/>
      </c>
      <c r="AF66" t="str">
        <f t="shared" si="29"/>
        <v/>
      </c>
      <c r="AG66" t="str">
        <f t="shared" si="29"/>
        <v/>
      </c>
      <c r="AH66" t="str">
        <f t="shared" si="29"/>
        <v/>
      </c>
      <c r="AI66" t="str">
        <f t="shared" si="29"/>
        <v/>
      </c>
      <c r="AJ66" t="str">
        <f t="shared" si="29"/>
        <v/>
      </c>
      <c r="AK66" t="str">
        <f t="shared" si="29"/>
        <v/>
      </c>
      <c r="AL66" t="str">
        <f t="shared" si="29"/>
        <v/>
      </c>
      <c r="AM66" t="str">
        <f t="shared" si="29"/>
        <v/>
      </c>
      <c r="AN66" t="str">
        <f t="shared" si="29"/>
        <v/>
      </c>
      <c r="AO66" t="str">
        <f t="shared" si="29"/>
        <v/>
      </c>
      <c r="AP66" t="str">
        <f t="shared" si="29"/>
        <v/>
      </c>
      <c r="AQ66" t="str">
        <f t="shared" si="29"/>
        <v/>
      </c>
      <c r="AS66" s="15" t="str">
        <f t="shared" si="26"/>
        <v/>
      </c>
      <c r="AT66" s="15" t="str">
        <f t="shared" si="26"/>
        <v/>
      </c>
    </row>
    <row r="67" spans="1:46" ht="20.149999999999999" customHeight="1" x14ac:dyDescent="0.2">
      <c r="A67" t="str">
        <f t="shared" ref="A67:AQ67" si="30">IF(A30="","",A30)</f>
        <v/>
      </c>
      <c r="B67" t="str">
        <f t="shared" si="30"/>
        <v/>
      </c>
      <c r="C67" t="str">
        <f t="shared" si="30"/>
        <v/>
      </c>
      <c r="D67" t="str">
        <f t="shared" si="30"/>
        <v/>
      </c>
      <c r="E67" t="str">
        <f t="shared" si="30"/>
        <v/>
      </c>
      <c r="F67" t="str">
        <f t="shared" si="30"/>
        <v/>
      </c>
      <c r="G67" t="str">
        <f t="shared" si="30"/>
        <v/>
      </c>
      <c r="H67" t="str">
        <f t="shared" si="30"/>
        <v/>
      </c>
      <c r="I67" t="str">
        <f t="shared" si="30"/>
        <v/>
      </c>
      <c r="J67" t="str">
        <f t="shared" si="30"/>
        <v/>
      </c>
      <c r="K67" t="str">
        <f t="shared" si="30"/>
        <v/>
      </c>
      <c r="L67" t="str">
        <f t="shared" si="30"/>
        <v/>
      </c>
      <c r="M67" t="str">
        <f t="shared" si="30"/>
        <v/>
      </c>
      <c r="N67" t="str">
        <f t="shared" si="30"/>
        <v/>
      </c>
      <c r="O67" t="str">
        <f t="shared" si="30"/>
        <v/>
      </c>
      <c r="P67" t="str">
        <f t="shared" si="30"/>
        <v/>
      </c>
      <c r="Q67" t="str">
        <f t="shared" si="30"/>
        <v/>
      </c>
      <c r="R67" t="str">
        <f t="shared" si="30"/>
        <v/>
      </c>
      <c r="S67" t="str">
        <f t="shared" si="30"/>
        <v/>
      </c>
      <c r="T67" t="str">
        <f t="shared" si="30"/>
        <v/>
      </c>
      <c r="U67" t="str">
        <f t="shared" si="30"/>
        <v/>
      </c>
      <c r="V67" t="str">
        <f t="shared" si="30"/>
        <v/>
      </c>
      <c r="W67" t="str">
        <f t="shared" si="30"/>
        <v/>
      </c>
      <c r="X67" t="str">
        <f t="shared" si="30"/>
        <v/>
      </c>
      <c r="Y67" t="str">
        <f t="shared" si="30"/>
        <v/>
      </c>
      <c r="Z67" t="str">
        <f t="shared" si="30"/>
        <v/>
      </c>
      <c r="AA67" t="str">
        <f t="shared" si="30"/>
        <v/>
      </c>
      <c r="AB67" t="str">
        <f t="shared" si="30"/>
        <v/>
      </c>
      <c r="AC67" t="str">
        <f t="shared" si="30"/>
        <v/>
      </c>
      <c r="AD67" t="str">
        <f t="shared" si="30"/>
        <v/>
      </c>
      <c r="AE67" t="str">
        <f t="shared" si="30"/>
        <v/>
      </c>
      <c r="AF67" t="str">
        <f t="shared" si="30"/>
        <v/>
      </c>
      <c r="AG67" t="str">
        <f t="shared" si="30"/>
        <v/>
      </c>
      <c r="AH67" t="str">
        <f t="shared" si="30"/>
        <v/>
      </c>
      <c r="AI67" t="str">
        <f t="shared" si="30"/>
        <v/>
      </c>
      <c r="AJ67" t="str">
        <f t="shared" si="30"/>
        <v/>
      </c>
      <c r="AK67" t="str">
        <f t="shared" si="30"/>
        <v/>
      </c>
      <c r="AL67" t="str">
        <f t="shared" si="30"/>
        <v/>
      </c>
      <c r="AM67" t="str">
        <f t="shared" si="30"/>
        <v/>
      </c>
      <c r="AN67" t="str">
        <f t="shared" si="30"/>
        <v/>
      </c>
      <c r="AO67" t="str">
        <f t="shared" si="30"/>
        <v/>
      </c>
      <c r="AP67" t="str">
        <f t="shared" si="30"/>
        <v/>
      </c>
      <c r="AQ67" t="str">
        <f t="shared" si="30"/>
        <v/>
      </c>
    </row>
    <row r="68" spans="1:46" ht="20.149999999999999" customHeight="1" x14ac:dyDescent="0.2">
      <c r="A68" t="str">
        <f t="shared" ref="A68:I68" si="31">IF(A31="","",A31)</f>
        <v/>
      </c>
      <c r="B68" t="str">
        <f t="shared" si="31"/>
        <v>(3)</v>
      </c>
      <c r="E68" t="str">
        <f t="shared" si="31"/>
        <v>半径</v>
      </c>
      <c r="H68">
        <f t="shared" ca="1" si="31"/>
        <v>9</v>
      </c>
      <c r="I68" t="str">
        <f t="shared" si="31"/>
        <v>㎝</v>
      </c>
      <c r="AR68" s="15" t="str">
        <f t="shared" ref="AR68:AT70" si="32">IF(AR31="","",AR31)</f>
        <v/>
      </c>
      <c r="AS68" s="15" t="str">
        <f t="shared" si="32"/>
        <v/>
      </c>
      <c r="AT68" s="15" t="str">
        <f t="shared" si="32"/>
        <v/>
      </c>
    </row>
    <row r="69" spans="1:46" ht="20.149999999999999" customHeight="1" x14ac:dyDescent="0.2">
      <c r="A69" t="str">
        <f t="shared" ref="A69:AQ69" si="33">IF(A32="","",A32)</f>
        <v/>
      </c>
      <c r="B69" t="str">
        <f t="shared" si="33"/>
        <v/>
      </c>
      <c r="C69" t="str">
        <f t="shared" si="33"/>
        <v/>
      </c>
      <c r="D69" t="str">
        <f t="shared" si="33"/>
        <v/>
      </c>
      <c r="E69" s="13" t="s">
        <v>208</v>
      </c>
      <c r="F69" s="13"/>
      <c r="G69" s="13"/>
      <c r="H69" s="13"/>
      <c r="I69" s="13">
        <f ca="1">H68</f>
        <v>9</v>
      </c>
      <c r="J69" s="14">
        <v>2</v>
      </c>
      <c r="K69" s="25" t="s">
        <v>207</v>
      </c>
      <c r="L69" s="25"/>
      <c r="M69" s="28">
        <f ca="1">4*I69^2</f>
        <v>324</v>
      </c>
      <c r="N69" s="28"/>
      <c r="O69" s="28"/>
      <c r="P69" s="25" t="s">
        <v>205</v>
      </c>
      <c r="Q69" s="25"/>
      <c r="R69" s="13" t="s">
        <v>209</v>
      </c>
      <c r="S69" s="13"/>
      <c r="T69" s="13"/>
      <c r="U69" t="str">
        <f t="shared" si="33"/>
        <v/>
      </c>
      <c r="V69" t="str">
        <f t="shared" si="33"/>
        <v/>
      </c>
      <c r="W69" t="str">
        <f t="shared" si="33"/>
        <v/>
      </c>
      <c r="X69" t="str">
        <f t="shared" si="33"/>
        <v/>
      </c>
      <c r="Y69" t="str">
        <f t="shared" si="33"/>
        <v/>
      </c>
      <c r="Z69" t="str">
        <f t="shared" si="33"/>
        <v/>
      </c>
      <c r="AA69" t="str">
        <f t="shared" si="33"/>
        <v/>
      </c>
      <c r="AB69" t="str">
        <f t="shared" si="33"/>
        <v/>
      </c>
      <c r="AC69" t="str">
        <f t="shared" si="33"/>
        <v/>
      </c>
      <c r="AD69" t="str">
        <f t="shared" si="33"/>
        <v/>
      </c>
      <c r="AE69" t="str">
        <f t="shared" si="33"/>
        <v/>
      </c>
      <c r="AF69" t="str">
        <f t="shared" si="33"/>
        <v/>
      </c>
      <c r="AG69" t="str">
        <f t="shared" si="33"/>
        <v/>
      </c>
      <c r="AH69" t="str">
        <f t="shared" si="33"/>
        <v/>
      </c>
      <c r="AI69" t="str">
        <f t="shared" si="33"/>
        <v/>
      </c>
      <c r="AJ69" t="str">
        <f t="shared" si="33"/>
        <v/>
      </c>
      <c r="AK69" t="str">
        <f t="shared" si="33"/>
        <v/>
      </c>
      <c r="AL69" t="str">
        <f t="shared" si="33"/>
        <v/>
      </c>
      <c r="AM69" t="str">
        <f t="shared" si="33"/>
        <v/>
      </c>
      <c r="AN69" t="str">
        <f t="shared" si="33"/>
        <v/>
      </c>
      <c r="AO69" t="str">
        <f t="shared" si="33"/>
        <v/>
      </c>
      <c r="AP69" t="str">
        <f t="shared" si="33"/>
        <v/>
      </c>
      <c r="AQ69" t="str">
        <f t="shared" si="33"/>
        <v/>
      </c>
      <c r="AR69" s="15" t="str">
        <f t="shared" si="32"/>
        <v/>
      </c>
      <c r="AS69" s="15" t="str">
        <f t="shared" si="32"/>
        <v/>
      </c>
      <c r="AT69" s="15" t="str">
        <f t="shared" si="32"/>
        <v/>
      </c>
    </row>
    <row r="70" spans="1:46" ht="20.149999999999999" customHeight="1" x14ac:dyDescent="0.2">
      <c r="A70" t="str">
        <f t="shared" ref="A70:AQ70" si="34">IF(A33="","",A33)</f>
        <v/>
      </c>
      <c r="B70" t="str">
        <f t="shared" si="34"/>
        <v/>
      </c>
      <c r="C70" t="str">
        <f t="shared" si="34"/>
        <v/>
      </c>
      <c r="D70" t="str">
        <f t="shared" si="34"/>
        <v/>
      </c>
      <c r="E70" t="str">
        <f t="shared" si="34"/>
        <v/>
      </c>
      <c r="F70" t="str">
        <f t="shared" si="34"/>
        <v/>
      </c>
      <c r="G70" t="str">
        <f t="shared" si="34"/>
        <v/>
      </c>
      <c r="H70" t="str">
        <f t="shared" si="34"/>
        <v/>
      </c>
      <c r="I70" t="str">
        <f t="shared" si="34"/>
        <v/>
      </c>
      <c r="J70" t="str">
        <f t="shared" si="34"/>
        <v/>
      </c>
      <c r="K70" t="str">
        <f t="shared" si="34"/>
        <v/>
      </c>
      <c r="L70" t="str">
        <f t="shared" si="34"/>
        <v/>
      </c>
      <c r="M70" t="str">
        <f t="shared" si="34"/>
        <v/>
      </c>
      <c r="N70" t="str">
        <f t="shared" si="34"/>
        <v/>
      </c>
      <c r="O70" t="str">
        <f t="shared" si="34"/>
        <v/>
      </c>
      <c r="P70" t="str">
        <f t="shared" si="34"/>
        <v/>
      </c>
      <c r="Q70" t="str">
        <f t="shared" si="34"/>
        <v/>
      </c>
      <c r="R70" t="str">
        <f t="shared" si="34"/>
        <v/>
      </c>
      <c r="S70" t="str">
        <f t="shared" si="34"/>
        <v/>
      </c>
      <c r="T70" t="str">
        <f t="shared" si="34"/>
        <v/>
      </c>
      <c r="U70" t="str">
        <f t="shared" si="34"/>
        <v/>
      </c>
      <c r="V70" t="str">
        <f t="shared" si="34"/>
        <v/>
      </c>
      <c r="W70" t="str">
        <f t="shared" si="34"/>
        <v/>
      </c>
      <c r="X70" t="str">
        <f t="shared" si="34"/>
        <v/>
      </c>
      <c r="Y70" t="str">
        <f t="shared" si="34"/>
        <v/>
      </c>
      <c r="Z70" t="str">
        <f t="shared" si="34"/>
        <v/>
      </c>
      <c r="AA70" t="str">
        <f t="shared" si="34"/>
        <v/>
      </c>
      <c r="AB70" t="str">
        <f t="shared" si="34"/>
        <v/>
      </c>
      <c r="AC70" t="str">
        <f t="shared" si="34"/>
        <v/>
      </c>
      <c r="AD70" t="str">
        <f t="shared" si="34"/>
        <v/>
      </c>
      <c r="AE70" t="str">
        <f t="shared" si="34"/>
        <v/>
      </c>
      <c r="AF70" t="str">
        <f t="shared" si="34"/>
        <v/>
      </c>
      <c r="AG70" t="str">
        <f t="shared" si="34"/>
        <v/>
      </c>
      <c r="AH70" t="str">
        <f t="shared" si="34"/>
        <v/>
      </c>
      <c r="AI70" t="str">
        <f t="shared" si="34"/>
        <v/>
      </c>
      <c r="AJ70" t="str">
        <f t="shared" si="34"/>
        <v/>
      </c>
      <c r="AK70" t="str">
        <f t="shared" si="34"/>
        <v/>
      </c>
      <c r="AL70" t="str">
        <f t="shared" si="34"/>
        <v/>
      </c>
      <c r="AM70" t="str">
        <f t="shared" si="34"/>
        <v/>
      </c>
      <c r="AN70" t="str">
        <f t="shared" si="34"/>
        <v/>
      </c>
      <c r="AO70" t="str">
        <f t="shared" si="34"/>
        <v/>
      </c>
      <c r="AP70" t="str">
        <f t="shared" si="34"/>
        <v/>
      </c>
      <c r="AQ70" t="str">
        <f t="shared" si="34"/>
        <v/>
      </c>
      <c r="AR70" s="15" t="str">
        <f t="shared" si="32"/>
        <v/>
      </c>
      <c r="AS70" s="15" t="str">
        <f t="shared" si="32"/>
        <v/>
      </c>
      <c r="AT70" s="15" t="str">
        <f t="shared" si="32"/>
        <v/>
      </c>
    </row>
    <row r="71" spans="1:46" ht="20.149999999999999" customHeight="1" x14ac:dyDescent="0.2">
      <c r="A71" t="str">
        <f t="shared" ref="A71:AQ71" si="35">IF(A34="","",A34)</f>
        <v/>
      </c>
      <c r="B71" t="str">
        <f t="shared" si="35"/>
        <v/>
      </c>
      <c r="C71" t="str">
        <f t="shared" si="35"/>
        <v/>
      </c>
      <c r="D71" t="str">
        <f t="shared" si="35"/>
        <v/>
      </c>
      <c r="E71" t="str">
        <f t="shared" si="35"/>
        <v/>
      </c>
      <c r="F71" t="str">
        <f t="shared" si="35"/>
        <v/>
      </c>
      <c r="G71" t="str">
        <f t="shared" si="35"/>
        <v/>
      </c>
      <c r="H71" t="str">
        <f t="shared" si="35"/>
        <v/>
      </c>
      <c r="I71" t="str">
        <f t="shared" si="35"/>
        <v/>
      </c>
      <c r="J71" t="str">
        <f t="shared" si="35"/>
        <v/>
      </c>
      <c r="K71" t="str">
        <f t="shared" si="35"/>
        <v/>
      </c>
      <c r="L71" t="str">
        <f t="shared" si="35"/>
        <v/>
      </c>
      <c r="M71" t="str">
        <f t="shared" si="35"/>
        <v/>
      </c>
      <c r="N71" t="str">
        <f t="shared" si="35"/>
        <v/>
      </c>
      <c r="O71" t="str">
        <f t="shared" si="35"/>
        <v/>
      </c>
      <c r="P71" t="str">
        <f t="shared" si="35"/>
        <v/>
      </c>
      <c r="Q71" t="str">
        <f t="shared" si="35"/>
        <v/>
      </c>
      <c r="R71" t="str">
        <f t="shared" si="35"/>
        <v/>
      </c>
      <c r="S71" t="str">
        <f t="shared" si="35"/>
        <v/>
      </c>
      <c r="T71" t="str">
        <f t="shared" si="35"/>
        <v/>
      </c>
      <c r="U71" t="str">
        <f t="shared" si="35"/>
        <v/>
      </c>
      <c r="V71" t="str">
        <f t="shared" si="35"/>
        <v/>
      </c>
      <c r="W71" t="str">
        <f t="shared" si="35"/>
        <v/>
      </c>
      <c r="X71" t="str">
        <f t="shared" si="35"/>
        <v/>
      </c>
      <c r="Y71" t="str">
        <f t="shared" si="35"/>
        <v/>
      </c>
      <c r="Z71" t="str">
        <f t="shared" si="35"/>
        <v/>
      </c>
      <c r="AA71" t="str">
        <f t="shared" si="35"/>
        <v/>
      </c>
      <c r="AB71" t="str">
        <f t="shared" si="35"/>
        <v/>
      </c>
      <c r="AC71" t="str">
        <f t="shared" si="35"/>
        <v/>
      </c>
      <c r="AD71" t="str">
        <f t="shared" si="35"/>
        <v/>
      </c>
      <c r="AE71" t="str">
        <f t="shared" si="35"/>
        <v/>
      </c>
      <c r="AF71" t="str">
        <f t="shared" si="35"/>
        <v/>
      </c>
      <c r="AG71" t="str">
        <f t="shared" si="35"/>
        <v/>
      </c>
      <c r="AH71" t="str">
        <f t="shared" si="35"/>
        <v/>
      </c>
      <c r="AI71" t="str">
        <f t="shared" si="35"/>
        <v/>
      </c>
      <c r="AJ71" t="str">
        <f t="shared" si="35"/>
        <v/>
      </c>
      <c r="AK71" t="str">
        <f t="shared" si="35"/>
        <v/>
      </c>
      <c r="AL71" t="str">
        <f t="shared" si="35"/>
        <v/>
      </c>
      <c r="AM71" t="str">
        <f t="shared" si="35"/>
        <v/>
      </c>
      <c r="AN71" t="str">
        <f t="shared" si="35"/>
        <v/>
      </c>
      <c r="AO71" t="str">
        <f t="shared" si="35"/>
        <v/>
      </c>
      <c r="AP71" t="str">
        <f t="shared" si="35"/>
        <v/>
      </c>
      <c r="AQ71" t="str">
        <f t="shared" si="35"/>
        <v/>
      </c>
      <c r="AR71" s="15" t="str">
        <f t="shared" ref="AR71:AT73" si="36">IF(AR34="","",AR34)</f>
        <v/>
      </c>
      <c r="AS71" s="15" t="str">
        <f t="shared" si="36"/>
        <v/>
      </c>
      <c r="AT71" s="15" t="str">
        <f t="shared" si="36"/>
        <v/>
      </c>
    </row>
    <row r="72" spans="1:46" ht="20.149999999999999" customHeight="1" x14ac:dyDescent="0.2">
      <c r="A72" t="str">
        <f t="shared" ref="A72:AQ72" si="37">IF(A35="","",A35)</f>
        <v/>
      </c>
      <c r="B72" t="str">
        <f t="shared" si="37"/>
        <v/>
      </c>
      <c r="C72" t="str">
        <f t="shared" si="37"/>
        <v/>
      </c>
      <c r="D72" t="str">
        <f t="shared" si="37"/>
        <v/>
      </c>
      <c r="E72" t="str">
        <f t="shared" si="37"/>
        <v/>
      </c>
      <c r="F72" t="str">
        <f t="shared" si="37"/>
        <v/>
      </c>
      <c r="G72" t="str">
        <f t="shared" si="37"/>
        <v/>
      </c>
      <c r="H72" t="str">
        <f t="shared" si="37"/>
        <v/>
      </c>
      <c r="I72" t="str">
        <f t="shared" si="37"/>
        <v/>
      </c>
      <c r="J72" t="str">
        <f t="shared" si="37"/>
        <v/>
      </c>
      <c r="K72" t="str">
        <f t="shared" si="37"/>
        <v/>
      </c>
      <c r="L72" t="str">
        <f t="shared" si="37"/>
        <v/>
      </c>
      <c r="M72" t="str">
        <f t="shared" si="37"/>
        <v/>
      </c>
      <c r="N72" t="str">
        <f t="shared" si="37"/>
        <v/>
      </c>
      <c r="O72" t="str">
        <f t="shared" si="37"/>
        <v/>
      </c>
      <c r="P72" t="str">
        <f t="shared" si="37"/>
        <v/>
      </c>
      <c r="Q72" t="str">
        <f t="shared" si="37"/>
        <v/>
      </c>
      <c r="R72" t="str">
        <f t="shared" si="37"/>
        <v/>
      </c>
      <c r="S72" t="str">
        <f t="shared" si="37"/>
        <v/>
      </c>
      <c r="T72" t="str">
        <f t="shared" si="37"/>
        <v/>
      </c>
      <c r="U72" t="str">
        <f t="shared" si="37"/>
        <v/>
      </c>
      <c r="V72" t="str">
        <f t="shared" si="37"/>
        <v/>
      </c>
      <c r="W72" t="str">
        <f t="shared" si="37"/>
        <v/>
      </c>
      <c r="X72" t="str">
        <f t="shared" si="37"/>
        <v/>
      </c>
      <c r="Y72" t="str">
        <f t="shared" si="37"/>
        <v/>
      </c>
      <c r="Z72" t="str">
        <f t="shared" si="37"/>
        <v/>
      </c>
      <c r="AA72" t="str">
        <f t="shared" si="37"/>
        <v/>
      </c>
      <c r="AB72" t="str">
        <f t="shared" si="37"/>
        <v/>
      </c>
      <c r="AC72" t="str">
        <f t="shared" si="37"/>
        <v/>
      </c>
      <c r="AD72" t="str">
        <f t="shared" si="37"/>
        <v/>
      </c>
      <c r="AE72" t="str">
        <f t="shared" si="37"/>
        <v/>
      </c>
      <c r="AF72" t="str">
        <f t="shared" si="37"/>
        <v/>
      </c>
      <c r="AG72" t="str">
        <f t="shared" si="37"/>
        <v/>
      </c>
      <c r="AH72" t="str">
        <f t="shared" si="37"/>
        <v/>
      </c>
      <c r="AI72" t="str">
        <f t="shared" si="37"/>
        <v/>
      </c>
      <c r="AJ72" t="str">
        <f t="shared" si="37"/>
        <v/>
      </c>
      <c r="AK72" t="str">
        <f t="shared" si="37"/>
        <v/>
      </c>
      <c r="AL72" t="str">
        <f t="shared" si="37"/>
        <v/>
      </c>
      <c r="AM72" t="str">
        <f t="shared" si="37"/>
        <v/>
      </c>
      <c r="AN72" t="str">
        <f t="shared" si="37"/>
        <v/>
      </c>
      <c r="AO72" t="str">
        <f t="shared" si="37"/>
        <v/>
      </c>
      <c r="AP72" t="str">
        <f t="shared" si="37"/>
        <v/>
      </c>
      <c r="AQ72" t="str">
        <f t="shared" si="37"/>
        <v/>
      </c>
      <c r="AR72" s="15" t="str">
        <f t="shared" si="36"/>
        <v/>
      </c>
      <c r="AS72" s="15" t="str">
        <f t="shared" si="36"/>
        <v/>
      </c>
      <c r="AT72" s="15" t="str">
        <f t="shared" si="36"/>
        <v/>
      </c>
    </row>
    <row r="73" spans="1:46" ht="20.149999999999999" customHeight="1" x14ac:dyDescent="0.2">
      <c r="A73" t="str">
        <f t="shared" ref="A73:AQ73" si="38">IF(A36="","",A36)</f>
        <v/>
      </c>
      <c r="B73" t="str">
        <f t="shared" si="38"/>
        <v/>
      </c>
      <c r="C73" t="str">
        <f t="shared" si="38"/>
        <v/>
      </c>
      <c r="D73" t="str">
        <f t="shared" si="38"/>
        <v/>
      </c>
      <c r="E73" t="str">
        <f t="shared" si="38"/>
        <v/>
      </c>
      <c r="F73" t="str">
        <f t="shared" si="38"/>
        <v/>
      </c>
      <c r="G73" t="str">
        <f t="shared" si="38"/>
        <v/>
      </c>
      <c r="H73" t="str">
        <f t="shared" si="38"/>
        <v/>
      </c>
      <c r="I73" t="str">
        <f t="shared" si="38"/>
        <v/>
      </c>
      <c r="J73" t="str">
        <f t="shared" si="38"/>
        <v/>
      </c>
      <c r="K73" t="str">
        <f t="shared" si="38"/>
        <v/>
      </c>
      <c r="L73" t="str">
        <f t="shared" si="38"/>
        <v/>
      </c>
      <c r="M73" t="str">
        <f t="shared" si="38"/>
        <v/>
      </c>
      <c r="N73" t="str">
        <f t="shared" si="38"/>
        <v/>
      </c>
      <c r="O73" t="str">
        <f t="shared" si="38"/>
        <v/>
      </c>
      <c r="P73" t="str">
        <f t="shared" si="38"/>
        <v/>
      </c>
      <c r="Q73" t="str">
        <f t="shared" si="38"/>
        <v/>
      </c>
      <c r="R73" t="str">
        <f t="shared" si="38"/>
        <v/>
      </c>
      <c r="S73" t="str">
        <f t="shared" si="38"/>
        <v/>
      </c>
      <c r="T73" t="str">
        <f t="shared" si="38"/>
        <v/>
      </c>
      <c r="U73" t="str">
        <f t="shared" si="38"/>
        <v/>
      </c>
      <c r="V73" t="str">
        <f t="shared" si="38"/>
        <v/>
      </c>
      <c r="W73" t="str">
        <f t="shared" si="38"/>
        <v/>
      </c>
      <c r="X73" t="str">
        <f t="shared" si="38"/>
        <v/>
      </c>
      <c r="Y73" t="str">
        <f t="shared" si="38"/>
        <v/>
      </c>
      <c r="Z73" t="str">
        <f t="shared" si="38"/>
        <v/>
      </c>
      <c r="AA73" t="str">
        <f t="shared" si="38"/>
        <v/>
      </c>
      <c r="AB73" t="str">
        <f t="shared" si="38"/>
        <v/>
      </c>
      <c r="AC73" t="str">
        <f t="shared" si="38"/>
        <v/>
      </c>
      <c r="AD73" t="str">
        <f t="shared" si="38"/>
        <v/>
      </c>
      <c r="AE73" t="str">
        <f t="shared" si="38"/>
        <v/>
      </c>
      <c r="AF73" t="str">
        <f t="shared" si="38"/>
        <v/>
      </c>
      <c r="AG73" t="str">
        <f t="shared" si="38"/>
        <v/>
      </c>
      <c r="AH73" t="str">
        <f t="shared" si="38"/>
        <v/>
      </c>
      <c r="AI73" t="str">
        <f t="shared" si="38"/>
        <v/>
      </c>
      <c r="AJ73" t="str">
        <f t="shared" si="38"/>
        <v/>
      </c>
      <c r="AK73" t="str">
        <f t="shared" si="38"/>
        <v/>
      </c>
      <c r="AL73" t="str">
        <f t="shared" si="38"/>
        <v/>
      </c>
      <c r="AM73" t="str">
        <f t="shared" si="38"/>
        <v/>
      </c>
      <c r="AN73" t="str">
        <f t="shared" si="38"/>
        <v/>
      </c>
      <c r="AO73" t="str">
        <f t="shared" si="38"/>
        <v/>
      </c>
      <c r="AP73" t="str">
        <f t="shared" si="38"/>
        <v/>
      </c>
      <c r="AQ73" t="str">
        <f t="shared" si="38"/>
        <v/>
      </c>
      <c r="AR73" s="15" t="str">
        <f t="shared" si="36"/>
        <v/>
      </c>
      <c r="AS73" s="15" t="str">
        <f t="shared" si="36"/>
        <v/>
      </c>
      <c r="AT73" s="15" t="str">
        <f t="shared" si="36"/>
        <v/>
      </c>
    </row>
    <row r="74" spans="1:46" ht="20.149999999999999" customHeight="1" x14ac:dyDescent="0.2"/>
    <row r="75" spans="1:46" ht="20.149999999999999" customHeight="1" x14ac:dyDescent="0.2"/>
    <row r="76" spans="1:46" ht="20.149999999999999" customHeight="1" x14ac:dyDescent="0.2"/>
    <row r="77" spans="1:46" ht="20.149999999999999" customHeight="1" x14ac:dyDescent="0.2"/>
    <row r="78" spans="1:46" ht="20.149999999999999" customHeight="1" x14ac:dyDescent="0.2"/>
    <row r="79" spans="1:46" ht="20.149999999999999" customHeight="1" x14ac:dyDescent="0.2"/>
    <row r="80" spans="1:46" ht="20.149999999999999" customHeight="1" x14ac:dyDescent="0.2"/>
    <row r="81" ht="20.149999999999999" customHeight="1" x14ac:dyDescent="0.2"/>
    <row r="82" ht="20.149999999999999" customHeight="1" x14ac:dyDescent="0.2"/>
    <row r="83" ht="20.149999999999999" customHeight="1" x14ac:dyDescent="0.2"/>
    <row r="84" ht="20.149999999999999" customHeight="1" x14ac:dyDescent="0.2"/>
    <row r="85" ht="20.149999999999999" customHeight="1" x14ac:dyDescent="0.2"/>
    <row r="86" ht="20.149999999999999" customHeight="1" x14ac:dyDescent="0.2"/>
    <row r="87" ht="20.149999999999999" customHeight="1" x14ac:dyDescent="0.2"/>
    <row r="88" ht="20.149999999999999" customHeight="1" x14ac:dyDescent="0.2"/>
    <row r="89" ht="20.149999999999999" customHeight="1" x14ac:dyDescent="0.2"/>
    <row r="90" ht="20.149999999999999" customHeight="1" x14ac:dyDescent="0.2"/>
    <row r="91" ht="20.149999999999999" customHeight="1" x14ac:dyDescent="0.2"/>
    <row r="92" ht="20.149999999999999" customHeight="1" x14ac:dyDescent="0.2"/>
    <row r="93" ht="20.149999999999999" customHeight="1" x14ac:dyDescent="0.2"/>
    <row r="94" ht="20.149999999999999" customHeight="1" x14ac:dyDescent="0.2"/>
    <row r="95" ht="20.149999999999999" customHeight="1" x14ac:dyDescent="0.2"/>
    <row r="96" ht="20.149999999999999" customHeight="1" x14ac:dyDescent="0.2"/>
    <row r="97" ht="20.149999999999999" customHeight="1" x14ac:dyDescent="0.2"/>
    <row r="98" ht="20.149999999999999" customHeight="1" x14ac:dyDescent="0.2"/>
    <row r="99" ht="20.149999999999999" customHeight="1" x14ac:dyDescent="0.2"/>
    <row r="100" ht="20.149999999999999" customHeight="1" x14ac:dyDescent="0.2"/>
  </sheetData>
  <mergeCells count="53">
    <mergeCell ref="K69:L69"/>
    <mergeCell ref="M69:O69"/>
    <mergeCell ref="P69:Q69"/>
    <mergeCell ref="K59:L59"/>
    <mergeCell ref="M59:O59"/>
    <mergeCell ref="P59:Q59"/>
    <mergeCell ref="K64:L64"/>
    <mergeCell ref="M64:O64"/>
    <mergeCell ref="P64:Q64"/>
    <mergeCell ref="S52:V53"/>
    <mergeCell ref="E53:F53"/>
    <mergeCell ref="C54:D55"/>
    <mergeCell ref="E54:G54"/>
    <mergeCell ref="H54:I55"/>
    <mergeCell ref="J54:M55"/>
    <mergeCell ref="E55:G55"/>
    <mergeCell ref="E52:F52"/>
    <mergeCell ref="G52:I53"/>
    <mergeCell ref="J52:J53"/>
    <mergeCell ref="L52:M53"/>
    <mergeCell ref="N52:P53"/>
    <mergeCell ref="Q52:R53"/>
    <mergeCell ref="S47:V48"/>
    <mergeCell ref="E48:F48"/>
    <mergeCell ref="C49:D50"/>
    <mergeCell ref="E49:G49"/>
    <mergeCell ref="H49:I50"/>
    <mergeCell ref="J49:M50"/>
    <mergeCell ref="E50:G50"/>
    <mergeCell ref="E47:F47"/>
    <mergeCell ref="G47:I48"/>
    <mergeCell ref="J47:J48"/>
    <mergeCell ref="L47:M48"/>
    <mergeCell ref="N47:P48"/>
    <mergeCell ref="Q47:R48"/>
    <mergeCell ref="C44:D45"/>
    <mergeCell ref="N42:P43"/>
    <mergeCell ref="Q42:R43"/>
    <mergeCell ref="E44:G44"/>
    <mergeCell ref="E45:G45"/>
    <mergeCell ref="H44:I45"/>
    <mergeCell ref="J44:M45"/>
    <mergeCell ref="E43:F43"/>
    <mergeCell ref="G42:I43"/>
    <mergeCell ref="J42:J43"/>
    <mergeCell ref="E42:F42"/>
    <mergeCell ref="S42:V43"/>
    <mergeCell ref="L42:M43"/>
    <mergeCell ref="AO1:AP1"/>
    <mergeCell ref="S14:T14"/>
    <mergeCell ref="W22:X22"/>
    <mergeCell ref="T30:U30"/>
    <mergeCell ref="AO38:AP38"/>
  </mergeCells>
  <phoneticPr fontId="9"/>
  <conditionalFormatting sqref="E44:G44">
    <cfRule type="expression" dxfId="2" priority="3" stopIfTrue="1">
      <formula>E44=""</formula>
    </cfRule>
  </conditionalFormatting>
  <conditionalFormatting sqref="E49:G49">
    <cfRule type="expression" dxfId="1" priority="2" stopIfTrue="1">
      <formula>E49=""</formula>
    </cfRule>
  </conditionalFormatting>
  <conditionalFormatting sqref="E54:G54">
    <cfRule type="expression" dxfId="0" priority="1" stopIfTrue="1">
      <formula>E54=""</formula>
    </cfRule>
  </conditionalFormatting>
  <pageMargins left="0.98425196850393704" right="0.78740157480314965" top="0.98425196850393704" bottom="0.98425196850393704" header="0.51181102362204722" footer="0.51181102362204722"/>
  <pageSetup paperSize="9" orientation="portrait" verticalDpi="0" r:id="rId1"/>
  <headerFooter alignWithMargins="0">
    <oddHeader>&amp;L空間図形&amp;R数学ドリル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5</vt:i4>
      </vt:variant>
    </vt:vector>
  </HeadingPairs>
  <TitlesOfParts>
    <vt:vector size="10" baseType="lpstr">
      <vt:lpstr>空間図形①</vt:lpstr>
      <vt:lpstr>空間図形②</vt:lpstr>
      <vt:lpstr>空間図形③</vt:lpstr>
      <vt:lpstr>空間図形④</vt:lpstr>
      <vt:lpstr>空間図形⑤</vt:lpstr>
      <vt:lpstr>空間図形①!Print_Area</vt:lpstr>
      <vt:lpstr>空間図形②!Print_Area</vt:lpstr>
      <vt:lpstr>空間図形③!Print_Area</vt:lpstr>
      <vt:lpstr>空間図形④!Print_Area</vt:lpstr>
      <vt:lpstr>空間図形⑤!Print_Area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鈴木　英之</dc:creator>
  <cp:lastModifiedBy>英之 鈴木</cp:lastModifiedBy>
  <cp:lastPrinted>2012-12-30T10:12:28Z</cp:lastPrinted>
  <dcterms:created xsi:type="dcterms:W3CDTF">2001-12-02T07:51:06Z</dcterms:created>
  <dcterms:modified xsi:type="dcterms:W3CDTF">2025-05-06T01:06:05Z</dcterms:modified>
</cp:coreProperties>
</file>