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emp\tsdrill39\GAKUNEN\t2nen_drill\"/>
    </mc:Choice>
  </mc:AlternateContent>
  <xr:revisionPtr revIDLastSave="0" documentId="13_ncr:1_{5EF9CC13-FCED-4C3B-AE7D-F645566364FD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図形の調べ方①" sheetId="2" r:id="rId1"/>
    <sheet name="図形の調べ方②" sheetId="3" r:id="rId2"/>
    <sheet name="図形の調べ方③" sheetId="4" r:id="rId3"/>
    <sheet name="図形の調べ方④" sheetId="7" r:id="rId4"/>
    <sheet name="図形の調べ方⑤" sheetId="5" r:id="rId5"/>
    <sheet name="図形の調べ方⑥" sheetId="6" r:id="rId6"/>
  </sheets>
  <definedNames>
    <definedName name="_xlnm.Print_Area" localSheetId="0">図形の調べ方①!$A$1:$AQ$73</definedName>
    <definedName name="_xlnm.Print_Area" localSheetId="1">図形の調べ方②!$A$1:$AQ$73</definedName>
    <definedName name="_xlnm.Print_Area" localSheetId="2">図形の調べ方③!$A$1:$AQ$73</definedName>
    <definedName name="_xlnm.Print_Area" localSheetId="3">図形の調べ方④!$A$1:$AQ$73</definedName>
    <definedName name="_xlnm.Print_Area" localSheetId="4">図形の調べ方⑤!$A$1:$AQ$53</definedName>
    <definedName name="_xlnm.Print_Area" localSheetId="5">図形の調べ方⑥!$A$1:$AQ$74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2" i="7" l="1"/>
  <c r="AL69" i="7" s="1"/>
  <c r="AL70" i="7" s="1"/>
  <c r="AL31" i="7"/>
  <c r="AL68" i="7"/>
  <c r="AH70" i="7" s="1"/>
  <c r="AL30" i="7"/>
  <c r="AL67" i="7"/>
  <c r="AP70" i="7" s="1"/>
  <c r="I31" i="7"/>
  <c r="I68" i="7" s="1"/>
  <c r="L69" i="7" s="1"/>
  <c r="I30" i="7"/>
  <c r="I67" i="7" s="1"/>
  <c r="H69" i="7" s="1"/>
  <c r="AM21" i="7"/>
  <c r="AM58" i="7" s="1"/>
  <c r="AK60" i="7" s="1"/>
  <c r="AD21" i="7"/>
  <c r="AD58" i="7"/>
  <c r="AG60" i="7" s="1"/>
  <c r="AM20" i="7"/>
  <c r="AM57" i="7"/>
  <c r="AC60" i="7"/>
  <c r="AD20" i="7"/>
  <c r="AD57" i="7"/>
  <c r="Y60" i="7" s="1"/>
  <c r="AD59" i="7"/>
  <c r="I20" i="7"/>
  <c r="I57" i="7" s="1"/>
  <c r="B60" i="7" s="1"/>
  <c r="I21" i="7"/>
  <c r="I58" i="7" s="1"/>
  <c r="G60" i="7" s="1"/>
  <c r="I22" i="7"/>
  <c r="I59" i="7" s="1"/>
  <c r="K60" i="7" s="1"/>
  <c r="I56" i="7"/>
  <c r="AJ10" i="7"/>
  <c r="AJ47" i="7"/>
  <c r="AN48" i="7" s="1"/>
  <c r="AJ9" i="7"/>
  <c r="AJ46" i="7" s="1"/>
  <c r="AJ48" i="7" s="1"/>
  <c r="AJ49" i="7" s="1"/>
  <c r="W9" i="7"/>
  <c r="W46" i="7" s="1"/>
  <c r="AB47" i="7" s="1"/>
  <c r="W48" i="7" s="1"/>
  <c r="I10" i="7"/>
  <c r="I47" i="7"/>
  <c r="O48" i="7" s="1"/>
  <c r="I9" i="7"/>
  <c r="I46" i="7" s="1"/>
  <c r="K48" i="7" s="1"/>
  <c r="F49" i="7" s="1"/>
  <c r="AQ69" i="7"/>
  <c r="AP69" i="7"/>
  <c r="AO69" i="7"/>
  <c r="AN69" i="7"/>
  <c r="AM69" i="7"/>
  <c r="AH69" i="7"/>
  <c r="AG69" i="7"/>
  <c r="AF69" i="7"/>
  <c r="AE69" i="7"/>
  <c r="AD69" i="7"/>
  <c r="AC69" i="7"/>
  <c r="AB69" i="7"/>
  <c r="AA69" i="7"/>
  <c r="Z69" i="7"/>
  <c r="Y69" i="7"/>
  <c r="C69" i="7"/>
  <c r="B69" i="7"/>
  <c r="A69" i="7"/>
  <c r="AQ68" i="7"/>
  <c r="AP68" i="7"/>
  <c r="AO68" i="7"/>
  <c r="AN68" i="7"/>
  <c r="AM68" i="7"/>
  <c r="AH68" i="7"/>
  <c r="AG68" i="7"/>
  <c r="AF68" i="7"/>
  <c r="AE68" i="7"/>
  <c r="AD68" i="7"/>
  <c r="AC68" i="7"/>
  <c r="AB68" i="7"/>
  <c r="AA68" i="7"/>
  <c r="Z68" i="7"/>
  <c r="Y68" i="7"/>
  <c r="X68" i="7"/>
  <c r="W68" i="7"/>
  <c r="V68" i="7"/>
  <c r="U68" i="7"/>
  <c r="T68" i="7"/>
  <c r="S68" i="7"/>
  <c r="R68" i="7"/>
  <c r="Q68" i="7"/>
  <c r="P68" i="7"/>
  <c r="O68" i="7"/>
  <c r="N68" i="7"/>
  <c r="M68" i="7"/>
  <c r="L68" i="7"/>
  <c r="K68" i="7"/>
  <c r="J68" i="7"/>
  <c r="E68" i="7"/>
  <c r="D68" i="7"/>
  <c r="C68" i="7"/>
  <c r="B68" i="7"/>
  <c r="A68" i="7"/>
  <c r="AQ67" i="7"/>
  <c r="AP67" i="7"/>
  <c r="AO67" i="7"/>
  <c r="AN67" i="7"/>
  <c r="AM67" i="7"/>
  <c r="AH67" i="7"/>
  <c r="AG67" i="7"/>
  <c r="AF67" i="7"/>
  <c r="AE67" i="7"/>
  <c r="AD67" i="7"/>
  <c r="AC67" i="7"/>
  <c r="AB67" i="7"/>
  <c r="AA67" i="7"/>
  <c r="Z67" i="7"/>
  <c r="Y67" i="7"/>
  <c r="X67" i="7"/>
  <c r="W67" i="7"/>
  <c r="V67" i="7"/>
  <c r="U67" i="7"/>
  <c r="T67" i="7"/>
  <c r="S67" i="7"/>
  <c r="R67" i="7"/>
  <c r="Q67" i="7"/>
  <c r="P67" i="7"/>
  <c r="O67" i="7"/>
  <c r="N67" i="7"/>
  <c r="M67" i="7"/>
  <c r="L67" i="7"/>
  <c r="K67" i="7"/>
  <c r="J67" i="7"/>
  <c r="E67" i="7"/>
  <c r="D67" i="7"/>
  <c r="C67" i="7"/>
  <c r="B67" i="7"/>
  <c r="A67" i="7"/>
  <c r="AQ66" i="7"/>
  <c r="AP66" i="7"/>
  <c r="AO66" i="7"/>
  <c r="AN66" i="7"/>
  <c r="AM66" i="7"/>
  <c r="AL66" i="7"/>
  <c r="AK66" i="7"/>
  <c r="AJ66" i="7"/>
  <c r="AI66" i="7"/>
  <c r="AH66" i="7"/>
  <c r="AG66" i="7"/>
  <c r="AF66" i="7"/>
  <c r="AE66" i="7"/>
  <c r="AD66" i="7"/>
  <c r="AC66" i="7"/>
  <c r="AB66" i="7"/>
  <c r="AA66" i="7"/>
  <c r="Z66" i="7"/>
  <c r="Y66" i="7"/>
  <c r="X66" i="7"/>
  <c r="W66" i="7"/>
  <c r="V66" i="7"/>
  <c r="U66" i="7"/>
  <c r="T66" i="7"/>
  <c r="S66" i="7"/>
  <c r="R66" i="7"/>
  <c r="Q66" i="7"/>
  <c r="P66" i="7"/>
  <c r="O66" i="7"/>
  <c r="N66" i="7"/>
  <c r="M66" i="7"/>
  <c r="L66" i="7"/>
  <c r="K66" i="7"/>
  <c r="J66" i="7"/>
  <c r="I66" i="7"/>
  <c r="H66" i="7"/>
  <c r="G66" i="7"/>
  <c r="F66" i="7"/>
  <c r="E66" i="7"/>
  <c r="D66" i="7"/>
  <c r="C66" i="7"/>
  <c r="B66" i="7"/>
  <c r="A66" i="7"/>
  <c r="AQ65" i="7"/>
  <c r="AP65" i="7"/>
  <c r="AO65" i="7"/>
  <c r="AN65" i="7"/>
  <c r="AM65" i="7"/>
  <c r="AL65" i="7"/>
  <c r="AK65" i="7"/>
  <c r="AJ65" i="7"/>
  <c r="AI65" i="7"/>
  <c r="AH65" i="7"/>
  <c r="AG65" i="7"/>
  <c r="AF65" i="7"/>
  <c r="AE65" i="7"/>
  <c r="AD65" i="7"/>
  <c r="AC65" i="7"/>
  <c r="AB65" i="7"/>
  <c r="AA65" i="7"/>
  <c r="Z65" i="7"/>
  <c r="Y65" i="7"/>
  <c r="X65" i="7"/>
  <c r="W65" i="7"/>
  <c r="V65" i="7"/>
  <c r="U65" i="7"/>
  <c r="T65" i="7"/>
  <c r="S65" i="7"/>
  <c r="R65" i="7"/>
  <c r="Q65" i="7"/>
  <c r="P65" i="7"/>
  <c r="O65" i="7"/>
  <c r="N65" i="7"/>
  <c r="M65" i="7"/>
  <c r="L65" i="7"/>
  <c r="K65" i="7"/>
  <c r="J65" i="7"/>
  <c r="I65" i="7"/>
  <c r="H65" i="7"/>
  <c r="G65" i="7"/>
  <c r="F65" i="7"/>
  <c r="E65" i="7"/>
  <c r="D65" i="7"/>
  <c r="C65" i="7"/>
  <c r="B65" i="7"/>
  <c r="A65" i="7"/>
  <c r="AQ64" i="7"/>
  <c r="AP64" i="7"/>
  <c r="AO64" i="7"/>
  <c r="AN64" i="7"/>
  <c r="AM64" i="7"/>
  <c r="AL64" i="7"/>
  <c r="AK64" i="7"/>
  <c r="AJ64" i="7"/>
  <c r="AI64" i="7"/>
  <c r="AH64" i="7"/>
  <c r="AG64" i="7"/>
  <c r="AF64" i="7"/>
  <c r="AE64" i="7"/>
  <c r="AD64" i="7"/>
  <c r="AC64" i="7"/>
  <c r="AB64" i="7"/>
  <c r="AA64" i="7"/>
  <c r="Z64" i="7"/>
  <c r="Y64" i="7"/>
  <c r="X64" i="7"/>
  <c r="W64" i="7"/>
  <c r="V64" i="7"/>
  <c r="U64" i="7"/>
  <c r="T64" i="7"/>
  <c r="S64" i="7"/>
  <c r="R64" i="7"/>
  <c r="Q64" i="7"/>
  <c r="P64" i="7"/>
  <c r="O64" i="7"/>
  <c r="N64" i="7"/>
  <c r="M64" i="7"/>
  <c r="L64" i="7"/>
  <c r="K64" i="7"/>
  <c r="J64" i="7"/>
  <c r="I64" i="7"/>
  <c r="H64" i="7"/>
  <c r="G64" i="7"/>
  <c r="F64" i="7"/>
  <c r="E64" i="7"/>
  <c r="D64" i="7"/>
  <c r="C64" i="7"/>
  <c r="B64" i="7"/>
  <c r="A64" i="7"/>
  <c r="Y63" i="7"/>
  <c r="C63" i="7"/>
  <c r="B63" i="7"/>
  <c r="A63" i="7"/>
  <c r="AQ59" i="7"/>
  <c r="AP59" i="7"/>
  <c r="AO59" i="7"/>
  <c r="AN59" i="7"/>
  <c r="AM59" i="7"/>
  <c r="AL59" i="7"/>
  <c r="AK59" i="7"/>
  <c r="AJ59" i="7"/>
  <c r="AI59" i="7"/>
  <c r="AH59" i="7"/>
  <c r="AG59" i="7"/>
  <c r="AF59" i="7"/>
  <c r="AE59" i="7"/>
  <c r="AC59" i="7"/>
  <c r="AB59" i="7"/>
  <c r="AA59" i="7"/>
  <c r="Z59" i="7"/>
  <c r="Y59" i="7"/>
  <c r="X59" i="7"/>
  <c r="W59" i="7"/>
  <c r="V59" i="7"/>
  <c r="U59" i="7"/>
  <c r="T59" i="7"/>
  <c r="S59" i="7"/>
  <c r="R59" i="7"/>
  <c r="Q59" i="7"/>
  <c r="P59" i="7"/>
  <c r="O59" i="7"/>
  <c r="N59" i="7"/>
  <c r="M59" i="7"/>
  <c r="L59" i="7"/>
  <c r="K59" i="7"/>
  <c r="J59" i="7"/>
  <c r="E59" i="7"/>
  <c r="D59" i="7"/>
  <c r="C59" i="7"/>
  <c r="B59" i="7"/>
  <c r="A59" i="7"/>
  <c r="AQ58" i="7"/>
  <c r="AP58" i="7"/>
  <c r="AO58" i="7"/>
  <c r="AN58" i="7"/>
  <c r="AI58" i="7"/>
  <c r="AF58" i="7"/>
  <c r="AE58" i="7"/>
  <c r="Z58" i="7"/>
  <c r="Y58" i="7"/>
  <c r="X58" i="7"/>
  <c r="W58" i="7"/>
  <c r="V58" i="7"/>
  <c r="U58" i="7"/>
  <c r="T58" i="7"/>
  <c r="S58" i="7"/>
  <c r="R58" i="7"/>
  <c r="Q58" i="7"/>
  <c r="P58" i="7"/>
  <c r="O58" i="7"/>
  <c r="N58" i="7"/>
  <c r="M58" i="7"/>
  <c r="L58" i="7"/>
  <c r="K58" i="7"/>
  <c r="J58" i="7"/>
  <c r="E58" i="7"/>
  <c r="D58" i="7"/>
  <c r="C58" i="7"/>
  <c r="B58" i="7"/>
  <c r="A58" i="7"/>
  <c r="AQ57" i="7"/>
  <c r="AP57" i="7"/>
  <c r="AO57" i="7"/>
  <c r="AN57" i="7"/>
  <c r="AI57" i="7"/>
  <c r="AF57" i="7"/>
  <c r="AE57" i="7"/>
  <c r="Z57" i="7"/>
  <c r="Y57" i="7"/>
  <c r="X57" i="7"/>
  <c r="W57" i="7"/>
  <c r="V57" i="7"/>
  <c r="U57" i="7"/>
  <c r="T57" i="7"/>
  <c r="S57" i="7"/>
  <c r="R57" i="7"/>
  <c r="Q57" i="7"/>
  <c r="P57" i="7"/>
  <c r="O57" i="7"/>
  <c r="N57" i="7"/>
  <c r="M57" i="7"/>
  <c r="L57" i="7"/>
  <c r="K57" i="7"/>
  <c r="J57" i="7"/>
  <c r="E57" i="7"/>
  <c r="D57" i="7"/>
  <c r="C57" i="7"/>
  <c r="B57" i="7"/>
  <c r="A57" i="7"/>
  <c r="AQ56" i="7"/>
  <c r="AP56" i="7"/>
  <c r="AO56" i="7"/>
  <c r="AN56" i="7"/>
  <c r="AM56" i="7"/>
  <c r="AL56" i="7"/>
  <c r="AK56" i="7"/>
  <c r="AJ56" i="7"/>
  <c r="AI56" i="7"/>
  <c r="AH56" i="7"/>
  <c r="AG56" i="7"/>
  <c r="AF56" i="7"/>
  <c r="AE56" i="7"/>
  <c r="AD56" i="7"/>
  <c r="AC56" i="7"/>
  <c r="AB56" i="7"/>
  <c r="AA56" i="7"/>
  <c r="Z56" i="7"/>
  <c r="Y56" i="7"/>
  <c r="X56" i="7"/>
  <c r="W56" i="7"/>
  <c r="V56" i="7"/>
  <c r="U56" i="7"/>
  <c r="T56" i="7"/>
  <c r="S56" i="7"/>
  <c r="R56" i="7"/>
  <c r="Q56" i="7"/>
  <c r="P56" i="7"/>
  <c r="O56" i="7"/>
  <c r="N56" i="7"/>
  <c r="M56" i="7"/>
  <c r="L56" i="7"/>
  <c r="K56" i="7"/>
  <c r="J56" i="7"/>
  <c r="H56" i="7"/>
  <c r="G56" i="7"/>
  <c r="F56" i="7"/>
  <c r="E56" i="7"/>
  <c r="D56" i="7"/>
  <c r="C56" i="7"/>
  <c r="B56" i="7"/>
  <c r="A56" i="7"/>
  <c r="AQ55" i="7"/>
  <c r="AP55" i="7"/>
  <c r="AO55" i="7"/>
  <c r="AN55" i="7"/>
  <c r="AM55" i="7"/>
  <c r="AL55" i="7"/>
  <c r="AK55" i="7"/>
  <c r="AJ55" i="7"/>
  <c r="AI55" i="7"/>
  <c r="AH55" i="7"/>
  <c r="AG55" i="7"/>
  <c r="AF55" i="7"/>
  <c r="AE55" i="7"/>
  <c r="AD55" i="7"/>
  <c r="AC55" i="7"/>
  <c r="AB55" i="7"/>
  <c r="AA55" i="7"/>
  <c r="Z55" i="7"/>
  <c r="Y55" i="7"/>
  <c r="X55" i="7"/>
  <c r="W55" i="7"/>
  <c r="V55" i="7"/>
  <c r="U55" i="7"/>
  <c r="T55" i="7"/>
  <c r="S55" i="7"/>
  <c r="R55" i="7"/>
  <c r="Q55" i="7"/>
  <c r="P55" i="7"/>
  <c r="O55" i="7"/>
  <c r="N55" i="7"/>
  <c r="M55" i="7"/>
  <c r="L55" i="7"/>
  <c r="K55" i="7"/>
  <c r="J55" i="7"/>
  <c r="I55" i="7"/>
  <c r="H55" i="7"/>
  <c r="G55" i="7"/>
  <c r="F55" i="7"/>
  <c r="E55" i="7"/>
  <c r="D55" i="7"/>
  <c r="C55" i="7"/>
  <c r="B55" i="7"/>
  <c r="A55" i="7"/>
  <c r="AQ54" i="7"/>
  <c r="AP54" i="7"/>
  <c r="AO54" i="7"/>
  <c r="AN54" i="7"/>
  <c r="AM54" i="7"/>
  <c r="AL54" i="7"/>
  <c r="AK54" i="7"/>
  <c r="AJ54" i="7"/>
  <c r="AI54" i="7"/>
  <c r="AH54" i="7"/>
  <c r="AG54" i="7"/>
  <c r="AF54" i="7"/>
  <c r="AE54" i="7"/>
  <c r="AD54" i="7"/>
  <c r="AC54" i="7"/>
  <c r="AB54" i="7"/>
  <c r="AA54" i="7"/>
  <c r="Z54" i="7"/>
  <c r="Y54" i="7"/>
  <c r="X54" i="7"/>
  <c r="W54" i="7"/>
  <c r="V54" i="7"/>
  <c r="U54" i="7"/>
  <c r="T54" i="7"/>
  <c r="S54" i="7"/>
  <c r="R54" i="7"/>
  <c r="Q54" i="7"/>
  <c r="P54" i="7"/>
  <c r="O54" i="7"/>
  <c r="N54" i="7"/>
  <c r="M54" i="7"/>
  <c r="L54" i="7"/>
  <c r="K54" i="7"/>
  <c r="J54" i="7"/>
  <c r="I54" i="7"/>
  <c r="H54" i="7"/>
  <c r="G54" i="7"/>
  <c r="F54" i="7"/>
  <c r="E54" i="7"/>
  <c r="D54" i="7"/>
  <c r="C54" i="7"/>
  <c r="B54" i="7"/>
  <c r="A54" i="7"/>
  <c r="AQ53" i="7"/>
  <c r="AP53" i="7"/>
  <c r="AO53" i="7"/>
  <c r="AN53" i="7"/>
  <c r="AM53" i="7"/>
  <c r="AL53" i="7"/>
  <c r="AK53" i="7"/>
  <c r="AJ53" i="7"/>
  <c r="AI53" i="7"/>
  <c r="AH53" i="7"/>
  <c r="AG53" i="7"/>
  <c r="AF53" i="7"/>
  <c r="AE53" i="7"/>
  <c r="AD53" i="7"/>
  <c r="AC53" i="7"/>
  <c r="AB53" i="7"/>
  <c r="AA53" i="7"/>
  <c r="Z53" i="7"/>
  <c r="Y53" i="7"/>
  <c r="X53" i="7"/>
  <c r="W53" i="7"/>
  <c r="V53" i="7"/>
  <c r="U53" i="7"/>
  <c r="T53" i="7"/>
  <c r="S53" i="7"/>
  <c r="R53" i="7"/>
  <c r="Q53" i="7"/>
  <c r="P53" i="7"/>
  <c r="O53" i="7"/>
  <c r="N53" i="7"/>
  <c r="M53" i="7"/>
  <c r="L53" i="7"/>
  <c r="K53" i="7"/>
  <c r="J53" i="7"/>
  <c r="I53" i="7"/>
  <c r="H53" i="7"/>
  <c r="G53" i="7"/>
  <c r="F53" i="7"/>
  <c r="E53" i="7"/>
  <c r="D53" i="7"/>
  <c r="C53" i="7"/>
  <c r="B53" i="7"/>
  <c r="A53" i="7"/>
  <c r="AQ52" i="7"/>
  <c r="AP52" i="7"/>
  <c r="AO52" i="7"/>
  <c r="AN52" i="7"/>
  <c r="AM52" i="7"/>
  <c r="AL52" i="7"/>
  <c r="AK52" i="7"/>
  <c r="AJ52" i="7"/>
  <c r="AI52" i="7"/>
  <c r="AH52" i="7"/>
  <c r="AG52" i="7"/>
  <c r="AF52" i="7"/>
  <c r="AE52" i="7"/>
  <c r="AD52" i="7"/>
  <c r="AC52" i="7"/>
  <c r="AB52" i="7"/>
  <c r="AA52" i="7"/>
  <c r="Z52" i="7"/>
  <c r="Y52" i="7"/>
  <c r="X52" i="7"/>
  <c r="W52" i="7"/>
  <c r="V52" i="7"/>
  <c r="U52" i="7"/>
  <c r="T52" i="7"/>
  <c r="S52" i="7"/>
  <c r="R52" i="7"/>
  <c r="Q52" i="7"/>
  <c r="P52" i="7"/>
  <c r="O52" i="7"/>
  <c r="N52" i="7"/>
  <c r="M52" i="7"/>
  <c r="L52" i="7"/>
  <c r="K52" i="7"/>
  <c r="J52" i="7"/>
  <c r="I52" i="7"/>
  <c r="H52" i="7"/>
  <c r="G52" i="7"/>
  <c r="F52" i="7"/>
  <c r="E52" i="7"/>
  <c r="D52" i="7"/>
  <c r="C52" i="7"/>
  <c r="B52" i="7"/>
  <c r="A52" i="7"/>
  <c r="Y51" i="7"/>
  <c r="C51" i="7"/>
  <c r="B51" i="7"/>
  <c r="A51" i="7"/>
  <c r="AQ47" i="7"/>
  <c r="AP47" i="7"/>
  <c r="AO47" i="7"/>
  <c r="AN47" i="7"/>
  <c r="AM47" i="7"/>
  <c r="AL47" i="7"/>
  <c r="AK47" i="7"/>
  <c r="AF47" i="7"/>
  <c r="O47" i="7"/>
  <c r="N47" i="7"/>
  <c r="M47" i="7"/>
  <c r="L47" i="7"/>
  <c r="K47" i="7"/>
  <c r="J47" i="7"/>
  <c r="E47" i="7"/>
  <c r="D47" i="7"/>
  <c r="C47" i="7"/>
  <c r="B47" i="7"/>
  <c r="A47" i="7"/>
  <c r="AQ46" i="7"/>
  <c r="AP46" i="7"/>
  <c r="AO46" i="7"/>
  <c r="AN46" i="7"/>
  <c r="AM46" i="7"/>
  <c r="AL46" i="7"/>
  <c r="AK46" i="7"/>
  <c r="AF46" i="7"/>
  <c r="AE46" i="7"/>
  <c r="AD46" i="7"/>
  <c r="AC46" i="7"/>
  <c r="AB46" i="7"/>
  <c r="AA46" i="7"/>
  <c r="Z46" i="7"/>
  <c r="Y46" i="7"/>
  <c r="X46" i="7"/>
  <c r="S46" i="7"/>
  <c r="R46" i="7"/>
  <c r="Q46" i="7"/>
  <c r="P46" i="7"/>
  <c r="O46" i="7"/>
  <c r="N46" i="7"/>
  <c r="M46" i="7"/>
  <c r="L46" i="7"/>
  <c r="K46" i="7"/>
  <c r="J46" i="7"/>
  <c r="E46" i="7"/>
  <c r="D46" i="7"/>
  <c r="C46" i="7"/>
  <c r="B46" i="7"/>
  <c r="A46" i="7"/>
  <c r="AQ45" i="7"/>
  <c r="AP45" i="7"/>
  <c r="AO45" i="7"/>
  <c r="AN45" i="7"/>
  <c r="AM45" i="7"/>
  <c r="AL45" i="7"/>
  <c r="AK45" i="7"/>
  <c r="AJ45" i="7"/>
  <c r="AI45" i="7"/>
  <c r="AH45" i="7"/>
  <c r="AG45" i="7"/>
  <c r="AF45" i="7"/>
  <c r="AE45" i="7"/>
  <c r="AD45" i="7"/>
  <c r="AC45" i="7"/>
  <c r="AB45" i="7"/>
  <c r="AA45" i="7"/>
  <c r="Z45" i="7"/>
  <c r="Y45" i="7"/>
  <c r="X45" i="7"/>
  <c r="W45" i="7"/>
  <c r="V45" i="7"/>
  <c r="U45" i="7"/>
  <c r="T45" i="7"/>
  <c r="S45" i="7"/>
  <c r="R45" i="7"/>
  <c r="Q45" i="7"/>
  <c r="P45" i="7"/>
  <c r="O45" i="7"/>
  <c r="N45" i="7"/>
  <c r="M45" i="7"/>
  <c r="L45" i="7"/>
  <c r="K45" i="7"/>
  <c r="J45" i="7"/>
  <c r="I45" i="7"/>
  <c r="H45" i="7"/>
  <c r="G45" i="7"/>
  <c r="F45" i="7"/>
  <c r="E45" i="7"/>
  <c r="D45" i="7"/>
  <c r="C45" i="7"/>
  <c r="B45" i="7"/>
  <c r="A45" i="7"/>
  <c r="AQ44" i="7"/>
  <c r="AP44" i="7"/>
  <c r="AO44" i="7"/>
  <c r="AN44" i="7"/>
  <c r="AM44" i="7"/>
  <c r="AL44" i="7"/>
  <c r="AK44" i="7"/>
  <c r="AJ44" i="7"/>
  <c r="AI44" i="7"/>
  <c r="AH44" i="7"/>
  <c r="AG44" i="7"/>
  <c r="AF44" i="7"/>
  <c r="AE44" i="7"/>
  <c r="AD44" i="7"/>
  <c r="AC44" i="7"/>
  <c r="AB44" i="7"/>
  <c r="AA44" i="7"/>
  <c r="Z44" i="7"/>
  <c r="Y44" i="7"/>
  <c r="X44" i="7"/>
  <c r="W44" i="7"/>
  <c r="V44" i="7"/>
  <c r="U44" i="7"/>
  <c r="T44" i="7"/>
  <c r="S44" i="7"/>
  <c r="R44" i="7"/>
  <c r="Q44" i="7"/>
  <c r="P44" i="7"/>
  <c r="O44" i="7"/>
  <c r="N44" i="7"/>
  <c r="M44" i="7"/>
  <c r="L44" i="7"/>
  <c r="K44" i="7"/>
  <c r="J44" i="7"/>
  <c r="I44" i="7"/>
  <c r="H44" i="7"/>
  <c r="G44" i="7"/>
  <c r="F44" i="7"/>
  <c r="E44" i="7"/>
  <c r="D44" i="7"/>
  <c r="C44" i="7"/>
  <c r="B44" i="7"/>
  <c r="A44" i="7"/>
  <c r="AQ43" i="7"/>
  <c r="AP43" i="7"/>
  <c r="AO43" i="7"/>
  <c r="AN43" i="7"/>
  <c r="AM43" i="7"/>
  <c r="AL43" i="7"/>
  <c r="AK43" i="7"/>
  <c r="AJ43" i="7"/>
  <c r="AI43" i="7"/>
  <c r="AH43" i="7"/>
  <c r="AG43" i="7"/>
  <c r="AF43" i="7"/>
  <c r="AE43" i="7"/>
  <c r="AD43" i="7"/>
  <c r="AC43" i="7"/>
  <c r="AB43" i="7"/>
  <c r="AA43" i="7"/>
  <c r="Z43" i="7"/>
  <c r="Y43" i="7"/>
  <c r="X43" i="7"/>
  <c r="W43" i="7"/>
  <c r="V43" i="7"/>
  <c r="U43" i="7"/>
  <c r="T43" i="7"/>
  <c r="S43" i="7"/>
  <c r="R43" i="7"/>
  <c r="Q43" i="7"/>
  <c r="P43" i="7"/>
  <c r="O43" i="7"/>
  <c r="N43" i="7"/>
  <c r="M43" i="7"/>
  <c r="L43" i="7"/>
  <c r="K43" i="7"/>
  <c r="J43" i="7"/>
  <c r="I43" i="7"/>
  <c r="H43" i="7"/>
  <c r="G43" i="7"/>
  <c r="F43" i="7"/>
  <c r="E43" i="7"/>
  <c r="D43" i="7"/>
  <c r="C43" i="7"/>
  <c r="B43" i="7"/>
  <c r="A43" i="7"/>
  <c r="AQ42" i="7"/>
  <c r="AP42" i="7"/>
  <c r="AO42" i="7"/>
  <c r="AN42" i="7"/>
  <c r="AM42" i="7"/>
  <c r="AL42" i="7"/>
  <c r="AK42" i="7"/>
  <c r="AJ42" i="7"/>
  <c r="AI42" i="7"/>
  <c r="AH42" i="7"/>
  <c r="AG42" i="7"/>
  <c r="AF42" i="7"/>
  <c r="AE42" i="7"/>
  <c r="AD42" i="7"/>
  <c r="AC42" i="7"/>
  <c r="AB42" i="7"/>
  <c r="AA42" i="7"/>
  <c r="Z42" i="7"/>
  <c r="Y42" i="7"/>
  <c r="X42" i="7"/>
  <c r="W42" i="7"/>
  <c r="V42" i="7"/>
  <c r="U42" i="7"/>
  <c r="T42" i="7"/>
  <c r="S42" i="7"/>
  <c r="R42" i="7"/>
  <c r="Q42" i="7"/>
  <c r="P42" i="7"/>
  <c r="O42" i="7"/>
  <c r="N42" i="7"/>
  <c r="M42" i="7"/>
  <c r="L42" i="7"/>
  <c r="K42" i="7"/>
  <c r="J42" i="7"/>
  <c r="I42" i="7"/>
  <c r="H42" i="7"/>
  <c r="G42" i="7"/>
  <c r="F42" i="7"/>
  <c r="E42" i="7"/>
  <c r="D42" i="7"/>
  <c r="C42" i="7"/>
  <c r="B42" i="7"/>
  <c r="A42" i="7"/>
  <c r="AF41" i="7"/>
  <c r="AD41" i="7"/>
  <c r="R41" i="7"/>
  <c r="P41" i="7"/>
  <c r="C41" i="7"/>
  <c r="B41" i="7"/>
  <c r="A41" i="7"/>
  <c r="C40" i="7"/>
  <c r="A40" i="7"/>
  <c r="V39" i="7"/>
  <c r="Q39" i="7"/>
  <c r="AP38" i="7"/>
  <c r="AO38" i="7"/>
  <c r="AM38" i="7"/>
  <c r="D38" i="7"/>
  <c r="T29" i="3"/>
  <c r="T66" i="3"/>
  <c r="AS67" i="3" s="1"/>
  <c r="A5" i="6"/>
  <c r="C5" i="6"/>
  <c r="C42" i="6"/>
  <c r="A41" i="6"/>
  <c r="B41" i="6"/>
  <c r="C41" i="6"/>
  <c r="B42" i="6"/>
  <c r="A43" i="6"/>
  <c r="B43" i="6"/>
  <c r="C43" i="6"/>
  <c r="A44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AO44" i="6"/>
  <c r="AP44" i="6"/>
  <c r="AQ44" i="6"/>
  <c r="AR44" i="6"/>
  <c r="AS44" i="6"/>
  <c r="AT44" i="6"/>
  <c r="A45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AO45" i="6"/>
  <c r="AP45" i="6"/>
  <c r="AQ45" i="6"/>
  <c r="AR45" i="6"/>
  <c r="AS45" i="6"/>
  <c r="AT45" i="6"/>
  <c r="A46" i="6"/>
  <c r="B46" i="6"/>
  <c r="C46" i="6"/>
  <c r="F46" i="6"/>
  <c r="U46" i="6"/>
  <c r="A47" i="6"/>
  <c r="B47" i="6"/>
  <c r="C47" i="6"/>
  <c r="D47" i="6"/>
  <c r="E47" i="6"/>
  <c r="F47" i="6"/>
  <c r="A48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AO48" i="6"/>
  <c r="AP48" i="6"/>
  <c r="AQ48" i="6"/>
  <c r="AR48" i="6"/>
  <c r="AS48" i="6"/>
  <c r="AT48" i="6"/>
  <c r="A49" i="6"/>
  <c r="B49" i="6"/>
  <c r="C49" i="6"/>
  <c r="D49" i="6"/>
  <c r="E49" i="6"/>
  <c r="A50" i="6"/>
  <c r="B50" i="6"/>
  <c r="C50" i="6"/>
  <c r="D50" i="6"/>
  <c r="E50" i="6"/>
  <c r="F50" i="6"/>
  <c r="G50" i="6"/>
  <c r="H50" i="6"/>
  <c r="I50" i="6"/>
  <c r="J50" i="6"/>
  <c r="K50" i="6"/>
  <c r="L50" i="6"/>
  <c r="M50" i="6"/>
  <c r="N50" i="6"/>
  <c r="O50" i="6"/>
  <c r="P50" i="6"/>
  <c r="Q50" i="6"/>
  <c r="R50" i="6"/>
  <c r="S50" i="6"/>
  <c r="T50" i="6"/>
  <c r="U50" i="6"/>
  <c r="V50" i="6"/>
  <c r="W50" i="6"/>
  <c r="X50" i="6"/>
  <c r="Y50" i="6"/>
  <c r="Z50" i="6"/>
  <c r="AA50" i="6"/>
  <c r="AB50" i="6"/>
  <c r="AC50" i="6"/>
  <c r="AD50" i="6"/>
  <c r="AE50" i="6"/>
  <c r="AF50" i="6"/>
  <c r="AG50" i="6"/>
  <c r="AH50" i="6"/>
  <c r="AI50" i="6"/>
  <c r="AJ50" i="6"/>
  <c r="AK50" i="6"/>
  <c r="AL50" i="6"/>
  <c r="AM50" i="6"/>
  <c r="AN50" i="6"/>
  <c r="AO50" i="6"/>
  <c r="AP50" i="6"/>
  <c r="AQ50" i="6"/>
  <c r="AR50" i="6"/>
  <c r="AS50" i="6"/>
  <c r="AT50" i="6"/>
  <c r="A51" i="6"/>
  <c r="B51" i="6"/>
  <c r="C51" i="6"/>
  <c r="F51" i="6"/>
  <c r="A52" i="6"/>
  <c r="B52" i="6"/>
  <c r="C52" i="6"/>
  <c r="D52" i="6"/>
  <c r="E52" i="6"/>
  <c r="F52" i="6"/>
  <c r="G52" i="6"/>
  <c r="H52" i="6"/>
  <c r="I52" i="6"/>
  <c r="J52" i="6"/>
  <c r="K52" i="6"/>
  <c r="L52" i="6"/>
  <c r="M52" i="6"/>
  <c r="N52" i="6"/>
  <c r="O52" i="6"/>
  <c r="P52" i="6"/>
  <c r="Q52" i="6"/>
  <c r="R52" i="6"/>
  <c r="S52" i="6"/>
  <c r="T52" i="6"/>
  <c r="U52" i="6"/>
  <c r="V52" i="6"/>
  <c r="W52" i="6"/>
  <c r="X52" i="6"/>
  <c r="Y52" i="6"/>
  <c r="Z52" i="6"/>
  <c r="AA52" i="6"/>
  <c r="AB52" i="6"/>
  <c r="AC52" i="6"/>
  <c r="AD52" i="6"/>
  <c r="AE52" i="6"/>
  <c r="AF52" i="6"/>
  <c r="AG52" i="6"/>
  <c r="AH52" i="6"/>
  <c r="AI52" i="6"/>
  <c r="AJ52" i="6"/>
  <c r="AK52" i="6"/>
  <c r="AL52" i="6"/>
  <c r="AM52" i="6"/>
  <c r="AN52" i="6"/>
  <c r="AO52" i="6"/>
  <c r="AP52" i="6"/>
  <c r="AQ52" i="6"/>
  <c r="AR52" i="6"/>
  <c r="AS52" i="6"/>
  <c r="AT52" i="6"/>
  <c r="A53" i="6"/>
  <c r="B53" i="6"/>
  <c r="C53" i="6"/>
  <c r="D53" i="6"/>
  <c r="E53" i="6"/>
  <c r="A54" i="6"/>
  <c r="B54" i="6"/>
  <c r="C54" i="6"/>
  <c r="D54" i="6"/>
  <c r="E54" i="6"/>
  <c r="A57" i="6"/>
  <c r="B57" i="6"/>
  <c r="C57" i="6"/>
  <c r="F57" i="6"/>
  <c r="A58" i="6"/>
  <c r="B58" i="6"/>
  <c r="C58" i="6"/>
  <c r="D58" i="6"/>
  <c r="E58" i="6"/>
  <c r="F58" i="6"/>
  <c r="A59" i="6"/>
  <c r="B59" i="6"/>
  <c r="C59" i="6"/>
  <c r="D59" i="6"/>
  <c r="E59" i="6"/>
  <c r="F59" i="6"/>
  <c r="G59" i="6"/>
  <c r="H59" i="6"/>
  <c r="I59" i="6"/>
  <c r="J59" i="6"/>
  <c r="K59" i="6"/>
  <c r="L59" i="6"/>
  <c r="M59" i="6"/>
  <c r="N59" i="6"/>
  <c r="O59" i="6"/>
  <c r="P59" i="6"/>
  <c r="Q59" i="6"/>
  <c r="R59" i="6"/>
  <c r="S59" i="6"/>
  <c r="T59" i="6"/>
  <c r="U59" i="6"/>
  <c r="V59" i="6"/>
  <c r="W59" i="6"/>
  <c r="X59" i="6"/>
  <c r="Y59" i="6"/>
  <c r="Z59" i="6"/>
  <c r="AA59" i="6"/>
  <c r="AB59" i="6"/>
  <c r="AC59" i="6"/>
  <c r="AD59" i="6"/>
  <c r="AE59" i="6"/>
  <c r="AF59" i="6"/>
  <c r="AG59" i="6"/>
  <c r="AH59" i="6"/>
  <c r="AI59" i="6"/>
  <c r="AJ59" i="6"/>
  <c r="AK59" i="6"/>
  <c r="AL59" i="6"/>
  <c r="AM59" i="6"/>
  <c r="AN59" i="6"/>
  <c r="AO59" i="6"/>
  <c r="AP59" i="6"/>
  <c r="AQ59" i="6"/>
  <c r="AR59" i="6"/>
  <c r="AS59" i="6"/>
  <c r="AT59" i="6"/>
  <c r="A60" i="6"/>
  <c r="B60" i="6"/>
  <c r="C60" i="6"/>
  <c r="D60" i="6"/>
  <c r="E60" i="6"/>
  <c r="A61" i="6"/>
  <c r="B61" i="6"/>
  <c r="C61" i="6"/>
  <c r="D61" i="6"/>
  <c r="E61" i="6"/>
  <c r="F61" i="6"/>
  <c r="G61" i="6"/>
  <c r="H61" i="6"/>
  <c r="I61" i="6"/>
  <c r="J61" i="6"/>
  <c r="K61" i="6"/>
  <c r="L61" i="6"/>
  <c r="M61" i="6"/>
  <c r="N61" i="6"/>
  <c r="O61" i="6"/>
  <c r="P61" i="6"/>
  <c r="Q61" i="6"/>
  <c r="R61" i="6"/>
  <c r="S61" i="6"/>
  <c r="T61" i="6"/>
  <c r="U61" i="6"/>
  <c r="V61" i="6"/>
  <c r="W61" i="6"/>
  <c r="X61" i="6"/>
  <c r="Y61" i="6"/>
  <c r="Z61" i="6"/>
  <c r="AA61" i="6"/>
  <c r="AB61" i="6"/>
  <c r="AC61" i="6"/>
  <c r="AD61" i="6"/>
  <c r="AE61" i="6"/>
  <c r="AF61" i="6"/>
  <c r="AG61" i="6"/>
  <c r="AH61" i="6"/>
  <c r="AI61" i="6"/>
  <c r="AJ61" i="6"/>
  <c r="AK61" i="6"/>
  <c r="AL61" i="6"/>
  <c r="AM61" i="6"/>
  <c r="AN61" i="6"/>
  <c r="AO61" i="6"/>
  <c r="AP61" i="6"/>
  <c r="AQ61" i="6"/>
  <c r="AR61" i="6"/>
  <c r="AS61" i="6"/>
  <c r="AT61" i="6"/>
  <c r="A62" i="6"/>
  <c r="B62" i="6"/>
  <c r="C62" i="6"/>
  <c r="F62" i="6"/>
  <c r="A63" i="6"/>
  <c r="B63" i="6"/>
  <c r="C63" i="6"/>
  <c r="D63" i="6"/>
  <c r="E63" i="6"/>
  <c r="F63" i="6"/>
  <c r="G63" i="6"/>
  <c r="H63" i="6"/>
  <c r="I63" i="6"/>
  <c r="J63" i="6"/>
  <c r="K63" i="6"/>
  <c r="L63" i="6"/>
  <c r="M63" i="6"/>
  <c r="N63" i="6"/>
  <c r="O63" i="6"/>
  <c r="P63" i="6"/>
  <c r="Q63" i="6"/>
  <c r="R63" i="6"/>
  <c r="S63" i="6"/>
  <c r="T63" i="6"/>
  <c r="U63" i="6"/>
  <c r="V63" i="6"/>
  <c r="W63" i="6"/>
  <c r="X63" i="6"/>
  <c r="Y63" i="6"/>
  <c r="Z63" i="6"/>
  <c r="AA63" i="6"/>
  <c r="AB63" i="6"/>
  <c r="AC63" i="6"/>
  <c r="AD63" i="6"/>
  <c r="AE63" i="6"/>
  <c r="AF63" i="6"/>
  <c r="AG63" i="6"/>
  <c r="AH63" i="6"/>
  <c r="AI63" i="6"/>
  <c r="AJ63" i="6"/>
  <c r="AK63" i="6"/>
  <c r="AL63" i="6"/>
  <c r="AM63" i="6"/>
  <c r="AN63" i="6"/>
  <c r="AO63" i="6"/>
  <c r="AP63" i="6"/>
  <c r="AQ63" i="6"/>
  <c r="AR63" i="6"/>
  <c r="AS63" i="6"/>
  <c r="AT63" i="6"/>
  <c r="A64" i="6"/>
  <c r="B64" i="6"/>
  <c r="C64" i="6"/>
  <c r="D64" i="6"/>
  <c r="E64" i="6"/>
  <c r="A65" i="6"/>
  <c r="B65" i="6"/>
  <c r="C65" i="6"/>
  <c r="D65" i="6"/>
  <c r="E65" i="6"/>
  <c r="A66" i="6"/>
  <c r="B66" i="6"/>
  <c r="C66" i="6"/>
  <c r="D66" i="6"/>
  <c r="E66" i="6"/>
  <c r="A67" i="6"/>
  <c r="B67" i="6"/>
  <c r="C67" i="6"/>
  <c r="D67" i="6"/>
  <c r="E67" i="6"/>
  <c r="A68" i="6"/>
  <c r="B68" i="6"/>
  <c r="C68" i="6"/>
  <c r="D68" i="6"/>
  <c r="E68" i="6"/>
  <c r="A69" i="6"/>
  <c r="B69" i="6"/>
  <c r="C69" i="6"/>
  <c r="D69" i="6"/>
  <c r="E69" i="6"/>
  <c r="A70" i="6"/>
  <c r="B70" i="6"/>
  <c r="C70" i="6"/>
  <c r="D70" i="6"/>
  <c r="E70" i="6"/>
  <c r="A71" i="6"/>
  <c r="B71" i="6"/>
  <c r="C71" i="6"/>
  <c r="D71" i="6"/>
  <c r="E71" i="6"/>
  <c r="A72" i="6"/>
  <c r="B72" i="6"/>
  <c r="C72" i="6"/>
  <c r="D72" i="6"/>
  <c r="E72" i="6"/>
  <c r="A73" i="6"/>
  <c r="B73" i="6"/>
  <c r="C73" i="6"/>
  <c r="D73" i="6"/>
  <c r="E73" i="6"/>
  <c r="A74" i="6"/>
  <c r="B74" i="6"/>
  <c r="C74" i="6"/>
  <c r="D74" i="6"/>
  <c r="E74" i="6"/>
  <c r="F74" i="6"/>
  <c r="G74" i="6"/>
  <c r="H74" i="6"/>
  <c r="I74" i="6"/>
  <c r="J74" i="6"/>
  <c r="K74" i="6"/>
  <c r="L74" i="6"/>
  <c r="M74" i="6"/>
  <c r="N74" i="6"/>
  <c r="O74" i="6"/>
  <c r="P74" i="6"/>
  <c r="Q74" i="6"/>
  <c r="R74" i="6"/>
  <c r="S74" i="6"/>
  <c r="T74" i="6"/>
  <c r="U74" i="6"/>
  <c r="V74" i="6"/>
  <c r="W74" i="6"/>
  <c r="X74" i="6"/>
  <c r="Y74" i="6"/>
  <c r="Z74" i="6"/>
  <c r="AA74" i="6"/>
  <c r="AB74" i="6"/>
  <c r="AC74" i="6"/>
  <c r="AD74" i="6"/>
  <c r="AE74" i="6"/>
  <c r="AF74" i="6"/>
  <c r="AG74" i="6"/>
  <c r="AH74" i="6"/>
  <c r="AI74" i="6"/>
  <c r="AJ74" i="6"/>
  <c r="AK74" i="6"/>
  <c r="AL74" i="6"/>
  <c r="AM74" i="6"/>
  <c r="AN74" i="6"/>
  <c r="AO74" i="6"/>
  <c r="AP74" i="6"/>
  <c r="AQ74" i="6"/>
  <c r="AR74" i="6"/>
  <c r="AS74" i="6"/>
  <c r="AT74" i="6"/>
  <c r="D40" i="6"/>
  <c r="A40" i="6"/>
  <c r="D38" i="6"/>
  <c r="AM38" i="6"/>
  <c r="AO38" i="6"/>
  <c r="AP38" i="6"/>
  <c r="Q39" i="6"/>
  <c r="V39" i="6"/>
  <c r="B21" i="5"/>
  <c r="B48" i="5" s="1"/>
  <c r="F21" i="5"/>
  <c r="F48" i="5" s="1"/>
  <c r="B15" i="5"/>
  <c r="F15" i="5" s="1"/>
  <c r="F42" i="5" s="1"/>
  <c r="B9" i="5"/>
  <c r="F9" i="5" s="1"/>
  <c r="F36" i="5" s="1"/>
  <c r="B36" i="5"/>
  <c r="U36" i="5" s="1"/>
  <c r="A31" i="5"/>
  <c r="C31" i="5"/>
  <c r="A32" i="5"/>
  <c r="C32" i="5"/>
  <c r="A33" i="5"/>
  <c r="C33" i="5"/>
  <c r="A34" i="5"/>
  <c r="C34" i="5"/>
  <c r="W34" i="5"/>
  <c r="X34" i="5"/>
  <c r="Y34" i="5"/>
  <c r="Z34" i="5"/>
  <c r="AA34" i="5"/>
  <c r="AB34" i="5"/>
  <c r="AC34" i="5"/>
  <c r="AD34" i="5"/>
  <c r="AE34" i="5"/>
  <c r="AF34" i="5"/>
  <c r="AG34" i="5"/>
  <c r="AH34" i="5"/>
  <c r="AI34" i="5"/>
  <c r="AJ34" i="5"/>
  <c r="AK34" i="5"/>
  <c r="AL34" i="5"/>
  <c r="AM34" i="5"/>
  <c r="AN34" i="5"/>
  <c r="AO34" i="5"/>
  <c r="AP34" i="5"/>
  <c r="AQ34" i="5"/>
  <c r="AR34" i="5"/>
  <c r="AS34" i="5"/>
  <c r="AT34" i="5"/>
  <c r="A35" i="5"/>
  <c r="B35" i="5"/>
  <c r="C35" i="5"/>
  <c r="D35" i="5"/>
  <c r="E35" i="5"/>
  <c r="F35" i="5"/>
  <c r="G35" i="5"/>
  <c r="H35" i="5"/>
  <c r="I35" i="5"/>
  <c r="J35" i="5"/>
  <c r="K35" i="5"/>
  <c r="L35" i="5"/>
  <c r="M35" i="5"/>
  <c r="N35" i="5"/>
  <c r="O35" i="5"/>
  <c r="P35" i="5"/>
  <c r="Q35" i="5"/>
  <c r="R35" i="5"/>
  <c r="S35" i="5"/>
  <c r="T35" i="5"/>
  <c r="U35" i="5"/>
  <c r="V35" i="5"/>
  <c r="W35" i="5"/>
  <c r="X35" i="5"/>
  <c r="Y35" i="5"/>
  <c r="Z35" i="5"/>
  <c r="AA35" i="5"/>
  <c r="AB35" i="5"/>
  <c r="AC35" i="5"/>
  <c r="AD35" i="5"/>
  <c r="AE35" i="5"/>
  <c r="AF35" i="5"/>
  <c r="AG35" i="5"/>
  <c r="AH35" i="5"/>
  <c r="AI35" i="5"/>
  <c r="AJ35" i="5"/>
  <c r="AK35" i="5"/>
  <c r="AL35" i="5"/>
  <c r="AM35" i="5"/>
  <c r="AN35" i="5"/>
  <c r="AO35" i="5"/>
  <c r="AP35" i="5"/>
  <c r="AQ35" i="5"/>
  <c r="AR35" i="5"/>
  <c r="AS35" i="5"/>
  <c r="AT35" i="5"/>
  <c r="A36" i="5"/>
  <c r="C36" i="5"/>
  <c r="Y36" i="5"/>
  <c r="AE36" i="5"/>
  <c r="AF36" i="5"/>
  <c r="AG36" i="5"/>
  <c r="AH36" i="5"/>
  <c r="AI36" i="5"/>
  <c r="AJ36" i="5"/>
  <c r="AK36" i="5"/>
  <c r="AL36" i="5"/>
  <c r="AM36" i="5"/>
  <c r="AN36" i="5"/>
  <c r="AO36" i="5"/>
  <c r="AP36" i="5"/>
  <c r="AQ36" i="5"/>
  <c r="AR36" i="5"/>
  <c r="AS36" i="5"/>
  <c r="AT36" i="5"/>
  <c r="A37" i="5"/>
  <c r="B37" i="5"/>
  <c r="C37" i="5"/>
  <c r="D37" i="5"/>
  <c r="E37" i="5"/>
  <c r="F37" i="5"/>
  <c r="G37" i="5"/>
  <c r="H37" i="5"/>
  <c r="I37" i="5"/>
  <c r="J37" i="5"/>
  <c r="K37" i="5"/>
  <c r="L37" i="5"/>
  <c r="M37" i="5"/>
  <c r="N37" i="5"/>
  <c r="O37" i="5"/>
  <c r="P37" i="5"/>
  <c r="Q37" i="5"/>
  <c r="R37" i="5"/>
  <c r="S37" i="5"/>
  <c r="T37" i="5"/>
  <c r="U37" i="5"/>
  <c r="V37" i="5"/>
  <c r="W37" i="5"/>
  <c r="X37" i="5"/>
  <c r="Y37" i="5"/>
  <c r="Z37" i="5"/>
  <c r="AA37" i="5"/>
  <c r="AB37" i="5"/>
  <c r="AC37" i="5"/>
  <c r="AD37" i="5"/>
  <c r="AE37" i="5"/>
  <c r="AF37" i="5"/>
  <c r="AG37" i="5"/>
  <c r="AH37" i="5"/>
  <c r="AI37" i="5"/>
  <c r="AJ37" i="5"/>
  <c r="AK37" i="5"/>
  <c r="AL37" i="5"/>
  <c r="AM37" i="5"/>
  <c r="AN37" i="5"/>
  <c r="AO37" i="5"/>
  <c r="AP37" i="5"/>
  <c r="AQ37" i="5"/>
  <c r="AR37" i="5"/>
  <c r="AS37" i="5"/>
  <c r="AT37" i="5"/>
  <c r="A38" i="5"/>
  <c r="B38" i="5"/>
  <c r="C38" i="5"/>
  <c r="D38" i="5"/>
  <c r="E38" i="5"/>
  <c r="F38" i="5"/>
  <c r="A39" i="5"/>
  <c r="B39" i="5"/>
  <c r="C39" i="5"/>
  <c r="D39" i="5"/>
  <c r="E39" i="5"/>
  <c r="F39" i="5"/>
  <c r="A40" i="5"/>
  <c r="B40" i="5"/>
  <c r="C40" i="5"/>
  <c r="D40" i="5"/>
  <c r="E40" i="5"/>
  <c r="F40" i="5"/>
  <c r="G40" i="5"/>
  <c r="H40" i="5"/>
  <c r="I40" i="5"/>
  <c r="J40" i="5"/>
  <c r="K40" i="5"/>
  <c r="L40" i="5"/>
  <c r="M40" i="5"/>
  <c r="N40" i="5"/>
  <c r="O40" i="5"/>
  <c r="P40" i="5"/>
  <c r="Q40" i="5"/>
  <c r="R40" i="5"/>
  <c r="S40" i="5"/>
  <c r="T40" i="5"/>
  <c r="U40" i="5"/>
  <c r="V40" i="5"/>
  <c r="W40" i="5"/>
  <c r="X40" i="5"/>
  <c r="Y40" i="5"/>
  <c r="Z40" i="5"/>
  <c r="AA40" i="5"/>
  <c r="AB40" i="5"/>
  <c r="AC40" i="5"/>
  <c r="AD40" i="5"/>
  <c r="AE40" i="5"/>
  <c r="AF40" i="5"/>
  <c r="AG40" i="5"/>
  <c r="AH40" i="5"/>
  <c r="AI40" i="5"/>
  <c r="AJ40" i="5"/>
  <c r="AK40" i="5"/>
  <c r="AL40" i="5"/>
  <c r="AM40" i="5"/>
  <c r="AN40" i="5"/>
  <c r="AO40" i="5"/>
  <c r="AP40" i="5"/>
  <c r="AQ40" i="5"/>
  <c r="A41" i="5"/>
  <c r="B41" i="5"/>
  <c r="C41" i="5"/>
  <c r="D41" i="5"/>
  <c r="E41" i="5"/>
  <c r="F41" i="5"/>
  <c r="G41" i="5"/>
  <c r="H41" i="5"/>
  <c r="I41" i="5"/>
  <c r="J41" i="5"/>
  <c r="K41" i="5"/>
  <c r="L41" i="5"/>
  <c r="M41" i="5"/>
  <c r="N41" i="5"/>
  <c r="O41" i="5"/>
  <c r="P41" i="5"/>
  <c r="Q41" i="5"/>
  <c r="R41" i="5"/>
  <c r="S41" i="5"/>
  <c r="T41" i="5"/>
  <c r="U41" i="5"/>
  <c r="V41" i="5"/>
  <c r="W41" i="5"/>
  <c r="X41" i="5"/>
  <c r="Y41" i="5"/>
  <c r="Z41" i="5"/>
  <c r="AA41" i="5"/>
  <c r="AB41" i="5"/>
  <c r="AC41" i="5"/>
  <c r="AD41" i="5"/>
  <c r="AE41" i="5"/>
  <c r="AF41" i="5"/>
  <c r="AG41" i="5"/>
  <c r="AH41" i="5"/>
  <c r="AI41" i="5"/>
  <c r="AJ41" i="5"/>
  <c r="AK41" i="5"/>
  <c r="AL41" i="5"/>
  <c r="AM41" i="5"/>
  <c r="AN41" i="5"/>
  <c r="AO41" i="5"/>
  <c r="AP41" i="5"/>
  <c r="AQ41" i="5"/>
  <c r="AR41" i="5"/>
  <c r="AS41" i="5"/>
  <c r="AT41" i="5"/>
  <c r="A42" i="5"/>
  <c r="C42" i="5"/>
  <c r="Y42" i="5"/>
  <c r="AE42" i="5"/>
  <c r="AF42" i="5"/>
  <c r="AG42" i="5"/>
  <c r="AH42" i="5"/>
  <c r="AI42" i="5"/>
  <c r="AJ42" i="5"/>
  <c r="AK42" i="5"/>
  <c r="AL42" i="5"/>
  <c r="AM42" i="5"/>
  <c r="AN42" i="5"/>
  <c r="AO42" i="5"/>
  <c r="AP42" i="5"/>
  <c r="AQ42" i="5"/>
  <c r="AR42" i="5"/>
  <c r="AS42" i="5"/>
  <c r="AT42" i="5"/>
  <c r="A43" i="5"/>
  <c r="B43" i="5"/>
  <c r="C43" i="5"/>
  <c r="D43" i="5"/>
  <c r="E43" i="5"/>
  <c r="F43" i="5"/>
  <c r="G43" i="5"/>
  <c r="H43" i="5"/>
  <c r="I43" i="5"/>
  <c r="J43" i="5"/>
  <c r="K43" i="5"/>
  <c r="L43" i="5"/>
  <c r="M43" i="5"/>
  <c r="N43" i="5"/>
  <c r="O43" i="5"/>
  <c r="P43" i="5"/>
  <c r="Q43" i="5"/>
  <c r="R43" i="5"/>
  <c r="S43" i="5"/>
  <c r="T43" i="5"/>
  <c r="U43" i="5"/>
  <c r="V43" i="5"/>
  <c r="W43" i="5"/>
  <c r="X43" i="5"/>
  <c r="Y43" i="5"/>
  <c r="Z43" i="5"/>
  <c r="AA43" i="5"/>
  <c r="AB43" i="5"/>
  <c r="AC43" i="5"/>
  <c r="AD43" i="5"/>
  <c r="AE43" i="5"/>
  <c r="AF43" i="5"/>
  <c r="AG43" i="5"/>
  <c r="AH43" i="5"/>
  <c r="AI43" i="5"/>
  <c r="AJ43" i="5"/>
  <c r="AK43" i="5"/>
  <c r="AL43" i="5"/>
  <c r="AM43" i="5"/>
  <c r="AN43" i="5"/>
  <c r="AO43" i="5"/>
  <c r="AP43" i="5"/>
  <c r="AQ43" i="5"/>
  <c r="AR43" i="5"/>
  <c r="AS43" i="5"/>
  <c r="AT43" i="5"/>
  <c r="A44" i="5"/>
  <c r="B44" i="5"/>
  <c r="C44" i="5"/>
  <c r="D44" i="5"/>
  <c r="E44" i="5"/>
  <c r="F44" i="5"/>
  <c r="A45" i="5"/>
  <c r="B45" i="5"/>
  <c r="C45" i="5"/>
  <c r="D45" i="5"/>
  <c r="E45" i="5"/>
  <c r="F45" i="5"/>
  <c r="G45" i="5"/>
  <c r="A46" i="5"/>
  <c r="B46" i="5"/>
  <c r="C46" i="5"/>
  <c r="D46" i="5"/>
  <c r="E46" i="5"/>
  <c r="F46" i="5"/>
  <c r="G46" i="5"/>
  <c r="A47" i="5"/>
  <c r="B47" i="5"/>
  <c r="C47" i="5"/>
  <c r="D47" i="5"/>
  <c r="E47" i="5"/>
  <c r="F47" i="5"/>
  <c r="G47" i="5"/>
  <c r="H47" i="5"/>
  <c r="I47" i="5"/>
  <c r="J47" i="5"/>
  <c r="K47" i="5"/>
  <c r="L47" i="5"/>
  <c r="M47" i="5"/>
  <c r="N47" i="5"/>
  <c r="O47" i="5"/>
  <c r="P47" i="5"/>
  <c r="Q47" i="5"/>
  <c r="R47" i="5"/>
  <c r="S47" i="5"/>
  <c r="T47" i="5"/>
  <c r="U47" i="5"/>
  <c r="V47" i="5"/>
  <c r="W47" i="5"/>
  <c r="X47" i="5"/>
  <c r="Y47" i="5"/>
  <c r="Z47" i="5"/>
  <c r="AA47" i="5"/>
  <c r="AB47" i="5"/>
  <c r="AC47" i="5"/>
  <c r="AD47" i="5"/>
  <c r="AE47" i="5"/>
  <c r="AF47" i="5"/>
  <c r="AG47" i="5"/>
  <c r="AH47" i="5"/>
  <c r="AI47" i="5"/>
  <c r="AJ47" i="5"/>
  <c r="AK47" i="5"/>
  <c r="AL47" i="5"/>
  <c r="AM47" i="5"/>
  <c r="AN47" i="5"/>
  <c r="AO47" i="5"/>
  <c r="AP47" i="5"/>
  <c r="AQ47" i="5"/>
  <c r="AR47" i="5"/>
  <c r="AS47" i="5"/>
  <c r="AT47" i="5"/>
  <c r="A48" i="5"/>
  <c r="C48" i="5"/>
  <c r="Y48" i="5"/>
  <c r="AE48" i="5"/>
  <c r="AF48" i="5"/>
  <c r="AG48" i="5"/>
  <c r="AH48" i="5"/>
  <c r="AI48" i="5"/>
  <c r="AJ48" i="5"/>
  <c r="AK48" i="5"/>
  <c r="AL48" i="5"/>
  <c r="AM48" i="5"/>
  <c r="AN48" i="5"/>
  <c r="AO48" i="5"/>
  <c r="AP48" i="5"/>
  <c r="AQ48" i="5"/>
  <c r="AR48" i="5"/>
  <c r="AS48" i="5"/>
  <c r="AT48" i="5"/>
  <c r="A49" i="5"/>
  <c r="B49" i="5"/>
  <c r="C49" i="5"/>
  <c r="D49" i="5"/>
  <c r="E49" i="5"/>
  <c r="F49" i="5"/>
  <c r="G49" i="5"/>
  <c r="H49" i="5"/>
  <c r="I49" i="5"/>
  <c r="J49" i="5"/>
  <c r="K49" i="5"/>
  <c r="L49" i="5"/>
  <c r="M49" i="5"/>
  <c r="N49" i="5"/>
  <c r="O49" i="5"/>
  <c r="P49" i="5"/>
  <c r="Q49" i="5"/>
  <c r="R49" i="5"/>
  <c r="S49" i="5"/>
  <c r="T49" i="5"/>
  <c r="U49" i="5"/>
  <c r="V49" i="5"/>
  <c r="W49" i="5"/>
  <c r="X49" i="5"/>
  <c r="Y49" i="5"/>
  <c r="Z49" i="5"/>
  <c r="AA49" i="5"/>
  <c r="AB49" i="5"/>
  <c r="AC49" i="5"/>
  <c r="AD49" i="5"/>
  <c r="AE49" i="5"/>
  <c r="AF49" i="5"/>
  <c r="AG49" i="5"/>
  <c r="AH49" i="5"/>
  <c r="AI49" i="5"/>
  <c r="AJ49" i="5"/>
  <c r="AK49" i="5"/>
  <c r="AL49" i="5"/>
  <c r="AM49" i="5"/>
  <c r="AN49" i="5"/>
  <c r="AO49" i="5"/>
  <c r="AP49" i="5"/>
  <c r="AQ49" i="5"/>
  <c r="AR49" i="5"/>
  <c r="AS49" i="5"/>
  <c r="AT49" i="5"/>
  <c r="A50" i="5"/>
  <c r="B50" i="5"/>
  <c r="C50" i="5"/>
  <c r="D50" i="5"/>
  <c r="E50" i="5"/>
  <c r="F50" i="5"/>
  <c r="A51" i="5"/>
  <c r="B51" i="5"/>
  <c r="C51" i="5"/>
  <c r="D51" i="5"/>
  <c r="E51" i="5"/>
  <c r="F51" i="5"/>
  <c r="G51" i="5"/>
  <c r="A52" i="5"/>
  <c r="B52" i="5"/>
  <c r="C52" i="5"/>
  <c r="D52" i="5"/>
  <c r="E52" i="5"/>
  <c r="F52" i="5"/>
  <c r="G52" i="5"/>
  <c r="A53" i="5"/>
  <c r="B53" i="5"/>
  <c r="C53" i="5"/>
  <c r="D53" i="5"/>
  <c r="E53" i="5"/>
  <c r="F53" i="5"/>
  <c r="G53" i="5"/>
  <c r="H53" i="5"/>
  <c r="I53" i="5"/>
  <c r="J53" i="5"/>
  <c r="K53" i="5"/>
  <c r="L53" i="5"/>
  <c r="M53" i="5"/>
  <c r="N53" i="5"/>
  <c r="O53" i="5"/>
  <c r="P53" i="5"/>
  <c r="Q53" i="5"/>
  <c r="R53" i="5"/>
  <c r="S53" i="5"/>
  <c r="T53" i="5"/>
  <c r="U53" i="5"/>
  <c r="V53" i="5"/>
  <c r="W53" i="5"/>
  <c r="X53" i="5"/>
  <c r="Y53" i="5"/>
  <c r="Z53" i="5"/>
  <c r="AA53" i="5"/>
  <c r="AB53" i="5"/>
  <c r="AC53" i="5"/>
  <c r="AD53" i="5"/>
  <c r="AE53" i="5"/>
  <c r="AF53" i="5"/>
  <c r="AG53" i="5"/>
  <c r="AH53" i="5"/>
  <c r="AI53" i="5"/>
  <c r="AJ53" i="5"/>
  <c r="AK53" i="5"/>
  <c r="AL53" i="5"/>
  <c r="AM53" i="5"/>
  <c r="AN53" i="5"/>
  <c r="AO53" i="5"/>
  <c r="AP53" i="5"/>
  <c r="AQ53" i="5"/>
  <c r="AR53" i="5"/>
  <c r="AS53" i="5"/>
  <c r="AT53" i="5"/>
  <c r="D30" i="5"/>
  <c r="A30" i="5"/>
  <c r="D28" i="5"/>
  <c r="AM28" i="5"/>
  <c r="AO28" i="5"/>
  <c r="AP28" i="5"/>
  <c r="Q29" i="5"/>
  <c r="V29" i="5"/>
  <c r="I25" i="4"/>
  <c r="I62" i="4"/>
  <c r="AU67" i="4" s="1"/>
  <c r="I26" i="4"/>
  <c r="I63" i="4" s="1"/>
  <c r="I27" i="4"/>
  <c r="I64" i="4"/>
  <c r="AW67" i="4" s="1"/>
  <c r="I28" i="4"/>
  <c r="I65" i="4" s="1"/>
  <c r="L17" i="4"/>
  <c r="L54" i="4" s="1"/>
  <c r="P56" i="4" s="1"/>
  <c r="R57" i="4" s="1"/>
  <c r="AU56" i="4" s="1"/>
  <c r="AU57" i="4"/>
  <c r="F10" i="4"/>
  <c r="F47" i="4" s="1"/>
  <c r="D3" i="4"/>
  <c r="D40" i="4" s="1"/>
  <c r="J42" i="4" s="1"/>
  <c r="R42" i="4" s="1"/>
  <c r="AD42" i="4" s="1"/>
  <c r="A41" i="4"/>
  <c r="D41" i="4"/>
  <c r="E41" i="4"/>
  <c r="F41" i="4"/>
  <c r="G41" i="4"/>
  <c r="H41" i="4"/>
  <c r="I41" i="4"/>
  <c r="J41" i="4"/>
  <c r="K41" i="4"/>
  <c r="L41" i="4"/>
  <c r="M41" i="4"/>
  <c r="N41" i="4"/>
  <c r="O41" i="4"/>
  <c r="P41" i="4"/>
  <c r="Q41" i="4"/>
  <c r="R41" i="4"/>
  <c r="S41" i="4"/>
  <c r="T41" i="4"/>
  <c r="U41" i="4"/>
  <c r="V41" i="4"/>
  <c r="W41" i="4"/>
  <c r="X41" i="4"/>
  <c r="Y41" i="4"/>
  <c r="Z41" i="4"/>
  <c r="AA41" i="4"/>
  <c r="AB41" i="4"/>
  <c r="AC41" i="4"/>
  <c r="AD41" i="4"/>
  <c r="AE41" i="4"/>
  <c r="AF41" i="4"/>
  <c r="AG41" i="4"/>
  <c r="AH41" i="4"/>
  <c r="AI41" i="4"/>
  <c r="AJ41" i="4"/>
  <c r="AK41" i="4"/>
  <c r="AL41" i="4"/>
  <c r="AM41" i="4"/>
  <c r="AN41" i="4"/>
  <c r="AO41" i="4"/>
  <c r="AP41" i="4"/>
  <c r="AQ41" i="4"/>
  <c r="AR41" i="4"/>
  <c r="AS41" i="4"/>
  <c r="AT41" i="4"/>
  <c r="A42" i="4"/>
  <c r="U42" i="4"/>
  <c r="V42" i="4"/>
  <c r="W42" i="4"/>
  <c r="X42" i="4"/>
  <c r="Y42" i="4"/>
  <c r="Z42" i="4"/>
  <c r="AA42" i="4"/>
  <c r="AB42" i="4"/>
  <c r="AC42" i="4"/>
  <c r="AH42" i="4"/>
  <c r="AI42" i="4"/>
  <c r="AJ42" i="4"/>
  <c r="AK42" i="4"/>
  <c r="AL42" i="4"/>
  <c r="AM42" i="4"/>
  <c r="AN42" i="4"/>
  <c r="AO42" i="4"/>
  <c r="AP42" i="4"/>
  <c r="AQ42" i="4"/>
  <c r="AR42" i="4"/>
  <c r="AS42" i="4"/>
  <c r="AT42" i="4"/>
  <c r="A43" i="4"/>
  <c r="D43" i="4"/>
  <c r="E43" i="4"/>
  <c r="F43" i="4"/>
  <c r="G43" i="4"/>
  <c r="H43" i="4"/>
  <c r="I43" i="4"/>
  <c r="J43" i="4"/>
  <c r="K43" i="4"/>
  <c r="L43" i="4"/>
  <c r="M43" i="4"/>
  <c r="N43" i="4"/>
  <c r="O43" i="4"/>
  <c r="P43" i="4"/>
  <c r="Q43" i="4"/>
  <c r="R43" i="4"/>
  <c r="S43" i="4"/>
  <c r="T43" i="4"/>
  <c r="U43" i="4"/>
  <c r="V43" i="4"/>
  <c r="W43" i="4"/>
  <c r="X43" i="4"/>
  <c r="Y43" i="4"/>
  <c r="Z43" i="4"/>
  <c r="AA43" i="4"/>
  <c r="AB43" i="4"/>
  <c r="AC43" i="4"/>
  <c r="AD43" i="4"/>
  <c r="AE43" i="4"/>
  <c r="AF43" i="4"/>
  <c r="AG43" i="4"/>
  <c r="AH43" i="4"/>
  <c r="AI43" i="4"/>
  <c r="AJ43" i="4"/>
  <c r="AK43" i="4"/>
  <c r="AL43" i="4"/>
  <c r="AM43" i="4"/>
  <c r="AN43" i="4"/>
  <c r="AO43" i="4"/>
  <c r="AP43" i="4"/>
  <c r="AQ43" i="4"/>
  <c r="AR43" i="4"/>
  <c r="AS43" i="4"/>
  <c r="AT43" i="4"/>
  <c r="A44" i="4"/>
  <c r="D44" i="4"/>
  <c r="E44" i="4"/>
  <c r="F44" i="4"/>
  <c r="G44" i="4"/>
  <c r="H44" i="4"/>
  <c r="I44" i="4"/>
  <c r="J44" i="4"/>
  <c r="K44" i="4"/>
  <c r="L44" i="4"/>
  <c r="M44" i="4"/>
  <c r="N44" i="4"/>
  <c r="O44" i="4"/>
  <c r="P44" i="4"/>
  <c r="Q44" i="4"/>
  <c r="R44" i="4"/>
  <c r="S44" i="4"/>
  <c r="T44" i="4"/>
  <c r="U44" i="4"/>
  <c r="V44" i="4"/>
  <c r="W44" i="4"/>
  <c r="X44" i="4"/>
  <c r="Y44" i="4"/>
  <c r="Z44" i="4"/>
  <c r="AA44" i="4"/>
  <c r="AB44" i="4"/>
  <c r="AC44" i="4"/>
  <c r="AD44" i="4"/>
  <c r="AE44" i="4"/>
  <c r="AF44" i="4"/>
  <c r="AG44" i="4"/>
  <c r="AH44" i="4"/>
  <c r="AI44" i="4"/>
  <c r="AJ44" i="4"/>
  <c r="AK44" i="4"/>
  <c r="AL44" i="4"/>
  <c r="AM44" i="4"/>
  <c r="AN44" i="4"/>
  <c r="AO44" i="4"/>
  <c r="AP44" i="4"/>
  <c r="AQ44" i="4"/>
  <c r="AR44" i="4"/>
  <c r="AS44" i="4"/>
  <c r="AT44" i="4"/>
  <c r="A45" i="4"/>
  <c r="D45" i="4"/>
  <c r="E45" i="4"/>
  <c r="F45" i="4"/>
  <c r="G45" i="4"/>
  <c r="H45" i="4"/>
  <c r="I45" i="4"/>
  <c r="J45" i="4"/>
  <c r="K45" i="4"/>
  <c r="L45" i="4"/>
  <c r="M45" i="4"/>
  <c r="N45" i="4"/>
  <c r="O45" i="4"/>
  <c r="P45" i="4"/>
  <c r="Q45" i="4"/>
  <c r="R45" i="4"/>
  <c r="S45" i="4"/>
  <c r="T45" i="4"/>
  <c r="U45" i="4"/>
  <c r="V45" i="4"/>
  <c r="W45" i="4"/>
  <c r="X45" i="4"/>
  <c r="Y45" i="4"/>
  <c r="Z45" i="4"/>
  <c r="AA45" i="4"/>
  <c r="AB45" i="4"/>
  <c r="AC45" i="4"/>
  <c r="AD45" i="4"/>
  <c r="AE45" i="4"/>
  <c r="AF45" i="4"/>
  <c r="AG45" i="4"/>
  <c r="AH45" i="4"/>
  <c r="AI45" i="4"/>
  <c r="AJ45" i="4"/>
  <c r="AK45" i="4"/>
  <c r="AL45" i="4"/>
  <c r="AM45" i="4"/>
  <c r="AN45" i="4"/>
  <c r="AO45" i="4"/>
  <c r="AP45" i="4"/>
  <c r="AQ45" i="4"/>
  <c r="AR45" i="4"/>
  <c r="AS45" i="4"/>
  <c r="AT45" i="4"/>
  <c r="A46" i="4"/>
  <c r="D46" i="4"/>
  <c r="E46" i="4"/>
  <c r="F46" i="4"/>
  <c r="G46" i="4"/>
  <c r="H46" i="4"/>
  <c r="I46" i="4"/>
  <c r="J46" i="4"/>
  <c r="K46" i="4"/>
  <c r="L46" i="4"/>
  <c r="M46" i="4"/>
  <c r="N46" i="4"/>
  <c r="O46" i="4"/>
  <c r="P46" i="4"/>
  <c r="Q46" i="4"/>
  <c r="R46" i="4"/>
  <c r="S46" i="4"/>
  <c r="T46" i="4"/>
  <c r="U46" i="4"/>
  <c r="V46" i="4"/>
  <c r="W46" i="4"/>
  <c r="X46" i="4"/>
  <c r="Y46" i="4"/>
  <c r="Z46" i="4"/>
  <c r="AA46" i="4"/>
  <c r="AB46" i="4"/>
  <c r="AC46" i="4"/>
  <c r="AD46" i="4"/>
  <c r="AE46" i="4"/>
  <c r="AF46" i="4"/>
  <c r="AG46" i="4"/>
  <c r="AH46" i="4"/>
  <c r="AI46" i="4"/>
  <c r="AJ46" i="4"/>
  <c r="AK46" i="4"/>
  <c r="AL46" i="4"/>
  <c r="AM46" i="4"/>
  <c r="AN46" i="4"/>
  <c r="AO46" i="4"/>
  <c r="AP46" i="4"/>
  <c r="AQ46" i="4"/>
  <c r="AR46" i="4"/>
  <c r="AS46" i="4"/>
  <c r="AT46" i="4"/>
  <c r="A47" i="4"/>
  <c r="D47" i="4"/>
  <c r="H47" i="4"/>
  <c r="A48" i="4"/>
  <c r="D48" i="4"/>
  <c r="E48" i="4"/>
  <c r="F48" i="4"/>
  <c r="G48" i="4"/>
  <c r="H48" i="4"/>
  <c r="I48" i="4"/>
  <c r="J48" i="4"/>
  <c r="K48" i="4"/>
  <c r="L48" i="4"/>
  <c r="M48" i="4"/>
  <c r="N48" i="4"/>
  <c r="O48" i="4"/>
  <c r="P48" i="4"/>
  <c r="Q48" i="4"/>
  <c r="R48" i="4"/>
  <c r="S48" i="4"/>
  <c r="T48" i="4"/>
  <c r="U48" i="4"/>
  <c r="V48" i="4"/>
  <c r="W48" i="4"/>
  <c r="X48" i="4"/>
  <c r="Y48" i="4"/>
  <c r="Z48" i="4"/>
  <c r="AA48" i="4"/>
  <c r="AB48" i="4"/>
  <c r="AC48" i="4"/>
  <c r="AD48" i="4"/>
  <c r="AE48" i="4"/>
  <c r="AF48" i="4"/>
  <c r="AG48" i="4"/>
  <c r="AH48" i="4"/>
  <c r="AI48" i="4"/>
  <c r="AJ48" i="4"/>
  <c r="AK48" i="4"/>
  <c r="AL48" i="4"/>
  <c r="AM48" i="4"/>
  <c r="AN48" i="4"/>
  <c r="AO48" i="4"/>
  <c r="AP48" i="4"/>
  <c r="AQ48" i="4"/>
  <c r="AR48" i="4"/>
  <c r="AS48" i="4"/>
  <c r="AT48" i="4"/>
  <c r="A49" i="4"/>
  <c r="U49" i="4"/>
  <c r="V49" i="4"/>
  <c r="W49" i="4"/>
  <c r="X49" i="4"/>
  <c r="Y49" i="4"/>
  <c r="Z49" i="4"/>
  <c r="AA49" i="4"/>
  <c r="AB49" i="4"/>
  <c r="AC49" i="4"/>
  <c r="AD49" i="4"/>
  <c r="AE49" i="4"/>
  <c r="AF49" i="4"/>
  <c r="AG49" i="4"/>
  <c r="AH49" i="4"/>
  <c r="AI49" i="4"/>
  <c r="AJ49" i="4"/>
  <c r="AK49" i="4"/>
  <c r="AL49" i="4"/>
  <c r="AM49" i="4"/>
  <c r="AN49" i="4"/>
  <c r="AO49" i="4"/>
  <c r="AP49" i="4"/>
  <c r="AQ49" i="4"/>
  <c r="AR49" i="4"/>
  <c r="AS49" i="4"/>
  <c r="AT49" i="4"/>
  <c r="A50" i="4"/>
  <c r="U50" i="4"/>
  <c r="V50" i="4"/>
  <c r="W50" i="4"/>
  <c r="X50" i="4"/>
  <c r="Y50" i="4"/>
  <c r="Z50" i="4"/>
  <c r="AA50" i="4"/>
  <c r="AB50" i="4"/>
  <c r="AC50" i="4"/>
  <c r="AE50" i="4"/>
  <c r="AF50" i="4"/>
  <c r="AI50" i="4"/>
  <c r="AO50" i="4"/>
  <c r="AP50" i="4"/>
  <c r="AQ50" i="4"/>
  <c r="AR50" i="4"/>
  <c r="AS50" i="4"/>
  <c r="AT50" i="4"/>
  <c r="A51" i="4"/>
  <c r="U51" i="4"/>
  <c r="V51" i="4"/>
  <c r="W51" i="4"/>
  <c r="X51" i="4"/>
  <c r="Y51" i="4"/>
  <c r="Z51" i="4"/>
  <c r="AA51" i="4"/>
  <c r="AB51" i="4"/>
  <c r="AC51" i="4"/>
  <c r="AE51" i="4"/>
  <c r="AF51" i="4"/>
  <c r="AI51" i="4"/>
  <c r="AO51" i="4"/>
  <c r="AP51" i="4"/>
  <c r="AQ51" i="4"/>
  <c r="AR51" i="4"/>
  <c r="AS51" i="4"/>
  <c r="AT51" i="4"/>
  <c r="A52" i="4"/>
  <c r="D52" i="4"/>
  <c r="E52" i="4"/>
  <c r="F52" i="4"/>
  <c r="G52" i="4"/>
  <c r="H52" i="4"/>
  <c r="I52" i="4"/>
  <c r="J52" i="4"/>
  <c r="K52" i="4"/>
  <c r="L52" i="4"/>
  <c r="M52" i="4"/>
  <c r="N52" i="4"/>
  <c r="O52" i="4"/>
  <c r="P52" i="4"/>
  <c r="Q52" i="4"/>
  <c r="R52" i="4"/>
  <c r="S52" i="4"/>
  <c r="T52" i="4"/>
  <c r="U52" i="4"/>
  <c r="V52" i="4"/>
  <c r="W52" i="4"/>
  <c r="X52" i="4"/>
  <c r="Y52" i="4"/>
  <c r="Z52" i="4"/>
  <c r="AA52" i="4"/>
  <c r="AB52" i="4"/>
  <c r="AC52" i="4"/>
  <c r="AD52" i="4"/>
  <c r="AE52" i="4"/>
  <c r="AF52" i="4"/>
  <c r="AG52" i="4"/>
  <c r="AH52" i="4"/>
  <c r="AI52" i="4"/>
  <c r="AJ52" i="4"/>
  <c r="AK52" i="4"/>
  <c r="AL52" i="4"/>
  <c r="AM52" i="4"/>
  <c r="AN52" i="4"/>
  <c r="AO52" i="4"/>
  <c r="AP52" i="4"/>
  <c r="AQ52" i="4"/>
  <c r="AR52" i="4"/>
  <c r="AS52" i="4"/>
  <c r="AT52" i="4"/>
  <c r="A53" i="4"/>
  <c r="D53" i="4"/>
  <c r="E53" i="4"/>
  <c r="F53" i="4"/>
  <c r="G53" i="4"/>
  <c r="H53" i="4"/>
  <c r="I53" i="4"/>
  <c r="J53" i="4"/>
  <c r="K53" i="4"/>
  <c r="L53" i="4"/>
  <c r="M53" i="4"/>
  <c r="N53" i="4"/>
  <c r="O53" i="4"/>
  <c r="P53" i="4"/>
  <c r="Q53" i="4"/>
  <c r="R53" i="4"/>
  <c r="S53" i="4"/>
  <c r="T53" i="4"/>
  <c r="U53" i="4"/>
  <c r="V53" i="4"/>
  <c r="W53" i="4"/>
  <c r="X53" i="4"/>
  <c r="Y53" i="4"/>
  <c r="Z53" i="4"/>
  <c r="AA53" i="4"/>
  <c r="AB53" i="4"/>
  <c r="AC53" i="4"/>
  <c r="AD53" i="4"/>
  <c r="AE53" i="4"/>
  <c r="AF53" i="4"/>
  <c r="AG53" i="4"/>
  <c r="AH53" i="4"/>
  <c r="AI53" i="4"/>
  <c r="AJ53" i="4"/>
  <c r="AK53" i="4"/>
  <c r="AL53" i="4"/>
  <c r="AM53" i="4"/>
  <c r="AN53" i="4"/>
  <c r="AO53" i="4"/>
  <c r="AP53" i="4"/>
  <c r="AQ53" i="4"/>
  <c r="AR53" i="4"/>
  <c r="AS53" i="4"/>
  <c r="AT53" i="4"/>
  <c r="A54" i="4"/>
  <c r="D54" i="4"/>
  <c r="O54" i="4"/>
  <c r="A55" i="4"/>
  <c r="D55" i="4"/>
  <c r="E55" i="4"/>
  <c r="F55" i="4"/>
  <c r="G55" i="4"/>
  <c r="H55" i="4"/>
  <c r="I55" i="4"/>
  <c r="J55" i="4"/>
  <c r="K55" i="4"/>
  <c r="L55" i="4"/>
  <c r="M55" i="4"/>
  <c r="N55" i="4"/>
  <c r="O55" i="4"/>
  <c r="P55" i="4"/>
  <c r="Q55" i="4"/>
  <c r="R55" i="4"/>
  <c r="S55" i="4"/>
  <c r="T55" i="4"/>
  <c r="U55" i="4"/>
  <c r="V55" i="4"/>
  <c r="W55" i="4"/>
  <c r="X55" i="4"/>
  <c r="Y55" i="4"/>
  <c r="Z55" i="4"/>
  <c r="AA55" i="4"/>
  <c r="AB55" i="4"/>
  <c r="AC55" i="4"/>
  <c r="AD55" i="4"/>
  <c r="AE55" i="4"/>
  <c r="AF55" i="4"/>
  <c r="AG55" i="4"/>
  <c r="AH55" i="4"/>
  <c r="AI55" i="4"/>
  <c r="AJ55" i="4"/>
  <c r="AK55" i="4"/>
  <c r="AL55" i="4"/>
  <c r="AM55" i="4"/>
  <c r="AN55" i="4"/>
  <c r="AO55" i="4"/>
  <c r="AP55" i="4"/>
  <c r="AQ55" i="4"/>
  <c r="AR55" i="4"/>
  <c r="AS55" i="4"/>
  <c r="AT55" i="4"/>
  <c r="A56" i="4"/>
  <c r="AT56" i="4"/>
  <c r="A57" i="4"/>
  <c r="U57" i="4"/>
  <c r="V57" i="4"/>
  <c r="W57" i="4"/>
  <c r="X57" i="4"/>
  <c r="Y57" i="4"/>
  <c r="Z57" i="4"/>
  <c r="AA57" i="4"/>
  <c r="AB57" i="4"/>
  <c r="AC57" i="4"/>
  <c r="AD57" i="4"/>
  <c r="AE57" i="4"/>
  <c r="AF57" i="4"/>
  <c r="AG57" i="4"/>
  <c r="AH57" i="4"/>
  <c r="AI57" i="4"/>
  <c r="AJ57" i="4"/>
  <c r="AK57" i="4"/>
  <c r="AL57" i="4"/>
  <c r="AM57" i="4"/>
  <c r="AN57" i="4"/>
  <c r="AO57" i="4"/>
  <c r="AP57" i="4"/>
  <c r="AQ57" i="4"/>
  <c r="AR57" i="4"/>
  <c r="AS57" i="4"/>
  <c r="AT57" i="4"/>
  <c r="A58" i="4"/>
  <c r="D58" i="4"/>
  <c r="E58" i="4"/>
  <c r="F58" i="4"/>
  <c r="G58" i="4"/>
  <c r="H58" i="4"/>
  <c r="I58" i="4"/>
  <c r="J58" i="4"/>
  <c r="K58" i="4"/>
  <c r="L58" i="4"/>
  <c r="M58" i="4"/>
  <c r="T58" i="4"/>
  <c r="U58" i="4"/>
  <c r="V58" i="4"/>
  <c r="W58" i="4"/>
  <c r="X58" i="4"/>
  <c r="Y58" i="4"/>
  <c r="Z58" i="4"/>
  <c r="AA58" i="4"/>
  <c r="AB58" i="4"/>
  <c r="AC58" i="4"/>
  <c r="AD58" i="4"/>
  <c r="AE58" i="4"/>
  <c r="A59" i="4"/>
  <c r="D59" i="4"/>
  <c r="E59" i="4"/>
  <c r="F59" i="4"/>
  <c r="G59" i="4"/>
  <c r="H59" i="4"/>
  <c r="I59" i="4"/>
  <c r="J59" i="4"/>
  <c r="K59" i="4"/>
  <c r="L59" i="4"/>
  <c r="M59" i="4"/>
  <c r="N59" i="4"/>
  <c r="O59" i="4"/>
  <c r="P59" i="4"/>
  <c r="Q59" i="4"/>
  <c r="R59" i="4"/>
  <c r="S59" i="4"/>
  <c r="T59" i="4"/>
  <c r="U59" i="4"/>
  <c r="V59" i="4"/>
  <c r="W59" i="4"/>
  <c r="X59" i="4"/>
  <c r="Y59" i="4"/>
  <c r="Z59" i="4"/>
  <c r="AA59" i="4"/>
  <c r="AB59" i="4"/>
  <c r="AC59" i="4"/>
  <c r="AD59" i="4"/>
  <c r="AE59" i="4"/>
  <c r="AF59" i="4"/>
  <c r="AG59" i="4"/>
  <c r="AH59" i="4"/>
  <c r="AI59" i="4"/>
  <c r="AJ59" i="4"/>
  <c r="AK59" i="4"/>
  <c r="AL59" i="4"/>
  <c r="AM59" i="4"/>
  <c r="AN59" i="4"/>
  <c r="AO59" i="4"/>
  <c r="AP59" i="4"/>
  <c r="AQ59" i="4"/>
  <c r="AR59" i="4"/>
  <c r="AS59" i="4"/>
  <c r="AT59" i="4"/>
  <c r="A60" i="4"/>
  <c r="D60" i="4"/>
  <c r="E60" i="4"/>
  <c r="F60" i="4"/>
  <c r="G60" i="4"/>
  <c r="H60" i="4"/>
  <c r="I60" i="4"/>
  <c r="J60" i="4"/>
  <c r="K60" i="4"/>
  <c r="L60" i="4"/>
  <c r="M60" i="4"/>
  <c r="N60" i="4"/>
  <c r="O60" i="4"/>
  <c r="P60" i="4"/>
  <c r="Q60" i="4"/>
  <c r="R60" i="4"/>
  <c r="S60" i="4"/>
  <c r="T60" i="4"/>
  <c r="U60" i="4"/>
  <c r="V60" i="4"/>
  <c r="W60" i="4"/>
  <c r="X60" i="4"/>
  <c r="Y60" i="4"/>
  <c r="Z60" i="4"/>
  <c r="AA60" i="4"/>
  <c r="AB60" i="4"/>
  <c r="AC60" i="4"/>
  <c r="AD60" i="4"/>
  <c r="AE60" i="4"/>
  <c r="AF60" i="4"/>
  <c r="AG60" i="4"/>
  <c r="AH60" i="4"/>
  <c r="AI60" i="4"/>
  <c r="AJ60" i="4"/>
  <c r="AK60" i="4"/>
  <c r="AL60" i="4"/>
  <c r="AM60" i="4"/>
  <c r="AN60" i="4"/>
  <c r="AO60" i="4"/>
  <c r="AP60" i="4"/>
  <c r="AQ60" i="4"/>
  <c r="AR60" i="4"/>
  <c r="AS60" i="4"/>
  <c r="AT60" i="4"/>
  <c r="A61" i="4"/>
  <c r="D61" i="4"/>
  <c r="A62" i="4"/>
  <c r="B62" i="4"/>
  <c r="C62" i="4"/>
  <c r="D62" i="4"/>
  <c r="G62" i="4"/>
  <c r="L62" i="4"/>
  <c r="M62" i="4"/>
  <c r="N62" i="4"/>
  <c r="O62" i="4"/>
  <c r="P62" i="4"/>
  <c r="Q62" i="4"/>
  <c r="R62" i="4"/>
  <c r="S62" i="4"/>
  <c r="T62" i="4"/>
  <c r="U62" i="4"/>
  <c r="V62" i="4"/>
  <c r="W62" i="4"/>
  <c r="X62" i="4"/>
  <c r="Y62" i="4"/>
  <c r="Z62" i="4"/>
  <c r="AA62" i="4"/>
  <c r="AB62" i="4"/>
  <c r="AC62" i="4"/>
  <c r="AD62" i="4"/>
  <c r="AE62" i="4"/>
  <c r="AF62" i="4"/>
  <c r="AG62" i="4"/>
  <c r="AH62" i="4"/>
  <c r="AI62" i="4"/>
  <c r="AJ62" i="4"/>
  <c r="AK62" i="4"/>
  <c r="AL62" i="4"/>
  <c r="AM62" i="4"/>
  <c r="AN62" i="4"/>
  <c r="AO62" i="4"/>
  <c r="AP62" i="4"/>
  <c r="AQ62" i="4"/>
  <c r="AR62" i="4"/>
  <c r="AS62" i="4"/>
  <c r="AT62" i="4"/>
  <c r="A63" i="4"/>
  <c r="B63" i="4"/>
  <c r="C63" i="4"/>
  <c r="D63" i="4"/>
  <c r="G63" i="4"/>
  <c r="L63" i="4"/>
  <c r="M63" i="4"/>
  <c r="N63" i="4"/>
  <c r="O63" i="4"/>
  <c r="P63" i="4"/>
  <c r="Q63" i="4"/>
  <c r="R63" i="4"/>
  <c r="S63" i="4"/>
  <c r="T63" i="4"/>
  <c r="U63" i="4"/>
  <c r="V63" i="4"/>
  <c r="W63" i="4"/>
  <c r="X63" i="4"/>
  <c r="Y63" i="4"/>
  <c r="Z63" i="4"/>
  <c r="AA63" i="4"/>
  <c r="AB63" i="4"/>
  <c r="AC63" i="4"/>
  <c r="AD63" i="4"/>
  <c r="AE63" i="4"/>
  <c r="AF63" i="4"/>
  <c r="AG63" i="4"/>
  <c r="AH63" i="4"/>
  <c r="AI63" i="4"/>
  <c r="AJ63" i="4"/>
  <c r="AK63" i="4"/>
  <c r="AL63" i="4"/>
  <c r="AM63" i="4"/>
  <c r="AN63" i="4"/>
  <c r="AO63" i="4"/>
  <c r="AP63" i="4"/>
  <c r="AQ63" i="4"/>
  <c r="AR63" i="4"/>
  <c r="AS63" i="4"/>
  <c r="AT63" i="4"/>
  <c r="A64" i="4"/>
  <c r="B64" i="4"/>
  <c r="C64" i="4"/>
  <c r="D64" i="4"/>
  <c r="G64" i="4"/>
  <c r="L64" i="4"/>
  <c r="M64" i="4"/>
  <c r="N64" i="4"/>
  <c r="O64" i="4"/>
  <c r="P64" i="4"/>
  <c r="Q64" i="4"/>
  <c r="R64" i="4"/>
  <c r="S64" i="4"/>
  <c r="T64" i="4"/>
  <c r="U64" i="4"/>
  <c r="V64" i="4"/>
  <c r="W64" i="4"/>
  <c r="X64" i="4"/>
  <c r="Y64" i="4"/>
  <c r="Z64" i="4"/>
  <c r="AA64" i="4"/>
  <c r="AB64" i="4"/>
  <c r="AC64" i="4"/>
  <c r="AD64" i="4"/>
  <c r="AE64" i="4"/>
  <c r="AF64" i="4"/>
  <c r="AG64" i="4"/>
  <c r="AH64" i="4"/>
  <c r="AI64" i="4"/>
  <c r="AJ64" i="4"/>
  <c r="AK64" i="4"/>
  <c r="AL64" i="4"/>
  <c r="AM64" i="4"/>
  <c r="AN64" i="4"/>
  <c r="AO64" i="4"/>
  <c r="AP64" i="4"/>
  <c r="AQ64" i="4"/>
  <c r="AR64" i="4"/>
  <c r="AS64" i="4"/>
  <c r="AT64" i="4"/>
  <c r="A65" i="4"/>
  <c r="B65" i="4"/>
  <c r="C65" i="4"/>
  <c r="D65" i="4"/>
  <c r="G65" i="4"/>
  <c r="L65" i="4"/>
  <c r="M65" i="4"/>
  <c r="N65" i="4"/>
  <c r="O65" i="4"/>
  <c r="P65" i="4"/>
  <c r="Q65" i="4"/>
  <c r="R65" i="4"/>
  <c r="S65" i="4"/>
  <c r="T65" i="4"/>
  <c r="U65" i="4"/>
  <c r="V65" i="4"/>
  <c r="W65" i="4"/>
  <c r="X65" i="4"/>
  <c r="Y65" i="4"/>
  <c r="Z65" i="4"/>
  <c r="AA65" i="4"/>
  <c r="AB65" i="4"/>
  <c r="AC65" i="4"/>
  <c r="AD65" i="4"/>
  <c r="AE65" i="4"/>
  <c r="AF65" i="4"/>
  <c r="AG65" i="4"/>
  <c r="AH65" i="4"/>
  <c r="AI65" i="4"/>
  <c r="AJ65" i="4"/>
  <c r="AK65" i="4"/>
  <c r="AL65" i="4"/>
  <c r="AM65" i="4"/>
  <c r="AN65" i="4"/>
  <c r="AO65" i="4"/>
  <c r="AP65" i="4"/>
  <c r="AQ65" i="4"/>
  <c r="AR65" i="4"/>
  <c r="AS65" i="4"/>
  <c r="AT65" i="4"/>
  <c r="A66" i="4"/>
  <c r="B66" i="4"/>
  <c r="C66" i="4"/>
  <c r="D66" i="4"/>
  <c r="G66" i="4"/>
  <c r="H66" i="4"/>
  <c r="I66" i="4"/>
  <c r="J66" i="4"/>
  <c r="K66" i="4"/>
  <c r="L66" i="4"/>
  <c r="M66" i="4"/>
  <c r="N66" i="4"/>
  <c r="O66" i="4"/>
  <c r="P66" i="4"/>
  <c r="Q66" i="4"/>
  <c r="R66" i="4"/>
  <c r="S66" i="4"/>
  <c r="T66" i="4"/>
  <c r="U66" i="4"/>
  <c r="V66" i="4"/>
  <c r="W66" i="4"/>
  <c r="X66" i="4"/>
  <c r="Y66" i="4"/>
  <c r="Z66" i="4"/>
  <c r="AA66" i="4"/>
  <c r="AB66" i="4"/>
  <c r="AC66" i="4"/>
  <c r="AD66" i="4"/>
  <c r="AE66" i="4"/>
  <c r="AF66" i="4"/>
  <c r="AG66" i="4"/>
  <c r="AH66" i="4"/>
  <c r="AI66" i="4"/>
  <c r="AJ66" i="4"/>
  <c r="AK66" i="4"/>
  <c r="AL66" i="4"/>
  <c r="AM66" i="4"/>
  <c r="AN66" i="4"/>
  <c r="AO66" i="4"/>
  <c r="AP66" i="4"/>
  <c r="AQ66" i="4"/>
  <c r="AR66" i="4"/>
  <c r="AS66" i="4"/>
  <c r="AT66" i="4"/>
  <c r="A67" i="4"/>
  <c r="B67" i="4"/>
  <c r="C67" i="4"/>
  <c r="Z67" i="4"/>
  <c r="AA67" i="4"/>
  <c r="AB67" i="4"/>
  <c r="AC67" i="4"/>
  <c r="AD67" i="4"/>
  <c r="AE67" i="4"/>
  <c r="AF67" i="4"/>
  <c r="AG67" i="4"/>
  <c r="AH67" i="4"/>
  <c r="AI67" i="4"/>
  <c r="AJ67" i="4"/>
  <c r="AK67" i="4"/>
  <c r="AL67" i="4"/>
  <c r="AM67" i="4"/>
  <c r="AN67" i="4"/>
  <c r="AO67" i="4"/>
  <c r="AP67" i="4"/>
  <c r="AQ67" i="4"/>
  <c r="AR67" i="4"/>
  <c r="AS67" i="4"/>
  <c r="AT67" i="4"/>
  <c r="A68" i="4"/>
  <c r="B68" i="4"/>
  <c r="C68" i="4"/>
  <c r="A69" i="4"/>
  <c r="B69" i="4"/>
  <c r="C69" i="4"/>
  <c r="Z69" i="4"/>
  <c r="AA69" i="4"/>
  <c r="AB69" i="4"/>
  <c r="AC69" i="4"/>
  <c r="AD69" i="4"/>
  <c r="AE69" i="4"/>
  <c r="AF69" i="4"/>
  <c r="AG69" i="4"/>
  <c r="AH69" i="4"/>
  <c r="AI69" i="4"/>
  <c r="AJ69" i="4"/>
  <c r="AK69" i="4"/>
  <c r="AM69" i="4"/>
  <c r="AN69" i="4"/>
  <c r="AS69" i="4"/>
  <c r="AT69" i="4"/>
  <c r="A70" i="4"/>
  <c r="B70" i="4"/>
  <c r="C70" i="4"/>
  <c r="Z70" i="4"/>
  <c r="AA70" i="4"/>
  <c r="AB70" i="4"/>
  <c r="AC70" i="4"/>
  <c r="AD70" i="4"/>
  <c r="AE70" i="4"/>
  <c r="AF70" i="4"/>
  <c r="AG70" i="4"/>
  <c r="AH70" i="4"/>
  <c r="AI70" i="4"/>
  <c r="AJ70" i="4"/>
  <c r="AK70" i="4"/>
  <c r="AL70" i="4"/>
  <c r="AM70" i="4"/>
  <c r="AN70" i="4"/>
  <c r="AO70" i="4"/>
  <c r="AP70" i="4"/>
  <c r="AQ70" i="4"/>
  <c r="AR70" i="4"/>
  <c r="AS70" i="4"/>
  <c r="AT70" i="4"/>
  <c r="A71" i="4"/>
  <c r="B71" i="4"/>
  <c r="C71" i="4"/>
  <c r="Z71" i="4"/>
  <c r="AA71" i="4"/>
  <c r="AB71" i="4"/>
  <c r="AC71" i="4"/>
  <c r="AD71" i="4"/>
  <c r="AE71" i="4"/>
  <c r="AF71" i="4"/>
  <c r="AG71" i="4"/>
  <c r="AH71" i="4"/>
  <c r="AI71" i="4"/>
  <c r="AJ71" i="4"/>
  <c r="AK71" i="4"/>
  <c r="AL71" i="4"/>
  <c r="AM71" i="4"/>
  <c r="AN71" i="4"/>
  <c r="AO71" i="4"/>
  <c r="AP71" i="4"/>
  <c r="AQ71" i="4"/>
  <c r="AR71" i="4"/>
  <c r="AS71" i="4"/>
  <c r="AT71" i="4"/>
  <c r="A72" i="4"/>
  <c r="B72" i="4"/>
  <c r="C72" i="4"/>
  <c r="Z72" i="4"/>
  <c r="AA72" i="4"/>
  <c r="AB72" i="4"/>
  <c r="AC72" i="4"/>
  <c r="AD72" i="4"/>
  <c r="AE72" i="4"/>
  <c r="AF72" i="4"/>
  <c r="AG72" i="4"/>
  <c r="AH72" i="4"/>
  <c r="AI72" i="4"/>
  <c r="AJ72" i="4"/>
  <c r="AK72" i="4"/>
  <c r="AL72" i="4"/>
  <c r="AM72" i="4"/>
  <c r="AN72" i="4"/>
  <c r="AO72" i="4"/>
  <c r="AP72" i="4"/>
  <c r="AQ72" i="4"/>
  <c r="AR72" i="4"/>
  <c r="AS72" i="4"/>
  <c r="AT72" i="4"/>
  <c r="A73" i="4"/>
  <c r="B73" i="4"/>
  <c r="C73" i="4"/>
  <c r="Z73" i="4"/>
  <c r="AA73" i="4"/>
  <c r="AB73" i="4"/>
  <c r="AC73" i="4"/>
  <c r="AD73" i="4"/>
  <c r="AE73" i="4"/>
  <c r="AF73" i="4"/>
  <c r="AG73" i="4"/>
  <c r="AH73" i="4"/>
  <c r="AI73" i="4"/>
  <c r="AJ73" i="4"/>
  <c r="AK73" i="4"/>
  <c r="AL73" i="4"/>
  <c r="AM73" i="4"/>
  <c r="AN73" i="4"/>
  <c r="AO73" i="4"/>
  <c r="AP73" i="4"/>
  <c r="AQ73" i="4"/>
  <c r="AR73" i="4"/>
  <c r="AS73" i="4"/>
  <c r="AT73" i="4"/>
  <c r="F40" i="4"/>
  <c r="D38" i="4"/>
  <c r="AM38" i="4"/>
  <c r="AO38" i="4"/>
  <c r="AP38" i="4"/>
  <c r="Q39" i="4"/>
  <c r="V39" i="4"/>
  <c r="A40" i="4"/>
  <c r="AH29" i="3"/>
  <c r="AH66" i="3"/>
  <c r="AU68" i="3" s="1"/>
  <c r="AN29" i="3"/>
  <c r="AN66" i="3"/>
  <c r="AV68" i="3"/>
  <c r="Z29" i="3"/>
  <c r="Z66" i="3"/>
  <c r="AT67" i="3" s="1"/>
  <c r="F29" i="3"/>
  <c r="F66" i="3" s="1"/>
  <c r="AS66" i="3" s="1"/>
  <c r="M29" i="3"/>
  <c r="M66" i="3"/>
  <c r="AT66" i="3" s="1"/>
  <c r="AH28" i="3"/>
  <c r="AH65" i="3" s="1"/>
  <c r="AS65" i="3" s="1"/>
  <c r="AN28" i="3"/>
  <c r="AN65" i="3" s="1"/>
  <c r="AT65" i="3" s="1"/>
  <c r="T28" i="3"/>
  <c r="T65" i="3" s="1"/>
  <c r="AU64" i="3" s="1"/>
  <c r="Z28" i="3"/>
  <c r="Z65" i="3"/>
  <c r="AV64" i="3" s="1"/>
  <c r="F28" i="3"/>
  <c r="F65" i="3"/>
  <c r="AU63" i="3" s="1"/>
  <c r="L28" i="3"/>
  <c r="L65" i="3"/>
  <c r="AV63" i="3" s="1"/>
  <c r="Z19" i="3"/>
  <c r="Z56" i="3" s="1"/>
  <c r="AK19" i="3"/>
  <c r="AK56" i="3"/>
  <c r="W11" i="3"/>
  <c r="W48" i="3" s="1"/>
  <c r="AG11" i="3"/>
  <c r="AG48" i="3"/>
  <c r="W4" i="3"/>
  <c r="W41" i="3" s="1"/>
  <c r="AG4" i="3"/>
  <c r="AG41" i="3" s="1"/>
  <c r="A41" i="3"/>
  <c r="B41" i="3"/>
  <c r="C41" i="3"/>
  <c r="H41" i="3"/>
  <c r="I41" i="3"/>
  <c r="J41" i="3"/>
  <c r="K41" i="3"/>
  <c r="L41" i="3"/>
  <c r="M41" i="3"/>
  <c r="N41" i="3"/>
  <c r="O41" i="3"/>
  <c r="P41" i="3"/>
  <c r="Q41" i="3"/>
  <c r="R41" i="3"/>
  <c r="S41" i="3"/>
  <c r="Y41" i="3"/>
  <c r="AA41" i="3"/>
  <c r="AC41" i="3"/>
  <c r="AI41" i="3"/>
  <c r="AJ41" i="3"/>
  <c r="AK41" i="3"/>
  <c r="A42" i="3"/>
  <c r="B42" i="3"/>
  <c r="C42" i="3"/>
  <c r="H42" i="3"/>
  <c r="I42" i="3"/>
  <c r="J42" i="3"/>
  <c r="K42" i="3"/>
  <c r="L42" i="3"/>
  <c r="M42" i="3"/>
  <c r="N42" i="3"/>
  <c r="O42" i="3"/>
  <c r="P42" i="3"/>
  <c r="Q42" i="3"/>
  <c r="R42" i="3"/>
  <c r="S42" i="3"/>
  <c r="A43" i="3"/>
  <c r="B43" i="3"/>
  <c r="C43" i="3"/>
  <c r="H43" i="3"/>
  <c r="I43" i="3"/>
  <c r="J43" i="3"/>
  <c r="K43" i="3"/>
  <c r="L43" i="3"/>
  <c r="M43" i="3"/>
  <c r="N43" i="3"/>
  <c r="O43" i="3"/>
  <c r="P43" i="3"/>
  <c r="Q43" i="3"/>
  <c r="R43" i="3"/>
  <c r="S43" i="3"/>
  <c r="T43" i="3"/>
  <c r="U43" i="3"/>
  <c r="V43" i="3"/>
  <c r="W43" i="3"/>
  <c r="X43" i="3"/>
  <c r="Y43" i="3"/>
  <c r="Z43" i="3"/>
  <c r="AA43" i="3"/>
  <c r="AB43" i="3"/>
  <c r="AC43" i="3"/>
  <c r="AD43" i="3"/>
  <c r="AE43" i="3"/>
  <c r="AF43" i="3"/>
  <c r="AG43" i="3"/>
  <c r="AH43" i="3"/>
  <c r="AI43" i="3"/>
  <c r="AJ43" i="3"/>
  <c r="AK43" i="3"/>
  <c r="AL43" i="3"/>
  <c r="AM43" i="3"/>
  <c r="AN43" i="3"/>
  <c r="AO43" i="3"/>
  <c r="AP43" i="3"/>
  <c r="AQ43" i="3"/>
  <c r="AR43" i="3"/>
  <c r="AS43" i="3"/>
  <c r="AT43" i="3"/>
  <c r="A44" i="3"/>
  <c r="B44" i="3"/>
  <c r="C44" i="3"/>
  <c r="H44" i="3"/>
  <c r="I44" i="3"/>
  <c r="J44" i="3"/>
  <c r="K44" i="3"/>
  <c r="L44" i="3"/>
  <c r="M44" i="3"/>
  <c r="N44" i="3"/>
  <c r="O44" i="3"/>
  <c r="P44" i="3"/>
  <c r="Q44" i="3"/>
  <c r="R44" i="3"/>
  <c r="S44" i="3"/>
  <c r="T44" i="3"/>
  <c r="U44" i="3"/>
  <c r="V44" i="3"/>
  <c r="A45" i="3"/>
  <c r="B45" i="3"/>
  <c r="C45" i="3"/>
  <c r="H45" i="3"/>
  <c r="I45" i="3"/>
  <c r="J45" i="3"/>
  <c r="K45" i="3"/>
  <c r="L45" i="3"/>
  <c r="M45" i="3"/>
  <c r="N45" i="3"/>
  <c r="O45" i="3"/>
  <c r="P45" i="3"/>
  <c r="Q45" i="3"/>
  <c r="R45" i="3"/>
  <c r="S45" i="3"/>
  <c r="T45" i="3"/>
  <c r="U45" i="3"/>
  <c r="V45" i="3"/>
  <c r="W45" i="3"/>
  <c r="X45" i="3"/>
  <c r="Y45" i="3"/>
  <c r="Z45" i="3"/>
  <c r="AA45" i="3"/>
  <c r="AB45" i="3"/>
  <c r="AC45" i="3"/>
  <c r="AD45" i="3"/>
  <c r="AE45" i="3"/>
  <c r="AF45" i="3"/>
  <c r="AG45" i="3"/>
  <c r="AH45" i="3"/>
  <c r="AI45" i="3"/>
  <c r="AJ45" i="3"/>
  <c r="AK45" i="3"/>
  <c r="AL45" i="3"/>
  <c r="AM45" i="3"/>
  <c r="AN45" i="3"/>
  <c r="AO45" i="3"/>
  <c r="AP45" i="3"/>
  <c r="AQ45" i="3"/>
  <c r="AR45" i="3"/>
  <c r="AS45" i="3"/>
  <c r="AT45" i="3"/>
  <c r="A46" i="3"/>
  <c r="B46" i="3"/>
  <c r="C46" i="3"/>
  <c r="H46" i="3"/>
  <c r="I46" i="3"/>
  <c r="J46" i="3"/>
  <c r="K46" i="3"/>
  <c r="L46" i="3"/>
  <c r="M46" i="3"/>
  <c r="N46" i="3"/>
  <c r="O46" i="3"/>
  <c r="P46" i="3"/>
  <c r="Q46" i="3"/>
  <c r="R46" i="3"/>
  <c r="S46" i="3"/>
  <c r="T46" i="3"/>
  <c r="U46" i="3"/>
  <c r="V46" i="3"/>
  <c r="W46" i="3"/>
  <c r="X46" i="3"/>
  <c r="Y46" i="3"/>
  <c r="Z46" i="3"/>
  <c r="AA46" i="3"/>
  <c r="AB46" i="3"/>
  <c r="AC46" i="3"/>
  <c r="AD46" i="3"/>
  <c r="AE46" i="3"/>
  <c r="AF46" i="3"/>
  <c r="AG46" i="3"/>
  <c r="AH46" i="3"/>
  <c r="AI46" i="3"/>
  <c r="AJ46" i="3"/>
  <c r="AK46" i="3"/>
  <c r="AL46" i="3"/>
  <c r="AM46" i="3"/>
  <c r="AN46" i="3"/>
  <c r="AO46" i="3"/>
  <c r="AP46" i="3"/>
  <c r="AQ46" i="3"/>
  <c r="AR46" i="3"/>
  <c r="AS46" i="3"/>
  <c r="AT46" i="3"/>
  <c r="A47" i="3"/>
  <c r="B47" i="3"/>
  <c r="C47" i="3"/>
  <c r="H47" i="3"/>
  <c r="I47" i="3"/>
  <c r="J47" i="3"/>
  <c r="K47" i="3"/>
  <c r="L47" i="3"/>
  <c r="M47" i="3"/>
  <c r="N47" i="3"/>
  <c r="O47" i="3"/>
  <c r="P47" i="3"/>
  <c r="Q47" i="3"/>
  <c r="R47" i="3"/>
  <c r="S47" i="3"/>
  <c r="T47" i="3"/>
  <c r="U47" i="3"/>
  <c r="V47" i="3"/>
  <c r="W47" i="3"/>
  <c r="X47" i="3"/>
  <c r="Y47" i="3"/>
  <c r="Z47" i="3"/>
  <c r="AA47" i="3"/>
  <c r="AB47" i="3"/>
  <c r="AC47" i="3"/>
  <c r="AD47" i="3"/>
  <c r="AE47" i="3"/>
  <c r="AF47" i="3"/>
  <c r="AG47" i="3"/>
  <c r="AH47" i="3"/>
  <c r="AI47" i="3"/>
  <c r="AJ47" i="3"/>
  <c r="AK47" i="3"/>
  <c r="AL47" i="3"/>
  <c r="AM47" i="3"/>
  <c r="AN47" i="3"/>
  <c r="AO47" i="3"/>
  <c r="AP47" i="3"/>
  <c r="AQ47" i="3"/>
  <c r="AR47" i="3"/>
  <c r="AS47" i="3"/>
  <c r="AT47" i="3"/>
  <c r="A48" i="3"/>
  <c r="B48" i="3"/>
  <c r="C48" i="3"/>
  <c r="H48" i="3"/>
  <c r="I48" i="3"/>
  <c r="J48" i="3"/>
  <c r="K48" i="3"/>
  <c r="L48" i="3"/>
  <c r="M48" i="3"/>
  <c r="N48" i="3"/>
  <c r="O48" i="3"/>
  <c r="P48" i="3"/>
  <c r="Q48" i="3"/>
  <c r="R48" i="3"/>
  <c r="S48" i="3"/>
  <c r="Y48" i="3"/>
  <c r="AA48" i="3"/>
  <c r="AC48" i="3"/>
  <c r="AI48" i="3"/>
  <c r="AK48" i="3"/>
  <c r="A49" i="3"/>
  <c r="B49" i="3"/>
  <c r="C49" i="3"/>
  <c r="H49" i="3"/>
  <c r="I49" i="3"/>
  <c r="J49" i="3"/>
  <c r="K49" i="3"/>
  <c r="L49" i="3"/>
  <c r="M49" i="3"/>
  <c r="N49" i="3"/>
  <c r="O49" i="3"/>
  <c r="P49" i="3"/>
  <c r="Q49" i="3"/>
  <c r="R49" i="3"/>
  <c r="S49" i="3"/>
  <c r="A50" i="3"/>
  <c r="B50" i="3"/>
  <c r="C50" i="3"/>
  <c r="H50" i="3"/>
  <c r="I50" i="3"/>
  <c r="J50" i="3"/>
  <c r="K50" i="3"/>
  <c r="L50" i="3"/>
  <c r="M50" i="3"/>
  <c r="N50" i="3"/>
  <c r="O50" i="3"/>
  <c r="P50" i="3"/>
  <c r="Q50" i="3"/>
  <c r="R50" i="3"/>
  <c r="S50" i="3"/>
  <c r="T50" i="3"/>
  <c r="U50" i="3"/>
  <c r="V50" i="3"/>
  <c r="W50" i="3"/>
  <c r="X50" i="3"/>
  <c r="Y50" i="3"/>
  <c r="Z50" i="3"/>
  <c r="AA50" i="3"/>
  <c r="AB50" i="3"/>
  <c r="AC50" i="3"/>
  <c r="AD50" i="3"/>
  <c r="AE50" i="3"/>
  <c r="AF50" i="3"/>
  <c r="AG50" i="3"/>
  <c r="AH50" i="3"/>
  <c r="AI50" i="3"/>
  <c r="AJ50" i="3"/>
  <c r="AK50" i="3"/>
  <c r="AL50" i="3"/>
  <c r="AM50" i="3"/>
  <c r="AN50" i="3"/>
  <c r="AO50" i="3"/>
  <c r="AP50" i="3"/>
  <c r="AQ50" i="3"/>
  <c r="AR50" i="3"/>
  <c r="AS50" i="3"/>
  <c r="AT50" i="3"/>
  <c r="A51" i="3"/>
  <c r="B51" i="3"/>
  <c r="C51" i="3"/>
  <c r="H51" i="3"/>
  <c r="I51" i="3"/>
  <c r="J51" i="3"/>
  <c r="K51" i="3"/>
  <c r="L51" i="3"/>
  <c r="M51" i="3"/>
  <c r="N51" i="3"/>
  <c r="O51" i="3"/>
  <c r="P51" i="3"/>
  <c r="Q51" i="3"/>
  <c r="R51" i="3"/>
  <c r="S51" i="3"/>
  <c r="T51" i="3"/>
  <c r="U51" i="3"/>
  <c r="V51" i="3"/>
  <c r="A52" i="3"/>
  <c r="B52" i="3"/>
  <c r="C52" i="3"/>
  <c r="H52" i="3"/>
  <c r="I52" i="3"/>
  <c r="J52" i="3"/>
  <c r="K52" i="3"/>
  <c r="L52" i="3"/>
  <c r="M52" i="3"/>
  <c r="N52" i="3"/>
  <c r="O52" i="3"/>
  <c r="P52" i="3"/>
  <c r="Q52" i="3"/>
  <c r="R52" i="3"/>
  <c r="S52" i="3"/>
  <c r="T52" i="3"/>
  <c r="U52" i="3"/>
  <c r="V52" i="3"/>
  <c r="W52" i="3"/>
  <c r="X52" i="3"/>
  <c r="Y52" i="3"/>
  <c r="Z52" i="3"/>
  <c r="AA52" i="3"/>
  <c r="AB52" i="3"/>
  <c r="AC52" i="3"/>
  <c r="AD52" i="3"/>
  <c r="AE52" i="3"/>
  <c r="AF52" i="3"/>
  <c r="AG52" i="3"/>
  <c r="AH52" i="3"/>
  <c r="AI52" i="3"/>
  <c r="AJ52" i="3"/>
  <c r="AK52" i="3"/>
  <c r="AL52" i="3"/>
  <c r="AM52" i="3"/>
  <c r="AN52" i="3"/>
  <c r="AO52" i="3"/>
  <c r="AP52" i="3"/>
  <c r="AQ52" i="3"/>
  <c r="AR52" i="3"/>
  <c r="AS52" i="3"/>
  <c r="AT52" i="3"/>
  <c r="A53" i="3"/>
  <c r="B53" i="3"/>
  <c r="C53" i="3"/>
  <c r="H53" i="3"/>
  <c r="I53" i="3"/>
  <c r="J53" i="3"/>
  <c r="K53" i="3"/>
  <c r="L53" i="3"/>
  <c r="M53" i="3"/>
  <c r="N53" i="3"/>
  <c r="O53" i="3"/>
  <c r="P53" i="3"/>
  <c r="Q53" i="3"/>
  <c r="R53" i="3"/>
  <c r="S53" i="3"/>
  <c r="T53" i="3"/>
  <c r="U53" i="3"/>
  <c r="V53" i="3"/>
  <c r="W53" i="3"/>
  <c r="X53" i="3"/>
  <c r="Y53" i="3"/>
  <c r="Z53" i="3"/>
  <c r="AA53" i="3"/>
  <c r="AB53" i="3"/>
  <c r="AC53" i="3"/>
  <c r="AD53" i="3"/>
  <c r="AE53" i="3"/>
  <c r="AF53" i="3"/>
  <c r="AG53" i="3"/>
  <c r="AH53" i="3"/>
  <c r="AI53" i="3"/>
  <c r="AJ53" i="3"/>
  <c r="AK53" i="3"/>
  <c r="AL53" i="3"/>
  <c r="AM53" i="3"/>
  <c r="AN53" i="3"/>
  <c r="AO53" i="3"/>
  <c r="AP53" i="3"/>
  <c r="AQ53" i="3"/>
  <c r="AR53" i="3"/>
  <c r="AS53" i="3"/>
  <c r="AT53" i="3"/>
  <c r="A54" i="3"/>
  <c r="B54" i="3"/>
  <c r="C54" i="3"/>
  <c r="H54" i="3"/>
  <c r="I54" i="3"/>
  <c r="J54" i="3"/>
  <c r="K54" i="3"/>
  <c r="L54" i="3"/>
  <c r="M54" i="3"/>
  <c r="N54" i="3"/>
  <c r="O54" i="3"/>
  <c r="P54" i="3"/>
  <c r="Q54" i="3"/>
  <c r="R54" i="3"/>
  <c r="S54" i="3"/>
  <c r="T54" i="3"/>
  <c r="U54" i="3"/>
  <c r="V54" i="3"/>
  <c r="W54" i="3"/>
  <c r="X54" i="3"/>
  <c r="Y54" i="3"/>
  <c r="Z54" i="3"/>
  <c r="AA54" i="3"/>
  <c r="AB54" i="3"/>
  <c r="AC54" i="3"/>
  <c r="AD54" i="3"/>
  <c r="AE54" i="3"/>
  <c r="AF54" i="3"/>
  <c r="AG54" i="3"/>
  <c r="AH54" i="3"/>
  <c r="AI54" i="3"/>
  <c r="AJ54" i="3"/>
  <c r="AK54" i="3"/>
  <c r="AL54" i="3"/>
  <c r="AM54" i="3"/>
  <c r="AN54" i="3"/>
  <c r="AO54" i="3"/>
  <c r="AP54" i="3"/>
  <c r="AQ54" i="3"/>
  <c r="AR54" i="3"/>
  <c r="AS54" i="3"/>
  <c r="AT54" i="3"/>
  <c r="A55" i="3"/>
  <c r="B55" i="3"/>
  <c r="C55" i="3"/>
  <c r="H55" i="3"/>
  <c r="I55" i="3"/>
  <c r="J55" i="3"/>
  <c r="K55" i="3"/>
  <c r="L55" i="3"/>
  <c r="M55" i="3"/>
  <c r="N55" i="3"/>
  <c r="O55" i="3"/>
  <c r="P55" i="3"/>
  <c r="Q55" i="3"/>
  <c r="R55" i="3"/>
  <c r="S55" i="3"/>
  <c r="T55" i="3"/>
  <c r="U55" i="3"/>
  <c r="V55" i="3"/>
  <c r="W55" i="3"/>
  <c r="X55" i="3"/>
  <c r="Y55" i="3"/>
  <c r="Z55" i="3"/>
  <c r="AA55" i="3"/>
  <c r="AB55" i="3"/>
  <c r="AC55" i="3"/>
  <c r="AD55" i="3"/>
  <c r="AE55" i="3"/>
  <c r="AF55" i="3"/>
  <c r="AG55" i="3"/>
  <c r="AH55" i="3"/>
  <c r="AI55" i="3"/>
  <c r="AJ55" i="3"/>
  <c r="AK55" i="3"/>
  <c r="AL55" i="3"/>
  <c r="AM55" i="3"/>
  <c r="AN55" i="3"/>
  <c r="AO55" i="3"/>
  <c r="AP55" i="3"/>
  <c r="AQ55" i="3"/>
  <c r="AR55" i="3"/>
  <c r="AS55" i="3"/>
  <c r="AT55" i="3"/>
  <c r="A56" i="3"/>
  <c r="B56" i="3"/>
  <c r="C56" i="3"/>
  <c r="H56" i="3"/>
  <c r="I56" i="3"/>
  <c r="J56" i="3"/>
  <c r="K56" i="3"/>
  <c r="L56" i="3"/>
  <c r="M56" i="3"/>
  <c r="N56" i="3"/>
  <c r="O56" i="3"/>
  <c r="P56" i="3"/>
  <c r="Q56" i="3"/>
  <c r="R56" i="3"/>
  <c r="S56" i="3"/>
  <c r="AC56" i="3"/>
  <c r="AE56" i="3"/>
  <c r="AG56" i="3"/>
  <c r="AM56" i="3"/>
  <c r="AO56" i="3"/>
  <c r="A57" i="3"/>
  <c r="B57" i="3"/>
  <c r="C57" i="3"/>
  <c r="H57" i="3"/>
  <c r="I57" i="3"/>
  <c r="J57" i="3"/>
  <c r="K57" i="3"/>
  <c r="L57" i="3"/>
  <c r="M57" i="3"/>
  <c r="N57" i="3"/>
  <c r="O57" i="3"/>
  <c r="P57" i="3"/>
  <c r="Q57" i="3"/>
  <c r="R57" i="3"/>
  <c r="S57" i="3"/>
  <c r="A58" i="3"/>
  <c r="B58" i="3"/>
  <c r="C58" i="3"/>
  <c r="H58" i="3"/>
  <c r="I58" i="3"/>
  <c r="J58" i="3"/>
  <c r="K58" i="3"/>
  <c r="L58" i="3"/>
  <c r="M58" i="3"/>
  <c r="N58" i="3"/>
  <c r="O58" i="3"/>
  <c r="P58" i="3"/>
  <c r="Q58" i="3"/>
  <c r="R58" i="3"/>
  <c r="S58" i="3"/>
  <c r="T58" i="3"/>
  <c r="U58" i="3"/>
  <c r="V58" i="3"/>
  <c r="W58" i="3"/>
  <c r="X58" i="3"/>
  <c r="Y58" i="3"/>
  <c r="Z58" i="3"/>
  <c r="AA58" i="3"/>
  <c r="AB58" i="3"/>
  <c r="AC58" i="3"/>
  <c r="AD58" i="3"/>
  <c r="AE58" i="3"/>
  <c r="AF58" i="3"/>
  <c r="AG58" i="3"/>
  <c r="AH58" i="3"/>
  <c r="AI58" i="3"/>
  <c r="AJ58" i="3"/>
  <c r="AK58" i="3"/>
  <c r="AL58" i="3"/>
  <c r="AM58" i="3"/>
  <c r="AN58" i="3"/>
  <c r="AO58" i="3"/>
  <c r="AP58" i="3"/>
  <c r="AQ58" i="3"/>
  <c r="AR58" i="3"/>
  <c r="AS58" i="3"/>
  <c r="AT58" i="3"/>
  <c r="A59" i="3"/>
  <c r="B59" i="3"/>
  <c r="C59" i="3"/>
  <c r="H59" i="3"/>
  <c r="I59" i="3"/>
  <c r="J59" i="3"/>
  <c r="K59" i="3"/>
  <c r="L59" i="3"/>
  <c r="M59" i="3"/>
  <c r="N59" i="3"/>
  <c r="O59" i="3"/>
  <c r="P59" i="3"/>
  <c r="Q59" i="3"/>
  <c r="R59" i="3"/>
  <c r="S59" i="3"/>
  <c r="T59" i="3"/>
  <c r="U59" i="3"/>
  <c r="V59" i="3"/>
  <c r="A60" i="3"/>
  <c r="B60" i="3"/>
  <c r="C60" i="3"/>
  <c r="H60" i="3"/>
  <c r="I60" i="3"/>
  <c r="J60" i="3"/>
  <c r="K60" i="3"/>
  <c r="L60" i="3"/>
  <c r="M60" i="3"/>
  <c r="N60" i="3"/>
  <c r="O60" i="3"/>
  <c r="P60" i="3"/>
  <c r="Q60" i="3"/>
  <c r="R60" i="3"/>
  <c r="S60" i="3"/>
  <c r="T60" i="3"/>
  <c r="U60" i="3"/>
  <c r="V60" i="3"/>
  <c r="W60" i="3"/>
  <c r="X60" i="3"/>
  <c r="Y60" i="3"/>
  <c r="Z60" i="3"/>
  <c r="AA60" i="3"/>
  <c r="AB60" i="3"/>
  <c r="AC60" i="3"/>
  <c r="AD60" i="3"/>
  <c r="AE60" i="3"/>
  <c r="AF60" i="3"/>
  <c r="AG60" i="3"/>
  <c r="AH60" i="3"/>
  <c r="AI60" i="3"/>
  <c r="AJ60" i="3"/>
  <c r="AK60" i="3"/>
  <c r="AL60" i="3"/>
  <c r="AM60" i="3"/>
  <c r="AN60" i="3"/>
  <c r="AO60" i="3"/>
  <c r="AP60" i="3"/>
  <c r="AQ60" i="3"/>
  <c r="AR60" i="3"/>
  <c r="AS60" i="3"/>
  <c r="AT60" i="3"/>
  <c r="A61" i="3"/>
  <c r="B61" i="3"/>
  <c r="C61" i="3"/>
  <c r="H61" i="3"/>
  <c r="I61" i="3"/>
  <c r="J61" i="3"/>
  <c r="K61" i="3"/>
  <c r="L61" i="3"/>
  <c r="M61" i="3"/>
  <c r="N61" i="3"/>
  <c r="O61" i="3"/>
  <c r="P61" i="3"/>
  <c r="Q61" i="3"/>
  <c r="R61" i="3"/>
  <c r="S61" i="3"/>
  <c r="T61" i="3"/>
  <c r="U61" i="3"/>
  <c r="V61" i="3"/>
  <c r="W61" i="3"/>
  <c r="X61" i="3"/>
  <c r="Y61" i="3"/>
  <c r="Z61" i="3"/>
  <c r="AA61" i="3"/>
  <c r="AB61" i="3"/>
  <c r="AC61" i="3"/>
  <c r="AD61" i="3"/>
  <c r="AE61" i="3"/>
  <c r="AF61" i="3"/>
  <c r="AG61" i="3"/>
  <c r="AH61" i="3"/>
  <c r="AI61" i="3"/>
  <c r="AJ61" i="3"/>
  <c r="AK61" i="3"/>
  <c r="AL61" i="3"/>
  <c r="AM61" i="3"/>
  <c r="AN61" i="3"/>
  <c r="AO61" i="3"/>
  <c r="AP61" i="3"/>
  <c r="AQ61" i="3"/>
  <c r="AR61" i="3"/>
  <c r="AS61" i="3"/>
  <c r="AT61" i="3"/>
  <c r="A62" i="3"/>
  <c r="B62" i="3"/>
  <c r="C62" i="3"/>
  <c r="H62" i="3"/>
  <c r="I62" i="3"/>
  <c r="J62" i="3"/>
  <c r="K62" i="3"/>
  <c r="L62" i="3"/>
  <c r="M62" i="3"/>
  <c r="N62" i="3"/>
  <c r="O62" i="3"/>
  <c r="P62" i="3"/>
  <c r="Q62" i="3"/>
  <c r="R62" i="3"/>
  <c r="S62" i="3"/>
  <c r="T62" i="3"/>
  <c r="U62" i="3"/>
  <c r="V62" i="3"/>
  <c r="W62" i="3"/>
  <c r="X62" i="3"/>
  <c r="Y62" i="3"/>
  <c r="Z62" i="3"/>
  <c r="AA62" i="3"/>
  <c r="AB62" i="3"/>
  <c r="AC62" i="3"/>
  <c r="AD62" i="3"/>
  <c r="AE62" i="3"/>
  <c r="AF62" i="3"/>
  <c r="AG62" i="3"/>
  <c r="AH62" i="3"/>
  <c r="AI62" i="3"/>
  <c r="AJ62" i="3"/>
  <c r="AK62" i="3"/>
  <c r="AL62" i="3"/>
  <c r="AM62" i="3"/>
  <c r="AN62" i="3"/>
  <c r="AO62" i="3"/>
  <c r="AP62" i="3"/>
  <c r="AQ62" i="3"/>
  <c r="AR62" i="3"/>
  <c r="AS62" i="3"/>
  <c r="AT62" i="3"/>
  <c r="A63" i="3"/>
  <c r="D63" i="3"/>
  <c r="A64" i="3"/>
  <c r="B64" i="3"/>
  <c r="C64" i="3"/>
  <c r="D64" i="3"/>
  <c r="A65" i="3"/>
  <c r="B65" i="3"/>
  <c r="C65" i="3"/>
  <c r="H65" i="3"/>
  <c r="I65" i="3"/>
  <c r="J65" i="3"/>
  <c r="N65" i="3"/>
  <c r="Q65" i="3"/>
  <c r="V65" i="3"/>
  <c r="X65" i="3"/>
  <c r="AB65" i="3"/>
  <c r="AE65" i="3"/>
  <c r="AJ65" i="3"/>
  <c r="AL65" i="3"/>
  <c r="AP65" i="3"/>
  <c r="A66" i="3"/>
  <c r="B66" i="3"/>
  <c r="C66" i="3"/>
  <c r="I66" i="3"/>
  <c r="J66" i="3"/>
  <c r="K66" i="3"/>
  <c r="O66" i="3"/>
  <c r="Q66" i="3"/>
  <c r="V66" i="3"/>
  <c r="X66" i="3"/>
  <c r="AC66" i="3"/>
  <c r="AE66" i="3"/>
  <c r="AJ66" i="3"/>
  <c r="AL66" i="3"/>
  <c r="AP66" i="3"/>
  <c r="A67" i="3"/>
  <c r="B67" i="3"/>
  <c r="A68" i="3"/>
  <c r="B68" i="3"/>
  <c r="A69" i="3"/>
  <c r="B69" i="3"/>
  <c r="A70" i="3"/>
  <c r="B70" i="3"/>
  <c r="A71" i="3"/>
  <c r="B71" i="3"/>
  <c r="A72" i="3"/>
  <c r="B72" i="3"/>
  <c r="A73" i="3"/>
  <c r="B73" i="3"/>
  <c r="D40" i="3"/>
  <c r="D38" i="3"/>
  <c r="AM38" i="3"/>
  <c r="AO38" i="3"/>
  <c r="AP38" i="3"/>
  <c r="Q39" i="3"/>
  <c r="V39" i="3"/>
  <c r="A40" i="3"/>
  <c r="M26" i="2"/>
  <c r="M63" i="2"/>
  <c r="H67" i="2" s="1"/>
  <c r="M27" i="2"/>
  <c r="M64" i="2"/>
  <c r="H68" i="2" s="1"/>
  <c r="H14" i="2"/>
  <c r="H51" i="2" s="1"/>
  <c r="H4" i="2"/>
  <c r="H41" i="2" s="1"/>
  <c r="Q4" i="2"/>
  <c r="Q41" i="2" s="1"/>
  <c r="H44" i="2" s="1"/>
  <c r="K51" i="2"/>
  <c r="A41" i="2"/>
  <c r="B41" i="2"/>
  <c r="C41" i="2"/>
  <c r="D41" i="2"/>
  <c r="J41" i="2"/>
  <c r="S41" i="2"/>
  <c r="A42" i="2"/>
  <c r="B42" i="2"/>
  <c r="C42" i="2"/>
  <c r="D42" i="2"/>
  <c r="A43" i="2"/>
  <c r="B43" i="2"/>
  <c r="C43" i="2"/>
  <c r="D43" i="2"/>
  <c r="E43" i="2"/>
  <c r="F43" i="2"/>
  <c r="G43" i="2"/>
  <c r="H43" i="2"/>
  <c r="I43" i="2"/>
  <c r="J43" i="2"/>
  <c r="K43" i="2"/>
  <c r="L43" i="2"/>
  <c r="M43" i="2"/>
  <c r="N43" i="2"/>
  <c r="O43" i="2"/>
  <c r="P43" i="2"/>
  <c r="Q43" i="2"/>
  <c r="R43" i="2"/>
  <c r="S43" i="2"/>
  <c r="T43" i="2"/>
  <c r="U43" i="2"/>
  <c r="V43" i="2"/>
  <c r="W43" i="2"/>
  <c r="X43" i="2"/>
  <c r="Y43" i="2"/>
  <c r="Z43" i="2"/>
  <c r="AA43" i="2"/>
  <c r="AB43" i="2"/>
  <c r="AC43" i="2"/>
  <c r="AD43" i="2"/>
  <c r="AE43" i="2"/>
  <c r="AF43" i="2"/>
  <c r="AG43" i="2"/>
  <c r="AH43" i="2"/>
  <c r="AI43" i="2"/>
  <c r="AJ43" i="2"/>
  <c r="AK43" i="2"/>
  <c r="AL43" i="2"/>
  <c r="AM43" i="2"/>
  <c r="AN43" i="2"/>
  <c r="AO43" i="2"/>
  <c r="AP43" i="2"/>
  <c r="AQ43" i="2"/>
  <c r="AR43" i="2"/>
  <c r="AS43" i="2"/>
  <c r="AT43" i="2"/>
  <c r="A44" i="2"/>
  <c r="B44" i="2"/>
  <c r="C44" i="2"/>
  <c r="AD44" i="2"/>
  <c r="AE44" i="2"/>
  <c r="AF44" i="2"/>
  <c r="AG44" i="2"/>
  <c r="AH44" i="2"/>
  <c r="AI44" i="2"/>
  <c r="AJ44" i="2"/>
  <c r="AK44" i="2"/>
  <c r="AL44" i="2"/>
  <c r="AM44" i="2"/>
  <c r="AN44" i="2"/>
  <c r="AO44" i="2"/>
  <c r="AP44" i="2"/>
  <c r="AQ44" i="2"/>
  <c r="AR44" i="2"/>
  <c r="AS44" i="2"/>
  <c r="AT44" i="2"/>
  <c r="A45" i="2"/>
  <c r="B45" i="2"/>
  <c r="C45" i="2"/>
  <c r="AD45" i="2"/>
  <c r="AE45" i="2"/>
  <c r="AF45" i="2"/>
  <c r="AG45" i="2"/>
  <c r="AH45" i="2"/>
  <c r="AI45" i="2"/>
  <c r="AJ45" i="2"/>
  <c r="AK45" i="2"/>
  <c r="AL45" i="2"/>
  <c r="AM45" i="2"/>
  <c r="AN45" i="2"/>
  <c r="AO45" i="2"/>
  <c r="AP45" i="2"/>
  <c r="AQ45" i="2"/>
  <c r="AR45" i="2"/>
  <c r="AS45" i="2"/>
  <c r="AT45" i="2"/>
  <c r="A46" i="2"/>
  <c r="B46" i="2"/>
  <c r="C46" i="2"/>
  <c r="AD46" i="2"/>
  <c r="AE46" i="2"/>
  <c r="AF46" i="2"/>
  <c r="AG46" i="2"/>
  <c r="AH46" i="2"/>
  <c r="AI46" i="2"/>
  <c r="AJ46" i="2"/>
  <c r="AK46" i="2"/>
  <c r="AL46" i="2"/>
  <c r="AM46" i="2"/>
  <c r="AN46" i="2"/>
  <c r="AO46" i="2"/>
  <c r="AP46" i="2"/>
  <c r="AQ46" i="2"/>
  <c r="AR46" i="2"/>
  <c r="AS46" i="2"/>
  <c r="AT46" i="2"/>
  <c r="A47" i="2"/>
  <c r="B47" i="2"/>
  <c r="C47" i="2"/>
  <c r="AD47" i="2"/>
  <c r="AE47" i="2"/>
  <c r="AF47" i="2"/>
  <c r="AG47" i="2"/>
  <c r="AH47" i="2"/>
  <c r="AI47" i="2"/>
  <c r="AJ47" i="2"/>
  <c r="AK47" i="2"/>
  <c r="AL47" i="2"/>
  <c r="AM47" i="2"/>
  <c r="AN47" i="2"/>
  <c r="AO47" i="2"/>
  <c r="AP47" i="2"/>
  <c r="AQ47" i="2"/>
  <c r="AR47" i="2"/>
  <c r="AS47" i="2"/>
  <c r="AT47" i="2"/>
  <c r="A48" i="2"/>
  <c r="B48" i="2"/>
  <c r="C48" i="2"/>
  <c r="AD48" i="2"/>
  <c r="AE48" i="2"/>
  <c r="AF48" i="2"/>
  <c r="AG48" i="2"/>
  <c r="AH48" i="2"/>
  <c r="AI48" i="2"/>
  <c r="AJ48" i="2"/>
  <c r="AK48" i="2"/>
  <c r="AL48" i="2"/>
  <c r="AM48" i="2"/>
  <c r="AN48" i="2"/>
  <c r="AO48" i="2"/>
  <c r="AP48" i="2"/>
  <c r="AQ48" i="2"/>
  <c r="AR48" i="2"/>
  <c r="AS48" i="2"/>
  <c r="AT48" i="2"/>
  <c r="A49" i="2"/>
  <c r="B49" i="2"/>
  <c r="C49" i="2"/>
  <c r="AD49" i="2"/>
  <c r="AE49" i="2"/>
  <c r="AF49" i="2"/>
  <c r="AG49" i="2"/>
  <c r="AH49" i="2"/>
  <c r="AI49" i="2"/>
  <c r="AJ49" i="2"/>
  <c r="AK49" i="2"/>
  <c r="AL49" i="2"/>
  <c r="AM49" i="2"/>
  <c r="AN49" i="2"/>
  <c r="AO49" i="2"/>
  <c r="AP49" i="2"/>
  <c r="AQ49" i="2"/>
  <c r="AR49" i="2"/>
  <c r="AS49" i="2"/>
  <c r="AT49" i="2"/>
  <c r="A50" i="2"/>
  <c r="D50" i="2"/>
  <c r="A51" i="2"/>
  <c r="B51" i="2"/>
  <c r="C51" i="2"/>
  <c r="D51" i="2"/>
  <c r="A52" i="2"/>
  <c r="B52" i="2"/>
  <c r="C52" i="2"/>
  <c r="D52" i="2"/>
  <c r="A53" i="2"/>
  <c r="B53" i="2"/>
  <c r="C53" i="2"/>
  <c r="AA53" i="2"/>
  <c r="AB53" i="2"/>
  <c r="AD53" i="2"/>
  <c r="AE53" i="2"/>
  <c r="AF53" i="2"/>
  <c r="AG53" i="2"/>
  <c r="AH53" i="2"/>
  <c r="AI53" i="2"/>
  <c r="AJ53" i="2"/>
  <c r="AK53" i="2"/>
  <c r="AL53" i="2"/>
  <c r="AM53" i="2"/>
  <c r="AN53" i="2"/>
  <c r="AO53" i="2"/>
  <c r="AP53" i="2"/>
  <c r="AQ53" i="2"/>
  <c r="AR53" i="2"/>
  <c r="AS53" i="2"/>
  <c r="AT53" i="2"/>
  <c r="A54" i="2"/>
  <c r="B54" i="2"/>
  <c r="C54" i="2"/>
  <c r="AA54" i="2"/>
  <c r="AB54" i="2"/>
  <c r="AC54" i="2"/>
  <c r="AD54" i="2"/>
  <c r="AE54" i="2"/>
  <c r="AF54" i="2"/>
  <c r="AG54" i="2"/>
  <c r="AH54" i="2"/>
  <c r="AI54" i="2"/>
  <c r="AJ54" i="2"/>
  <c r="AK54" i="2"/>
  <c r="AL54" i="2"/>
  <c r="AM54" i="2"/>
  <c r="AN54" i="2"/>
  <c r="AO54" i="2"/>
  <c r="AP54" i="2"/>
  <c r="AQ54" i="2"/>
  <c r="AR54" i="2"/>
  <c r="AS54" i="2"/>
  <c r="AT54" i="2"/>
  <c r="A55" i="2"/>
  <c r="B55" i="2"/>
  <c r="C55" i="2"/>
  <c r="AA55" i="2"/>
  <c r="AB55" i="2"/>
  <c r="AC55" i="2"/>
  <c r="AD55" i="2"/>
  <c r="AE55" i="2"/>
  <c r="AF55" i="2"/>
  <c r="AG55" i="2"/>
  <c r="AH55" i="2"/>
  <c r="AI55" i="2"/>
  <c r="AJ55" i="2"/>
  <c r="AK55" i="2"/>
  <c r="AL55" i="2"/>
  <c r="AM55" i="2"/>
  <c r="AN55" i="2"/>
  <c r="AO55" i="2"/>
  <c r="AP55" i="2"/>
  <c r="AQ55" i="2"/>
  <c r="AR55" i="2"/>
  <c r="AS55" i="2"/>
  <c r="AT55" i="2"/>
  <c r="A56" i="2"/>
  <c r="B56" i="2"/>
  <c r="C56" i="2"/>
  <c r="AA56" i="2"/>
  <c r="AB56" i="2"/>
  <c r="AC56" i="2"/>
  <c r="AD56" i="2"/>
  <c r="AE56" i="2"/>
  <c r="AF56" i="2"/>
  <c r="AG56" i="2"/>
  <c r="AH56" i="2"/>
  <c r="AI56" i="2"/>
  <c r="AJ56" i="2"/>
  <c r="AK56" i="2"/>
  <c r="AL56" i="2"/>
  <c r="AM56" i="2"/>
  <c r="AN56" i="2"/>
  <c r="AO56" i="2"/>
  <c r="AP56" i="2"/>
  <c r="AQ56" i="2"/>
  <c r="AR56" i="2"/>
  <c r="AS56" i="2"/>
  <c r="AT56" i="2"/>
  <c r="A57" i="2"/>
  <c r="B57" i="2"/>
  <c r="C57" i="2"/>
  <c r="AA57" i="2"/>
  <c r="AB57" i="2"/>
  <c r="AC57" i="2"/>
  <c r="AD57" i="2"/>
  <c r="AE57" i="2"/>
  <c r="AF57" i="2"/>
  <c r="AG57" i="2"/>
  <c r="AH57" i="2"/>
  <c r="AI57" i="2"/>
  <c r="AJ57" i="2"/>
  <c r="AK57" i="2"/>
  <c r="AL57" i="2"/>
  <c r="AM57" i="2"/>
  <c r="AN57" i="2"/>
  <c r="AO57" i="2"/>
  <c r="AP57" i="2"/>
  <c r="AQ57" i="2"/>
  <c r="AR57" i="2"/>
  <c r="AS57" i="2"/>
  <c r="AT57" i="2"/>
  <c r="A58" i="2"/>
  <c r="B58" i="2"/>
  <c r="C58" i="2"/>
  <c r="AA58" i="2"/>
  <c r="AB58" i="2"/>
  <c r="AC58" i="2"/>
  <c r="AD58" i="2"/>
  <c r="AE58" i="2"/>
  <c r="AF58" i="2"/>
  <c r="AG58" i="2"/>
  <c r="AH58" i="2"/>
  <c r="AI58" i="2"/>
  <c r="AJ58" i="2"/>
  <c r="AK58" i="2"/>
  <c r="AL58" i="2"/>
  <c r="AM58" i="2"/>
  <c r="AN58" i="2"/>
  <c r="AO58" i="2"/>
  <c r="AP58" i="2"/>
  <c r="AQ58" i="2"/>
  <c r="AR58" i="2"/>
  <c r="AS58" i="2"/>
  <c r="AT58" i="2"/>
  <c r="A59" i="2"/>
  <c r="B59" i="2"/>
  <c r="C59" i="2"/>
  <c r="AA59" i="2"/>
  <c r="AB59" i="2"/>
  <c r="AC59" i="2"/>
  <c r="AD59" i="2"/>
  <c r="AE59" i="2"/>
  <c r="AF59" i="2"/>
  <c r="AG59" i="2"/>
  <c r="AH59" i="2"/>
  <c r="AI59" i="2"/>
  <c r="AJ59" i="2"/>
  <c r="AK59" i="2"/>
  <c r="AL59" i="2"/>
  <c r="AM59" i="2"/>
  <c r="AN59" i="2"/>
  <c r="AO59" i="2"/>
  <c r="AP59" i="2"/>
  <c r="AQ59" i="2"/>
  <c r="AR59" i="2"/>
  <c r="AS59" i="2"/>
  <c r="AT59" i="2"/>
  <c r="A60" i="2"/>
  <c r="B60" i="2"/>
  <c r="C60" i="2"/>
  <c r="AA60" i="2"/>
  <c r="AB60" i="2"/>
  <c r="AC60" i="2"/>
  <c r="AD60" i="2"/>
  <c r="AE60" i="2"/>
  <c r="AF60" i="2"/>
  <c r="AG60" i="2"/>
  <c r="AH60" i="2"/>
  <c r="AI60" i="2"/>
  <c r="AJ60" i="2"/>
  <c r="AK60" i="2"/>
  <c r="AL60" i="2"/>
  <c r="AM60" i="2"/>
  <c r="AN60" i="2"/>
  <c r="AO60" i="2"/>
  <c r="AP60" i="2"/>
  <c r="AQ60" i="2"/>
  <c r="AR60" i="2"/>
  <c r="AS60" i="2"/>
  <c r="AT60" i="2"/>
  <c r="A61" i="2"/>
  <c r="D61" i="2"/>
  <c r="A62" i="2"/>
  <c r="B62" i="2"/>
  <c r="C62" i="2"/>
  <c r="D62" i="2"/>
  <c r="A63" i="2"/>
  <c r="B63" i="2"/>
  <c r="C63" i="2"/>
  <c r="D63" i="2"/>
  <c r="O63" i="2"/>
  <c r="A64" i="2"/>
  <c r="B64" i="2"/>
  <c r="C64" i="2"/>
  <c r="D64" i="2"/>
  <c r="E64" i="2"/>
  <c r="F64" i="2"/>
  <c r="G64" i="2"/>
  <c r="H64" i="2"/>
  <c r="I64" i="2"/>
  <c r="O64" i="2"/>
  <c r="A65" i="2"/>
  <c r="B65" i="2"/>
  <c r="C65" i="2"/>
  <c r="D65" i="2"/>
  <c r="E65" i="2"/>
  <c r="F65" i="2"/>
  <c r="G65" i="2"/>
  <c r="H65" i="2"/>
  <c r="I65" i="2"/>
  <c r="J65" i="2"/>
  <c r="K65" i="2"/>
  <c r="L65" i="2"/>
  <c r="M65" i="2"/>
  <c r="N65" i="2"/>
  <c r="O65" i="2"/>
  <c r="P65" i="2"/>
  <c r="A66" i="2"/>
  <c r="B66" i="2"/>
  <c r="C66" i="2"/>
  <c r="D66" i="2"/>
  <c r="E66" i="2"/>
  <c r="F66" i="2"/>
  <c r="G66" i="2"/>
  <c r="H66" i="2"/>
  <c r="I66" i="2"/>
  <c r="J66" i="2"/>
  <c r="K66" i="2"/>
  <c r="L66" i="2"/>
  <c r="M66" i="2"/>
  <c r="N66" i="2"/>
  <c r="O66" i="2"/>
  <c r="P66" i="2"/>
  <c r="Q66" i="2"/>
  <c r="R66" i="2"/>
  <c r="S66" i="2"/>
  <c r="T66" i="2"/>
  <c r="U66" i="2"/>
  <c r="V66" i="2"/>
  <c r="W66" i="2"/>
  <c r="X66" i="2"/>
  <c r="Y66" i="2"/>
  <c r="Z66" i="2"/>
  <c r="AA66" i="2"/>
  <c r="AB66" i="2"/>
  <c r="AC66" i="2"/>
  <c r="AD66" i="2"/>
  <c r="AE66" i="2"/>
  <c r="AF66" i="2"/>
  <c r="AG66" i="2"/>
  <c r="AH66" i="2"/>
  <c r="AI66" i="2"/>
  <c r="AJ66" i="2"/>
  <c r="AK66" i="2"/>
  <c r="AL66" i="2"/>
  <c r="AM66" i="2"/>
  <c r="AN66" i="2"/>
  <c r="AO66" i="2"/>
  <c r="AP66" i="2"/>
  <c r="AQ66" i="2"/>
  <c r="AR66" i="2"/>
  <c r="AS66" i="2"/>
  <c r="AT66" i="2"/>
  <c r="A67" i="2"/>
  <c r="B67" i="2"/>
  <c r="C67" i="2"/>
  <c r="Z67" i="2"/>
  <c r="AA67" i="2"/>
  <c r="AB67" i="2"/>
  <c r="AC67" i="2"/>
  <c r="AD67" i="2"/>
  <c r="AE67" i="2"/>
  <c r="AF67" i="2"/>
  <c r="AG67" i="2"/>
  <c r="AH67" i="2"/>
  <c r="AI67" i="2"/>
  <c r="AJ67" i="2"/>
  <c r="AK67" i="2"/>
  <c r="AL67" i="2"/>
  <c r="AM67" i="2"/>
  <c r="AN67" i="2"/>
  <c r="AO67" i="2"/>
  <c r="AP67" i="2"/>
  <c r="AQ67" i="2"/>
  <c r="AR67" i="2"/>
  <c r="AS67" i="2"/>
  <c r="AT67" i="2"/>
  <c r="A68" i="2"/>
  <c r="B68" i="2"/>
  <c r="C68" i="2"/>
  <c r="Z68" i="2"/>
  <c r="AA68" i="2"/>
  <c r="AB68" i="2"/>
  <c r="AC68" i="2"/>
  <c r="AD68" i="2"/>
  <c r="AE68" i="2"/>
  <c r="AF68" i="2"/>
  <c r="AG68" i="2"/>
  <c r="AH68" i="2"/>
  <c r="AI68" i="2"/>
  <c r="AJ68" i="2"/>
  <c r="AK68" i="2"/>
  <c r="AL68" i="2"/>
  <c r="AM68" i="2"/>
  <c r="AN68" i="2"/>
  <c r="AO68" i="2"/>
  <c r="AP68" i="2"/>
  <c r="AQ68" i="2"/>
  <c r="AR68" i="2"/>
  <c r="AS68" i="2"/>
  <c r="AT68" i="2"/>
  <c r="A69" i="2"/>
  <c r="B69" i="2"/>
  <c r="C69" i="2"/>
  <c r="D69" i="2"/>
  <c r="Z69" i="2"/>
  <c r="AA69" i="2"/>
  <c r="AB69" i="2"/>
  <c r="AC69" i="2"/>
  <c r="AD69" i="2"/>
  <c r="AE69" i="2"/>
  <c r="AF69" i="2"/>
  <c r="AG69" i="2"/>
  <c r="AH69" i="2"/>
  <c r="AI69" i="2"/>
  <c r="AJ69" i="2"/>
  <c r="AK69" i="2"/>
  <c r="AL69" i="2"/>
  <c r="AM69" i="2"/>
  <c r="AN69" i="2"/>
  <c r="AO69" i="2"/>
  <c r="AP69" i="2"/>
  <c r="AQ69" i="2"/>
  <c r="AR69" i="2"/>
  <c r="AS69" i="2"/>
  <c r="AT69" i="2"/>
  <c r="A70" i="2"/>
  <c r="B70" i="2"/>
  <c r="C70" i="2"/>
  <c r="D70" i="2"/>
  <c r="Z70" i="2"/>
  <c r="AA70" i="2"/>
  <c r="AB70" i="2"/>
  <c r="AC70" i="2"/>
  <c r="AD70" i="2"/>
  <c r="AE70" i="2"/>
  <c r="AF70" i="2"/>
  <c r="AG70" i="2"/>
  <c r="AH70" i="2"/>
  <c r="AI70" i="2"/>
  <c r="AJ70" i="2"/>
  <c r="AK70" i="2"/>
  <c r="AL70" i="2"/>
  <c r="AM70" i="2"/>
  <c r="AN70" i="2"/>
  <c r="AO70" i="2"/>
  <c r="AP70" i="2"/>
  <c r="AQ70" i="2"/>
  <c r="AR70" i="2"/>
  <c r="AS70" i="2"/>
  <c r="AT70" i="2"/>
  <c r="A71" i="2"/>
  <c r="B71" i="2"/>
  <c r="C71" i="2"/>
  <c r="D71" i="2"/>
  <c r="Z71" i="2"/>
  <c r="AA71" i="2"/>
  <c r="AB71" i="2"/>
  <c r="AC71" i="2"/>
  <c r="AD71" i="2"/>
  <c r="AE71" i="2"/>
  <c r="AF71" i="2"/>
  <c r="AG71" i="2"/>
  <c r="AH71" i="2"/>
  <c r="AI71" i="2"/>
  <c r="AJ71" i="2"/>
  <c r="AK71" i="2"/>
  <c r="AL71" i="2"/>
  <c r="AM71" i="2"/>
  <c r="AN71" i="2"/>
  <c r="AO71" i="2"/>
  <c r="AP71" i="2"/>
  <c r="AQ71" i="2"/>
  <c r="AR71" i="2"/>
  <c r="AS71" i="2"/>
  <c r="AT71" i="2"/>
  <c r="A72" i="2"/>
  <c r="B72" i="2"/>
  <c r="C72" i="2"/>
  <c r="D72" i="2"/>
  <c r="Z72" i="2"/>
  <c r="AA72" i="2"/>
  <c r="AB72" i="2"/>
  <c r="AC72" i="2"/>
  <c r="AD72" i="2"/>
  <c r="AE72" i="2"/>
  <c r="AF72" i="2"/>
  <c r="AG72" i="2"/>
  <c r="AH72" i="2"/>
  <c r="AI72" i="2"/>
  <c r="AJ72" i="2"/>
  <c r="AK72" i="2"/>
  <c r="AL72" i="2"/>
  <c r="AM72" i="2"/>
  <c r="AN72" i="2"/>
  <c r="AO72" i="2"/>
  <c r="AP72" i="2"/>
  <c r="AQ72" i="2"/>
  <c r="AR72" i="2"/>
  <c r="AS72" i="2"/>
  <c r="AT72" i="2"/>
  <c r="A73" i="2"/>
  <c r="B73" i="2"/>
  <c r="C73" i="2"/>
  <c r="D73" i="2"/>
  <c r="Z73" i="2"/>
  <c r="AA73" i="2"/>
  <c r="AB73" i="2"/>
  <c r="AC73" i="2"/>
  <c r="AD73" i="2"/>
  <c r="AE73" i="2"/>
  <c r="AF73" i="2"/>
  <c r="AG73" i="2"/>
  <c r="AH73" i="2"/>
  <c r="AI73" i="2"/>
  <c r="AJ73" i="2"/>
  <c r="AK73" i="2"/>
  <c r="AL73" i="2"/>
  <c r="AM73" i="2"/>
  <c r="AN73" i="2"/>
  <c r="AO73" i="2"/>
  <c r="AP73" i="2"/>
  <c r="AQ73" i="2"/>
  <c r="AR73" i="2"/>
  <c r="AS73" i="2"/>
  <c r="AT73" i="2"/>
  <c r="D40" i="2"/>
  <c r="D38" i="2"/>
  <c r="AM38" i="2"/>
  <c r="AO38" i="2"/>
  <c r="AP38" i="2"/>
  <c r="Q39" i="2"/>
  <c r="V39" i="2"/>
  <c r="A40" i="2"/>
  <c r="I9" i="6"/>
  <c r="I46" i="6" s="1"/>
  <c r="A42" i="6"/>
  <c r="F53" i="6" s="1"/>
  <c r="H53" i="2" l="1"/>
  <c r="H56" i="2"/>
  <c r="H58" i="2" s="1"/>
  <c r="H54" i="2"/>
  <c r="F49" i="6"/>
  <c r="AW63" i="3"/>
  <c r="AX67" i="4"/>
  <c r="P68" i="4"/>
  <c r="U48" i="5"/>
  <c r="AA48" i="5"/>
  <c r="AD51" i="3"/>
  <c r="AA59" i="3"/>
  <c r="H45" i="2"/>
  <c r="H47" i="2" s="1"/>
  <c r="H46" i="2"/>
  <c r="AU66" i="3"/>
  <c r="AV66" i="3" s="1"/>
  <c r="AW66" i="3" s="1"/>
  <c r="AX66" i="3" s="1"/>
  <c r="F70" i="3" s="1"/>
  <c r="AU67" i="3"/>
  <c r="AV67" i="3"/>
  <c r="AW67" i="3" s="1"/>
  <c r="AX67" i="3" s="1"/>
  <c r="T70" i="3" s="1"/>
  <c r="AH71" i="7"/>
  <c r="H57" i="2"/>
  <c r="H59" i="2" s="1"/>
  <c r="H55" i="2"/>
  <c r="O60" i="7"/>
  <c r="G61" i="7" s="1"/>
  <c r="L61" i="7" s="1"/>
  <c r="K62" i="7" s="1"/>
  <c r="O62" i="7" s="1"/>
  <c r="AA44" i="3"/>
  <c r="AV57" i="4"/>
  <c r="AV56" i="4"/>
  <c r="AX63" i="3"/>
  <c r="AY63" i="3" s="1"/>
  <c r="AZ63" i="3" s="1"/>
  <c r="F68" i="3" s="1"/>
  <c r="AV65" i="3"/>
  <c r="AW65" i="3" s="1"/>
  <c r="AX65" i="3" s="1"/>
  <c r="AH68" i="3" s="1"/>
  <c r="AU65" i="3"/>
  <c r="AW68" i="3"/>
  <c r="AX68" i="3" s="1"/>
  <c r="AY68" i="3" s="1"/>
  <c r="AZ68" i="3" s="1"/>
  <c r="AH70" i="3" s="1"/>
  <c r="AW64" i="3"/>
  <c r="AX64" i="3" s="1"/>
  <c r="AY64" i="3" s="1"/>
  <c r="AZ64" i="3" s="1"/>
  <c r="T68" i="3" s="1"/>
  <c r="I50" i="4"/>
  <c r="AU51" i="4" s="1"/>
  <c r="J49" i="4"/>
  <c r="R49" i="4" s="1"/>
  <c r="D50" i="4" s="1"/>
  <c r="AU50" i="4" s="1"/>
  <c r="AV50" i="4" s="1"/>
  <c r="AV67" i="4"/>
  <c r="AY67" i="4" s="1"/>
  <c r="H68" i="4"/>
  <c r="AO60" i="7"/>
  <c r="AH61" i="7" s="1"/>
  <c r="AM61" i="7" s="1"/>
  <c r="H70" i="7"/>
  <c r="AA36" i="5"/>
  <c r="D68" i="4"/>
  <c r="B42" i="5"/>
  <c r="F65" i="6"/>
  <c r="L68" i="4"/>
  <c r="G69" i="4" l="1"/>
  <c r="L70" i="4" s="1"/>
  <c r="P70" i="4" s="1"/>
  <c r="P72" i="4" s="1"/>
  <c r="AZ67" i="4"/>
  <c r="AV51" i="4"/>
  <c r="M51" i="4" s="1"/>
  <c r="M50" i="4"/>
  <c r="AA42" i="5"/>
  <c r="U42" i="5"/>
  <c r="AW56" i="4"/>
  <c r="R58" i="4" s="1"/>
  <c r="AF58" i="4" s="1"/>
  <c r="AW50" i="4" l="1"/>
  <c r="AM50" i="4" s="1"/>
  <c r="AJ50" i="4"/>
  <c r="AD51" i="4"/>
  <c r="AD50" i="4"/>
  <c r="R50" i="4"/>
  <c r="AG50" i="4" l="1"/>
  <c r="P50" i="4"/>
</calcChain>
</file>

<file path=xl/sharedStrings.xml><?xml version="1.0" encoding="utf-8"?>
<sst xmlns="http://schemas.openxmlformats.org/spreadsheetml/2006/main" count="380" uniqueCount="196">
  <si>
    <t>№</t>
    <phoneticPr fontId="1"/>
  </si>
  <si>
    <t>名前</t>
    <rPh sb="0" eb="2">
      <t>ナマエ</t>
    </rPh>
    <phoneticPr fontId="1"/>
  </si>
  <si>
    <t>解答</t>
    <rPh sb="0" eb="2">
      <t>カイトウ</t>
    </rPh>
    <phoneticPr fontId="1"/>
  </si>
  <si>
    <t>１．</t>
    <phoneticPr fontId="1"/>
  </si>
  <si>
    <t>∠ｘ＝</t>
    <phoneticPr fontId="1"/>
  </si>
  <si>
    <t>°，∠ｙ＝</t>
    <phoneticPr fontId="1"/>
  </si>
  <si>
    <t>右の図のように，３直線が１点で交わるとき，</t>
    <rPh sb="0" eb="1">
      <t>ミギ</t>
    </rPh>
    <rPh sb="2" eb="3">
      <t>ズ</t>
    </rPh>
    <rPh sb="9" eb="11">
      <t>チョクセン</t>
    </rPh>
    <rPh sb="13" eb="14">
      <t>テン</t>
    </rPh>
    <rPh sb="15" eb="16">
      <t>マジ</t>
    </rPh>
    <phoneticPr fontId="1"/>
  </si>
  <si>
    <t>°であった。</t>
    <phoneticPr fontId="1"/>
  </si>
  <si>
    <t>∠ａ，∠ｂ，∠ｃ，∠ｄはそれぞれ何度ですか。</t>
    <rPh sb="16" eb="18">
      <t>ナンド</t>
    </rPh>
    <phoneticPr fontId="1"/>
  </si>
  <si>
    <t>２．</t>
    <phoneticPr fontId="1"/>
  </si>
  <si>
    <t>右の図で，ℓ // m とします。</t>
    <rPh sb="0" eb="1">
      <t>ミギ</t>
    </rPh>
    <rPh sb="2" eb="3">
      <t>ズ</t>
    </rPh>
    <phoneticPr fontId="1"/>
  </si>
  <si>
    <t>∠ａ＝</t>
    <phoneticPr fontId="1"/>
  </si>
  <si>
    <t>°のとき，他の７つの角の</t>
    <rPh sb="5" eb="6">
      <t>ホカ</t>
    </rPh>
    <rPh sb="10" eb="11">
      <t>カク</t>
    </rPh>
    <phoneticPr fontId="1"/>
  </si>
  <si>
    <t>大きさは何度ですか。</t>
    <rPh sb="0" eb="1">
      <t>オオ</t>
    </rPh>
    <rPh sb="4" eb="6">
      <t>ナンド</t>
    </rPh>
    <phoneticPr fontId="1"/>
  </si>
  <si>
    <t>３．</t>
    <phoneticPr fontId="1"/>
  </si>
  <si>
    <t>右の図で，ℓ//mのとき，∠ｘ，∠ｙの</t>
    <rPh sb="0" eb="1">
      <t>ミギ</t>
    </rPh>
    <rPh sb="2" eb="3">
      <t>ズ</t>
    </rPh>
    <phoneticPr fontId="1"/>
  </si>
  <si>
    <t>大きさは，それぞれ何度ですか。</t>
    <rPh sb="0" eb="1">
      <t>オオ</t>
    </rPh>
    <rPh sb="9" eb="11">
      <t>ナンド</t>
    </rPh>
    <phoneticPr fontId="1"/>
  </si>
  <si>
    <t>ただし，∠ａ＝</t>
    <phoneticPr fontId="1"/>
  </si>
  <si>
    <t>∠ｂ＝</t>
    <phoneticPr fontId="1"/>
  </si>
  <si>
    <t>とします。</t>
    <phoneticPr fontId="1"/>
  </si>
  <si>
    <t>°</t>
    <phoneticPr fontId="1"/>
  </si>
  <si>
    <t>∠ａ＝</t>
    <phoneticPr fontId="1"/>
  </si>
  <si>
    <t>°</t>
    <phoneticPr fontId="1"/>
  </si>
  <si>
    <t>∠ｂ＝</t>
    <phoneticPr fontId="1"/>
  </si>
  <si>
    <t>∠ｃ＝</t>
    <phoneticPr fontId="1"/>
  </si>
  <si>
    <t>∠ｄ＝</t>
    <phoneticPr fontId="1"/>
  </si>
  <si>
    <t>∠ｅ＝</t>
    <phoneticPr fontId="1"/>
  </si>
  <si>
    <t>∠ｆ＝</t>
    <phoneticPr fontId="1"/>
  </si>
  <si>
    <t>∠ｇ＝</t>
    <phoneticPr fontId="1"/>
  </si>
  <si>
    <t>∠ｈ＝</t>
    <phoneticPr fontId="1"/>
  </si>
  <si>
    <t>∠ｘ＝</t>
    <phoneticPr fontId="1"/>
  </si>
  <si>
    <t>∠ｙ＝</t>
    <phoneticPr fontId="1"/>
  </si>
  <si>
    <t>三角形の角</t>
    <rPh sb="0" eb="3">
      <t>サンカクケイ</t>
    </rPh>
    <rPh sb="4" eb="5">
      <t>カク</t>
    </rPh>
    <phoneticPr fontId="1"/>
  </si>
  <si>
    <t>ℓ</t>
    <phoneticPr fontId="1"/>
  </si>
  <si>
    <t>ℓ</t>
    <phoneticPr fontId="1"/>
  </si>
  <si>
    <t>ℓ</t>
    <phoneticPr fontId="1"/>
  </si>
  <si>
    <t>１．</t>
    <phoneticPr fontId="1"/>
  </si>
  <si>
    <t>(1)</t>
    <phoneticPr fontId="1"/>
  </si>
  <si>
    <t>次の角の大きさを求めなさい。</t>
    <rPh sb="0" eb="1">
      <t>ツギ</t>
    </rPh>
    <rPh sb="2" eb="3">
      <t>カク</t>
    </rPh>
    <rPh sb="4" eb="5">
      <t>オオ</t>
    </rPh>
    <rPh sb="8" eb="9">
      <t>モト</t>
    </rPh>
    <phoneticPr fontId="1"/>
  </si>
  <si>
    <t>∠Ａ＝</t>
    <phoneticPr fontId="1"/>
  </si>
  <si>
    <t>∠Ｂ＝</t>
    <phoneticPr fontId="1"/>
  </si>
  <si>
    <t>，</t>
    <phoneticPr fontId="1"/>
  </si>
  <si>
    <t>°</t>
    <phoneticPr fontId="1"/>
  </si>
  <si>
    <t>∠Ｂ＝</t>
    <phoneticPr fontId="1"/>
  </si>
  <si>
    <t>∠Ｃ＝</t>
    <phoneticPr fontId="1"/>
  </si>
  <si>
    <t>のとき，</t>
    <phoneticPr fontId="1"/>
  </si>
  <si>
    <t>(2)</t>
    <phoneticPr fontId="1"/>
  </si>
  <si>
    <t>のとき，</t>
    <phoneticPr fontId="1"/>
  </si>
  <si>
    <t>∠ＡＣＤの大きさを求めなさい。</t>
    <rPh sb="5" eb="6">
      <t>オオ</t>
    </rPh>
    <rPh sb="9" eb="10">
      <t>モト</t>
    </rPh>
    <phoneticPr fontId="1"/>
  </si>
  <si>
    <t>∠Ｂの大きさを求めなさい。</t>
    <rPh sb="3" eb="4">
      <t>オオ</t>
    </rPh>
    <rPh sb="7" eb="8">
      <t>モト</t>
    </rPh>
    <phoneticPr fontId="1"/>
  </si>
  <si>
    <t>(3)</t>
    <phoneticPr fontId="1"/>
  </si>
  <si>
    <t>∠ＤＡＢ＝</t>
    <phoneticPr fontId="1"/>
  </si>
  <si>
    <t>２．</t>
    <phoneticPr fontId="1"/>
  </si>
  <si>
    <t>三角形で，２つの内角が次のような大きさのとき，その三角形は，</t>
    <rPh sb="0" eb="3">
      <t>サンカクケイ</t>
    </rPh>
    <rPh sb="8" eb="10">
      <t>ナイカク</t>
    </rPh>
    <rPh sb="11" eb="12">
      <t>ツギ</t>
    </rPh>
    <rPh sb="16" eb="17">
      <t>オオ</t>
    </rPh>
    <rPh sb="25" eb="28">
      <t>サンカクケイ</t>
    </rPh>
    <phoneticPr fontId="1"/>
  </si>
  <si>
    <t>鋭角三角形，直角三角形，鈍角三角形のどれですか。</t>
    <rPh sb="0" eb="2">
      <t>エイカク</t>
    </rPh>
    <rPh sb="2" eb="5">
      <t>サンカクケイ</t>
    </rPh>
    <rPh sb="6" eb="8">
      <t>チョッカク</t>
    </rPh>
    <rPh sb="8" eb="11">
      <t>サンカクケイ</t>
    </rPh>
    <rPh sb="12" eb="14">
      <t>ドンカク</t>
    </rPh>
    <rPh sb="14" eb="17">
      <t>サンカクケイ</t>
    </rPh>
    <phoneticPr fontId="1"/>
  </si>
  <si>
    <t>(4)</t>
    <phoneticPr fontId="1"/>
  </si>
  <si>
    <t>(5)</t>
    <phoneticPr fontId="1"/>
  </si>
  <si>
    <t>，</t>
    <phoneticPr fontId="1"/>
  </si>
  <si>
    <t>∠ＡＣＤ＝</t>
    <phoneticPr fontId="1"/>
  </si>
  <si>
    <t>鋭角三角形</t>
    <rPh sb="0" eb="2">
      <t>エイカク</t>
    </rPh>
    <rPh sb="2" eb="5">
      <t>サンカクケイ</t>
    </rPh>
    <phoneticPr fontId="1"/>
  </si>
  <si>
    <t>直角三角形</t>
    <rPh sb="0" eb="2">
      <t>チョッカク</t>
    </rPh>
    <rPh sb="2" eb="5">
      <t>サンカクケイ</t>
    </rPh>
    <phoneticPr fontId="1"/>
  </si>
  <si>
    <t>鈍角三角形</t>
    <rPh sb="0" eb="2">
      <t>ドンカク</t>
    </rPh>
    <rPh sb="2" eb="5">
      <t>サンカクケイ</t>
    </rPh>
    <phoneticPr fontId="1"/>
  </si>
  <si>
    <t>(6)</t>
    <phoneticPr fontId="1"/>
  </si>
  <si>
    <t>角形の内角の和を求めなさい。</t>
    <rPh sb="0" eb="2">
      <t>カクケイ</t>
    </rPh>
    <rPh sb="3" eb="5">
      <t>ナイカク</t>
    </rPh>
    <rPh sb="6" eb="7">
      <t>ワ</t>
    </rPh>
    <rPh sb="8" eb="9">
      <t>モト</t>
    </rPh>
    <phoneticPr fontId="1"/>
  </si>
  <si>
    <t>正</t>
    <rPh sb="0" eb="1">
      <t>セイ</t>
    </rPh>
    <phoneticPr fontId="1"/>
  </si>
  <si>
    <t>角形の１つの内角の大きさは何度ですか。</t>
    <rPh sb="0" eb="2">
      <t>カクケイ</t>
    </rPh>
    <rPh sb="6" eb="8">
      <t>ナイカク</t>
    </rPh>
    <rPh sb="9" eb="10">
      <t>オオ</t>
    </rPh>
    <rPh sb="13" eb="15">
      <t>ナンド</t>
    </rPh>
    <phoneticPr fontId="1"/>
  </si>
  <si>
    <t>内角の和が，</t>
    <rPh sb="0" eb="2">
      <t>ナイカク</t>
    </rPh>
    <rPh sb="3" eb="4">
      <t>ワ</t>
    </rPh>
    <phoneticPr fontId="1"/>
  </si>
  <si>
    <t>°の多角形は何角形ですか。</t>
    <rPh sb="2" eb="5">
      <t>タカクケイ</t>
    </rPh>
    <rPh sb="6" eb="7">
      <t>ナン</t>
    </rPh>
    <rPh sb="7" eb="9">
      <t>カクケイ</t>
    </rPh>
    <phoneticPr fontId="1"/>
  </si>
  <si>
    <t>４．</t>
    <phoneticPr fontId="1"/>
  </si>
  <si>
    <t>右の図で，∠ｘの大きさを求めなさい。</t>
    <rPh sb="0" eb="1">
      <t>ミギ</t>
    </rPh>
    <rPh sb="2" eb="3">
      <t>ズ</t>
    </rPh>
    <rPh sb="8" eb="9">
      <t>オオ</t>
    </rPh>
    <rPh sb="12" eb="13">
      <t>モト</t>
    </rPh>
    <phoneticPr fontId="1"/>
  </si>
  <si>
    <t>∠ａ</t>
    <phoneticPr fontId="1"/>
  </si>
  <si>
    <t>＝</t>
    <phoneticPr fontId="1"/>
  </si>
  <si>
    <t>∠ｂ</t>
    <phoneticPr fontId="1"/>
  </si>
  <si>
    <t>∠ｃ</t>
    <phoneticPr fontId="1"/>
  </si>
  <si>
    <t>∠ｄ</t>
    <phoneticPr fontId="1"/>
  </si>
  <si>
    <t>×</t>
    <phoneticPr fontId="1"/>
  </si>
  <si>
    <t>(</t>
    <phoneticPr fontId="1"/>
  </si>
  <si>
    <t>－</t>
    <phoneticPr fontId="1"/>
  </si>
  <si>
    <t>)</t>
    <phoneticPr fontId="1"/>
  </si>
  <si>
    <t>＝</t>
    <phoneticPr fontId="1"/>
  </si>
  <si>
    <t>÷</t>
    <phoneticPr fontId="1"/>
  </si>
  <si>
    <t>ｎ角形の内角の和が</t>
    <rPh sb="1" eb="3">
      <t>カクケイ</t>
    </rPh>
    <rPh sb="4" eb="6">
      <t>ナイカク</t>
    </rPh>
    <rPh sb="7" eb="8">
      <t>ワ</t>
    </rPh>
    <phoneticPr fontId="1"/>
  </si>
  <si>
    <t>角形</t>
    <rPh sb="0" eb="2">
      <t>カクケイ</t>
    </rPh>
    <phoneticPr fontId="1"/>
  </si>
  <si>
    <t>°</t>
    <phoneticPr fontId="1"/>
  </si>
  <si>
    <t>とすると，</t>
    <phoneticPr fontId="1"/>
  </si>
  <si>
    <t>×</t>
    <phoneticPr fontId="1"/>
  </si>
  <si>
    <t>(</t>
    <phoneticPr fontId="1"/>
  </si>
  <si>
    <t>ｎ</t>
    <phoneticPr fontId="1"/>
  </si>
  <si>
    <t>－</t>
    <phoneticPr fontId="1"/>
  </si>
  <si>
    <t>)</t>
    <phoneticPr fontId="1"/>
  </si>
  <si>
    <t>＝</t>
    <phoneticPr fontId="1"/>
  </si>
  <si>
    <t>ｙ</t>
    <phoneticPr fontId="1"/>
  </si>
  <si>
    <t>多角形の外角の和は</t>
    <rPh sb="0" eb="3">
      <t>タカクケイ</t>
    </rPh>
    <rPh sb="4" eb="6">
      <t>ガイカク</t>
    </rPh>
    <rPh sb="7" eb="8">
      <t>ワ</t>
    </rPh>
    <phoneticPr fontId="1"/>
  </si>
  <si>
    <t>°</t>
    <phoneticPr fontId="1"/>
  </si>
  <si>
    <t>だから，</t>
    <phoneticPr fontId="1"/>
  </si>
  <si>
    <t>＋</t>
    <phoneticPr fontId="1"/>
  </si>
  <si>
    <t>ｙ</t>
    <phoneticPr fontId="1"/>
  </si>
  <si>
    <t>＝</t>
    <phoneticPr fontId="1"/>
  </si>
  <si>
    <t>ｙ＝</t>
    <phoneticPr fontId="1"/>
  </si>
  <si>
    <t>ｘ＝</t>
    <phoneticPr fontId="1"/>
  </si>
  <si>
    <t>－</t>
    <phoneticPr fontId="1"/>
  </si>
  <si>
    <t>∠ｘ＝</t>
    <phoneticPr fontId="1"/>
  </si>
  <si>
    <t>多角形の角</t>
    <rPh sb="0" eb="3">
      <t>タカクケイ</t>
    </rPh>
    <rPh sb="4" eb="5">
      <t>カク</t>
    </rPh>
    <phoneticPr fontId="1"/>
  </si>
  <si>
    <t>№</t>
    <phoneticPr fontId="1"/>
  </si>
  <si>
    <t>ＡＢ＝ＤＥ，ＢＣ＝ＥＦ，</t>
  </si>
  <si>
    <t>ＢＣ＝ＥＦ，ＡＣ＝ＤＦ，</t>
  </si>
  <si>
    <t>ＡＢ＝ＤＥ，∠Ｂ＝∠Ｅ，</t>
  </si>
  <si>
    <t>ＡＢ＝ＤＥ，∠Ａ＝∠Ｄ，</t>
  </si>
  <si>
    <t>ＢＣ＝ＥＦ，∠Ｃ＝∠Ｆ，</t>
  </si>
  <si>
    <t>ＢＣ＝ＥＦ，∠Ｂ＝∠Ｅ，</t>
  </si>
  <si>
    <t>ＡＣ＝ＤＦ，∠Ａ＝∠Ｄ，</t>
  </si>
  <si>
    <t>ＡＣ＝ＤＦ，∠Ｃ＝∠Ｆ，</t>
  </si>
  <si>
    <t>∠Ａ＝∠Ｄ，∠Ｂ＝∠Ｅ，</t>
  </si>
  <si>
    <t>∠Ｂ＝∠Ｅ，∠Ｃ＝∠Ｆ，</t>
  </si>
  <si>
    <t>∠Ｃ＝∠Ｆ，∠Ａ＝∠Ｄ，</t>
  </si>
  <si>
    <t>(1)</t>
    <phoneticPr fontId="1"/>
  </si>
  <si>
    <t>＝</t>
    <phoneticPr fontId="1"/>
  </si>
  <si>
    <t>合同条件</t>
    <rPh sb="0" eb="2">
      <t>ゴウドウ</t>
    </rPh>
    <rPh sb="2" eb="4">
      <t>ジョウケン</t>
    </rPh>
    <phoneticPr fontId="1"/>
  </si>
  <si>
    <t>(2)</t>
    <phoneticPr fontId="1"/>
  </si>
  <si>
    <t>(3)</t>
    <phoneticPr fontId="1"/>
  </si>
  <si>
    <t>△ＡＢＣ≡△ＤＥＦであることを</t>
    <phoneticPr fontId="1"/>
  </si>
  <si>
    <t>示します。次の□に辺をあてはめて</t>
    <rPh sb="0" eb="1">
      <t>シメ</t>
    </rPh>
    <phoneticPr fontId="1"/>
  </si>
  <si>
    <t>合同条件に合うようにしなさい。</t>
    <rPh sb="0" eb="2">
      <t>ゴウドウ</t>
    </rPh>
    <rPh sb="2" eb="4">
      <t>ジョウケン</t>
    </rPh>
    <rPh sb="5" eb="6">
      <t>ア</t>
    </rPh>
    <phoneticPr fontId="1"/>
  </si>
  <si>
    <t>さい。</t>
    <phoneticPr fontId="1"/>
  </si>
  <si>
    <t>また，そのときの合同条件を書きな</t>
    <phoneticPr fontId="1"/>
  </si>
  <si>
    <t>ＢＣ</t>
    <phoneticPr fontId="1"/>
  </si>
  <si>
    <t>ＥＦ</t>
    <phoneticPr fontId="1"/>
  </si>
  <si>
    <t>ＡＣ</t>
    <phoneticPr fontId="1"/>
  </si>
  <si>
    <t>ＤＦ</t>
    <phoneticPr fontId="1"/>
  </si>
  <si>
    <t>ＡＢ</t>
    <phoneticPr fontId="1"/>
  </si>
  <si>
    <t>ＤＥ</t>
    <phoneticPr fontId="1"/>
  </si>
  <si>
    <t>２つの三角形は合同である。</t>
  </si>
  <si>
    <t>２つの三角形は合同である。</t>
    <phoneticPr fontId="1"/>
  </si>
  <si>
    <t>ＡＣ＝ＤＦ，ＡＢ＝ＤＥ，</t>
    <phoneticPr fontId="1"/>
  </si>
  <si>
    <t>№</t>
    <phoneticPr fontId="1"/>
  </si>
  <si>
    <t>１．</t>
    <phoneticPr fontId="1"/>
  </si>
  <si>
    <t>長さの等しい２つの線分ＡＢとＣＤが</t>
    <rPh sb="0" eb="1">
      <t>ナガ</t>
    </rPh>
    <rPh sb="3" eb="4">
      <t>ヒト</t>
    </rPh>
    <rPh sb="9" eb="11">
      <t>センブン</t>
    </rPh>
    <phoneticPr fontId="1"/>
  </si>
  <si>
    <t>点Ｏで交わっています。このとき，</t>
    <rPh sb="0" eb="1">
      <t>テン</t>
    </rPh>
    <rPh sb="3" eb="4">
      <t>マジ</t>
    </rPh>
    <phoneticPr fontId="1"/>
  </si>
  <si>
    <t>であることを，次の順序で考えて，証明しなさい。</t>
    <rPh sb="7" eb="8">
      <t>ツギ</t>
    </rPh>
    <rPh sb="9" eb="11">
      <t>ジュンジョ</t>
    </rPh>
    <rPh sb="12" eb="13">
      <t>カンガ</t>
    </rPh>
    <rPh sb="16" eb="18">
      <t>ショウメイ</t>
    </rPh>
    <phoneticPr fontId="1"/>
  </si>
  <si>
    <t>結論</t>
    <rPh sb="0" eb="2">
      <t>ケツロン</t>
    </rPh>
    <phoneticPr fontId="1"/>
  </si>
  <si>
    <t>を導くには，</t>
    <rPh sb="1" eb="2">
      <t>ミチビ</t>
    </rPh>
    <phoneticPr fontId="1"/>
  </si>
  <si>
    <t>どの三角形とどの三角形の合同を示せばよいですか。</t>
    <rPh sb="2" eb="5">
      <t>サンカクケイ</t>
    </rPh>
    <rPh sb="8" eb="11">
      <t>サンカクケイ</t>
    </rPh>
    <rPh sb="12" eb="14">
      <t>ゴウドウ</t>
    </rPh>
    <rPh sb="15" eb="16">
      <t>シメ</t>
    </rPh>
    <phoneticPr fontId="1"/>
  </si>
  <si>
    <t>(1)であげた２つの三角形で，等しい辺，等しい角はどれですか。</t>
    <rPh sb="10" eb="13">
      <t>サンカクケイ</t>
    </rPh>
    <rPh sb="15" eb="16">
      <t>ヒト</t>
    </rPh>
    <rPh sb="18" eb="19">
      <t>ヘン</t>
    </rPh>
    <rPh sb="20" eb="21">
      <t>ヒト</t>
    </rPh>
    <rPh sb="23" eb="24">
      <t>カク</t>
    </rPh>
    <phoneticPr fontId="1"/>
  </si>
  <si>
    <t>(2)から，(1)で考えた２つの三角形の合同を示すには，三角形の合同</t>
    <rPh sb="10" eb="11">
      <t>カンガ</t>
    </rPh>
    <rPh sb="16" eb="19">
      <t>サンカクケイ</t>
    </rPh>
    <rPh sb="20" eb="22">
      <t>ゴウドウ</t>
    </rPh>
    <rPh sb="23" eb="24">
      <t>シメ</t>
    </rPh>
    <rPh sb="28" eb="31">
      <t>サンカクケイ</t>
    </rPh>
    <rPh sb="32" eb="34">
      <t>ゴウドウ</t>
    </rPh>
    <phoneticPr fontId="1"/>
  </si>
  <si>
    <t>条件のどれを使えばよいですか。</t>
    <rPh sb="0" eb="2">
      <t>ジョウケン</t>
    </rPh>
    <rPh sb="6" eb="7">
      <t>ツカ</t>
    </rPh>
    <phoneticPr fontId="1"/>
  </si>
  <si>
    <t>証明を書いてみましょう。</t>
    <rPh sb="0" eb="2">
      <t>ショウメイ</t>
    </rPh>
    <rPh sb="3" eb="4">
      <t>カ</t>
    </rPh>
    <phoneticPr fontId="1"/>
  </si>
  <si>
    <t>△ＡＯＤと△ＣＯＢの合同を示せばよい</t>
  </si>
  <si>
    <t>△ＡＯＤと△ＣＯＢの合同を示せばよい</t>
    <rPh sb="10" eb="12">
      <t>ゴウドウ</t>
    </rPh>
    <rPh sb="13" eb="14">
      <t>シメ</t>
    </rPh>
    <phoneticPr fontId="1"/>
  </si>
  <si>
    <t>仮定より，ＡＢ＝ＣＤ
仮定より，∠ＡＢＤ＝∠ＣＤＢ
共通しているから，ＢＤ＝ＤＢ</t>
    <rPh sb="0" eb="2">
      <t>カテイ</t>
    </rPh>
    <rPh sb="11" eb="13">
      <t>カテイ</t>
    </rPh>
    <rPh sb="26" eb="28">
      <t>キョウツウ</t>
    </rPh>
    <phoneticPr fontId="1"/>
  </si>
  <si>
    <t>２辺とその間の角がそれぞれ等しいとき，２つの三角形は合同である。</t>
    <rPh sb="1" eb="2">
      <t>ヘン</t>
    </rPh>
    <rPh sb="5" eb="6">
      <t>アイダ</t>
    </rPh>
    <rPh sb="7" eb="8">
      <t>カク</t>
    </rPh>
    <rPh sb="13" eb="14">
      <t>ヒト</t>
    </rPh>
    <rPh sb="22" eb="25">
      <t>サンカクケイ</t>
    </rPh>
    <rPh sb="26" eb="28">
      <t>ゴウドウ</t>
    </rPh>
    <phoneticPr fontId="1"/>
  </si>
  <si>
    <t>(証明）</t>
    <rPh sb="1" eb="3">
      <t>ショウメイ</t>
    </rPh>
    <phoneticPr fontId="1"/>
  </si>
  <si>
    <t>∠ＡＢＤ＝∠ＣＤＢ　ならば　∠ＤＡＢ＝∠ＢＣＤ</t>
    <phoneticPr fontId="1"/>
  </si>
  <si>
    <t>∠ＤＡＢ＝∠ＢＣＤ</t>
    <phoneticPr fontId="1"/>
  </si>
  <si>
    <t>∠ＡＢＤ＝∠ＣＤＢ　ならば　ＡＤ＝ＢＣ</t>
    <phoneticPr fontId="1"/>
  </si>
  <si>
    <t>ＡＤ＝ＢＣ</t>
    <phoneticPr fontId="1"/>
  </si>
  <si>
    <t>ＡＯ＝ＣＯ　ならば　ＡＤ＝ＣＢ</t>
    <phoneticPr fontId="1"/>
  </si>
  <si>
    <t>ＡＤ＝ＣＢ</t>
    <phoneticPr fontId="1"/>
  </si>
  <si>
    <t>仮定より，ＡＯ＝ＣＯ
ＡＢ＝ＣＤだから， ＯＤ＝ＯＢ
対頂角だから，∠ＡＯＤ＝∠ＣＯＢ</t>
    <rPh sb="0" eb="2">
      <t>カテイ</t>
    </rPh>
    <rPh sb="27" eb="30">
      <t>タイチョウカク</t>
    </rPh>
    <phoneticPr fontId="1"/>
  </si>
  <si>
    <t>ＯＤ＝ＯＢ　ならば　ＡＤ＝ＣＢ</t>
    <phoneticPr fontId="1"/>
  </si>
  <si>
    <t>△ＡＢＤと△ＣＤＢの合同を示せばよい</t>
    <rPh sb="10" eb="12">
      <t>ゴウドウ</t>
    </rPh>
    <rPh sb="13" eb="14">
      <t>シメ</t>
    </rPh>
    <phoneticPr fontId="1"/>
  </si>
  <si>
    <t>△ＡＢＤと△ＣＤＢの合同を示せばよい</t>
    <phoneticPr fontId="1"/>
  </si>
  <si>
    <t>のとき，∠Ｂの大きさを求めなさい。</t>
    <rPh sb="7" eb="8">
      <t>オオ</t>
    </rPh>
    <rPh sb="11" eb="12">
      <t>モト</t>
    </rPh>
    <phoneticPr fontId="1"/>
  </si>
  <si>
    <t>３組の辺がそれぞれ等しいとき，２つの三角形は合同である。</t>
    <rPh sb="1" eb="2">
      <t>クミ</t>
    </rPh>
    <rPh sb="3" eb="4">
      <t>ヘン</t>
    </rPh>
    <rPh sb="9" eb="10">
      <t>ヒト</t>
    </rPh>
    <rPh sb="18" eb="21">
      <t>サンカクケイ</t>
    </rPh>
    <rPh sb="22" eb="24">
      <t>ゴウドウ</t>
    </rPh>
    <phoneticPr fontId="1"/>
  </si>
  <si>
    <t>２組の辺とその間の角がそれぞれ等しいとき，</t>
    <rPh sb="1" eb="2">
      <t>クミ</t>
    </rPh>
    <rPh sb="3" eb="4">
      <t>ヘン</t>
    </rPh>
    <rPh sb="7" eb="8">
      <t>アイダ</t>
    </rPh>
    <rPh sb="9" eb="10">
      <t>カク</t>
    </rPh>
    <rPh sb="15" eb="16">
      <t>ヒト</t>
    </rPh>
    <phoneticPr fontId="1"/>
  </si>
  <si>
    <t>１組の辺とその両端の角がそれぞれ等しいとき</t>
    <rPh sb="1" eb="2">
      <t>クミ</t>
    </rPh>
    <rPh sb="3" eb="4">
      <t>ヘン</t>
    </rPh>
    <rPh sb="7" eb="9">
      <t>リョウタン</t>
    </rPh>
    <rPh sb="10" eb="11">
      <t>カク</t>
    </rPh>
    <rPh sb="16" eb="17">
      <t>ヒト</t>
    </rPh>
    <phoneticPr fontId="1"/>
  </si>
  <si>
    <t>△ＡＢＤと△ＣＤＢで，
仮定より，ＡＢ＝ＣＤ　…①
仮定より，∠ＡＢＤ＝∠ＣＤＢ　…②
共通しているから，ＢＤ＝ＤＢ　…③
①，②，③から，2組の辺とその間の角がそれぞれ等しいので，
△ＡＢＤ≡△ＣＤＢ
合同な図形では，対応する角の大きさは等しいから，
∠ＤＡＢ＝∠ＢＣＤ</t>
    <rPh sb="71" eb="72">
      <t>クミ</t>
    </rPh>
    <rPh sb="73" eb="74">
      <t>ヘン</t>
    </rPh>
    <rPh sb="77" eb="78">
      <t>アイダ</t>
    </rPh>
    <rPh sb="79" eb="80">
      <t>カク</t>
    </rPh>
    <rPh sb="85" eb="86">
      <t>ヒト</t>
    </rPh>
    <rPh sb="102" eb="104">
      <t>ゴウドウ</t>
    </rPh>
    <rPh sb="105" eb="107">
      <t>ズケイ</t>
    </rPh>
    <rPh sb="110" eb="112">
      <t>タイオウ</t>
    </rPh>
    <rPh sb="114" eb="115">
      <t>カク</t>
    </rPh>
    <rPh sb="116" eb="117">
      <t>オオ</t>
    </rPh>
    <rPh sb="120" eb="121">
      <t>ヒト</t>
    </rPh>
    <phoneticPr fontId="1"/>
  </si>
  <si>
    <t>△ＡＢＤと△ＣＤＢで，
仮定より，ＡＢ＝ＣＤ　…①
仮定より，∠ＡＢＤ＝∠ＣＤＢ　…②
共通しているから，ＢＤ＝ＤＢ　…③
①，②，③から，2組の辺とその間の角がそれぞれ等しいので，
△ＡＢＤ≡△ＣＤＢ
合同な図形では，対応する辺の長さは等しいから，
ＡＤ＝ＣＢ</t>
    <rPh sb="71" eb="72">
      <t>クミ</t>
    </rPh>
    <rPh sb="73" eb="74">
      <t>ヘン</t>
    </rPh>
    <rPh sb="77" eb="78">
      <t>アイダ</t>
    </rPh>
    <rPh sb="79" eb="80">
      <t>カク</t>
    </rPh>
    <rPh sb="85" eb="86">
      <t>ヒト</t>
    </rPh>
    <rPh sb="102" eb="104">
      <t>ゴウドウ</t>
    </rPh>
    <rPh sb="105" eb="107">
      <t>ズケイ</t>
    </rPh>
    <rPh sb="110" eb="112">
      <t>タイオウ</t>
    </rPh>
    <rPh sb="114" eb="115">
      <t>ヘン</t>
    </rPh>
    <rPh sb="116" eb="117">
      <t>ナガ</t>
    </rPh>
    <rPh sb="119" eb="120">
      <t>ヒト</t>
    </rPh>
    <phoneticPr fontId="1"/>
  </si>
  <si>
    <t>△ＡＯＤと△ＣＯＢで，
仮定より， ＡＯ＝ＣＯ　…①
ＡＢ＝ＣＤだから，ＯＤ＝ＯＢ　…②
対頂角だから，∠ＡＯＤ＝∠ＣＯＢ　…③
①，②，③から２組の辺とその間の角がそれぞれ等しいので，
△ＡＯＤ≡△ＣＯＢ
合同な図形では，対応する辺の長さは等しいから，
ＡＤ＝ＣＢ</t>
    <rPh sb="73" eb="74">
      <t>クミ</t>
    </rPh>
    <rPh sb="75" eb="76">
      <t>ヘン</t>
    </rPh>
    <rPh sb="79" eb="80">
      <t>アイダ</t>
    </rPh>
    <rPh sb="81" eb="82">
      <t>カク</t>
    </rPh>
    <rPh sb="87" eb="88">
      <t>ヒト</t>
    </rPh>
    <rPh sb="104" eb="106">
      <t>ゴウドウ</t>
    </rPh>
    <rPh sb="107" eb="109">
      <t>ズケイ</t>
    </rPh>
    <rPh sb="112" eb="114">
      <t>タイオウ</t>
    </rPh>
    <rPh sb="116" eb="117">
      <t>ヘン</t>
    </rPh>
    <rPh sb="118" eb="119">
      <t>ナガ</t>
    </rPh>
    <rPh sb="121" eb="122">
      <t>ヒト</t>
    </rPh>
    <phoneticPr fontId="1"/>
  </si>
  <si>
    <t>△ＡＯＤと△ＣＯＢで，
仮定より， ＯＤ＝ＯＢ　…①
ＡＢ＝ＣＤだから，ＡＯ＝ＣＯ　…②
対頂角だから，∠ＡＯＤ＝∠ＣＯＢ　…③
①，②，③から２組の辺とその間の角がそれぞれ等しいので，
△ＡＯＤ≡△ＣＯＢ
合同な図形では，対応する辺の長さは等しいから，
ＡＤ＝ＣＢ</t>
    <rPh sb="73" eb="74">
      <t>クミ</t>
    </rPh>
    <rPh sb="75" eb="76">
      <t>ヘン</t>
    </rPh>
    <rPh sb="79" eb="80">
      <t>アイダ</t>
    </rPh>
    <rPh sb="81" eb="82">
      <t>カク</t>
    </rPh>
    <rPh sb="87" eb="88">
      <t>ヒト</t>
    </rPh>
    <rPh sb="104" eb="106">
      <t>ゴウドウ</t>
    </rPh>
    <rPh sb="107" eb="109">
      <t>ズケイ</t>
    </rPh>
    <rPh sb="112" eb="114">
      <t>タイオウ</t>
    </rPh>
    <rPh sb="116" eb="117">
      <t>ヘン</t>
    </rPh>
    <rPh sb="118" eb="119">
      <t>ナガ</t>
    </rPh>
    <rPh sb="121" eb="122">
      <t>ヒト</t>
    </rPh>
    <phoneticPr fontId="1"/>
  </si>
  <si>
    <t>１．</t>
    <phoneticPr fontId="9"/>
  </si>
  <si>
    <t>次の図で，∠ｘの大きさを求めなさい。</t>
    <rPh sb="0" eb="1">
      <t>ツギ</t>
    </rPh>
    <rPh sb="2" eb="3">
      <t>ズ</t>
    </rPh>
    <rPh sb="8" eb="9">
      <t>オオ</t>
    </rPh>
    <rPh sb="12" eb="13">
      <t>モト</t>
    </rPh>
    <phoneticPr fontId="9"/>
  </si>
  <si>
    <t>(1)</t>
    <phoneticPr fontId="9"/>
  </si>
  <si>
    <t>(2)</t>
    <phoneticPr fontId="9"/>
  </si>
  <si>
    <t>(3)</t>
    <phoneticPr fontId="9"/>
  </si>
  <si>
    <t>∠ａ＝</t>
    <phoneticPr fontId="9"/>
  </si>
  <si>
    <t>°</t>
    <phoneticPr fontId="9"/>
  </si>
  <si>
    <t>∠ｂ＝</t>
    <phoneticPr fontId="9"/>
  </si>
  <si>
    <t>ℓ//ｍ</t>
    <phoneticPr fontId="9"/>
  </si>
  <si>
    <t>∠ｃ＝</t>
    <phoneticPr fontId="9"/>
  </si>
  <si>
    <t>(4)</t>
    <phoneticPr fontId="9"/>
  </si>
  <si>
    <t>(5)</t>
    <phoneticPr fontId="9"/>
  </si>
  <si>
    <t>∠ｄ＝</t>
    <phoneticPr fontId="9"/>
  </si>
  <si>
    <t>(6)</t>
    <phoneticPr fontId="9"/>
  </si>
  <si>
    <t>(7)</t>
    <phoneticPr fontId="9"/>
  </si>
  <si>
    <t>∠ｘ＝</t>
    <phoneticPr fontId="9"/>
  </si>
  <si>
    <t>－</t>
    <phoneticPr fontId="9"/>
  </si>
  <si>
    <t>＝</t>
    <phoneticPr fontId="9"/>
  </si>
  <si>
    <t>∠ｘ＝</t>
    <phoneticPr fontId="9"/>
  </si>
  <si>
    <t>∠ｂ＝</t>
    <phoneticPr fontId="9"/>
  </si>
  <si>
    <t>＋</t>
    <phoneticPr fontId="9"/>
  </si>
  <si>
    <t>∠ｘ＝</t>
    <phoneticPr fontId="9"/>
  </si>
  <si>
    <t>＝</t>
    <phoneticPr fontId="9"/>
  </si>
  <si>
    <t>－</t>
    <phoneticPr fontId="9"/>
  </si>
  <si>
    <t>証明の進め方</t>
    <rPh sb="0" eb="2">
      <t>ショウメイ</t>
    </rPh>
    <rPh sb="3" eb="4">
      <t>スス</t>
    </rPh>
    <rPh sb="5" eb="6">
      <t>カタ</t>
    </rPh>
    <phoneticPr fontId="1"/>
  </si>
  <si>
    <t>角と平行線</t>
    <rPh sb="0" eb="1">
      <t>カク</t>
    </rPh>
    <rPh sb="2" eb="5">
      <t>ヘイコウセン</t>
    </rPh>
    <phoneticPr fontId="1"/>
  </si>
  <si>
    <t>三角形の合同</t>
    <rPh sb="0" eb="3">
      <t>サンカクケイ</t>
    </rPh>
    <rPh sb="4" eb="6">
      <t>ゴウドウ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</si>
</sst>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DBNum1][$-411]General"/>
  </numFmts>
  <fonts count="13" x14ac:knownFonts="1">
    <font>
      <sz val="12"/>
      <name val="ＭＳ 明朝"/>
      <family val="1"/>
      <charset val="128"/>
    </font>
    <font>
      <sz val="7"/>
      <name val="ＭＳ 明朝"/>
      <family val="1"/>
      <charset val="128"/>
    </font>
    <font>
      <sz val="20"/>
      <name val="ＭＳ 明朝"/>
      <family val="1"/>
      <charset val="128"/>
    </font>
    <font>
      <sz val="18"/>
      <name val="ＭＳ 明朝"/>
      <family val="1"/>
      <charset val="128"/>
    </font>
    <font>
      <sz val="20"/>
      <color indexed="10"/>
      <name val="ＭＳ 明朝"/>
      <family val="1"/>
      <charset val="128"/>
    </font>
    <font>
      <sz val="14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12"/>
      <color indexed="9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2"/>
      <color theme="0"/>
      <name val="ＭＳ 明朝"/>
      <family val="1"/>
      <charset val="128"/>
    </font>
    <font>
      <sz val="20"/>
      <color rgb="FFFF0000"/>
      <name val="ＭＳ 明朝"/>
      <family val="1"/>
      <charset val="128"/>
    </font>
    <font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1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5" fillId="0" borderId="1" xfId="0" applyFont="1" applyBorder="1">
      <alignment vertical="center"/>
    </xf>
    <xf numFmtId="0" fontId="6" fillId="0" borderId="0" xfId="0" applyFont="1">
      <alignment vertical="center"/>
    </xf>
    <xf numFmtId="0" fontId="6" fillId="0" borderId="0" xfId="0" quotePrefix="1" applyFont="1">
      <alignment vertical="center"/>
    </xf>
    <xf numFmtId="0" fontId="7" fillId="0" borderId="0" xfId="0" applyFont="1">
      <alignment vertical="center"/>
    </xf>
    <xf numFmtId="0" fontId="6" fillId="0" borderId="2" xfId="0" applyFont="1" applyBorder="1">
      <alignment vertical="center"/>
    </xf>
    <xf numFmtId="176" fontId="7" fillId="0" borderId="0" xfId="0" applyNumberFormat="1" applyFont="1">
      <alignment vertical="center"/>
    </xf>
    <xf numFmtId="0" fontId="8" fillId="0" borderId="0" xfId="0" applyFont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6" fillId="0" borderId="1" xfId="0" applyFont="1" applyBorder="1">
      <alignment vertical="center"/>
    </xf>
    <xf numFmtId="0" fontId="8" fillId="0" borderId="0" xfId="0" applyFont="1" applyAlignment="1">
      <alignment vertical="center" wrapText="1"/>
    </xf>
    <xf numFmtId="0" fontId="10" fillId="0" borderId="0" xfId="0" applyFo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176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right" vertical="center"/>
    </xf>
    <xf numFmtId="0" fontId="12" fillId="0" borderId="0" xfId="0" applyFont="1" applyAlignment="1">
      <alignment horizontal="center" vertical="center"/>
    </xf>
    <xf numFmtId="14" fontId="12" fillId="0" borderId="0" xfId="0" applyNumberFormat="1" applyFont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</cellXfs>
  <cellStyles count="1">
    <cellStyle name="標準" xfId="0" builtinId="0"/>
  </cellStyles>
  <dxfs count="1">
    <dxf>
      <border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28575</xdr:colOff>
      <xdr:row>2</xdr:row>
      <xdr:rowOff>209550</xdr:rowOff>
    </xdr:from>
    <xdr:to>
      <xdr:col>41</xdr:col>
      <xdr:colOff>104775</xdr:colOff>
      <xdr:row>9</xdr:row>
      <xdr:rowOff>152400</xdr:rowOff>
    </xdr:to>
    <xdr:grpSp>
      <xdr:nvGrpSpPr>
        <xdr:cNvPr id="7333" name="Group 11">
          <a:extLst>
            <a:ext uri="{FF2B5EF4-FFF2-40B4-BE49-F238E27FC236}">
              <a16:creationId xmlns:a16="http://schemas.microsoft.com/office/drawing/2014/main" id="{BC8DC36D-2059-4669-90E7-6ED65A7C8836}"/>
            </a:ext>
          </a:extLst>
        </xdr:cNvPr>
        <xdr:cNvGrpSpPr>
          <a:grpSpLocks/>
        </xdr:cNvGrpSpPr>
      </xdr:nvGrpSpPr>
      <xdr:grpSpPr bwMode="auto">
        <a:xfrm>
          <a:off x="3629025" y="774700"/>
          <a:ext cx="1943100" cy="1720850"/>
          <a:chOff x="2" y="2"/>
          <a:chExt cx="1814" cy="1571"/>
        </a:xfrm>
      </xdr:grpSpPr>
      <xdr:sp macro="" textlink="">
        <xdr:nvSpPr>
          <xdr:cNvPr id="7396" name="Line 12">
            <a:extLst>
              <a:ext uri="{FF2B5EF4-FFF2-40B4-BE49-F238E27FC236}">
                <a16:creationId xmlns:a16="http://schemas.microsoft.com/office/drawing/2014/main" id="{38318812-B389-468C-B703-55869C211ED9}"/>
              </a:ext>
            </a:extLst>
          </xdr:cNvPr>
          <xdr:cNvSpPr>
            <a:spLocks noChangeShapeType="1"/>
          </xdr:cNvSpPr>
        </xdr:nvSpPr>
        <xdr:spPr bwMode="auto">
          <a:xfrm>
            <a:off x="2" y="780"/>
            <a:ext cx="1814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97" name="Line 13">
            <a:extLst>
              <a:ext uri="{FF2B5EF4-FFF2-40B4-BE49-F238E27FC236}">
                <a16:creationId xmlns:a16="http://schemas.microsoft.com/office/drawing/2014/main" id="{DFD27B79-69E1-453C-8D12-3AD9F6F46CC1}"/>
              </a:ext>
            </a:extLst>
          </xdr:cNvPr>
          <xdr:cNvSpPr>
            <a:spLocks noChangeShapeType="1"/>
          </xdr:cNvSpPr>
        </xdr:nvSpPr>
        <xdr:spPr bwMode="auto">
          <a:xfrm>
            <a:off x="200" y="180"/>
            <a:ext cx="1390" cy="1166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98" name="Line 14">
            <a:extLst>
              <a:ext uri="{FF2B5EF4-FFF2-40B4-BE49-F238E27FC236}">
                <a16:creationId xmlns:a16="http://schemas.microsoft.com/office/drawing/2014/main" id="{CEDA63BE-DF37-4059-B44C-67600E699F31}"/>
              </a:ext>
            </a:extLst>
          </xdr:cNvPr>
          <xdr:cNvSpPr>
            <a:spLocks noChangeShapeType="1"/>
          </xdr:cNvSpPr>
        </xdr:nvSpPr>
        <xdr:spPr bwMode="auto">
          <a:xfrm flipV="1">
            <a:off x="456" y="2"/>
            <a:ext cx="907" cy="157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39" name="Text Box 15">
            <a:extLst>
              <a:ext uri="{FF2B5EF4-FFF2-40B4-BE49-F238E27FC236}">
                <a16:creationId xmlns:a16="http://schemas.microsoft.com/office/drawing/2014/main" id="{7AE95E37-BD31-4F84-ACE5-B0C7053015CB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3" y="555"/>
            <a:ext cx="196" cy="2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040" name="Text Box 16">
            <a:extLst>
              <a:ext uri="{FF2B5EF4-FFF2-40B4-BE49-F238E27FC236}">
                <a16:creationId xmlns:a16="http://schemas.microsoft.com/office/drawing/2014/main" id="{BD6C9BB7-C8E0-44CA-8E6F-72F67D6EDA8A}"/>
              </a:ext>
            </a:extLst>
          </xdr:cNvPr>
          <xdr:cNvSpPr txBox="1">
            <a:spLocks noChangeArrowheads="1"/>
          </xdr:cNvSpPr>
        </xdr:nvSpPr>
        <xdr:spPr bwMode="auto">
          <a:xfrm>
            <a:off x="838" y="921"/>
            <a:ext cx="196" cy="2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041" name="Text Box 17">
            <a:extLst>
              <a:ext uri="{FF2B5EF4-FFF2-40B4-BE49-F238E27FC236}">
                <a16:creationId xmlns:a16="http://schemas.microsoft.com/office/drawing/2014/main" id="{7CA42122-3968-4407-B0AA-6E93B80A1C0A}"/>
              </a:ext>
            </a:extLst>
          </xdr:cNvPr>
          <xdr:cNvSpPr txBox="1">
            <a:spLocks noChangeArrowheads="1"/>
          </xdr:cNvSpPr>
        </xdr:nvSpPr>
        <xdr:spPr bwMode="auto">
          <a:xfrm>
            <a:off x="793" y="493"/>
            <a:ext cx="196" cy="44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042" name="Text Box 18">
            <a:extLst>
              <a:ext uri="{FF2B5EF4-FFF2-40B4-BE49-F238E27FC236}">
                <a16:creationId xmlns:a16="http://schemas.microsoft.com/office/drawing/2014/main" id="{13D5D31E-8715-44D5-9C17-9AB14E35A886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0" y="805"/>
            <a:ext cx="196" cy="2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043" name="Text Box 19">
            <a:extLst>
              <a:ext uri="{FF2B5EF4-FFF2-40B4-BE49-F238E27FC236}">
                <a16:creationId xmlns:a16="http://schemas.microsoft.com/office/drawing/2014/main" id="{FA977203-8275-40F3-A1F9-873944D6B2A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22" y="752"/>
            <a:ext cx="196" cy="2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044" name="Text Box 20">
            <a:extLst>
              <a:ext uri="{FF2B5EF4-FFF2-40B4-BE49-F238E27FC236}">
                <a16:creationId xmlns:a16="http://schemas.microsoft.com/office/drawing/2014/main" id="{DFE1BD39-ACCD-47F3-99B0-39B668B90BB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96" y="511"/>
            <a:ext cx="196" cy="2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26</xdr:col>
      <xdr:colOff>57150</xdr:colOff>
      <xdr:row>12</xdr:row>
      <xdr:rowOff>57150</xdr:rowOff>
    </xdr:from>
    <xdr:to>
      <xdr:col>42</xdr:col>
      <xdr:colOff>19050</xdr:colOff>
      <xdr:row>19</xdr:row>
      <xdr:rowOff>114300</xdr:rowOff>
    </xdr:to>
    <xdr:grpSp>
      <xdr:nvGrpSpPr>
        <xdr:cNvPr id="7334" name="Group 21">
          <a:extLst>
            <a:ext uri="{FF2B5EF4-FFF2-40B4-BE49-F238E27FC236}">
              <a16:creationId xmlns:a16="http://schemas.microsoft.com/office/drawing/2014/main" id="{2721A150-E26B-4947-BAA0-4ED3E3C03847}"/>
            </a:ext>
          </a:extLst>
        </xdr:cNvPr>
        <xdr:cNvGrpSpPr>
          <a:grpSpLocks/>
        </xdr:cNvGrpSpPr>
      </xdr:nvGrpSpPr>
      <xdr:grpSpPr bwMode="auto">
        <a:xfrm>
          <a:off x="3524250" y="3162300"/>
          <a:ext cx="2095500" cy="1835150"/>
          <a:chOff x="0" y="0"/>
          <a:chExt cx="1754" cy="1496"/>
        </a:xfrm>
      </xdr:grpSpPr>
      <xdr:sp macro="" textlink="">
        <xdr:nvSpPr>
          <xdr:cNvPr id="7382" name="Line 22">
            <a:extLst>
              <a:ext uri="{FF2B5EF4-FFF2-40B4-BE49-F238E27FC236}">
                <a16:creationId xmlns:a16="http://schemas.microsoft.com/office/drawing/2014/main" id="{DDD47A72-61C4-4164-9CA8-A830CC714027}"/>
              </a:ext>
            </a:extLst>
          </xdr:cNvPr>
          <xdr:cNvSpPr>
            <a:spLocks noChangeShapeType="1"/>
          </xdr:cNvSpPr>
        </xdr:nvSpPr>
        <xdr:spPr bwMode="auto">
          <a:xfrm>
            <a:off x="167" y="484"/>
            <a:ext cx="1587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83" name="Line 23">
            <a:extLst>
              <a:ext uri="{FF2B5EF4-FFF2-40B4-BE49-F238E27FC236}">
                <a16:creationId xmlns:a16="http://schemas.microsoft.com/office/drawing/2014/main" id="{EC1ED2DE-756E-4445-BAEE-489ACA02DC74}"/>
              </a:ext>
            </a:extLst>
          </xdr:cNvPr>
          <xdr:cNvSpPr>
            <a:spLocks noChangeShapeType="1"/>
          </xdr:cNvSpPr>
        </xdr:nvSpPr>
        <xdr:spPr bwMode="auto">
          <a:xfrm>
            <a:off x="167" y="1164"/>
            <a:ext cx="1587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84" name="Line 24">
            <a:extLst>
              <a:ext uri="{FF2B5EF4-FFF2-40B4-BE49-F238E27FC236}">
                <a16:creationId xmlns:a16="http://schemas.microsoft.com/office/drawing/2014/main" id="{0EF9340C-6F20-48B1-AF8C-F482B9127C9A}"/>
              </a:ext>
            </a:extLst>
          </xdr:cNvPr>
          <xdr:cNvSpPr>
            <a:spLocks noChangeShapeType="1"/>
          </xdr:cNvSpPr>
        </xdr:nvSpPr>
        <xdr:spPr bwMode="auto">
          <a:xfrm>
            <a:off x="393" y="144"/>
            <a:ext cx="1021" cy="1216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49" name="Text Box 25">
            <a:extLst>
              <a:ext uri="{FF2B5EF4-FFF2-40B4-BE49-F238E27FC236}">
                <a16:creationId xmlns:a16="http://schemas.microsoft.com/office/drawing/2014/main" id="{A688C1AB-1893-4935-988A-8AF61A8944B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" y="414"/>
            <a:ext cx="0" cy="30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050" name="Text Box 26">
            <a:extLst>
              <a:ext uri="{FF2B5EF4-FFF2-40B4-BE49-F238E27FC236}">
                <a16:creationId xmlns:a16="http://schemas.microsoft.com/office/drawing/2014/main" id="{06FD2429-9047-4C18-9AF4-9BA9617EB97F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1098"/>
            <a:ext cx="175" cy="39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ｍ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051" name="Text Box 27">
            <a:extLst>
              <a:ext uri="{FF2B5EF4-FFF2-40B4-BE49-F238E27FC236}">
                <a16:creationId xmlns:a16="http://schemas.microsoft.com/office/drawing/2014/main" id="{3A9FDC5B-EA8E-4085-8784-9ACDE04E8FBA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7" y="0"/>
            <a:ext cx="175" cy="19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ｎ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052" name="Text Box 28">
            <a:extLst>
              <a:ext uri="{FF2B5EF4-FFF2-40B4-BE49-F238E27FC236}">
                <a16:creationId xmlns:a16="http://schemas.microsoft.com/office/drawing/2014/main" id="{1A72A092-8D4F-47E0-BAD5-5D08EF24F83C}"/>
              </a:ext>
            </a:extLst>
          </xdr:cNvPr>
          <xdr:cNvSpPr txBox="1">
            <a:spLocks noChangeArrowheads="1"/>
          </xdr:cNvSpPr>
        </xdr:nvSpPr>
        <xdr:spPr bwMode="auto">
          <a:xfrm>
            <a:off x="670" y="255"/>
            <a:ext cx="175" cy="19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053" name="Text Box 29">
            <a:extLst>
              <a:ext uri="{FF2B5EF4-FFF2-40B4-BE49-F238E27FC236}">
                <a16:creationId xmlns:a16="http://schemas.microsoft.com/office/drawing/2014/main" id="{73C32812-207A-444E-99BF-37C1FC4319D9}"/>
              </a:ext>
            </a:extLst>
          </xdr:cNvPr>
          <xdr:cNvSpPr txBox="1">
            <a:spLocks noChangeArrowheads="1"/>
          </xdr:cNvSpPr>
        </xdr:nvSpPr>
        <xdr:spPr bwMode="auto">
          <a:xfrm>
            <a:off x="399" y="263"/>
            <a:ext cx="175" cy="19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054" name="Text Box 30">
            <a:extLst>
              <a:ext uri="{FF2B5EF4-FFF2-40B4-BE49-F238E27FC236}">
                <a16:creationId xmlns:a16="http://schemas.microsoft.com/office/drawing/2014/main" id="{46721DA9-8938-4789-8E23-E61D7831C183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0" y="485"/>
            <a:ext cx="175" cy="19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055" name="Text Box 31">
            <a:extLst>
              <a:ext uri="{FF2B5EF4-FFF2-40B4-BE49-F238E27FC236}">
                <a16:creationId xmlns:a16="http://schemas.microsoft.com/office/drawing/2014/main" id="{2FF1683F-6203-42C7-8185-6A1631B251D4}"/>
              </a:ext>
            </a:extLst>
          </xdr:cNvPr>
          <xdr:cNvSpPr txBox="1">
            <a:spLocks noChangeArrowheads="1"/>
          </xdr:cNvSpPr>
        </xdr:nvSpPr>
        <xdr:spPr bwMode="auto">
          <a:xfrm>
            <a:off x="805" y="485"/>
            <a:ext cx="175" cy="39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056" name="Text Box 32">
            <a:extLst>
              <a:ext uri="{FF2B5EF4-FFF2-40B4-BE49-F238E27FC236}">
                <a16:creationId xmlns:a16="http://schemas.microsoft.com/office/drawing/2014/main" id="{5A9E986C-5CD4-48CB-B482-741AF036DF8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44" y="915"/>
            <a:ext cx="175" cy="19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ｅ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057" name="Text Box 33">
            <a:extLst>
              <a:ext uri="{FF2B5EF4-FFF2-40B4-BE49-F238E27FC236}">
                <a16:creationId xmlns:a16="http://schemas.microsoft.com/office/drawing/2014/main" id="{87B0116C-D5C2-4337-8766-D5B3DF2B4FC4}"/>
              </a:ext>
            </a:extLst>
          </xdr:cNvPr>
          <xdr:cNvSpPr txBox="1">
            <a:spLocks noChangeArrowheads="1"/>
          </xdr:cNvSpPr>
        </xdr:nvSpPr>
        <xdr:spPr bwMode="auto">
          <a:xfrm>
            <a:off x="925" y="923"/>
            <a:ext cx="175" cy="19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ｆ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058" name="Text Box 34">
            <a:extLst>
              <a:ext uri="{FF2B5EF4-FFF2-40B4-BE49-F238E27FC236}">
                <a16:creationId xmlns:a16="http://schemas.microsoft.com/office/drawing/2014/main" id="{EB6F94ED-1A2D-4C73-970C-320D53B4BA6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92" y="1178"/>
            <a:ext cx="175" cy="19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ｇ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059" name="Text Box 35">
            <a:extLst>
              <a:ext uri="{FF2B5EF4-FFF2-40B4-BE49-F238E27FC236}">
                <a16:creationId xmlns:a16="http://schemas.microsoft.com/office/drawing/2014/main" id="{FE3CB830-A5A3-4FF8-91E3-89791F3CF51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79" y="1162"/>
            <a:ext cx="175" cy="19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ｈ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24</xdr:col>
      <xdr:colOff>19050</xdr:colOff>
      <xdr:row>23</xdr:row>
      <xdr:rowOff>228600</xdr:rowOff>
    </xdr:from>
    <xdr:to>
      <xdr:col>41</xdr:col>
      <xdr:colOff>104775</xdr:colOff>
      <xdr:row>31</xdr:row>
      <xdr:rowOff>9525</xdr:rowOff>
    </xdr:to>
    <xdr:grpSp>
      <xdr:nvGrpSpPr>
        <xdr:cNvPr id="7335" name="Group 36">
          <a:extLst>
            <a:ext uri="{FF2B5EF4-FFF2-40B4-BE49-F238E27FC236}">
              <a16:creationId xmlns:a16="http://schemas.microsoft.com/office/drawing/2014/main" id="{CBDC10A8-86EC-4C13-95D7-B53A284338A3}"/>
            </a:ext>
          </a:extLst>
        </xdr:cNvPr>
        <xdr:cNvGrpSpPr>
          <a:grpSpLocks/>
        </xdr:cNvGrpSpPr>
      </xdr:nvGrpSpPr>
      <xdr:grpSpPr bwMode="auto">
        <a:xfrm>
          <a:off x="3219450" y="6127750"/>
          <a:ext cx="2352675" cy="1812925"/>
          <a:chOff x="0" y="2"/>
          <a:chExt cx="1480" cy="1111"/>
        </a:xfrm>
      </xdr:grpSpPr>
      <xdr:sp macro="" textlink="">
        <xdr:nvSpPr>
          <xdr:cNvPr id="7372" name="Line 37">
            <a:extLst>
              <a:ext uri="{FF2B5EF4-FFF2-40B4-BE49-F238E27FC236}">
                <a16:creationId xmlns:a16="http://schemas.microsoft.com/office/drawing/2014/main" id="{44E2E50A-CB35-4E1E-A823-C59D7A2496E2}"/>
              </a:ext>
            </a:extLst>
          </xdr:cNvPr>
          <xdr:cNvSpPr>
            <a:spLocks noChangeShapeType="1"/>
          </xdr:cNvSpPr>
        </xdr:nvSpPr>
        <xdr:spPr bwMode="auto">
          <a:xfrm>
            <a:off x="120" y="100"/>
            <a:ext cx="1360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73" name="Line 38">
            <a:extLst>
              <a:ext uri="{FF2B5EF4-FFF2-40B4-BE49-F238E27FC236}">
                <a16:creationId xmlns:a16="http://schemas.microsoft.com/office/drawing/2014/main" id="{69BCD86E-1724-48B2-93F8-6B16F99893EF}"/>
              </a:ext>
            </a:extLst>
          </xdr:cNvPr>
          <xdr:cNvSpPr>
            <a:spLocks noChangeShapeType="1"/>
          </xdr:cNvSpPr>
        </xdr:nvSpPr>
        <xdr:spPr bwMode="auto">
          <a:xfrm>
            <a:off x="120" y="781"/>
            <a:ext cx="1360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74" name="Line 39">
            <a:extLst>
              <a:ext uri="{FF2B5EF4-FFF2-40B4-BE49-F238E27FC236}">
                <a16:creationId xmlns:a16="http://schemas.microsoft.com/office/drawing/2014/main" id="{ECCF121B-340D-4070-B140-00F0A7EFBC33}"/>
              </a:ext>
            </a:extLst>
          </xdr:cNvPr>
          <xdr:cNvSpPr>
            <a:spLocks noChangeShapeType="1"/>
          </xdr:cNvSpPr>
        </xdr:nvSpPr>
        <xdr:spPr bwMode="auto">
          <a:xfrm>
            <a:off x="178" y="2"/>
            <a:ext cx="902" cy="1003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75" name="Line 40">
            <a:extLst>
              <a:ext uri="{FF2B5EF4-FFF2-40B4-BE49-F238E27FC236}">
                <a16:creationId xmlns:a16="http://schemas.microsoft.com/office/drawing/2014/main" id="{18C024B8-403F-4471-9C86-9C7007ADDF47}"/>
              </a:ext>
            </a:extLst>
          </xdr:cNvPr>
          <xdr:cNvSpPr>
            <a:spLocks noChangeShapeType="1"/>
          </xdr:cNvSpPr>
        </xdr:nvSpPr>
        <xdr:spPr bwMode="auto">
          <a:xfrm flipV="1">
            <a:off x="755" y="22"/>
            <a:ext cx="546" cy="983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65" name="Text Box 41">
            <a:extLst>
              <a:ext uri="{FF2B5EF4-FFF2-40B4-BE49-F238E27FC236}">
                <a16:creationId xmlns:a16="http://schemas.microsoft.com/office/drawing/2014/main" id="{E47D1276-4BA8-42CA-87BC-BF502BC06F76}"/>
              </a:ext>
            </a:extLst>
          </xdr:cNvPr>
          <xdr:cNvSpPr txBox="1">
            <a:spLocks noChangeArrowheads="1"/>
          </xdr:cNvSpPr>
        </xdr:nvSpPr>
        <xdr:spPr bwMode="auto">
          <a:xfrm>
            <a:off x="36" y="26"/>
            <a:ext cx="0" cy="2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066" name="Text Box 42">
            <a:extLst>
              <a:ext uri="{FF2B5EF4-FFF2-40B4-BE49-F238E27FC236}">
                <a16:creationId xmlns:a16="http://schemas.microsoft.com/office/drawing/2014/main" id="{E7491867-58FD-4D23-BE59-8E63B2AEAD94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705"/>
            <a:ext cx="96" cy="3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067" name="Text Box 43">
            <a:extLst>
              <a:ext uri="{FF2B5EF4-FFF2-40B4-BE49-F238E27FC236}">
                <a16:creationId xmlns:a16="http://schemas.microsoft.com/office/drawing/2014/main" id="{907DA0D5-7219-408D-A6FD-8567338708B8}"/>
              </a:ext>
            </a:extLst>
          </xdr:cNvPr>
          <xdr:cNvSpPr txBox="1">
            <a:spLocks noChangeArrowheads="1"/>
          </xdr:cNvSpPr>
        </xdr:nvSpPr>
        <xdr:spPr bwMode="auto">
          <a:xfrm>
            <a:off x="348" y="92"/>
            <a:ext cx="132" cy="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068" name="Text Box 44">
            <a:extLst>
              <a:ext uri="{FF2B5EF4-FFF2-40B4-BE49-F238E27FC236}">
                <a16:creationId xmlns:a16="http://schemas.microsoft.com/office/drawing/2014/main" id="{073683EB-5454-4007-8FCA-1E73358819E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73" y="92"/>
            <a:ext cx="132" cy="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069" name="Text Box 45">
            <a:extLst>
              <a:ext uri="{FF2B5EF4-FFF2-40B4-BE49-F238E27FC236}">
                <a16:creationId xmlns:a16="http://schemas.microsoft.com/office/drawing/2014/main" id="{904D9C80-0E27-4017-811A-D3C03C871C61}"/>
              </a:ext>
            </a:extLst>
          </xdr:cNvPr>
          <xdr:cNvSpPr txBox="1">
            <a:spLocks noChangeArrowheads="1"/>
          </xdr:cNvSpPr>
        </xdr:nvSpPr>
        <xdr:spPr bwMode="auto">
          <a:xfrm>
            <a:off x="671" y="639"/>
            <a:ext cx="132" cy="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070" name="Text Box 46">
            <a:extLst>
              <a:ext uri="{FF2B5EF4-FFF2-40B4-BE49-F238E27FC236}">
                <a16:creationId xmlns:a16="http://schemas.microsoft.com/office/drawing/2014/main" id="{016789FB-3B66-4099-B7FB-F53C5A47087B}"/>
              </a:ext>
            </a:extLst>
          </xdr:cNvPr>
          <xdr:cNvSpPr txBox="1">
            <a:spLocks noChangeArrowheads="1"/>
          </xdr:cNvSpPr>
        </xdr:nvSpPr>
        <xdr:spPr bwMode="auto">
          <a:xfrm>
            <a:off x="827" y="813"/>
            <a:ext cx="132" cy="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23</xdr:col>
      <xdr:colOff>95250</xdr:colOff>
      <xdr:row>61</xdr:row>
      <xdr:rowOff>209550</xdr:rowOff>
    </xdr:from>
    <xdr:to>
      <xdr:col>41</xdr:col>
      <xdr:colOff>47625</xdr:colOff>
      <xdr:row>68</xdr:row>
      <xdr:rowOff>238125</xdr:rowOff>
    </xdr:to>
    <xdr:grpSp>
      <xdr:nvGrpSpPr>
        <xdr:cNvPr id="7336" name="Group 98">
          <a:extLst>
            <a:ext uri="{FF2B5EF4-FFF2-40B4-BE49-F238E27FC236}">
              <a16:creationId xmlns:a16="http://schemas.microsoft.com/office/drawing/2014/main" id="{17B6EAC0-0F1C-4A61-AB2E-2678B2340EF5}"/>
            </a:ext>
          </a:extLst>
        </xdr:cNvPr>
        <xdr:cNvGrpSpPr>
          <a:grpSpLocks/>
        </xdr:cNvGrpSpPr>
      </xdr:nvGrpSpPr>
      <xdr:grpSpPr bwMode="auto">
        <a:xfrm>
          <a:off x="3162300" y="15824200"/>
          <a:ext cx="2352675" cy="1806575"/>
          <a:chOff x="0" y="2"/>
          <a:chExt cx="1480" cy="1111"/>
        </a:xfrm>
      </xdr:grpSpPr>
      <xdr:sp macro="" textlink="">
        <xdr:nvSpPr>
          <xdr:cNvPr id="7362" name="Line 99">
            <a:extLst>
              <a:ext uri="{FF2B5EF4-FFF2-40B4-BE49-F238E27FC236}">
                <a16:creationId xmlns:a16="http://schemas.microsoft.com/office/drawing/2014/main" id="{BE15A15F-34A7-4B02-96F7-6290AD6AC1F0}"/>
              </a:ext>
            </a:extLst>
          </xdr:cNvPr>
          <xdr:cNvSpPr>
            <a:spLocks noChangeShapeType="1"/>
          </xdr:cNvSpPr>
        </xdr:nvSpPr>
        <xdr:spPr bwMode="auto">
          <a:xfrm>
            <a:off x="120" y="100"/>
            <a:ext cx="1360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63" name="Line 100">
            <a:extLst>
              <a:ext uri="{FF2B5EF4-FFF2-40B4-BE49-F238E27FC236}">
                <a16:creationId xmlns:a16="http://schemas.microsoft.com/office/drawing/2014/main" id="{915BA37F-1F93-473D-8685-6CC9EBB34622}"/>
              </a:ext>
            </a:extLst>
          </xdr:cNvPr>
          <xdr:cNvSpPr>
            <a:spLocks noChangeShapeType="1"/>
          </xdr:cNvSpPr>
        </xdr:nvSpPr>
        <xdr:spPr bwMode="auto">
          <a:xfrm>
            <a:off x="120" y="781"/>
            <a:ext cx="1360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64" name="Line 101">
            <a:extLst>
              <a:ext uri="{FF2B5EF4-FFF2-40B4-BE49-F238E27FC236}">
                <a16:creationId xmlns:a16="http://schemas.microsoft.com/office/drawing/2014/main" id="{E2770264-FBA2-44B3-8C7B-74B6CFFF9FBD}"/>
              </a:ext>
            </a:extLst>
          </xdr:cNvPr>
          <xdr:cNvSpPr>
            <a:spLocks noChangeShapeType="1"/>
          </xdr:cNvSpPr>
        </xdr:nvSpPr>
        <xdr:spPr bwMode="auto">
          <a:xfrm>
            <a:off x="178" y="2"/>
            <a:ext cx="902" cy="1003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65" name="Line 102">
            <a:extLst>
              <a:ext uri="{FF2B5EF4-FFF2-40B4-BE49-F238E27FC236}">
                <a16:creationId xmlns:a16="http://schemas.microsoft.com/office/drawing/2014/main" id="{215C572D-5A12-442A-BDF5-ECACBC67C0F6}"/>
              </a:ext>
            </a:extLst>
          </xdr:cNvPr>
          <xdr:cNvSpPr>
            <a:spLocks noChangeShapeType="1"/>
          </xdr:cNvSpPr>
        </xdr:nvSpPr>
        <xdr:spPr bwMode="auto">
          <a:xfrm flipV="1">
            <a:off x="755" y="22"/>
            <a:ext cx="546" cy="983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7" name="Text Box 103">
            <a:extLst>
              <a:ext uri="{FF2B5EF4-FFF2-40B4-BE49-F238E27FC236}">
                <a16:creationId xmlns:a16="http://schemas.microsoft.com/office/drawing/2014/main" id="{6942928F-E56E-4A3B-9E31-8C65D2716977}"/>
              </a:ext>
            </a:extLst>
          </xdr:cNvPr>
          <xdr:cNvSpPr txBox="1">
            <a:spLocks noChangeArrowheads="1"/>
          </xdr:cNvSpPr>
        </xdr:nvSpPr>
        <xdr:spPr bwMode="auto">
          <a:xfrm>
            <a:off x="36" y="26"/>
            <a:ext cx="0" cy="2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128" name="Text Box 104">
            <a:extLst>
              <a:ext uri="{FF2B5EF4-FFF2-40B4-BE49-F238E27FC236}">
                <a16:creationId xmlns:a16="http://schemas.microsoft.com/office/drawing/2014/main" id="{166DA04F-89EA-492F-ADDE-87F29A6C74B1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705"/>
            <a:ext cx="96" cy="3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</a:t>
            </a: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129" name="Text Box 105">
            <a:extLst>
              <a:ext uri="{FF2B5EF4-FFF2-40B4-BE49-F238E27FC236}">
                <a16:creationId xmlns:a16="http://schemas.microsoft.com/office/drawing/2014/main" id="{47CD6459-EE98-4508-ABBD-474B0A7BFD0A}"/>
              </a:ext>
            </a:extLst>
          </xdr:cNvPr>
          <xdr:cNvSpPr txBox="1">
            <a:spLocks noChangeArrowheads="1"/>
          </xdr:cNvSpPr>
        </xdr:nvSpPr>
        <xdr:spPr bwMode="auto">
          <a:xfrm>
            <a:off x="348" y="92"/>
            <a:ext cx="132" cy="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130" name="Text Box 106">
            <a:extLst>
              <a:ext uri="{FF2B5EF4-FFF2-40B4-BE49-F238E27FC236}">
                <a16:creationId xmlns:a16="http://schemas.microsoft.com/office/drawing/2014/main" id="{88441245-7CC2-4CE9-BCA7-7AD20E7C5D0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73" y="92"/>
            <a:ext cx="132" cy="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131" name="Text Box 107">
            <a:extLst>
              <a:ext uri="{FF2B5EF4-FFF2-40B4-BE49-F238E27FC236}">
                <a16:creationId xmlns:a16="http://schemas.microsoft.com/office/drawing/2014/main" id="{9206937A-49D7-4670-9A3E-4DB6A3749D19}"/>
              </a:ext>
            </a:extLst>
          </xdr:cNvPr>
          <xdr:cNvSpPr txBox="1">
            <a:spLocks noChangeArrowheads="1"/>
          </xdr:cNvSpPr>
        </xdr:nvSpPr>
        <xdr:spPr bwMode="auto">
          <a:xfrm>
            <a:off x="671" y="639"/>
            <a:ext cx="132" cy="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132" name="Text Box 108">
            <a:extLst>
              <a:ext uri="{FF2B5EF4-FFF2-40B4-BE49-F238E27FC236}">
                <a16:creationId xmlns:a16="http://schemas.microsoft.com/office/drawing/2014/main" id="{2DC8C9A3-6100-4842-AD25-60108CD91DC7}"/>
              </a:ext>
            </a:extLst>
          </xdr:cNvPr>
          <xdr:cNvSpPr txBox="1">
            <a:spLocks noChangeArrowheads="1"/>
          </xdr:cNvSpPr>
        </xdr:nvSpPr>
        <xdr:spPr bwMode="auto">
          <a:xfrm>
            <a:off x="827" y="813"/>
            <a:ext cx="132" cy="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26</xdr:col>
      <xdr:colOff>38100</xdr:colOff>
      <xdr:row>40</xdr:row>
      <xdr:rowOff>180975</xdr:rowOff>
    </xdr:from>
    <xdr:to>
      <xdr:col>40</xdr:col>
      <xdr:colOff>114300</xdr:colOff>
      <xdr:row>47</xdr:row>
      <xdr:rowOff>123825</xdr:rowOff>
    </xdr:to>
    <xdr:grpSp>
      <xdr:nvGrpSpPr>
        <xdr:cNvPr id="7337" name="Group 11">
          <a:extLst>
            <a:ext uri="{FF2B5EF4-FFF2-40B4-BE49-F238E27FC236}">
              <a16:creationId xmlns:a16="http://schemas.microsoft.com/office/drawing/2014/main" id="{80EA1CEF-3D5D-4B4A-805B-CA87DF1B9D23}"/>
            </a:ext>
          </a:extLst>
        </xdr:cNvPr>
        <xdr:cNvGrpSpPr>
          <a:grpSpLocks/>
        </xdr:cNvGrpSpPr>
      </xdr:nvGrpSpPr>
      <xdr:grpSpPr bwMode="auto">
        <a:xfrm>
          <a:off x="3505200" y="10461625"/>
          <a:ext cx="1943100" cy="1720850"/>
          <a:chOff x="2" y="2"/>
          <a:chExt cx="1814" cy="1571"/>
        </a:xfrm>
      </xdr:grpSpPr>
      <xdr:sp macro="" textlink="">
        <xdr:nvSpPr>
          <xdr:cNvPr id="7353" name="Line 12">
            <a:extLst>
              <a:ext uri="{FF2B5EF4-FFF2-40B4-BE49-F238E27FC236}">
                <a16:creationId xmlns:a16="http://schemas.microsoft.com/office/drawing/2014/main" id="{13633303-8A8F-4F33-92DD-B74C11780DF0}"/>
              </a:ext>
            </a:extLst>
          </xdr:cNvPr>
          <xdr:cNvSpPr>
            <a:spLocks noChangeShapeType="1"/>
          </xdr:cNvSpPr>
        </xdr:nvSpPr>
        <xdr:spPr bwMode="auto">
          <a:xfrm>
            <a:off x="2" y="780"/>
            <a:ext cx="1814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54" name="Line 13">
            <a:extLst>
              <a:ext uri="{FF2B5EF4-FFF2-40B4-BE49-F238E27FC236}">
                <a16:creationId xmlns:a16="http://schemas.microsoft.com/office/drawing/2014/main" id="{51CB6143-C58B-4318-BF59-86A59CF281EA}"/>
              </a:ext>
            </a:extLst>
          </xdr:cNvPr>
          <xdr:cNvSpPr>
            <a:spLocks noChangeShapeType="1"/>
          </xdr:cNvSpPr>
        </xdr:nvSpPr>
        <xdr:spPr bwMode="auto">
          <a:xfrm>
            <a:off x="200" y="180"/>
            <a:ext cx="1390" cy="1166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55" name="Line 14">
            <a:extLst>
              <a:ext uri="{FF2B5EF4-FFF2-40B4-BE49-F238E27FC236}">
                <a16:creationId xmlns:a16="http://schemas.microsoft.com/office/drawing/2014/main" id="{2B44D2E1-325B-4E50-AEAD-EAF9ECC383F9}"/>
              </a:ext>
            </a:extLst>
          </xdr:cNvPr>
          <xdr:cNvSpPr>
            <a:spLocks noChangeShapeType="1"/>
          </xdr:cNvSpPr>
        </xdr:nvSpPr>
        <xdr:spPr bwMode="auto">
          <a:xfrm flipV="1">
            <a:off x="456" y="2"/>
            <a:ext cx="907" cy="157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8" name="Text Box 15">
            <a:extLst>
              <a:ext uri="{FF2B5EF4-FFF2-40B4-BE49-F238E27FC236}">
                <a16:creationId xmlns:a16="http://schemas.microsoft.com/office/drawing/2014/main" id="{C6418A9D-1CF8-4205-9420-B99BF14A2709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3" y="555"/>
            <a:ext cx="196" cy="2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79" name="Text Box 16">
            <a:extLst>
              <a:ext uri="{FF2B5EF4-FFF2-40B4-BE49-F238E27FC236}">
                <a16:creationId xmlns:a16="http://schemas.microsoft.com/office/drawing/2014/main" id="{8DB1E8D7-F90E-47EF-882D-A0DD7FDDB8DE}"/>
              </a:ext>
            </a:extLst>
          </xdr:cNvPr>
          <xdr:cNvSpPr txBox="1">
            <a:spLocks noChangeArrowheads="1"/>
          </xdr:cNvSpPr>
        </xdr:nvSpPr>
        <xdr:spPr bwMode="auto">
          <a:xfrm>
            <a:off x="838" y="921"/>
            <a:ext cx="196" cy="2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ｙ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80" name="Text Box 17">
            <a:extLst>
              <a:ext uri="{FF2B5EF4-FFF2-40B4-BE49-F238E27FC236}">
                <a16:creationId xmlns:a16="http://schemas.microsoft.com/office/drawing/2014/main" id="{26EA95FD-1457-4845-BCAF-4BE766545BF4}"/>
              </a:ext>
            </a:extLst>
          </xdr:cNvPr>
          <xdr:cNvSpPr txBox="1">
            <a:spLocks noChangeArrowheads="1"/>
          </xdr:cNvSpPr>
        </xdr:nvSpPr>
        <xdr:spPr bwMode="auto">
          <a:xfrm>
            <a:off x="793" y="493"/>
            <a:ext cx="196" cy="44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81" name="Text Box 18">
            <a:extLst>
              <a:ext uri="{FF2B5EF4-FFF2-40B4-BE49-F238E27FC236}">
                <a16:creationId xmlns:a16="http://schemas.microsoft.com/office/drawing/2014/main" id="{2C49A127-DAF9-4C29-8864-B54217DB507F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0" y="805"/>
            <a:ext cx="196" cy="2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82" name="Text Box 19">
            <a:extLst>
              <a:ext uri="{FF2B5EF4-FFF2-40B4-BE49-F238E27FC236}">
                <a16:creationId xmlns:a16="http://schemas.microsoft.com/office/drawing/2014/main" id="{1BF44038-3C9E-4D10-8ACD-6726A8BD47D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22" y="752"/>
            <a:ext cx="196" cy="2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83" name="Text Box 20">
            <a:extLst>
              <a:ext uri="{FF2B5EF4-FFF2-40B4-BE49-F238E27FC236}">
                <a16:creationId xmlns:a16="http://schemas.microsoft.com/office/drawing/2014/main" id="{086AC4F8-9F75-472F-8C32-4DD563DB177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96" y="511"/>
            <a:ext cx="196" cy="2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25</xdr:col>
      <xdr:colOff>0</xdr:colOff>
      <xdr:row>50</xdr:row>
      <xdr:rowOff>9525</xdr:rowOff>
    </xdr:from>
    <xdr:to>
      <xdr:col>40</xdr:col>
      <xdr:colOff>95250</xdr:colOff>
      <xdr:row>57</xdr:row>
      <xdr:rowOff>66675</xdr:rowOff>
    </xdr:to>
    <xdr:grpSp>
      <xdr:nvGrpSpPr>
        <xdr:cNvPr id="7338" name="Group 21">
          <a:extLst>
            <a:ext uri="{FF2B5EF4-FFF2-40B4-BE49-F238E27FC236}">
              <a16:creationId xmlns:a16="http://schemas.microsoft.com/office/drawing/2014/main" id="{8F864F41-314A-4A4C-AFAD-0BD2FB9B8A0E}"/>
            </a:ext>
          </a:extLst>
        </xdr:cNvPr>
        <xdr:cNvGrpSpPr>
          <a:grpSpLocks/>
        </xdr:cNvGrpSpPr>
      </xdr:nvGrpSpPr>
      <xdr:grpSpPr bwMode="auto">
        <a:xfrm>
          <a:off x="3333750" y="12830175"/>
          <a:ext cx="2095500" cy="1835150"/>
          <a:chOff x="0" y="0"/>
          <a:chExt cx="1754" cy="1496"/>
        </a:xfrm>
      </xdr:grpSpPr>
      <xdr:sp macro="" textlink="">
        <xdr:nvSpPr>
          <xdr:cNvPr id="7339" name="Line 22">
            <a:extLst>
              <a:ext uri="{FF2B5EF4-FFF2-40B4-BE49-F238E27FC236}">
                <a16:creationId xmlns:a16="http://schemas.microsoft.com/office/drawing/2014/main" id="{4FDCC8FF-B101-4A7D-8715-BCFC34D02D3F}"/>
              </a:ext>
            </a:extLst>
          </xdr:cNvPr>
          <xdr:cNvSpPr>
            <a:spLocks noChangeShapeType="1"/>
          </xdr:cNvSpPr>
        </xdr:nvSpPr>
        <xdr:spPr bwMode="auto">
          <a:xfrm>
            <a:off x="167" y="484"/>
            <a:ext cx="1587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40" name="Line 23">
            <a:extLst>
              <a:ext uri="{FF2B5EF4-FFF2-40B4-BE49-F238E27FC236}">
                <a16:creationId xmlns:a16="http://schemas.microsoft.com/office/drawing/2014/main" id="{AB7564AF-FEC4-4162-AFD7-C7CBF5260CDF}"/>
              </a:ext>
            </a:extLst>
          </xdr:cNvPr>
          <xdr:cNvSpPr>
            <a:spLocks noChangeShapeType="1"/>
          </xdr:cNvSpPr>
        </xdr:nvSpPr>
        <xdr:spPr bwMode="auto">
          <a:xfrm>
            <a:off x="167" y="1164"/>
            <a:ext cx="1587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41" name="Line 24">
            <a:extLst>
              <a:ext uri="{FF2B5EF4-FFF2-40B4-BE49-F238E27FC236}">
                <a16:creationId xmlns:a16="http://schemas.microsoft.com/office/drawing/2014/main" id="{3B222963-CB74-459A-9D26-0E3424F7DC9F}"/>
              </a:ext>
            </a:extLst>
          </xdr:cNvPr>
          <xdr:cNvSpPr>
            <a:spLocks noChangeShapeType="1"/>
          </xdr:cNvSpPr>
        </xdr:nvSpPr>
        <xdr:spPr bwMode="auto">
          <a:xfrm>
            <a:off x="393" y="144"/>
            <a:ext cx="1021" cy="1216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8" name="Text Box 25">
            <a:extLst>
              <a:ext uri="{FF2B5EF4-FFF2-40B4-BE49-F238E27FC236}">
                <a16:creationId xmlns:a16="http://schemas.microsoft.com/office/drawing/2014/main" id="{19442806-02E7-469F-9D43-4333B25D17BC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" y="414"/>
            <a:ext cx="0" cy="30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89" name="Text Box 26">
            <a:extLst>
              <a:ext uri="{FF2B5EF4-FFF2-40B4-BE49-F238E27FC236}">
                <a16:creationId xmlns:a16="http://schemas.microsoft.com/office/drawing/2014/main" id="{D59E4324-F301-42BD-A7FF-60D1F82293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1098"/>
            <a:ext cx="175" cy="39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ｍ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90" name="Text Box 27">
            <a:extLst>
              <a:ext uri="{FF2B5EF4-FFF2-40B4-BE49-F238E27FC236}">
                <a16:creationId xmlns:a16="http://schemas.microsoft.com/office/drawing/2014/main" id="{77C0DF0F-78FC-46FC-9274-6A7A2914041C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7" y="0"/>
            <a:ext cx="175" cy="19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ｎ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91" name="Text Box 28">
            <a:extLst>
              <a:ext uri="{FF2B5EF4-FFF2-40B4-BE49-F238E27FC236}">
                <a16:creationId xmlns:a16="http://schemas.microsoft.com/office/drawing/2014/main" id="{01D36706-BA8D-4FEF-8D98-8A2A0C395AC6}"/>
              </a:ext>
            </a:extLst>
          </xdr:cNvPr>
          <xdr:cNvSpPr txBox="1">
            <a:spLocks noChangeArrowheads="1"/>
          </xdr:cNvSpPr>
        </xdr:nvSpPr>
        <xdr:spPr bwMode="auto">
          <a:xfrm>
            <a:off x="670" y="255"/>
            <a:ext cx="175" cy="19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92" name="Text Box 29">
            <a:extLst>
              <a:ext uri="{FF2B5EF4-FFF2-40B4-BE49-F238E27FC236}">
                <a16:creationId xmlns:a16="http://schemas.microsoft.com/office/drawing/2014/main" id="{0A2091A9-CC9E-41BC-AF3B-17469563FE17}"/>
              </a:ext>
            </a:extLst>
          </xdr:cNvPr>
          <xdr:cNvSpPr txBox="1">
            <a:spLocks noChangeArrowheads="1"/>
          </xdr:cNvSpPr>
        </xdr:nvSpPr>
        <xdr:spPr bwMode="auto">
          <a:xfrm>
            <a:off x="399" y="263"/>
            <a:ext cx="175" cy="19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93" name="Text Box 30">
            <a:extLst>
              <a:ext uri="{FF2B5EF4-FFF2-40B4-BE49-F238E27FC236}">
                <a16:creationId xmlns:a16="http://schemas.microsoft.com/office/drawing/2014/main" id="{CF164780-DB70-41D5-B619-768128EC9A81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0" y="485"/>
            <a:ext cx="175" cy="19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94" name="Text Box 31">
            <a:extLst>
              <a:ext uri="{FF2B5EF4-FFF2-40B4-BE49-F238E27FC236}">
                <a16:creationId xmlns:a16="http://schemas.microsoft.com/office/drawing/2014/main" id="{B36D9239-E3CC-4FF7-BE06-F45B8597331E}"/>
              </a:ext>
            </a:extLst>
          </xdr:cNvPr>
          <xdr:cNvSpPr txBox="1">
            <a:spLocks noChangeArrowheads="1"/>
          </xdr:cNvSpPr>
        </xdr:nvSpPr>
        <xdr:spPr bwMode="auto">
          <a:xfrm>
            <a:off x="805" y="485"/>
            <a:ext cx="175" cy="39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95" name="Text Box 32">
            <a:extLst>
              <a:ext uri="{FF2B5EF4-FFF2-40B4-BE49-F238E27FC236}">
                <a16:creationId xmlns:a16="http://schemas.microsoft.com/office/drawing/2014/main" id="{241A2117-1789-4323-9EDE-970F1423DEF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44" y="915"/>
            <a:ext cx="175" cy="19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ｅ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96" name="Text Box 33">
            <a:extLst>
              <a:ext uri="{FF2B5EF4-FFF2-40B4-BE49-F238E27FC236}">
                <a16:creationId xmlns:a16="http://schemas.microsoft.com/office/drawing/2014/main" id="{2F745E95-8DEE-4040-A38F-0FB3FFBF6F7E}"/>
              </a:ext>
            </a:extLst>
          </xdr:cNvPr>
          <xdr:cNvSpPr txBox="1">
            <a:spLocks noChangeArrowheads="1"/>
          </xdr:cNvSpPr>
        </xdr:nvSpPr>
        <xdr:spPr bwMode="auto">
          <a:xfrm>
            <a:off x="925" y="923"/>
            <a:ext cx="175" cy="19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ｆ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97" name="Text Box 34">
            <a:extLst>
              <a:ext uri="{FF2B5EF4-FFF2-40B4-BE49-F238E27FC236}">
                <a16:creationId xmlns:a16="http://schemas.microsoft.com/office/drawing/2014/main" id="{E14510D0-A1E7-489E-8555-BA462E72A86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92" y="1178"/>
            <a:ext cx="175" cy="19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ｇ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98" name="Text Box 35">
            <a:extLst>
              <a:ext uri="{FF2B5EF4-FFF2-40B4-BE49-F238E27FC236}">
                <a16:creationId xmlns:a16="http://schemas.microsoft.com/office/drawing/2014/main" id="{3D81D91E-4155-476E-8FE5-B0396A47396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79" y="1162"/>
            <a:ext cx="175" cy="19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ｈ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3</xdr:row>
      <xdr:rowOff>19050</xdr:rowOff>
    </xdr:from>
    <xdr:to>
      <xdr:col>15</xdr:col>
      <xdr:colOff>19050</xdr:colOff>
      <xdr:row>10</xdr:row>
      <xdr:rowOff>200025</xdr:rowOff>
    </xdr:to>
    <xdr:grpSp>
      <xdr:nvGrpSpPr>
        <xdr:cNvPr id="2828" name="Group 28">
          <a:extLst>
            <a:ext uri="{FF2B5EF4-FFF2-40B4-BE49-F238E27FC236}">
              <a16:creationId xmlns:a16="http://schemas.microsoft.com/office/drawing/2014/main" id="{D900C6A7-8BDC-444C-AA9E-3C054B00B99C}"/>
            </a:ext>
          </a:extLst>
        </xdr:cNvPr>
        <xdr:cNvGrpSpPr>
          <a:grpSpLocks/>
        </xdr:cNvGrpSpPr>
      </xdr:nvGrpSpPr>
      <xdr:grpSpPr bwMode="auto">
        <a:xfrm>
          <a:off x="695325" y="838200"/>
          <a:ext cx="1323975" cy="1958975"/>
          <a:chOff x="0" y="0"/>
          <a:chExt cx="1645" cy="2382"/>
        </a:xfrm>
      </xdr:grpSpPr>
      <xdr:sp macro="" textlink="">
        <xdr:nvSpPr>
          <xdr:cNvPr id="2868" name="Line 29">
            <a:extLst>
              <a:ext uri="{FF2B5EF4-FFF2-40B4-BE49-F238E27FC236}">
                <a16:creationId xmlns:a16="http://schemas.microsoft.com/office/drawing/2014/main" id="{15752AC4-5A13-478B-8CC7-C9EAC5AC02A0}"/>
              </a:ext>
            </a:extLst>
          </xdr:cNvPr>
          <xdr:cNvSpPr>
            <a:spLocks noChangeShapeType="1"/>
          </xdr:cNvSpPr>
        </xdr:nvSpPr>
        <xdr:spPr bwMode="auto">
          <a:xfrm>
            <a:off x="174" y="1844"/>
            <a:ext cx="1134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69" name="Line 30">
            <a:extLst>
              <a:ext uri="{FF2B5EF4-FFF2-40B4-BE49-F238E27FC236}">
                <a16:creationId xmlns:a16="http://schemas.microsoft.com/office/drawing/2014/main" id="{22417B17-D803-4A27-8374-3F6BE41289A4}"/>
              </a:ext>
            </a:extLst>
          </xdr:cNvPr>
          <xdr:cNvSpPr>
            <a:spLocks noChangeShapeType="1"/>
          </xdr:cNvSpPr>
        </xdr:nvSpPr>
        <xdr:spPr bwMode="auto">
          <a:xfrm>
            <a:off x="854" y="257"/>
            <a:ext cx="454" cy="1587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70" name="Line 31">
            <a:extLst>
              <a:ext uri="{FF2B5EF4-FFF2-40B4-BE49-F238E27FC236}">
                <a16:creationId xmlns:a16="http://schemas.microsoft.com/office/drawing/2014/main" id="{AFBCBB03-62CD-4F9F-94C1-6E5BD6BCC054}"/>
              </a:ext>
            </a:extLst>
          </xdr:cNvPr>
          <xdr:cNvSpPr>
            <a:spLocks noChangeShapeType="1"/>
          </xdr:cNvSpPr>
        </xdr:nvSpPr>
        <xdr:spPr bwMode="auto">
          <a:xfrm flipV="1">
            <a:off x="174" y="257"/>
            <a:ext cx="680" cy="1587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0" name="Text Box 32">
            <a:extLst>
              <a:ext uri="{FF2B5EF4-FFF2-40B4-BE49-F238E27FC236}">
                <a16:creationId xmlns:a16="http://schemas.microsoft.com/office/drawing/2014/main" id="{5EB30ADB-0DEA-4E13-A6CD-22C8E281C5A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93" y="0"/>
            <a:ext cx="260" cy="59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081" name="Text Box 33">
            <a:extLst>
              <a:ext uri="{FF2B5EF4-FFF2-40B4-BE49-F238E27FC236}">
                <a16:creationId xmlns:a16="http://schemas.microsoft.com/office/drawing/2014/main" id="{32CE7710-1769-4DC9-AB84-C58B38351002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1789"/>
            <a:ext cx="260" cy="59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082" name="Text Box 34">
            <a:extLst>
              <a:ext uri="{FF2B5EF4-FFF2-40B4-BE49-F238E27FC236}">
                <a16:creationId xmlns:a16="http://schemas.microsoft.com/office/drawing/2014/main" id="{3AD9AA1B-61E2-420C-844E-D7646DFF8B8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85" y="1789"/>
            <a:ext cx="260" cy="59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3</xdr:col>
      <xdr:colOff>85725</xdr:colOff>
      <xdr:row>9</xdr:row>
      <xdr:rowOff>180975</xdr:rowOff>
    </xdr:from>
    <xdr:to>
      <xdr:col>13</xdr:col>
      <xdr:colOff>95250</xdr:colOff>
      <xdr:row>17</xdr:row>
      <xdr:rowOff>190500</xdr:rowOff>
    </xdr:to>
    <xdr:grpSp>
      <xdr:nvGrpSpPr>
        <xdr:cNvPr id="2829" name="Group 43">
          <a:extLst>
            <a:ext uri="{FF2B5EF4-FFF2-40B4-BE49-F238E27FC236}">
              <a16:creationId xmlns:a16="http://schemas.microsoft.com/office/drawing/2014/main" id="{93F7662C-6692-48FE-8D80-ABEF9DE45DA3}"/>
            </a:ext>
          </a:extLst>
        </xdr:cNvPr>
        <xdr:cNvGrpSpPr>
          <a:grpSpLocks/>
        </xdr:cNvGrpSpPr>
      </xdr:nvGrpSpPr>
      <xdr:grpSpPr bwMode="auto">
        <a:xfrm>
          <a:off x="485775" y="2524125"/>
          <a:ext cx="1343025" cy="2041525"/>
          <a:chOff x="0" y="0"/>
          <a:chExt cx="1642" cy="2431"/>
        </a:xfrm>
      </xdr:grpSpPr>
      <xdr:sp macro="" textlink="">
        <xdr:nvSpPr>
          <xdr:cNvPr id="2861" name="Line 44">
            <a:extLst>
              <a:ext uri="{FF2B5EF4-FFF2-40B4-BE49-F238E27FC236}">
                <a16:creationId xmlns:a16="http://schemas.microsoft.com/office/drawing/2014/main" id="{F0DAFFBA-2160-472C-9C62-35276CF2AA59}"/>
              </a:ext>
            </a:extLst>
          </xdr:cNvPr>
          <xdr:cNvSpPr>
            <a:spLocks noChangeShapeType="1"/>
          </xdr:cNvSpPr>
        </xdr:nvSpPr>
        <xdr:spPr bwMode="auto">
          <a:xfrm flipV="1">
            <a:off x="182" y="222"/>
            <a:ext cx="907" cy="1587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62" name="Line 45">
            <a:extLst>
              <a:ext uri="{FF2B5EF4-FFF2-40B4-BE49-F238E27FC236}">
                <a16:creationId xmlns:a16="http://schemas.microsoft.com/office/drawing/2014/main" id="{F1816E79-D666-4A5B-BD7C-2D6A4D0F245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2" y="222"/>
            <a:ext cx="227" cy="1587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63" name="Line 46">
            <a:extLst>
              <a:ext uri="{FF2B5EF4-FFF2-40B4-BE49-F238E27FC236}">
                <a16:creationId xmlns:a16="http://schemas.microsoft.com/office/drawing/2014/main" id="{512FC523-CC80-4625-AF6B-B9239D8ABFC3}"/>
              </a:ext>
            </a:extLst>
          </xdr:cNvPr>
          <xdr:cNvSpPr>
            <a:spLocks noChangeShapeType="1"/>
          </xdr:cNvSpPr>
        </xdr:nvSpPr>
        <xdr:spPr bwMode="auto">
          <a:xfrm>
            <a:off x="182" y="1809"/>
            <a:ext cx="1134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95" name="Text Box 47">
            <a:extLst>
              <a:ext uri="{FF2B5EF4-FFF2-40B4-BE49-F238E27FC236}">
                <a16:creationId xmlns:a16="http://schemas.microsoft.com/office/drawing/2014/main" id="{483AE52F-267E-4F6D-A892-23E93B7C73C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36" y="0"/>
            <a:ext cx="256" cy="5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096" name="Text Box 48">
            <a:extLst>
              <a:ext uri="{FF2B5EF4-FFF2-40B4-BE49-F238E27FC236}">
                <a16:creationId xmlns:a16="http://schemas.microsoft.com/office/drawing/2014/main" id="{D3F00A4F-4D0E-470D-B999-36B2F9EA0D87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1745"/>
            <a:ext cx="256" cy="5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097" name="Text Box 49">
            <a:extLst>
              <a:ext uri="{FF2B5EF4-FFF2-40B4-BE49-F238E27FC236}">
                <a16:creationId xmlns:a16="http://schemas.microsoft.com/office/drawing/2014/main" id="{DBE373C0-3D55-404A-A579-20034A3ECD46}"/>
              </a:ext>
            </a:extLst>
          </xdr:cNvPr>
          <xdr:cNvSpPr txBox="1">
            <a:spLocks noChangeArrowheads="1"/>
          </xdr:cNvSpPr>
        </xdr:nvSpPr>
        <xdr:spPr bwMode="auto">
          <a:xfrm>
            <a:off x="792" y="1849"/>
            <a:ext cx="256" cy="5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098" name="Text Box 50">
            <a:extLst>
              <a:ext uri="{FF2B5EF4-FFF2-40B4-BE49-F238E27FC236}">
                <a16:creationId xmlns:a16="http://schemas.microsoft.com/office/drawing/2014/main" id="{D93927FB-BC2B-4423-B392-421834AD5055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86" y="1721"/>
            <a:ext cx="256" cy="5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</xdr:col>
      <xdr:colOff>85725</xdr:colOff>
      <xdr:row>18</xdr:row>
      <xdr:rowOff>76200</xdr:rowOff>
    </xdr:from>
    <xdr:to>
      <xdr:col>16</xdr:col>
      <xdr:colOff>38100</xdr:colOff>
      <xdr:row>24</xdr:row>
      <xdr:rowOff>171450</xdr:rowOff>
    </xdr:to>
    <xdr:grpSp>
      <xdr:nvGrpSpPr>
        <xdr:cNvPr id="2830" name="Group 59">
          <a:extLst>
            <a:ext uri="{FF2B5EF4-FFF2-40B4-BE49-F238E27FC236}">
              <a16:creationId xmlns:a16="http://schemas.microsoft.com/office/drawing/2014/main" id="{3D6CE8FA-F844-4937-8BD5-D7EDA56CE9F2}"/>
            </a:ext>
          </a:extLst>
        </xdr:cNvPr>
        <xdr:cNvGrpSpPr>
          <a:grpSpLocks/>
        </xdr:cNvGrpSpPr>
      </xdr:nvGrpSpPr>
      <xdr:grpSpPr bwMode="auto">
        <a:xfrm>
          <a:off x="352425" y="4705350"/>
          <a:ext cx="1819275" cy="1619250"/>
          <a:chOff x="0" y="5"/>
          <a:chExt cx="2050" cy="1780"/>
        </a:xfrm>
      </xdr:grpSpPr>
      <xdr:sp macro="" textlink="">
        <xdr:nvSpPr>
          <xdr:cNvPr id="2854" name="Line 60">
            <a:extLst>
              <a:ext uri="{FF2B5EF4-FFF2-40B4-BE49-F238E27FC236}">
                <a16:creationId xmlns:a16="http://schemas.microsoft.com/office/drawing/2014/main" id="{FB70D756-AB71-4832-85E1-9F473C6D1899}"/>
              </a:ext>
            </a:extLst>
          </xdr:cNvPr>
          <xdr:cNvSpPr>
            <a:spLocks noChangeShapeType="1"/>
          </xdr:cNvSpPr>
        </xdr:nvSpPr>
        <xdr:spPr bwMode="auto">
          <a:xfrm>
            <a:off x="227" y="1391"/>
            <a:ext cx="1587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55" name="Line 61">
            <a:extLst>
              <a:ext uri="{FF2B5EF4-FFF2-40B4-BE49-F238E27FC236}">
                <a16:creationId xmlns:a16="http://schemas.microsoft.com/office/drawing/2014/main" id="{B8B0064E-DF7C-4004-AD5C-42C488221DD8}"/>
              </a:ext>
            </a:extLst>
          </xdr:cNvPr>
          <xdr:cNvSpPr>
            <a:spLocks noChangeShapeType="1"/>
          </xdr:cNvSpPr>
        </xdr:nvSpPr>
        <xdr:spPr bwMode="auto">
          <a:xfrm flipV="1">
            <a:off x="227" y="484"/>
            <a:ext cx="1020" cy="907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56" name="Line 62">
            <a:extLst>
              <a:ext uri="{FF2B5EF4-FFF2-40B4-BE49-F238E27FC236}">
                <a16:creationId xmlns:a16="http://schemas.microsoft.com/office/drawing/2014/main" id="{1B15280D-E951-45EB-8C0E-8F83F823AE41}"/>
              </a:ext>
            </a:extLst>
          </xdr:cNvPr>
          <xdr:cNvSpPr>
            <a:spLocks noChangeShapeType="1"/>
          </xdr:cNvSpPr>
        </xdr:nvSpPr>
        <xdr:spPr bwMode="auto">
          <a:xfrm>
            <a:off x="1047" y="144"/>
            <a:ext cx="767" cy="1247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11" name="Text Box 63">
            <a:extLst>
              <a:ext uri="{FF2B5EF4-FFF2-40B4-BE49-F238E27FC236}">
                <a16:creationId xmlns:a16="http://schemas.microsoft.com/office/drawing/2014/main" id="{617CF3DA-55F5-4241-9C0F-F3FB60EA930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42" y="348"/>
            <a:ext cx="236" cy="67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900"/>
              </a:lnSpc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112" name="Text Box 64">
            <a:extLst>
              <a:ext uri="{FF2B5EF4-FFF2-40B4-BE49-F238E27FC236}">
                <a16:creationId xmlns:a16="http://schemas.microsoft.com/office/drawing/2014/main" id="{E1D77DAB-44C7-44CF-8297-5523A87CEDA2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1249"/>
            <a:ext cx="236" cy="5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113" name="Text Box 65">
            <a:extLst>
              <a:ext uri="{FF2B5EF4-FFF2-40B4-BE49-F238E27FC236}">
                <a16:creationId xmlns:a16="http://schemas.microsoft.com/office/drawing/2014/main" id="{1091C291-85C9-4669-BD78-9F3E87E6B97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814" y="1474"/>
            <a:ext cx="236" cy="26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114" name="Text Box 66">
            <a:extLst>
              <a:ext uri="{FF2B5EF4-FFF2-40B4-BE49-F238E27FC236}">
                <a16:creationId xmlns:a16="http://schemas.microsoft.com/office/drawing/2014/main" id="{C81B2780-8B13-4A30-B1B9-CD6913D65EDC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2" y="5"/>
            <a:ext cx="236" cy="5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5</xdr:col>
      <xdr:colOff>19050</xdr:colOff>
      <xdr:row>40</xdr:row>
      <xdr:rowOff>47625</xdr:rowOff>
    </xdr:from>
    <xdr:to>
      <xdr:col>15</xdr:col>
      <xdr:colOff>9525</xdr:colOff>
      <xdr:row>46</xdr:row>
      <xdr:rowOff>238125</xdr:rowOff>
    </xdr:to>
    <xdr:grpSp>
      <xdr:nvGrpSpPr>
        <xdr:cNvPr id="2831" name="Group 67">
          <a:extLst>
            <a:ext uri="{FF2B5EF4-FFF2-40B4-BE49-F238E27FC236}">
              <a16:creationId xmlns:a16="http://schemas.microsoft.com/office/drawing/2014/main" id="{344BAF6B-6819-467D-A08B-84899C8449DE}"/>
            </a:ext>
          </a:extLst>
        </xdr:cNvPr>
        <xdr:cNvGrpSpPr>
          <a:grpSpLocks/>
        </xdr:cNvGrpSpPr>
      </xdr:nvGrpSpPr>
      <xdr:grpSpPr bwMode="auto">
        <a:xfrm>
          <a:off x="685800" y="10328275"/>
          <a:ext cx="1323975" cy="1714500"/>
          <a:chOff x="0" y="0"/>
          <a:chExt cx="1659" cy="2085"/>
        </a:xfrm>
      </xdr:grpSpPr>
      <xdr:sp macro="" textlink="">
        <xdr:nvSpPr>
          <xdr:cNvPr id="2848" name="Line 68">
            <a:extLst>
              <a:ext uri="{FF2B5EF4-FFF2-40B4-BE49-F238E27FC236}">
                <a16:creationId xmlns:a16="http://schemas.microsoft.com/office/drawing/2014/main" id="{293A9BCC-612F-4599-B2C1-1496D3662083}"/>
              </a:ext>
            </a:extLst>
          </xdr:cNvPr>
          <xdr:cNvSpPr>
            <a:spLocks noChangeShapeType="1"/>
          </xdr:cNvSpPr>
        </xdr:nvSpPr>
        <xdr:spPr bwMode="auto">
          <a:xfrm>
            <a:off x="174" y="1844"/>
            <a:ext cx="1134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49" name="Line 69">
            <a:extLst>
              <a:ext uri="{FF2B5EF4-FFF2-40B4-BE49-F238E27FC236}">
                <a16:creationId xmlns:a16="http://schemas.microsoft.com/office/drawing/2014/main" id="{49995416-805A-4A40-8E7D-7E125D96BC4D}"/>
              </a:ext>
            </a:extLst>
          </xdr:cNvPr>
          <xdr:cNvSpPr>
            <a:spLocks noChangeShapeType="1"/>
          </xdr:cNvSpPr>
        </xdr:nvSpPr>
        <xdr:spPr bwMode="auto">
          <a:xfrm>
            <a:off x="854" y="257"/>
            <a:ext cx="454" cy="1587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50" name="Line 70">
            <a:extLst>
              <a:ext uri="{FF2B5EF4-FFF2-40B4-BE49-F238E27FC236}">
                <a16:creationId xmlns:a16="http://schemas.microsoft.com/office/drawing/2014/main" id="{4A6CCCEC-BD5E-401D-BA58-7138C8F48392}"/>
              </a:ext>
            </a:extLst>
          </xdr:cNvPr>
          <xdr:cNvSpPr>
            <a:spLocks noChangeShapeType="1"/>
          </xdr:cNvSpPr>
        </xdr:nvSpPr>
        <xdr:spPr bwMode="auto">
          <a:xfrm flipV="1">
            <a:off x="174" y="257"/>
            <a:ext cx="680" cy="1587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19" name="Text Box 71">
            <a:extLst>
              <a:ext uri="{FF2B5EF4-FFF2-40B4-BE49-F238E27FC236}">
                <a16:creationId xmlns:a16="http://schemas.microsoft.com/office/drawing/2014/main" id="{F61818BA-DC23-4A9D-BE1A-07610CA101AA}"/>
              </a:ext>
            </a:extLst>
          </xdr:cNvPr>
          <xdr:cNvSpPr txBox="1">
            <a:spLocks noChangeArrowheads="1"/>
          </xdr:cNvSpPr>
        </xdr:nvSpPr>
        <xdr:spPr bwMode="auto">
          <a:xfrm>
            <a:off x="800" y="0"/>
            <a:ext cx="263" cy="59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120" name="Text Box 72">
            <a:extLst>
              <a:ext uri="{FF2B5EF4-FFF2-40B4-BE49-F238E27FC236}">
                <a16:creationId xmlns:a16="http://schemas.microsoft.com/office/drawing/2014/main" id="{22D5283F-8625-4CD8-A583-F885E76A1167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1789"/>
            <a:ext cx="263" cy="29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121" name="Text Box 73">
            <a:extLst>
              <a:ext uri="{FF2B5EF4-FFF2-40B4-BE49-F238E27FC236}">
                <a16:creationId xmlns:a16="http://schemas.microsoft.com/office/drawing/2014/main" id="{8FAA211F-FEE3-4A48-B74F-39073C34AA5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96" y="1789"/>
            <a:ext cx="263" cy="29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3</xdr:col>
      <xdr:colOff>123825</xdr:colOff>
      <xdr:row>47</xdr:row>
      <xdr:rowOff>85725</xdr:rowOff>
    </xdr:from>
    <xdr:to>
      <xdr:col>14</xdr:col>
      <xdr:colOff>0</xdr:colOff>
      <xdr:row>55</xdr:row>
      <xdr:rowOff>95250</xdr:rowOff>
    </xdr:to>
    <xdr:grpSp>
      <xdr:nvGrpSpPr>
        <xdr:cNvPr id="2832" name="Group 74">
          <a:extLst>
            <a:ext uri="{FF2B5EF4-FFF2-40B4-BE49-F238E27FC236}">
              <a16:creationId xmlns:a16="http://schemas.microsoft.com/office/drawing/2014/main" id="{A0416F5E-AE39-4D23-BF2B-986645299D15}"/>
            </a:ext>
          </a:extLst>
        </xdr:cNvPr>
        <xdr:cNvGrpSpPr>
          <a:grpSpLocks/>
        </xdr:cNvGrpSpPr>
      </xdr:nvGrpSpPr>
      <xdr:grpSpPr bwMode="auto">
        <a:xfrm>
          <a:off x="523875" y="12144375"/>
          <a:ext cx="1343025" cy="2041525"/>
          <a:chOff x="0" y="0"/>
          <a:chExt cx="1642" cy="2431"/>
        </a:xfrm>
      </xdr:grpSpPr>
      <xdr:sp macro="" textlink="">
        <xdr:nvSpPr>
          <xdr:cNvPr id="2841" name="Line 75">
            <a:extLst>
              <a:ext uri="{FF2B5EF4-FFF2-40B4-BE49-F238E27FC236}">
                <a16:creationId xmlns:a16="http://schemas.microsoft.com/office/drawing/2014/main" id="{85FA49D1-CEDB-441D-B514-2460DAD8F673}"/>
              </a:ext>
            </a:extLst>
          </xdr:cNvPr>
          <xdr:cNvSpPr>
            <a:spLocks noChangeShapeType="1"/>
          </xdr:cNvSpPr>
        </xdr:nvSpPr>
        <xdr:spPr bwMode="auto">
          <a:xfrm flipV="1">
            <a:off x="182" y="222"/>
            <a:ext cx="907" cy="1587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42" name="Line 76">
            <a:extLst>
              <a:ext uri="{FF2B5EF4-FFF2-40B4-BE49-F238E27FC236}">
                <a16:creationId xmlns:a16="http://schemas.microsoft.com/office/drawing/2014/main" id="{53D7DAFA-B6CD-4C5A-A0FD-2FDD75588D8A}"/>
              </a:ext>
            </a:extLst>
          </xdr:cNvPr>
          <xdr:cNvSpPr>
            <a:spLocks noChangeShapeType="1"/>
          </xdr:cNvSpPr>
        </xdr:nvSpPr>
        <xdr:spPr bwMode="auto">
          <a:xfrm flipV="1">
            <a:off x="862" y="222"/>
            <a:ext cx="227" cy="1587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43" name="Line 77">
            <a:extLst>
              <a:ext uri="{FF2B5EF4-FFF2-40B4-BE49-F238E27FC236}">
                <a16:creationId xmlns:a16="http://schemas.microsoft.com/office/drawing/2014/main" id="{48A47B6F-85D0-4630-AC49-1FF05E3A7565}"/>
              </a:ext>
            </a:extLst>
          </xdr:cNvPr>
          <xdr:cNvSpPr>
            <a:spLocks noChangeShapeType="1"/>
          </xdr:cNvSpPr>
        </xdr:nvSpPr>
        <xdr:spPr bwMode="auto">
          <a:xfrm>
            <a:off x="182" y="1809"/>
            <a:ext cx="1134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26" name="Text Box 78">
            <a:extLst>
              <a:ext uri="{FF2B5EF4-FFF2-40B4-BE49-F238E27FC236}">
                <a16:creationId xmlns:a16="http://schemas.microsoft.com/office/drawing/2014/main" id="{064BACA0-9FB4-4C10-8165-CA2C27444BA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36" y="0"/>
            <a:ext cx="256" cy="5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127" name="Text Box 79">
            <a:extLst>
              <a:ext uri="{FF2B5EF4-FFF2-40B4-BE49-F238E27FC236}">
                <a16:creationId xmlns:a16="http://schemas.microsoft.com/office/drawing/2014/main" id="{535EBCC0-D10F-48F6-AF45-874E134F4C50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1745"/>
            <a:ext cx="256" cy="5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128" name="Text Box 80">
            <a:extLst>
              <a:ext uri="{FF2B5EF4-FFF2-40B4-BE49-F238E27FC236}">
                <a16:creationId xmlns:a16="http://schemas.microsoft.com/office/drawing/2014/main" id="{3DD93771-ECD7-4E94-B7AC-A082D8FCE759}"/>
              </a:ext>
            </a:extLst>
          </xdr:cNvPr>
          <xdr:cNvSpPr txBox="1">
            <a:spLocks noChangeArrowheads="1"/>
          </xdr:cNvSpPr>
        </xdr:nvSpPr>
        <xdr:spPr bwMode="auto">
          <a:xfrm>
            <a:off x="792" y="1849"/>
            <a:ext cx="256" cy="5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129" name="Text Box 81">
            <a:extLst>
              <a:ext uri="{FF2B5EF4-FFF2-40B4-BE49-F238E27FC236}">
                <a16:creationId xmlns:a16="http://schemas.microsoft.com/office/drawing/2014/main" id="{092B732D-3970-427F-B53B-ED21E036077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86" y="1721"/>
            <a:ext cx="256" cy="5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</xdr:col>
      <xdr:colOff>104775</xdr:colOff>
      <xdr:row>55</xdr:row>
      <xdr:rowOff>114300</xdr:rowOff>
    </xdr:from>
    <xdr:to>
      <xdr:col>16</xdr:col>
      <xdr:colOff>57150</xdr:colOff>
      <xdr:row>61</xdr:row>
      <xdr:rowOff>171450</xdr:rowOff>
    </xdr:to>
    <xdr:grpSp>
      <xdr:nvGrpSpPr>
        <xdr:cNvPr id="2833" name="Group 82">
          <a:extLst>
            <a:ext uri="{FF2B5EF4-FFF2-40B4-BE49-F238E27FC236}">
              <a16:creationId xmlns:a16="http://schemas.microsoft.com/office/drawing/2014/main" id="{34540B26-D269-4C1E-A77F-73090971EB14}"/>
            </a:ext>
          </a:extLst>
        </xdr:cNvPr>
        <xdr:cNvGrpSpPr>
          <a:grpSpLocks/>
        </xdr:cNvGrpSpPr>
      </xdr:nvGrpSpPr>
      <xdr:grpSpPr bwMode="auto">
        <a:xfrm>
          <a:off x="371475" y="14204950"/>
          <a:ext cx="1819275" cy="1581150"/>
          <a:chOff x="0" y="5"/>
          <a:chExt cx="2021" cy="1737"/>
        </a:xfrm>
      </xdr:grpSpPr>
      <xdr:sp macro="" textlink="">
        <xdr:nvSpPr>
          <xdr:cNvPr id="2834" name="Line 83">
            <a:extLst>
              <a:ext uri="{FF2B5EF4-FFF2-40B4-BE49-F238E27FC236}">
                <a16:creationId xmlns:a16="http://schemas.microsoft.com/office/drawing/2014/main" id="{CF014A84-71F4-4FA4-8CF2-4D44476DACFF}"/>
              </a:ext>
            </a:extLst>
          </xdr:cNvPr>
          <xdr:cNvSpPr>
            <a:spLocks noChangeShapeType="1"/>
          </xdr:cNvSpPr>
        </xdr:nvSpPr>
        <xdr:spPr bwMode="auto">
          <a:xfrm>
            <a:off x="227" y="1391"/>
            <a:ext cx="1587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35" name="Line 84">
            <a:extLst>
              <a:ext uri="{FF2B5EF4-FFF2-40B4-BE49-F238E27FC236}">
                <a16:creationId xmlns:a16="http://schemas.microsoft.com/office/drawing/2014/main" id="{67EE3B6D-AEA5-43DD-A8F1-14FAF0F22FAA}"/>
              </a:ext>
            </a:extLst>
          </xdr:cNvPr>
          <xdr:cNvSpPr>
            <a:spLocks noChangeShapeType="1"/>
          </xdr:cNvSpPr>
        </xdr:nvSpPr>
        <xdr:spPr bwMode="auto">
          <a:xfrm flipV="1">
            <a:off x="227" y="484"/>
            <a:ext cx="1020" cy="907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36" name="Line 85">
            <a:extLst>
              <a:ext uri="{FF2B5EF4-FFF2-40B4-BE49-F238E27FC236}">
                <a16:creationId xmlns:a16="http://schemas.microsoft.com/office/drawing/2014/main" id="{18C8C155-567E-415D-91B5-EFBAA5921597}"/>
              </a:ext>
            </a:extLst>
          </xdr:cNvPr>
          <xdr:cNvSpPr>
            <a:spLocks noChangeShapeType="1"/>
          </xdr:cNvSpPr>
        </xdr:nvSpPr>
        <xdr:spPr bwMode="auto">
          <a:xfrm>
            <a:off x="1047" y="144"/>
            <a:ext cx="767" cy="1247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34" name="Text Box 86">
            <a:extLst>
              <a:ext uri="{FF2B5EF4-FFF2-40B4-BE49-F238E27FC236}">
                <a16:creationId xmlns:a16="http://schemas.microsoft.com/office/drawing/2014/main" id="{7FE6127D-ECCA-4420-A9AE-D1E571F6F3B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23" y="348"/>
            <a:ext cx="233" cy="67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900"/>
              </a:lnSpc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135" name="Text Box 87">
            <a:extLst>
              <a:ext uri="{FF2B5EF4-FFF2-40B4-BE49-F238E27FC236}">
                <a16:creationId xmlns:a16="http://schemas.microsoft.com/office/drawing/2014/main" id="{5E0E52A4-D639-4AA7-983A-C826039597C6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1249"/>
            <a:ext cx="233" cy="26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136" name="Text Box 88">
            <a:extLst>
              <a:ext uri="{FF2B5EF4-FFF2-40B4-BE49-F238E27FC236}">
                <a16:creationId xmlns:a16="http://schemas.microsoft.com/office/drawing/2014/main" id="{B9F0EC9B-EAE6-479E-AB23-8ECD0D51D3B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788" y="1474"/>
            <a:ext cx="233" cy="26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2137" name="Text Box 89">
            <a:extLst>
              <a:ext uri="{FF2B5EF4-FFF2-40B4-BE49-F238E27FC236}">
                <a16:creationId xmlns:a16="http://schemas.microsoft.com/office/drawing/2014/main" id="{98B71225-46FC-4CA8-82A0-4011F01D4DBA}"/>
              </a:ext>
            </a:extLst>
          </xdr:cNvPr>
          <xdr:cNvSpPr txBox="1">
            <a:spLocks noChangeArrowheads="1"/>
          </xdr:cNvSpPr>
        </xdr:nvSpPr>
        <xdr:spPr bwMode="auto">
          <a:xfrm>
            <a:off x="751" y="5"/>
            <a:ext cx="233" cy="53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123825</xdr:colOff>
      <xdr:row>24</xdr:row>
      <xdr:rowOff>190500</xdr:rowOff>
    </xdr:from>
    <xdr:to>
      <xdr:col>40</xdr:col>
      <xdr:colOff>123825</xdr:colOff>
      <xdr:row>34</xdr:row>
      <xdr:rowOff>228600</xdr:rowOff>
    </xdr:to>
    <xdr:grpSp>
      <xdr:nvGrpSpPr>
        <xdr:cNvPr id="3425" name="Group 1">
          <a:extLst>
            <a:ext uri="{FF2B5EF4-FFF2-40B4-BE49-F238E27FC236}">
              <a16:creationId xmlns:a16="http://schemas.microsoft.com/office/drawing/2014/main" id="{8BF4C035-32C6-4C9E-BF63-1276DD3D0466}"/>
            </a:ext>
          </a:extLst>
        </xdr:cNvPr>
        <xdr:cNvGrpSpPr>
          <a:grpSpLocks/>
        </xdr:cNvGrpSpPr>
      </xdr:nvGrpSpPr>
      <xdr:grpSpPr bwMode="auto">
        <a:xfrm>
          <a:off x="2924175" y="6343650"/>
          <a:ext cx="2533650" cy="2578100"/>
          <a:chOff x="2" y="2"/>
          <a:chExt cx="1596" cy="1582"/>
        </a:xfrm>
      </xdr:grpSpPr>
      <xdr:sp macro="" textlink="">
        <xdr:nvSpPr>
          <xdr:cNvPr id="3437" name="Line 2">
            <a:extLst>
              <a:ext uri="{FF2B5EF4-FFF2-40B4-BE49-F238E27FC236}">
                <a16:creationId xmlns:a16="http://schemas.microsoft.com/office/drawing/2014/main" id="{1660F9C2-F0F7-4217-85D9-A1D01EA11535}"/>
              </a:ext>
            </a:extLst>
          </xdr:cNvPr>
          <xdr:cNvSpPr>
            <a:spLocks noChangeShapeType="1"/>
          </xdr:cNvSpPr>
        </xdr:nvSpPr>
        <xdr:spPr bwMode="auto">
          <a:xfrm>
            <a:off x="401" y="1267"/>
            <a:ext cx="970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38" name="Line 3">
            <a:extLst>
              <a:ext uri="{FF2B5EF4-FFF2-40B4-BE49-F238E27FC236}">
                <a16:creationId xmlns:a16="http://schemas.microsoft.com/office/drawing/2014/main" id="{7C9ADEB9-37C0-491C-BBCD-B9DBB39C3A5B}"/>
              </a:ext>
            </a:extLst>
          </xdr:cNvPr>
          <xdr:cNvSpPr>
            <a:spLocks noChangeShapeType="1"/>
          </xdr:cNvSpPr>
        </xdr:nvSpPr>
        <xdr:spPr bwMode="auto">
          <a:xfrm flipV="1">
            <a:off x="1145" y="133"/>
            <a:ext cx="453" cy="113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39" name="Line 4">
            <a:extLst>
              <a:ext uri="{FF2B5EF4-FFF2-40B4-BE49-F238E27FC236}">
                <a16:creationId xmlns:a16="http://schemas.microsoft.com/office/drawing/2014/main" id="{D4326C7E-7609-421C-A9D5-04112DF38181}"/>
              </a:ext>
            </a:extLst>
          </xdr:cNvPr>
          <xdr:cNvSpPr>
            <a:spLocks noChangeShapeType="1"/>
          </xdr:cNvSpPr>
        </xdr:nvSpPr>
        <xdr:spPr bwMode="auto">
          <a:xfrm>
            <a:off x="278" y="2"/>
            <a:ext cx="1184" cy="468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40" name="Line 5">
            <a:extLst>
              <a:ext uri="{FF2B5EF4-FFF2-40B4-BE49-F238E27FC236}">
                <a16:creationId xmlns:a16="http://schemas.microsoft.com/office/drawing/2014/main" id="{A9670B51-C2B6-4B79-8929-CA2781ED9DD1}"/>
              </a:ext>
            </a:extLst>
          </xdr:cNvPr>
          <xdr:cNvSpPr>
            <a:spLocks noChangeShapeType="1"/>
          </xdr:cNvSpPr>
        </xdr:nvSpPr>
        <xdr:spPr bwMode="auto">
          <a:xfrm flipV="1">
            <a:off x="2" y="166"/>
            <a:ext cx="688" cy="536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41" name="Line 6">
            <a:extLst>
              <a:ext uri="{FF2B5EF4-FFF2-40B4-BE49-F238E27FC236}">
                <a16:creationId xmlns:a16="http://schemas.microsoft.com/office/drawing/2014/main" id="{EB4755FD-F237-491E-B473-86F723AFCEAF}"/>
              </a:ext>
            </a:extLst>
          </xdr:cNvPr>
          <xdr:cNvSpPr>
            <a:spLocks noChangeShapeType="1"/>
          </xdr:cNvSpPr>
        </xdr:nvSpPr>
        <xdr:spPr bwMode="auto">
          <a:xfrm>
            <a:off x="230" y="530"/>
            <a:ext cx="228" cy="952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79" name="Text Box 7">
            <a:extLst>
              <a:ext uri="{FF2B5EF4-FFF2-40B4-BE49-F238E27FC236}">
                <a16:creationId xmlns:a16="http://schemas.microsoft.com/office/drawing/2014/main" id="{EA554874-CBB5-4155-B17A-76A90020960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52" y="248"/>
            <a:ext cx="132" cy="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080" name="Text Box 8">
            <a:extLst>
              <a:ext uri="{FF2B5EF4-FFF2-40B4-BE49-F238E27FC236}">
                <a16:creationId xmlns:a16="http://schemas.microsoft.com/office/drawing/2014/main" id="{D5491245-BD44-4315-95AB-6AC0823AB365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10"/>
            <a:ext cx="132" cy="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081" name="Text Box 9">
            <a:extLst>
              <a:ext uri="{FF2B5EF4-FFF2-40B4-BE49-F238E27FC236}">
                <a16:creationId xmlns:a16="http://schemas.microsoft.com/office/drawing/2014/main" id="{3314DB80-D742-45B0-BD01-A970EC92E7C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0" y="643"/>
            <a:ext cx="132" cy="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082" name="Text Box 10">
            <a:extLst>
              <a:ext uri="{FF2B5EF4-FFF2-40B4-BE49-F238E27FC236}">
                <a16:creationId xmlns:a16="http://schemas.microsoft.com/office/drawing/2014/main" id="{11A19401-4CFE-4A98-B119-1EB08C5DCB55}"/>
              </a:ext>
            </a:extLst>
          </xdr:cNvPr>
          <xdr:cNvSpPr txBox="1">
            <a:spLocks noChangeArrowheads="1"/>
          </xdr:cNvSpPr>
        </xdr:nvSpPr>
        <xdr:spPr bwMode="auto">
          <a:xfrm>
            <a:off x="464" y="1284"/>
            <a:ext cx="132" cy="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083" name="Text Box 11">
            <a:extLst>
              <a:ext uri="{FF2B5EF4-FFF2-40B4-BE49-F238E27FC236}">
                <a16:creationId xmlns:a16="http://schemas.microsoft.com/office/drawing/2014/main" id="{E8114451-8996-4AEC-8153-B9A410685E5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10" y="1087"/>
            <a:ext cx="132" cy="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22</xdr:col>
      <xdr:colOff>114300</xdr:colOff>
      <xdr:row>60</xdr:row>
      <xdr:rowOff>200025</xdr:rowOff>
    </xdr:from>
    <xdr:to>
      <xdr:col>41</xdr:col>
      <xdr:colOff>114300</xdr:colOff>
      <xdr:row>70</xdr:row>
      <xdr:rowOff>238125</xdr:rowOff>
    </xdr:to>
    <xdr:grpSp>
      <xdr:nvGrpSpPr>
        <xdr:cNvPr id="3426" name="Group 12">
          <a:extLst>
            <a:ext uri="{FF2B5EF4-FFF2-40B4-BE49-F238E27FC236}">
              <a16:creationId xmlns:a16="http://schemas.microsoft.com/office/drawing/2014/main" id="{F87D13EF-6E07-4177-9A95-AD36BE80FCAB}"/>
            </a:ext>
          </a:extLst>
        </xdr:cNvPr>
        <xdr:cNvGrpSpPr>
          <a:grpSpLocks/>
        </xdr:cNvGrpSpPr>
      </xdr:nvGrpSpPr>
      <xdr:grpSpPr bwMode="auto">
        <a:xfrm>
          <a:off x="3048000" y="15560675"/>
          <a:ext cx="2533650" cy="2578100"/>
          <a:chOff x="2" y="2"/>
          <a:chExt cx="1596" cy="1582"/>
        </a:xfrm>
      </xdr:grpSpPr>
      <xdr:sp macro="" textlink="">
        <xdr:nvSpPr>
          <xdr:cNvPr id="3427" name="Line 13">
            <a:extLst>
              <a:ext uri="{FF2B5EF4-FFF2-40B4-BE49-F238E27FC236}">
                <a16:creationId xmlns:a16="http://schemas.microsoft.com/office/drawing/2014/main" id="{77D4747A-8C6D-4AD0-838D-BBE98BB1C112}"/>
              </a:ext>
            </a:extLst>
          </xdr:cNvPr>
          <xdr:cNvSpPr>
            <a:spLocks noChangeShapeType="1"/>
          </xdr:cNvSpPr>
        </xdr:nvSpPr>
        <xdr:spPr bwMode="auto">
          <a:xfrm>
            <a:off x="401" y="1267"/>
            <a:ext cx="970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28" name="Line 14">
            <a:extLst>
              <a:ext uri="{FF2B5EF4-FFF2-40B4-BE49-F238E27FC236}">
                <a16:creationId xmlns:a16="http://schemas.microsoft.com/office/drawing/2014/main" id="{17C36BA3-7277-47AF-BC7C-D12A2CFAA7FB}"/>
              </a:ext>
            </a:extLst>
          </xdr:cNvPr>
          <xdr:cNvSpPr>
            <a:spLocks noChangeShapeType="1"/>
          </xdr:cNvSpPr>
        </xdr:nvSpPr>
        <xdr:spPr bwMode="auto">
          <a:xfrm flipV="1">
            <a:off x="1145" y="133"/>
            <a:ext cx="453" cy="113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29" name="Line 15">
            <a:extLst>
              <a:ext uri="{FF2B5EF4-FFF2-40B4-BE49-F238E27FC236}">
                <a16:creationId xmlns:a16="http://schemas.microsoft.com/office/drawing/2014/main" id="{EC080EF1-2BB1-412D-9904-A72D29EA0183}"/>
              </a:ext>
            </a:extLst>
          </xdr:cNvPr>
          <xdr:cNvSpPr>
            <a:spLocks noChangeShapeType="1"/>
          </xdr:cNvSpPr>
        </xdr:nvSpPr>
        <xdr:spPr bwMode="auto">
          <a:xfrm>
            <a:off x="278" y="2"/>
            <a:ext cx="1184" cy="468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30" name="Line 16">
            <a:extLst>
              <a:ext uri="{FF2B5EF4-FFF2-40B4-BE49-F238E27FC236}">
                <a16:creationId xmlns:a16="http://schemas.microsoft.com/office/drawing/2014/main" id="{CEB7F325-BA8A-4FD0-8C9C-4A377889CDCC}"/>
              </a:ext>
            </a:extLst>
          </xdr:cNvPr>
          <xdr:cNvSpPr>
            <a:spLocks noChangeShapeType="1"/>
          </xdr:cNvSpPr>
        </xdr:nvSpPr>
        <xdr:spPr bwMode="auto">
          <a:xfrm flipV="1">
            <a:off x="2" y="166"/>
            <a:ext cx="688" cy="536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31" name="Line 17">
            <a:extLst>
              <a:ext uri="{FF2B5EF4-FFF2-40B4-BE49-F238E27FC236}">
                <a16:creationId xmlns:a16="http://schemas.microsoft.com/office/drawing/2014/main" id="{CA04BE31-6D98-4E35-A83B-A1CCD7381584}"/>
              </a:ext>
            </a:extLst>
          </xdr:cNvPr>
          <xdr:cNvSpPr>
            <a:spLocks noChangeShapeType="1"/>
          </xdr:cNvSpPr>
        </xdr:nvSpPr>
        <xdr:spPr bwMode="auto">
          <a:xfrm>
            <a:off x="230" y="530"/>
            <a:ext cx="228" cy="952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90" name="Text Box 18">
            <a:extLst>
              <a:ext uri="{FF2B5EF4-FFF2-40B4-BE49-F238E27FC236}">
                <a16:creationId xmlns:a16="http://schemas.microsoft.com/office/drawing/2014/main" id="{148C3423-5365-431D-8893-2E058C12D4E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52" y="248"/>
            <a:ext cx="132" cy="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091" name="Text Box 19">
            <a:extLst>
              <a:ext uri="{FF2B5EF4-FFF2-40B4-BE49-F238E27FC236}">
                <a16:creationId xmlns:a16="http://schemas.microsoft.com/office/drawing/2014/main" id="{9E1595F7-C9FA-47E3-92CA-E496091DBD94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10"/>
            <a:ext cx="132" cy="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092" name="Text Box 20">
            <a:extLst>
              <a:ext uri="{FF2B5EF4-FFF2-40B4-BE49-F238E27FC236}">
                <a16:creationId xmlns:a16="http://schemas.microsoft.com/office/drawing/2014/main" id="{F602992E-D07B-421E-B6B4-4D2FCA69FF6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0" y="643"/>
            <a:ext cx="132" cy="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093" name="Text Box 21">
            <a:extLst>
              <a:ext uri="{FF2B5EF4-FFF2-40B4-BE49-F238E27FC236}">
                <a16:creationId xmlns:a16="http://schemas.microsoft.com/office/drawing/2014/main" id="{5C346928-1E0F-4971-887D-1CCEB42F684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64" y="1284"/>
            <a:ext cx="132" cy="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3094" name="Text Box 22">
            <a:extLst>
              <a:ext uri="{FF2B5EF4-FFF2-40B4-BE49-F238E27FC236}">
                <a16:creationId xmlns:a16="http://schemas.microsoft.com/office/drawing/2014/main" id="{F82D0D95-2AD4-426C-894C-B9CB8FE3ABB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10" y="1087"/>
            <a:ext cx="132" cy="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3</xdr:row>
      <xdr:rowOff>95250</xdr:rowOff>
    </xdr:from>
    <xdr:to>
      <xdr:col>15</xdr:col>
      <xdr:colOff>38100</xdr:colOff>
      <xdr:row>7</xdr:row>
      <xdr:rowOff>123825</xdr:rowOff>
    </xdr:to>
    <xdr:grpSp>
      <xdr:nvGrpSpPr>
        <xdr:cNvPr id="7008" name="Group 1">
          <a:extLst>
            <a:ext uri="{FF2B5EF4-FFF2-40B4-BE49-F238E27FC236}">
              <a16:creationId xmlns:a16="http://schemas.microsoft.com/office/drawing/2014/main" id="{C1924FC0-7034-4A8E-99D9-BACB6CC0E873}"/>
            </a:ext>
          </a:extLst>
        </xdr:cNvPr>
        <xdr:cNvGrpSpPr>
          <a:grpSpLocks/>
        </xdr:cNvGrpSpPr>
      </xdr:nvGrpSpPr>
      <xdr:grpSpPr bwMode="auto">
        <a:xfrm>
          <a:off x="466725" y="914400"/>
          <a:ext cx="1571625" cy="1044575"/>
          <a:chOff x="2" y="2"/>
          <a:chExt cx="1373" cy="887"/>
        </a:xfrm>
      </xdr:grpSpPr>
      <xdr:sp macro="" textlink="">
        <xdr:nvSpPr>
          <xdr:cNvPr id="8199" name="Line 2">
            <a:extLst>
              <a:ext uri="{FF2B5EF4-FFF2-40B4-BE49-F238E27FC236}">
                <a16:creationId xmlns:a16="http://schemas.microsoft.com/office/drawing/2014/main" id="{B7DD8F83-B6E5-461C-938D-0C2B1386D1DB}"/>
              </a:ext>
            </a:extLst>
          </xdr:cNvPr>
          <xdr:cNvSpPr>
            <a:spLocks noChangeShapeType="1"/>
          </xdr:cNvSpPr>
        </xdr:nvSpPr>
        <xdr:spPr bwMode="auto">
          <a:xfrm>
            <a:off x="2" y="427"/>
            <a:ext cx="1373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00" name="Line 3">
            <a:extLst>
              <a:ext uri="{FF2B5EF4-FFF2-40B4-BE49-F238E27FC236}">
                <a16:creationId xmlns:a16="http://schemas.microsoft.com/office/drawing/2014/main" id="{2B3455DD-6CB3-4EDA-93A3-4ACC3301B606}"/>
              </a:ext>
            </a:extLst>
          </xdr:cNvPr>
          <xdr:cNvSpPr>
            <a:spLocks noChangeShapeType="1"/>
          </xdr:cNvSpPr>
        </xdr:nvSpPr>
        <xdr:spPr bwMode="auto">
          <a:xfrm>
            <a:off x="111" y="84"/>
            <a:ext cx="1189" cy="686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01" name="Line 4">
            <a:extLst>
              <a:ext uri="{FF2B5EF4-FFF2-40B4-BE49-F238E27FC236}">
                <a16:creationId xmlns:a16="http://schemas.microsoft.com/office/drawing/2014/main" id="{A82D4319-805A-40D6-A96C-FC093BC829F7}"/>
              </a:ext>
            </a:extLst>
          </xdr:cNvPr>
          <xdr:cNvSpPr>
            <a:spLocks noChangeShapeType="1"/>
          </xdr:cNvSpPr>
        </xdr:nvSpPr>
        <xdr:spPr bwMode="auto">
          <a:xfrm flipV="1">
            <a:off x="170" y="2"/>
            <a:ext cx="1051" cy="883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02" name="Freeform 5">
            <a:extLst>
              <a:ext uri="{FF2B5EF4-FFF2-40B4-BE49-F238E27FC236}">
                <a16:creationId xmlns:a16="http://schemas.microsoft.com/office/drawing/2014/main" id="{2D9EE0A0-C858-41C5-915B-CBE0193D51F3}"/>
              </a:ext>
            </a:extLst>
          </xdr:cNvPr>
          <xdr:cNvSpPr>
            <a:spLocks noChangeArrowheads="1"/>
          </xdr:cNvSpPr>
        </xdr:nvSpPr>
        <xdr:spPr bwMode="auto">
          <a:xfrm>
            <a:off x="567" y="357"/>
            <a:ext cx="19" cy="70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21600" h="21600">
                <a:moveTo>
                  <a:pt x="0" y="21600"/>
                </a:moveTo>
                <a:cubicBezTo>
                  <a:pt x="0" y="14049"/>
                  <a:pt x="7855" y="6498"/>
                  <a:pt x="21600" y="0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8203" name="Freeform 6">
            <a:extLst>
              <a:ext uri="{FF2B5EF4-FFF2-40B4-BE49-F238E27FC236}">
                <a16:creationId xmlns:a16="http://schemas.microsoft.com/office/drawing/2014/main" id="{61D5DE14-7063-487D-B7A1-F391C1FC0204}"/>
              </a:ext>
            </a:extLst>
          </xdr:cNvPr>
          <xdr:cNvSpPr>
            <a:spLocks noChangeArrowheads="1"/>
          </xdr:cNvSpPr>
        </xdr:nvSpPr>
        <xdr:spPr bwMode="auto">
          <a:xfrm>
            <a:off x="634" y="482"/>
            <a:ext cx="161" cy="47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21600" h="21600">
                <a:moveTo>
                  <a:pt x="21600" y="0"/>
                </a:moveTo>
                <a:cubicBezTo>
                  <a:pt x="19242" y="13272"/>
                  <a:pt x="14907" y="21600"/>
                  <a:pt x="10344" y="21600"/>
                </a:cubicBezTo>
                <a:cubicBezTo>
                  <a:pt x="6389" y="21600"/>
                  <a:pt x="2510" y="15094"/>
                  <a:pt x="0" y="4684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8204" name="Freeform 7">
            <a:extLst>
              <a:ext uri="{FF2B5EF4-FFF2-40B4-BE49-F238E27FC236}">
                <a16:creationId xmlns:a16="http://schemas.microsoft.com/office/drawing/2014/main" id="{3A186679-AC72-4280-8782-72DA2191F357}"/>
              </a:ext>
            </a:extLst>
          </xdr:cNvPr>
          <xdr:cNvSpPr>
            <a:spLocks noChangeArrowheads="1"/>
          </xdr:cNvSpPr>
        </xdr:nvSpPr>
        <xdr:spPr bwMode="auto">
          <a:xfrm>
            <a:off x="606" y="493"/>
            <a:ext cx="212" cy="64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21600" h="21600">
                <a:moveTo>
                  <a:pt x="21600" y="0"/>
                </a:moveTo>
                <a:cubicBezTo>
                  <a:pt x="19284" y="13381"/>
                  <a:pt x="14883" y="21600"/>
                  <a:pt x="10192" y="21600"/>
                </a:cubicBezTo>
                <a:cubicBezTo>
                  <a:pt x="6312" y="21600"/>
                  <a:pt x="2490" y="15674"/>
                  <a:pt x="0" y="5926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6152" name="Text Box 8">
            <a:extLst>
              <a:ext uri="{FF2B5EF4-FFF2-40B4-BE49-F238E27FC236}">
                <a16:creationId xmlns:a16="http://schemas.microsoft.com/office/drawing/2014/main" id="{A310EA32-F7FA-4ED3-AF93-4B5571CB3EB4}"/>
              </a:ext>
            </a:extLst>
          </xdr:cNvPr>
          <xdr:cNvSpPr txBox="1">
            <a:spLocks noChangeArrowheads="1"/>
          </xdr:cNvSpPr>
        </xdr:nvSpPr>
        <xdr:spPr bwMode="auto">
          <a:xfrm>
            <a:off x="876" y="267"/>
            <a:ext cx="133" cy="315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</a:p>
          <a:p>
            <a:pPr algn="l" rtl="0">
              <a:defRPr sz="1000"/>
            </a:pPr>
            <a:endParaRPr lang="ja-JP" altLang="en-US"/>
          </a:p>
        </xdr:txBody>
      </xdr:sp>
      <xdr:sp macro="" textlink="">
        <xdr:nvSpPr>
          <xdr:cNvPr id="6153" name="Text Box 9">
            <a:extLst>
              <a:ext uri="{FF2B5EF4-FFF2-40B4-BE49-F238E27FC236}">
                <a16:creationId xmlns:a16="http://schemas.microsoft.com/office/drawing/2014/main" id="{D4B2E5EC-4359-47FB-AC8A-EA094E0EF1B5}"/>
              </a:ext>
            </a:extLst>
          </xdr:cNvPr>
          <xdr:cNvSpPr txBox="1">
            <a:spLocks noChangeArrowheads="1"/>
          </xdr:cNvSpPr>
        </xdr:nvSpPr>
        <xdr:spPr bwMode="auto">
          <a:xfrm>
            <a:off x="410" y="259"/>
            <a:ext cx="133" cy="315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</a:p>
          <a:p>
            <a:pPr algn="l" rtl="0">
              <a:defRPr sz="1000"/>
            </a:pPr>
            <a:endParaRPr lang="ja-JP" altLang="en-US"/>
          </a:p>
        </xdr:txBody>
      </xdr:sp>
      <xdr:sp macro="" textlink="">
        <xdr:nvSpPr>
          <xdr:cNvPr id="6154" name="Text Box 10">
            <a:extLst>
              <a:ext uri="{FF2B5EF4-FFF2-40B4-BE49-F238E27FC236}">
                <a16:creationId xmlns:a16="http://schemas.microsoft.com/office/drawing/2014/main" id="{860BFCA0-F690-4733-9436-59C222B3599A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574"/>
            <a:ext cx="133" cy="315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</a:p>
          <a:p>
            <a:pPr algn="l" rtl="0">
              <a:defRPr sz="1000"/>
            </a:pPr>
            <a:endParaRPr lang="ja-JP" altLang="en-US"/>
          </a:p>
        </xdr:txBody>
      </xdr:sp>
    </xdr:grpSp>
    <xdr:clientData/>
  </xdr:twoCellAnchor>
  <xdr:twoCellAnchor>
    <xdr:from>
      <xdr:col>16</xdr:col>
      <xdr:colOff>38100</xdr:colOff>
      <xdr:row>3</xdr:row>
      <xdr:rowOff>161925</xdr:rowOff>
    </xdr:from>
    <xdr:to>
      <xdr:col>28</xdr:col>
      <xdr:colOff>66675</xdr:colOff>
      <xdr:row>7</xdr:row>
      <xdr:rowOff>161925</xdr:rowOff>
    </xdr:to>
    <xdr:grpSp>
      <xdr:nvGrpSpPr>
        <xdr:cNvPr id="7009" name="Group 19">
          <a:extLst>
            <a:ext uri="{FF2B5EF4-FFF2-40B4-BE49-F238E27FC236}">
              <a16:creationId xmlns:a16="http://schemas.microsoft.com/office/drawing/2014/main" id="{75A9F70B-6C84-40CF-A603-E96F22596B48}"/>
            </a:ext>
          </a:extLst>
        </xdr:cNvPr>
        <xdr:cNvGrpSpPr>
          <a:grpSpLocks/>
        </xdr:cNvGrpSpPr>
      </xdr:nvGrpSpPr>
      <xdr:grpSpPr bwMode="auto">
        <a:xfrm>
          <a:off x="2171700" y="981075"/>
          <a:ext cx="1628775" cy="1016000"/>
          <a:chOff x="22" y="2"/>
          <a:chExt cx="1535" cy="840"/>
        </a:xfrm>
      </xdr:grpSpPr>
      <xdr:sp macro="" textlink="">
        <xdr:nvSpPr>
          <xdr:cNvPr id="7167" name="Line 20">
            <a:extLst>
              <a:ext uri="{FF2B5EF4-FFF2-40B4-BE49-F238E27FC236}">
                <a16:creationId xmlns:a16="http://schemas.microsoft.com/office/drawing/2014/main" id="{4674FC17-7203-4B43-8B62-D013D5106E64}"/>
              </a:ext>
            </a:extLst>
          </xdr:cNvPr>
          <xdr:cNvSpPr>
            <a:spLocks noChangeShapeType="1"/>
          </xdr:cNvSpPr>
        </xdr:nvSpPr>
        <xdr:spPr bwMode="auto">
          <a:xfrm>
            <a:off x="185" y="187"/>
            <a:ext cx="1372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192" name="Line 21">
            <a:extLst>
              <a:ext uri="{FF2B5EF4-FFF2-40B4-BE49-F238E27FC236}">
                <a16:creationId xmlns:a16="http://schemas.microsoft.com/office/drawing/2014/main" id="{5C2FCF75-13EA-4DC2-8A7A-5D9E57092B2E}"/>
              </a:ext>
            </a:extLst>
          </xdr:cNvPr>
          <xdr:cNvSpPr>
            <a:spLocks noChangeShapeType="1"/>
          </xdr:cNvSpPr>
        </xdr:nvSpPr>
        <xdr:spPr bwMode="auto">
          <a:xfrm>
            <a:off x="185" y="594"/>
            <a:ext cx="1372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193" name="Line 22">
            <a:extLst>
              <a:ext uri="{FF2B5EF4-FFF2-40B4-BE49-F238E27FC236}">
                <a16:creationId xmlns:a16="http://schemas.microsoft.com/office/drawing/2014/main" id="{B2470029-35C3-40A1-AC6A-0EEB41B4DF18}"/>
              </a:ext>
            </a:extLst>
          </xdr:cNvPr>
          <xdr:cNvSpPr>
            <a:spLocks noChangeShapeType="1"/>
          </xdr:cNvSpPr>
        </xdr:nvSpPr>
        <xdr:spPr bwMode="auto">
          <a:xfrm flipV="1">
            <a:off x="323" y="2"/>
            <a:ext cx="1162" cy="727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194" name="Freeform 23">
            <a:extLst>
              <a:ext uri="{FF2B5EF4-FFF2-40B4-BE49-F238E27FC236}">
                <a16:creationId xmlns:a16="http://schemas.microsoft.com/office/drawing/2014/main" id="{A3D0B6D0-2A45-4940-A726-A4E3A6DCDF41}"/>
              </a:ext>
            </a:extLst>
          </xdr:cNvPr>
          <xdr:cNvSpPr>
            <a:spLocks noChangeArrowheads="1"/>
          </xdr:cNvSpPr>
        </xdr:nvSpPr>
        <xdr:spPr bwMode="auto">
          <a:xfrm>
            <a:off x="1321" y="107"/>
            <a:ext cx="22" cy="80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21600" h="21600">
                <a:moveTo>
                  <a:pt x="0" y="0"/>
                </a:moveTo>
                <a:cubicBezTo>
                  <a:pt x="13846" y="6480"/>
                  <a:pt x="21600" y="14040"/>
                  <a:pt x="21600" y="21600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6168" name="Text Box 24">
            <a:extLst>
              <a:ext uri="{FF2B5EF4-FFF2-40B4-BE49-F238E27FC236}">
                <a16:creationId xmlns:a16="http://schemas.microsoft.com/office/drawing/2014/main" id="{88EF8EC7-1FF5-46E2-BFB8-B4A15ECDD5C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04" y="34"/>
            <a:ext cx="144" cy="307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</a:p>
          <a:p>
            <a:pPr algn="l" rtl="0">
              <a:defRPr sz="1000"/>
            </a:pPr>
            <a:endParaRPr lang="ja-JP" altLang="en-US"/>
          </a:p>
        </xdr:txBody>
      </xdr:sp>
      <xdr:sp macro="" textlink="">
        <xdr:nvSpPr>
          <xdr:cNvPr id="6169" name="Text Box 25">
            <a:extLst>
              <a:ext uri="{FF2B5EF4-FFF2-40B4-BE49-F238E27FC236}">
                <a16:creationId xmlns:a16="http://schemas.microsoft.com/office/drawing/2014/main" id="{DEF4ACEB-A516-4776-8F61-A0F58E50A786}"/>
              </a:ext>
            </a:extLst>
          </xdr:cNvPr>
          <xdr:cNvSpPr txBox="1">
            <a:spLocks noChangeArrowheads="1"/>
          </xdr:cNvSpPr>
        </xdr:nvSpPr>
        <xdr:spPr bwMode="auto">
          <a:xfrm>
            <a:off x="22" y="91"/>
            <a:ext cx="162" cy="170"/>
          </a:xfrm>
          <a:prstGeom prst="rect">
            <a:avLst/>
          </a:prstGeom>
          <a:noFill/>
          <a:ln>
            <a:noFill/>
          </a:ln>
        </xdr:spPr>
        <xdr:txBody>
          <a:bodyPr wrap="squar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ℓ</a:t>
            </a:r>
            <a:endParaRPr lang="ja-JP" altLang="en-US"/>
          </a:p>
        </xdr:txBody>
      </xdr:sp>
      <xdr:sp macro="" textlink="">
        <xdr:nvSpPr>
          <xdr:cNvPr id="6170" name="Text Box 26">
            <a:extLst>
              <a:ext uri="{FF2B5EF4-FFF2-40B4-BE49-F238E27FC236}">
                <a16:creationId xmlns:a16="http://schemas.microsoft.com/office/drawing/2014/main" id="{00A57A3A-3AA9-42E0-8A32-C999D1215045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" y="535"/>
            <a:ext cx="144" cy="307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ｍ</a:t>
            </a:r>
          </a:p>
          <a:p>
            <a:pPr algn="l" rtl="0">
              <a:defRPr sz="1000"/>
            </a:pPr>
            <a:endParaRPr lang="ja-JP" altLang="en-US"/>
          </a:p>
        </xdr:txBody>
      </xdr:sp>
      <xdr:sp macro="" textlink="">
        <xdr:nvSpPr>
          <xdr:cNvPr id="6171" name="Text Box 27">
            <a:extLst>
              <a:ext uri="{FF2B5EF4-FFF2-40B4-BE49-F238E27FC236}">
                <a16:creationId xmlns:a16="http://schemas.microsoft.com/office/drawing/2014/main" id="{938216DE-84D1-4885-BCBD-B228B7B9110A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8" y="446"/>
            <a:ext cx="197" cy="299"/>
          </a:xfrm>
          <a:prstGeom prst="rect">
            <a:avLst/>
          </a:prstGeom>
          <a:noFill/>
          <a:ln>
            <a:noFill/>
          </a:ln>
        </xdr:spPr>
        <xdr:txBody>
          <a:bodyPr wrap="squar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</a:p>
          <a:p>
            <a:pPr algn="l" rtl="0">
              <a:defRPr sz="1000"/>
            </a:pPr>
            <a:endParaRPr lang="ja-JP" altLang="en-US"/>
          </a:p>
        </xdr:txBody>
      </xdr:sp>
    </xdr:grpSp>
    <xdr:clientData/>
  </xdr:twoCellAnchor>
  <xdr:twoCellAnchor>
    <xdr:from>
      <xdr:col>29</xdr:col>
      <xdr:colOff>104775</xdr:colOff>
      <xdr:row>4</xdr:row>
      <xdr:rowOff>9525</xdr:rowOff>
    </xdr:from>
    <xdr:to>
      <xdr:col>41</xdr:col>
      <xdr:colOff>57150</xdr:colOff>
      <xdr:row>8</xdr:row>
      <xdr:rowOff>200025</xdr:rowOff>
    </xdr:to>
    <xdr:grpSp>
      <xdr:nvGrpSpPr>
        <xdr:cNvPr id="7010" name="Group 47">
          <a:extLst>
            <a:ext uri="{FF2B5EF4-FFF2-40B4-BE49-F238E27FC236}">
              <a16:creationId xmlns:a16="http://schemas.microsoft.com/office/drawing/2014/main" id="{092ADC0D-3379-4416-8C7C-2A20CC6DEB4A}"/>
            </a:ext>
          </a:extLst>
        </xdr:cNvPr>
        <xdr:cNvGrpSpPr>
          <a:grpSpLocks/>
        </xdr:cNvGrpSpPr>
      </xdr:nvGrpSpPr>
      <xdr:grpSpPr bwMode="auto">
        <a:xfrm>
          <a:off x="3971925" y="1082675"/>
          <a:ext cx="1552575" cy="1206500"/>
          <a:chOff x="34" y="23"/>
          <a:chExt cx="1531" cy="895"/>
        </a:xfrm>
      </xdr:grpSpPr>
      <xdr:sp macro="" textlink="">
        <xdr:nvSpPr>
          <xdr:cNvPr id="7155" name="Line 48">
            <a:extLst>
              <a:ext uri="{FF2B5EF4-FFF2-40B4-BE49-F238E27FC236}">
                <a16:creationId xmlns:a16="http://schemas.microsoft.com/office/drawing/2014/main" id="{92587ADB-FB90-4FF7-946E-79895A8CC318}"/>
              </a:ext>
            </a:extLst>
          </xdr:cNvPr>
          <xdr:cNvSpPr>
            <a:spLocks noChangeShapeType="1"/>
          </xdr:cNvSpPr>
        </xdr:nvSpPr>
        <xdr:spPr bwMode="auto">
          <a:xfrm>
            <a:off x="194" y="103"/>
            <a:ext cx="137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156" name="Line 49">
            <a:extLst>
              <a:ext uri="{FF2B5EF4-FFF2-40B4-BE49-F238E27FC236}">
                <a16:creationId xmlns:a16="http://schemas.microsoft.com/office/drawing/2014/main" id="{8B679FDF-5D19-4672-9B88-E5E89FA664A0}"/>
              </a:ext>
            </a:extLst>
          </xdr:cNvPr>
          <xdr:cNvSpPr>
            <a:spLocks noChangeShapeType="1"/>
          </xdr:cNvSpPr>
        </xdr:nvSpPr>
        <xdr:spPr bwMode="auto">
          <a:xfrm>
            <a:off x="194" y="693"/>
            <a:ext cx="137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194" name="Text Box 50">
            <a:extLst>
              <a:ext uri="{FF2B5EF4-FFF2-40B4-BE49-F238E27FC236}">
                <a16:creationId xmlns:a16="http://schemas.microsoft.com/office/drawing/2014/main" id="{391AF513-9458-4134-9F94-DD5292556BBA}"/>
              </a:ext>
            </a:extLst>
          </xdr:cNvPr>
          <xdr:cNvSpPr txBox="1">
            <a:spLocks noChangeArrowheads="1"/>
          </xdr:cNvSpPr>
        </xdr:nvSpPr>
        <xdr:spPr bwMode="auto">
          <a:xfrm>
            <a:off x="861" y="66"/>
            <a:ext cx="150" cy="274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</a:p>
          <a:p>
            <a:pPr algn="l" rtl="0">
              <a:defRPr sz="1000"/>
            </a:pPr>
            <a:endParaRPr lang="ja-JP" altLang="en-US"/>
          </a:p>
        </xdr:txBody>
      </xdr:sp>
      <xdr:sp macro="" textlink="">
        <xdr:nvSpPr>
          <xdr:cNvPr id="6195" name="Text Box 51">
            <a:extLst>
              <a:ext uri="{FF2B5EF4-FFF2-40B4-BE49-F238E27FC236}">
                <a16:creationId xmlns:a16="http://schemas.microsoft.com/office/drawing/2014/main" id="{6CA5FE40-C569-4FBE-B9B9-1C7CB0BA4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34" y="59"/>
            <a:ext cx="122" cy="267"/>
          </a:xfrm>
          <a:prstGeom prst="rect">
            <a:avLst/>
          </a:prstGeom>
          <a:noFill/>
          <a:ln>
            <a:noFill/>
          </a:ln>
        </xdr:spPr>
        <xdr:txBody>
          <a:bodyPr wrap="square" lIns="0" tIns="0" rIns="0" bIns="0" anchor="t" upright="1">
            <a:spAutoFit/>
          </a:bodyPr>
          <a:lstStyle/>
          <a:p>
            <a:pPr algn="l" rtl="0">
              <a:lnSpc>
                <a:spcPts val="1300"/>
              </a:lnSpc>
              <a:defRPr sz="1000"/>
            </a:pPr>
            <a:r>
              <a:rPr lang="en-US" altLang="ja-JP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ℓ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/>
          </a:p>
        </xdr:txBody>
      </xdr:sp>
      <xdr:sp macro="" textlink="">
        <xdr:nvSpPr>
          <xdr:cNvPr id="6196" name="Text Box 52">
            <a:extLst>
              <a:ext uri="{FF2B5EF4-FFF2-40B4-BE49-F238E27FC236}">
                <a16:creationId xmlns:a16="http://schemas.microsoft.com/office/drawing/2014/main" id="{F7D7C3A6-7C14-4CBF-90D0-7D0E2073A5EF}"/>
              </a:ext>
            </a:extLst>
          </xdr:cNvPr>
          <xdr:cNvSpPr txBox="1">
            <a:spLocks noChangeArrowheads="1"/>
          </xdr:cNvSpPr>
        </xdr:nvSpPr>
        <xdr:spPr bwMode="auto">
          <a:xfrm>
            <a:off x="53" y="644"/>
            <a:ext cx="150" cy="274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ｍ</a:t>
            </a:r>
          </a:p>
          <a:p>
            <a:pPr algn="l" rtl="0">
              <a:defRPr sz="1000"/>
            </a:pPr>
            <a:endParaRPr lang="ja-JP" altLang="en-US"/>
          </a:p>
        </xdr:txBody>
      </xdr:sp>
      <xdr:sp macro="" textlink="">
        <xdr:nvSpPr>
          <xdr:cNvPr id="6197" name="Text Box 53">
            <a:extLst>
              <a:ext uri="{FF2B5EF4-FFF2-40B4-BE49-F238E27FC236}">
                <a16:creationId xmlns:a16="http://schemas.microsoft.com/office/drawing/2014/main" id="{96FDC1C3-9A55-4D07-B6F8-B2322DE0AE8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0" y="355"/>
            <a:ext cx="150" cy="274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</a:p>
          <a:p>
            <a:pPr algn="l" rtl="0">
              <a:defRPr sz="1000"/>
            </a:pPr>
            <a:endParaRPr lang="ja-JP" altLang="en-US"/>
          </a:p>
        </xdr:txBody>
      </xdr:sp>
      <xdr:sp macro="" textlink="">
        <xdr:nvSpPr>
          <xdr:cNvPr id="7161" name="Line 54">
            <a:extLst>
              <a:ext uri="{FF2B5EF4-FFF2-40B4-BE49-F238E27FC236}">
                <a16:creationId xmlns:a16="http://schemas.microsoft.com/office/drawing/2014/main" id="{D67E7232-8BC5-48E9-AF99-7008045A0B7D}"/>
              </a:ext>
            </a:extLst>
          </xdr:cNvPr>
          <xdr:cNvSpPr>
            <a:spLocks noChangeShapeType="1"/>
          </xdr:cNvSpPr>
        </xdr:nvSpPr>
        <xdr:spPr bwMode="auto">
          <a:xfrm>
            <a:off x="550" y="23"/>
            <a:ext cx="694" cy="40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162" name="Line 55">
            <a:extLst>
              <a:ext uri="{FF2B5EF4-FFF2-40B4-BE49-F238E27FC236}">
                <a16:creationId xmlns:a16="http://schemas.microsoft.com/office/drawing/2014/main" id="{BE869588-A956-443C-83DE-3B48D0A61F59}"/>
              </a:ext>
            </a:extLst>
          </xdr:cNvPr>
          <xdr:cNvSpPr>
            <a:spLocks noChangeShapeType="1"/>
          </xdr:cNvSpPr>
        </xdr:nvSpPr>
        <xdr:spPr bwMode="auto">
          <a:xfrm flipV="1">
            <a:off x="800" y="423"/>
            <a:ext cx="444" cy="37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163" name="Freeform 56">
            <a:extLst>
              <a:ext uri="{FF2B5EF4-FFF2-40B4-BE49-F238E27FC236}">
                <a16:creationId xmlns:a16="http://schemas.microsoft.com/office/drawing/2014/main" id="{12C8311F-F9BA-448D-B98B-A7B4BA6AA3C3}"/>
              </a:ext>
            </a:extLst>
          </xdr:cNvPr>
          <xdr:cNvSpPr>
            <a:spLocks noChangeArrowheads="1"/>
          </xdr:cNvSpPr>
        </xdr:nvSpPr>
        <xdr:spPr bwMode="auto">
          <a:xfrm>
            <a:off x="826" y="103"/>
            <a:ext cx="21" cy="79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21600" h="21600">
                <a:moveTo>
                  <a:pt x="21600" y="0"/>
                </a:moveTo>
                <a:cubicBezTo>
                  <a:pt x="21600" y="7560"/>
                  <a:pt x="13427" y="15120"/>
                  <a:pt x="0" y="21600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7164" name="Freeform 57">
            <a:extLst>
              <a:ext uri="{FF2B5EF4-FFF2-40B4-BE49-F238E27FC236}">
                <a16:creationId xmlns:a16="http://schemas.microsoft.com/office/drawing/2014/main" id="{EC3041C3-8C05-4C5A-A772-D9BC6B9D7E49}"/>
              </a:ext>
            </a:extLst>
          </xdr:cNvPr>
          <xdr:cNvSpPr>
            <a:spLocks noChangeArrowheads="1"/>
          </xdr:cNvSpPr>
        </xdr:nvSpPr>
        <xdr:spPr bwMode="auto">
          <a:xfrm>
            <a:off x="1009" y="624"/>
            <a:ext cx="24" cy="69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21600" h="21600">
                <a:moveTo>
                  <a:pt x="0" y="0"/>
                </a:moveTo>
                <a:cubicBezTo>
                  <a:pt x="13563" y="6020"/>
                  <a:pt x="21600" y="13810"/>
                  <a:pt x="21600" y="21600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7165" name="Freeform 58">
            <a:extLst>
              <a:ext uri="{FF2B5EF4-FFF2-40B4-BE49-F238E27FC236}">
                <a16:creationId xmlns:a16="http://schemas.microsoft.com/office/drawing/2014/main" id="{8734872A-0FBA-4F01-8045-B3FE423087C2}"/>
              </a:ext>
            </a:extLst>
          </xdr:cNvPr>
          <xdr:cNvSpPr>
            <a:spLocks noChangeArrowheads="1"/>
          </xdr:cNvSpPr>
        </xdr:nvSpPr>
        <xdr:spPr bwMode="auto">
          <a:xfrm>
            <a:off x="1053" y="591"/>
            <a:ext cx="36" cy="102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21600" h="21600">
                <a:moveTo>
                  <a:pt x="0" y="0"/>
                </a:moveTo>
                <a:cubicBezTo>
                  <a:pt x="13935" y="6120"/>
                  <a:pt x="21600" y="13800"/>
                  <a:pt x="21600" y="21600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6203" name="Text Box 59">
            <a:extLst>
              <a:ext uri="{FF2B5EF4-FFF2-40B4-BE49-F238E27FC236}">
                <a16:creationId xmlns:a16="http://schemas.microsoft.com/office/drawing/2014/main" id="{339612F7-4305-4CBB-873C-14153425615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33" y="572"/>
            <a:ext cx="150" cy="274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</a:p>
          <a:p>
            <a:pPr algn="l" rtl="0">
              <a:defRPr sz="1000"/>
            </a:pPr>
            <a:endParaRPr lang="ja-JP" altLang="en-US"/>
          </a:p>
        </xdr:txBody>
      </xdr:sp>
    </xdr:grpSp>
    <xdr:clientData/>
  </xdr:twoCellAnchor>
  <xdr:twoCellAnchor>
    <xdr:from>
      <xdr:col>4</xdr:col>
      <xdr:colOff>0</xdr:colOff>
      <xdr:row>13</xdr:row>
      <xdr:rowOff>123825</xdr:rowOff>
    </xdr:from>
    <xdr:to>
      <xdr:col>16</xdr:col>
      <xdr:colOff>123825</xdr:colOff>
      <xdr:row>19</xdr:row>
      <xdr:rowOff>66675</xdr:rowOff>
    </xdr:to>
    <xdr:grpSp>
      <xdr:nvGrpSpPr>
        <xdr:cNvPr id="7011" name="Group 92">
          <a:extLst>
            <a:ext uri="{FF2B5EF4-FFF2-40B4-BE49-F238E27FC236}">
              <a16:creationId xmlns:a16="http://schemas.microsoft.com/office/drawing/2014/main" id="{2FDC67DD-F845-4F8A-9637-3C7A346C94C5}"/>
            </a:ext>
          </a:extLst>
        </xdr:cNvPr>
        <xdr:cNvGrpSpPr>
          <a:grpSpLocks/>
        </xdr:cNvGrpSpPr>
      </xdr:nvGrpSpPr>
      <xdr:grpSpPr bwMode="auto">
        <a:xfrm>
          <a:off x="533400" y="3482975"/>
          <a:ext cx="1724025" cy="1466850"/>
          <a:chOff x="2" y="2"/>
          <a:chExt cx="1586" cy="1317"/>
        </a:xfrm>
      </xdr:grpSpPr>
      <xdr:sp macro="" textlink="">
        <xdr:nvSpPr>
          <xdr:cNvPr id="7139" name="Line 93">
            <a:extLst>
              <a:ext uri="{FF2B5EF4-FFF2-40B4-BE49-F238E27FC236}">
                <a16:creationId xmlns:a16="http://schemas.microsoft.com/office/drawing/2014/main" id="{E88CC17F-92A6-44CC-AC78-C74F92B00589}"/>
              </a:ext>
            </a:extLst>
          </xdr:cNvPr>
          <xdr:cNvSpPr>
            <a:spLocks noChangeShapeType="1"/>
          </xdr:cNvSpPr>
        </xdr:nvSpPr>
        <xdr:spPr bwMode="auto">
          <a:xfrm>
            <a:off x="2" y="1146"/>
            <a:ext cx="1586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140" name="Line 94">
            <a:extLst>
              <a:ext uri="{FF2B5EF4-FFF2-40B4-BE49-F238E27FC236}">
                <a16:creationId xmlns:a16="http://schemas.microsoft.com/office/drawing/2014/main" id="{017EF008-1E63-4032-BF87-F4216B8CEC32}"/>
              </a:ext>
            </a:extLst>
          </xdr:cNvPr>
          <xdr:cNvSpPr>
            <a:spLocks noChangeShapeType="1"/>
          </xdr:cNvSpPr>
        </xdr:nvSpPr>
        <xdr:spPr bwMode="auto">
          <a:xfrm flipV="1">
            <a:off x="2" y="2"/>
            <a:ext cx="202" cy="114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141" name="Line 95">
            <a:extLst>
              <a:ext uri="{FF2B5EF4-FFF2-40B4-BE49-F238E27FC236}">
                <a16:creationId xmlns:a16="http://schemas.microsoft.com/office/drawing/2014/main" id="{E92C0EF0-1BFE-4BC6-B890-011A609E55C6}"/>
              </a:ext>
            </a:extLst>
          </xdr:cNvPr>
          <xdr:cNvSpPr>
            <a:spLocks noChangeShapeType="1"/>
          </xdr:cNvSpPr>
        </xdr:nvSpPr>
        <xdr:spPr bwMode="auto">
          <a:xfrm>
            <a:off x="882" y="184"/>
            <a:ext cx="2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142" name="Line 96">
            <a:extLst>
              <a:ext uri="{FF2B5EF4-FFF2-40B4-BE49-F238E27FC236}">
                <a16:creationId xmlns:a16="http://schemas.microsoft.com/office/drawing/2014/main" id="{69DFC693-EAF0-4709-9B9D-71404F12207E}"/>
              </a:ext>
            </a:extLst>
          </xdr:cNvPr>
          <xdr:cNvSpPr>
            <a:spLocks noChangeShapeType="1"/>
          </xdr:cNvSpPr>
        </xdr:nvSpPr>
        <xdr:spPr bwMode="auto">
          <a:xfrm>
            <a:off x="879" y="183"/>
            <a:ext cx="3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143" name="Line 97">
            <a:extLst>
              <a:ext uri="{FF2B5EF4-FFF2-40B4-BE49-F238E27FC236}">
                <a16:creationId xmlns:a16="http://schemas.microsoft.com/office/drawing/2014/main" id="{9F7823F0-251E-4485-8534-61BBB81F9F60}"/>
              </a:ext>
            </a:extLst>
          </xdr:cNvPr>
          <xdr:cNvSpPr>
            <a:spLocks noChangeShapeType="1"/>
          </xdr:cNvSpPr>
        </xdr:nvSpPr>
        <xdr:spPr bwMode="auto">
          <a:xfrm>
            <a:off x="204" y="2"/>
            <a:ext cx="675" cy="18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144" name="Line 98">
            <a:extLst>
              <a:ext uri="{FF2B5EF4-FFF2-40B4-BE49-F238E27FC236}">
                <a16:creationId xmlns:a16="http://schemas.microsoft.com/office/drawing/2014/main" id="{CAE55388-D29D-4B4F-972F-AC78F79312FB}"/>
              </a:ext>
            </a:extLst>
          </xdr:cNvPr>
          <xdr:cNvSpPr>
            <a:spLocks noChangeShapeType="1"/>
          </xdr:cNvSpPr>
        </xdr:nvSpPr>
        <xdr:spPr bwMode="auto">
          <a:xfrm>
            <a:off x="878" y="178"/>
            <a:ext cx="259" cy="968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145" name="Line 99">
            <a:extLst>
              <a:ext uri="{FF2B5EF4-FFF2-40B4-BE49-F238E27FC236}">
                <a16:creationId xmlns:a16="http://schemas.microsoft.com/office/drawing/2014/main" id="{8173CF94-4FDF-4907-921C-93FA0348A837}"/>
              </a:ext>
            </a:extLst>
          </xdr:cNvPr>
          <xdr:cNvSpPr>
            <a:spLocks noChangeShapeType="1"/>
          </xdr:cNvSpPr>
        </xdr:nvSpPr>
        <xdr:spPr bwMode="auto">
          <a:xfrm>
            <a:off x="882" y="184"/>
            <a:ext cx="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146" name="Line 100">
            <a:extLst>
              <a:ext uri="{FF2B5EF4-FFF2-40B4-BE49-F238E27FC236}">
                <a16:creationId xmlns:a16="http://schemas.microsoft.com/office/drawing/2014/main" id="{FF7EDCEB-F297-43B3-B240-B799CCA3F229}"/>
              </a:ext>
            </a:extLst>
          </xdr:cNvPr>
          <xdr:cNvSpPr>
            <a:spLocks noChangeShapeType="1"/>
          </xdr:cNvSpPr>
        </xdr:nvSpPr>
        <xdr:spPr bwMode="auto">
          <a:xfrm>
            <a:off x="879" y="183"/>
            <a:ext cx="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147" name="Freeform 101">
            <a:extLst>
              <a:ext uri="{FF2B5EF4-FFF2-40B4-BE49-F238E27FC236}">
                <a16:creationId xmlns:a16="http://schemas.microsoft.com/office/drawing/2014/main" id="{91F9B940-91C8-460A-8E63-A782A9098A5A}"/>
              </a:ext>
            </a:extLst>
          </xdr:cNvPr>
          <xdr:cNvSpPr>
            <a:spLocks noChangeArrowheads="1"/>
          </xdr:cNvSpPr>
        </xdr:nvSpPr>
        <xdr:spPr bwMode="auto">
          <a:xfrm>
            <a:off x="22" y="1047"/>
            <a:ext cx="81" cy="99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21600" h="21600">
                <a:moveTo>
                  <a:pt x="0" y="0"/>
                </a:moveTo>
                <a:cubicBezTo>
                  <a:pt x="12537" y="2098"/>
                  <a:pt x="21600" y="11232"/>
                  <a:pt x="21600" y="21600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7148" name="Freeform 102">
            <a:extLst>
              <a:ext uri="{FF2B5EF4-FFF2-40B4-BE49-F238E27FC236}">
                <a16:creationId xmlns:a16="http://schemas.microsoft.com/office/drawing/2014/main" id="{887F3B71-0A65-477D-A79A-FF110F3E34A5}"/>
              </a:ext>
            </a:extLst>
          </xdr:cNvPr>
          <xdr:cNvSpPr>
            <a:spLocks noChangeArrowheads="1"/>
          </xdr:cNvSpPr>
        </xdr:nvSpPr>
        <xdr:spPr bwMode="auto">
          <a:xfrm>
            <a:off x="190" y="26"/>
            <a:ext cx="101" cy="67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21600" h="21600">
                <a:moveTo>
                  <a:pt x="21600" y="0"/>
                </a:moveTo>
                <a:cubicBezTo>
                  <a:pt x="19416" y="12631"/>
                  <a:pt x="11649" y="21600"/>
                  <a:pt x="2912" y="21600"/>
                </a:cubicBezTo>
                <a:cubicBezTo>
                  <a:pt x="1942" y="21600"/>
                  <a:pt x="849" y="21417"/>
                  <a:pt x="0" y="21234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7149" name="Freeform 103">
            <a:extLst>
              <a:ext uri="{FF2B5EF4-FFF2-40B4-BE49-F238E27FC236}">
                <a16:creationId xmlns:a16="http://schemas.microsoft.com/office/drawing/2014/main" id="{A9106E2B-A3E2-475C-BE2B-D6B296FEADB9}"/>
              </a:ext>
            </a:extLst>
          </xdr:cNvPr>
          <xdr:cNvSpPr>
            <a:spLocks noChangeArrowheads="1"/>
          </xdr:cNvSpPr>
        </xdr:nvSpPr>
        <xdr:spPr bwMode="auto">
          <a:xfrm>
            <a:off x="183" y="41"/>
            <a:ext cx="154" cy="100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21600" h="21600">
                <a:moveTo>
                  <a:pt x="21600" y="0"/>
                </a:moveTo>
                <a:cubicBezTo>
                  <a:pt x="19297" y="12764"/>
                  <a:pt x="11594" y="21600"/>
                  <a:pt x="3018" y="21600"/>
                </a:cubicBezTo>
                <a:cubicBezTo>
                  <a:pt x="2065" y="21600"/>
                  <a:pt x="953" y="21477"/>
                  <a:pt x="0" y="21232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7150" name="Freeform 104">
            <a:extLst>
              <a:ext uri="{FF2B5EF4-FFF2-40B4-BE49-F238E27FC236}">
                <a16:creationId xmlns:a16="http://schemas.microsoft.com/office/drawing/2014/main" id="{5AA90B27-C883-46F0-815A-071F71B7FD59}"/>
              </a:ext>
            </a:extLst>
          </xdr:cNvPr>
          <xdr:cNvSpPr>
            <a:spLocks noChangeArrowheads="1"/>
          </xdr:cNvSpPr>
        </xdr:nvSpPr>
        <xdr:spPr bwMode="auto">
          <a:xfrm>
            <a:off x="757" y="151"/>
            <a:ext cx="158" cy="159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21600" h="21600">
                <a:moveTo>
                  <a:pt x="21600" y="21060"/>
                </a:moveTo>
                <a:cubicBezTo>
                  <a:pt x="20201" y="21369"/>
                  <a:pt x="18647" y="21600"/>
                  <a:pt x="17171" y="21600"/>
                </a:cubicBezTo>
                <a:cubicBezTo>
                  <a:pt x="7692" y="21600"/>
                  <a:pt x="0" y="13963"/>
                  <a:pt x="0" y="4551"/>
                </a:cubicBezTo>
                <a:cubicBezTo>
                  <a:pt x="0" y="3086"/>
                  <a:pt x="233" y="1466"/>
                  <a:pt x="622" y="0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6249" name="Text Box 105">
            <a:extLst>
              <a:ext uri="{FF2B5EF4-FFF2-40B4-BE49-F238E27FC236}">
                <a16:creationId xmlns:a16="http://schemas.microsoft.com/office/drawing/2014/main" id="{977DCAF5-8562-476C-BBF2-4503BAFF2B6A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4" y="274"/>
            <a:ext cx="140" cy="334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</a:p>
          <a:p>
            <a:pPr algn="l" rtl="0">
              <a:defRPr sz="1000"/>
            </a:pPr>
            <a:endParaRPr lang="ja-JP" altLang="en-US"/>
          </a:p>
        </xdr:txBody>
      </xdr:sp>
      <xdr:sp macro="" textlink="">
        <xdr:nvSpPr>
          <xdr:cNvPr id="6250" name="Text Box 106">
            <a:extLst>
              <a:ext uri="{FF2B5EF4-FFF2-40B4-BE49-F238E27FC236}">
                <a16:creationId xmlns:a16="http://schemas.microsoft.com/office/drawing/2014/main" id="{A3D18CF6-2F30-4646-BD01-7846E3F04F97}"/>
              </a:ext>
            </a:extLst>
          </xdr:cNvPr>
          <xdr:cNvSpPr txBox="1">
            <a:spLocks noChangeArrowheads="1"/>
          </xdr:cNvSpPr>
        </xdr:nvSpPr>
        <xdr:spPr bwMode="auto">
          <a:xfrm>
            <a:off x="274" y="116"/>
            <a:ext cx="140" cy="334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</a:p>
          <a:p>
            <a:pPr algn="l" rtl="0">
              <a:defRPr sz="1000"/>
            </a:pPr>
            <a:endParaRPr lang="ja-JP" altLang="en-US"/>
          </a:p>
        </xdr:txBody>
      </xdr:sp>
      <xdr:sp macro="" textlink="">
        <xdr:nvSpPr>
          <xdr:cNvPr id="6251" name="Text Box 107">
            <a:extLst>
              <a:ext uri="{FF2B5EF4-FFF2-40B4-BE49-F238E27FC236}">
                <a16:creationId xmlns:a16="http://schemas.microsoft.com/office/drawing/2014/main" id="{8E332F45-9640-48F5-8D22-2CDB06708BF4}"/>
              </a:ext>
            </a:extLst>
          </xdr:cNvPr>
          <xdr:cNvSpPr txBox="1">
            <a:spLocks noChangeArrowheads="1"/>
          </xdr:cNvSpPr>
        </xdr:nvSpPr>
        <xdr:spPr bwMode="auto">
          <a:xfrm>
            <a:off x="81" y="985"/>
            <a:ext cx="140" cy="334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</a:p>
          <a:p>
            <a:pPr algn="l" rtl="0">
              <a:defRPr sz="1000"/>
            </a:pPr>
            <a:endParaRPr lang="ja-JP" altLang="en-US"/>
          </a:p>
        </xdr:txBody>
      </xdr:sp>
      <xdr:sp macro="" textlink="">
        <xdr:nvSpPr>
          <xdr:cNvPr id="6252" name="Text Box 108">
            <a:extLst>
              <a:ext uri="{FF2B5EF4-FFF2-40B4-BE49-F238E27FC236}">
                <a16:creationId xmlns:a16="http://schemas.microsoft.com/office/drawing/2014/main" id="{37A87F74-BEF4-4E14-8156-5A74E0CB350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76" y="985"/>
            <a:ext cx="140" cy="334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</a:p>
          <a:p>
            <a:pPr algn="l" rtl="0">
              <a:defRPr sz="1000"/>
            </a:pPr>
            <a:endParaRPr lang="ja-JP" altLang="en-US"/>
          </a:p>
        </xdr:txBody>
      </xdr:sp>
    </xdr:grpSp>
    <xdr:clientData/>
  </xdr:twoCellAnchor>
  <xdr:twoCellAnchor>
    <xdr:from>
      <xdr:col>25</xdr:col>
      <xdr:colOff>114300</xdr:colOff>
      <xdr:row>12</xdr:row>
      <xdr:rowOff>19050</xdr:rowOff>
    </xdr:from>
    <xdr:to>
      <xdr:col>38</xdr:col>
      <xdr:colOff>85725</xdr:colOff>
      <xdr:row>19</xdr:row>
      <xdr:rowOff>104775</xdr:rowOff>
    </xdr:to>
    <xdr:grpSp>
      <xdr:nvGrpSpPr>
        <xdr:cNvPr id="7012" name="Group 158">
          <a:extLst>
            <a:ext uri="{FF2B5EF4-FFF2-40B4-BE49-F238E27FC236}">
              <a16:creationId xmlns:a16="http://schemas.microsoft.com/office/drawing/2014/main" id="{FA788C49-7E94-412E-9E61-E8CB5A3F0D9A}"/>
            </a:ext>
          </a:extLst>
        </xdr:cNvPr>
        <xdr:cNvGrpSpPr>
          <a:grpSpLocks/>
        </xdr:cNvGrpSpPr>
      </xdr:nvGrpSpPr>
      <xdr:grpSpPr bwMode="auto">
        <a:xfrm>
          <a:off x="3448050" y="3124200"/>
          <a:ext cx="1704975" cy="1863725"/>
          <a:chOff x="2" y="2"/>
          <a:chExt cx="1779" cy="1750"/>
        </a:xfrm>
      </xdr:grpSpPr>
      <xdr:sp macro="" textlink="">
        <xdr:nvSpPr>
          <xdr:cNvPr id="7125" name="Line 159">
            <a:extLst>
              <a:ext uri="{FF2B5EF4-FFF2-40B4-BE49-F238E27FC236}">
                <a16:creationId xmlns:a16="http://schemas.microsoft.com/office/drawing/2014/main" id="{3921407D-8D3A-4A88-9DB5-EA1F1726C07C}"/>
              </a:ext>
            </a:extLst>
          </xdr:cNvPr>
          <xdr:cNvSpPr>
            <a:spLocks noChangeShapeType="1"/>
          </xdr:cNvSpPr>
        </xdr:nvSpPr>
        <xdr:spPr bwMode="auto">
          <a:xfrm>
            <a:off x="406" y="1372"/>
            <a:ext cx="1375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126" name="Line 160">
            <a:extLst>
              <a:ext uri="{FF2B5EF4-FFF2-40B4-BE49-F238E27FC236}">
                <a16:creationId xmlns:a16="http://schemas.microsoft.com/office/drawing/2014/main" id="{AF44D4EC-8186-491B-AE7A-7FB6C3A5C550}"/>
              </a:ext>
            </a:extLst>
          </xdr:cNvPr>
          <xdr:cNvSpPr>
            <a:spLocks noChangeShapeType="1"/>
          </xdr:cNvSpPr>
        </xdr:nvSpPr>
        <xdr:spPr bwMode="auto">
          <a:xfrm>
            <a:off x="212" y="962"/>
            <a:ext cx="324" cy="695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127" name="Line 161">
            <a:extLst>
              <a:ext uri="{FF2B5EF4-FFF2-40B4-BE49-F238E27FC236}">
                <a16:creationId xmlns:a16="http://schemas.microsoft.com/office/drawing/2014/main" id="{659CDF72-4644-4016-8561-C43228A1E79E}"/>
              </a:ext>
            </a:extLst>
          </xdr:cNvPr>
          <xdr:cNvSpPr>
            <a:spLocks noChangeShapeType="1"/>
          </xdr:cNvSpPr>
        </xdr:nvSpPr>
        <xdr:spPr bwMode="auto">
          <a:xfrm flipV="1">
            <a:off x="2" y="331"/>
            <a:ext cx="652" cy="929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128" name="Line 162">
            <a:extLst>
              <a:ext uri="{FF2B5EF4-FFF2-40B4-BE49-F238E27FC236}">
                <a16:creationId xmlns:a16="http://schemas.microsoft.com/office/drawing/2014/main" id="{57C2548A-2107-49B3-819E-398E170BE2AA}"/>
              </a:ext>
            </a:extLst>
          </xdr:cNvPr>
          <xdr:cNvSpPr>
            <a:spLocks noChangeShapeType="1"/>
          </xdr:cNvSpPr>
        </xdr:nvSpPr>
        <xdr:spPr bwMode="auto">
          <a:xfrm>
            <a:off x="272" y="228"/>
            <a:ext cx="1045" cy="28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129" name="Line 163">
            <a:extLst>
              <a:ext uri="{FF2B5EF4-FFF2-40B4-BE49-F238E27FC236}">
                <a16:creationId xmlns:a16="http://schemas.microsoft.com/office/drawing/2014/main" id="{A8FCDB9B-19D9-4213-8D8A-C11C5CEDB35D}"/>
              </a:ext>
            </a:extLst>
          </xdr:cNvPr>
          <xdr:cNvSpPr>
            <a:spLocks noChangeShapeType="1"/>
          </xdr:cNvSpPr>
        </xdr:nvSpPr>
        <xdr:spPr bwMode="auto">
          <a:xfrm flipV="1">
            <a:off x="1232" y="2"/>
            <a:ext cx="120" cy="137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130" name="Freeform 164">
            <a:extLst>
              <a:ext uri="{FF2B5EF4-FFF2-40B4-BE49-F238E27FC236}">
                <a16:creationId xmlns:a16="http://schemas.microsoft.com/office/drawing/2014/main" id="{5A678370-5BDE-4878-9E52-A2AC4AA99A46}"/>
              </a:ext>
            </a:extLst>
          </xdr:cNvPr>
          <xdr:cNvSpPr>
            <a:spLocks noChangeArrowheads="1"/>
          </xdr:cNvSpPr>
        </xdr:nvSpPr>
        <xdr:spPr bwMode="auto">
          <a:xfrm>
            <a:off x="458" y="1372"/>
            <a:ext cx="60" cy="99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21600" h="21600">
                <a:moveTo>
                  <a:pt x="21600" y="0"/>
                </a:moveTo>
                <a:cubicBezTo>
                  <a:pt x="21600" y="9062"/>
                  <a:pt x="13166" y="17503"/>
                  <a:pt x="0" y="21600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7131" name="Freeform 165">
            <a:extLst>
              <a:ext uri="{FF2B5EF4-FFF2-40B4-BE49-F238E27FC236}">
                <a16:creationId xmlns:a16="http://schemas.microsoft.com/office/drawing/2014/main" id="{158BF471-A91E-4C5E-A203-EC93BFA65312}"/>
              </a:ext>
            </a:extLst>
          </xdr:cNvPr>
          <xdr:cNvSpPr>
            <a:spLocks noChangeArrowheads="1"/>
          </xdr:cNvSpPr>
        </xdr:nvSpPr>
        <xdr:spPr bwMode="auto">
          <a:xfrm>
            <a:off x="126" y="1075"/>
            <a:ext cx="148" cy="29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21600" h="21600">
                <a:moveTo>
                  <a:pt x="21600" y="11012"/>
                </a:moveTo>
                <a:cubicBezTo>
                  <a:pt x="18797" y="17788"/>
                  <a:pt x="15664" y="21600"/>
                  <a:pt x="12531" y="21600"/>
                </a:cubicBezTo>
                <a:cubicBezTo>
                  <a:pt x="8079" y="21600"/>
                  <a:pt x="3545" y="13976"/>
                  <a:pt x="0" y="0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7132" name="Freeform 166">
            <a:extLst>
              <a:ext uri="{FF2B5EF4-FFF2-40B4-BE49-F238E27FC236}">
                <a16:creationId xmlns:a16="http://schemas.microsoft.com/office/drawing/2014/main" id="{9652F235-D6BD-46DE-8DB0-869F1C5E0F41}"/>
              </a:ext>
            </a:extLst>
          </xdr:cNvPr>
          <xdr:cNvSpPr>
            <a:spLocks noChangeArrowheads="1"/>
          </xdr:cNvSpPr>
        </xdr:nvSpPr>
        <xdr:spPr bwMode="auto">
          <a:xfrm>
            <a:off x="1176" y="370"/>
            <a:ext cx="144" cy="102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21600" h="21600">
                <a:moveTo>
                  <a:pt x="0" y="21600"/>
                </a:moveTo>
                <a:cubicBezTo>
                  <a:pt x="2305" y="8930"/>
                  <a:pt x="10501" y="0"/>
                  <a:pt x="19807" y="0"/>
                </a:cubicBezTo>
                <a:cubicBezTo>
                  <a:pt x="20405" y="0"/>
                  <a:pt x="21088" y="121"/>
                  <a:pt x="21600" y="121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7133" name="Freeform 167">
            <a:extLst>
              <a:ext uri="{FF2B5EF4-FFF2-40B4-BE49-F238E27FC236}">
                <a16:creationId xmlns:a16="http://schemas.microsoft.com/office/drawing/2014/main" id="{A2084F65-D3A1-425F-9E92-5923038507E3}"/>
              </a:ext>
            </a:extLst>
          </xdr:cNvPr>
          <xdr:cNvSpPr>
            <a:spLocks noChangeArrowheads="1"/>
          </xdr:cNvSpPr>
        </xdr:nvSpPr>
        <xdr:spPr bwMode="auto">
          <a:xfrm>
            <a:off x="497" y="290"/>
            <a:ext cx="67" cy="169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21600" h="21600">
                <a:moveTo>
                  <a:pt x="21600" y="21600"/>
                </a:moveTo>
                <a:cubicBezTo>
                  <a:pt x="8054" y="17891"/>
                  <a:pt x="0" y="11709"/>
                  <a:pt x="0" y="5164"/>
                </a:cubicBezTo>
                <a:cubicBezTo>
                  <a:pt x="0" y="3491"/>
                  <a:pt x="732" y="1673"/>
                  <a:pt x="1647" y="0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6312" name="Text Box 168">
            <a:extLst>
              <a:ext uri="{FF2B5EF4-FFF2-40B4-BE49-F238E27FC236}">
                <a16:creationId xmlns:a16="http://schemas.microsoft.com/office/drawing/2014/main" id="{FC46B086-2C5D-46AE-97BD-361288ED3E4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05" y="222"/>
            <a:ext cx="159" cy="34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</a:p>
          <a:p>
            <a:pPr algn="l" rtl="0">
              <a:defRPr sz="1000"/>
            </a:pPr>
            <a:endParaRPr lang="ja-JP" altLang="en-US"/>
          </a:p>
        </xdr:txBody>
      </xdr:sp>
      <xdr:sp macro="" textlink="">
        <xdr:nvSpPr>
          <xdr:cNvPr id="6313" name="Text Box 169">
            <a:extLst>
              <a:ext uri="{FF2B5EF4-FFF2-40B4-BE49-F238E27FC236}">
                <a16:creationId xmlns:a16="http://schemas.microsoft.com/office/drawing/2014/main" id="{5E3CBC07-03D7-48B4-904C-7C6681973942}"/>
              </a:ext>
            </a:extLst>
          </xdr:cNvPr>
          <xdr:cNvSpPr txBox="1">
            <a:spLocks noChangeArrowheads="1"/>
          </xdr:cNvSpPr>
        </xdr:nvSpPr>
        <xdr:spPr bwMode="auto">
          <a:xfrm>
            <a:off x="350" y="341"/>
            <a:ext cx="159" cy="34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</a:p>
          <a:p>
            <a:pPr algn="l" rtl="0">
              <a:defRPr sz="1000"/>
            </a:pPr>
            <a:endParaRPr lang="ja-JP" altLang="en-US"/>
          </a:p>
        </xdr:txBody>
      </xdr:sp>
      <xdr:sp macro="" textlink="">
        <xdr:nvSpPr>
          <xdr:cNvPr id="6314" name="Text Box 170">
            <a:extLst>
              <a:ext uri="{FF2B5EF4-FFF2-40B4-BE49-F238E27FC236}">
                <a16:creationId xmlns:a16="http://schemas.microsoft.com/office/drawing/2014/main" id="{4A5CC70D-5C74-4330-AE90-03AB33F6096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51" y="1138"/>
            <a:ext cx="159" cy="34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</a:p>
          <a:p>
            <a:pPr algn="l" rtl="0">
              <a:defRPr sz="1000"/>
            </a:pPr>
            <a:endParaRPr lang="ja-JP" altLang="en-US"/>
          </a:p>
        </xdr:txBody>
      </xdr:sp>
      <xdr:sp macro="" textlink="">
        <xdr:nvSpPr>
          <xdr:cNvPr id="6315" name="Text Box 171">
            <a:extLst>
              <a:ext uri="{FF2B5EF4-FFF2-40B4-BE49-F238E27FC236}">
                <a16:creationId xmlns:a16="http://schemas.microsoft.com/office/drawing/2014/main" id="{AA3FA3E6-2B4E-4C3C-B5B7-3210AC75870B}"/>
              </a:ext>
            </a:extLst>
          </xdr:cNvPr>
          <xdr:cNvSpPr txBox="1">
            <a:spLocks noChangeArrowheads="1"/>
          </xdr:cNvSpPr>
        </xdr:nvSpPr>
        <xdr:spPr bwMode="auto">
          <a:xfrm>
            <a:off x="519" y="1404"/>
            <a:ext cx="159" cy="34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</a:p>
          <a:p>
            <a:pPr algn="l" rtl="0">
              <a:defRPr sz="1000"/>
            </a:pPr>
            <a:endParaRPr lang="ja-JP" altLang="en-US"/>
          </a:p>
        </xdr:txBody>
      </xdr:sp>
      <xdr:sp macro="" textlink="">
        <xdr:nvSpPr>
          <xdr:cNvPr id="6316" name="Text Box 172">
            <a:extLst>
              <a:ext uri="{FF2B5EF4-FFF2-40B4-BE49-F238E27FC236}">
                <a16:creationId xmlns:a16="http://schemas.microsoft.com/office/drawing/2014/main" id="{E3C2B361-174E-41BF-80D2-96A3C5A71B5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04" y="1156"/>
            <a:ext cx="159" cy="34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</a:p>
          <a:p>
            <a:pPr algn="l" rtl="0">
              <a:defRPr sz="1000"/>
            </a:pPr>
            <a:endParaRPr lang="ja-JP" altLang="en-US"/>
          </a:p>
        </xdr:txBody>
      </xdr:sp>
    </xdr:grpSp>
    <xdr:clientData/>
  </xdr:twoCellAnchor>
  <xdr:twoCellAnchor>
    <xdr:from>
      <xdr:col>4</xdr:col>
      <xdr:colOff>0</xdr:colOff>
      <xdr:row>25</xdr:row>
      <xdr:rowOff>0</xdr:rowOff>
    </xdr:from>
    <xdr:to>
      <xdr:col>15</xdr:col>
      <xdr:colOff>123825</xdr:colOff>
      <xdr:row>29</xdr:row>
      <xdr:rowOff>142875</xdr:rowOff>
    </xdr:to>
    <xdr:grpSp>
      <xdr:nvGrpSpPr>
        <xdr:cNvPr id="7013" name="Group 312">
          <a:extLst>
            <a:ext uri="{FF2B5EF4-FFF2-40B4-BE49-F238E27FC236}">
              <a16:creationId xmlns:a16="http://schemas.microsoft.com/office/drawing/2014/main" id="{74B34D8D-1B39-4B4C-9A1E-4125167BF53A}"/>
            </a:ext>
          </a:extLst>
        </xdr:cNvPr>
        <xdr:cNvGrpSpPr>
          <a:grpSpLocks/>
        </xdr:cNvGrpSpPr>
      </xdr:nvGrpSpPr>
      <xdr:grpSpPr bwMode="auto">
        <a:xfrm>
          <a:off x="533400" y="6407150"/>
          <a:ext cx="1590675" cy="1158875"/>
          <a:chOff x="2" y="2"/>
          <a:chExt cx="1272" cy="904"/>
        </a:xfrm>
      </xdr:grpSpPr>
      <xdr:sp macro="" textlink="">
        <xdr:nvSpPr>
          <xdr:cNvPr id="7115" name="Line 313">
            <a:extLst>
              <a:ext uri="{FF2B5EF4-FFF2-40B4-BE49-F238E27FC236}">
                <a16:creationId xmlns:a16="http://schemas.microsoft.com/office/drawing/2014/main" id="{724D37CC-233A-4461-8C8A-5498FFD4B87C}"/>
              </a:ext>
            </a:extLst>
          </xdr:cNvPr>
          <xdr:cNvSpPr>
            <a:spLocks noChangeShapeType="1"/>
          </xdr:cNvSpPr>
        </xdr:nvSpPr>
        <xdr:spPr bwMode="auto">
          <a:xfrm>
            <a:off x="2" y="755"/>
            <a:ext cx="1272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116" name="Line 314">
            <a:extLst>
              <a:ext uri="{FF2B5EF4-FFF2-40B4-BE49-F238E27FC236}">
                <a16:creationId xmlns:a16="http://schemas.microsoft.com/office/drawing/2014/main" id="{F73F3F16-6809-4B41-B366-CAC9A90B01D9}"/>
              </a:ext>
            </a:extLst>
          </xdr:cNvPr>
          <xdr:cNvSpPr>
            <a:spLocks noChangeShapeType="1"/>
          </xdr:cNvSpPr>
        </xdr:nvSpPr>
        <xdr:spPr bwMode="auto">
          <a:xfrm flipV="1">
            <a:off x="2" y="2"/>
            <a:ext cx="528" cy="753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117" name="Line 315">
            <a:extLst>
              <a:ext uri="{FF2B5EF4-FFF2-40B4-BE49-F238E27FC236}">
                <a16:creationId xmlns:a16="http://schemas.microsoft.com/office/drawing/2014/main" id="{BB048905-DA45-4564-8619-25F572B5B5FC}"/>
              </a:ext>
            </a:extLst>
          </xdr:cNvPr>
          <xdr:cNvSpPr>
            <a:spLocks noChangeShapeType="1"/>
          </xdr:cNvSpPr>
        </xdr:nvSpPr>
        <xdr:spPr bwMode="auto">
          <a:xfrm>
            <a:off x="527" y="2"/>
            <a:ext cx="527" cy="753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118" name="Freeform 316">
            <a:extLst>
              <a:ext uri="{FF2B5EF4-FFF2-40B4-BE49-F238E27FC236}">
                <a16:creationId xmlns:a16="http://schemas.microsoft.com/office/drawing/2014/main" id="{19D29C9C-75A1-4F2D-8D68-0E0A2F36AFF9}"/>
              </a:ext>
            </a:extLst>
          </xdr:cNvPr>
          <xdr:cNvSpPr>
            <a:spLocks noChangeArrowheads="1"/>
          </xdr:cNvSpPr>
        </xdr:nvSpPr>
        <xdr:spPr bwMode="auto">
          <a:xfrm>
            <a:off x="116" y="599"/>
            <a:ext cx="80" cy="156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21600" h="21600">
                <a:moveTo>
                  <a:pt x="0" y="0"/>
                </a:moveTo>
                <a:cubicBezTo>
                  <a:pt x="13577" y="4948"/>
                  <a:pt x="21600" y="13117"/>
                  <a:pt x="21600" y="21600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7119" name="Freeform 317">
            <a:extLst>
              <a:ext uri="{FF2B5EF4-FFF2-40B4-BE49-F238E27FC236}">
                <a16:creationId xmlns:a16="http://schemas.microsoft.com/office/drawing/2014/main" id="{9CE232D9-CC15-464C-810D-340D07616319}"/>
              </a:ext>
            </a:extLst>
          </xdr:cNvPr>
          <xdr:cNvSpPr>
            <a:spLocks noChangeArrowheads="1"/>
          </xdr:cNvSpPr>
        </xdr:nvSpPr>
        <xdr:spPr bwMode="auto">
          <a:xfrm>
            <a:off x="528" y="126"/>
            <a:ext cx="1" cy="1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21600" h="21600">
                <a:moveTo>
                  <a:pt x="-1" y="-1"/>
                </a:moveTo>
                <a:cubicBezTo>
                  <a:pt x="-1" y="-1"/>
                  <a:pt x="-1" y="-1"/>
                  <a:pt x="-1" y="-1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7120" name="Freeform 318">
            <a:extLst>
              <a:ext uri="{FF2B5EF4-FFF2-40B4-BE49-F238E27FC236}">
                <a16:creationId xmlns:a16="http://schemas.microsoft.com/office/drawing/2014/main" id="{D6CA7CC2-3D47-4E25-9E6D-E760D362824E}"/>
              </a:ext>
            </a:extLst>
          </xdr:cNvPr>
          <xdr:cNvSpPr>
            <a:spLocks noChangeArrowheads="1"/>
          </xdr:cNvSpPr>
        </xdr:nvSpPr>
        <xdr:spPr bwMode="auto">
          <a:xfrm>
            <a:off x="459" y="104"/>
            <a:ext cx="139" cy="22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21600" h="21600">
                <a:moveTo>
                  <a:pt x="21600" y="0"/>
                </a:moveTo>
                <a:cubicBezTo>
                  <a:pt x="18527" y="13846"/>
                  <a:pt x="14663" y="21600"/>
                  <a:pt x="10800" y="21600"/>
                </a:cubicBezTo>
                <a:cubicBezTo>
                  <a:pt x="6937" y="21600"/>
                  <a:pt x="3073" y="13846"/>
                  <a:pt x="0" y="0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7121" name="Freeform 319">
            <a:extLst>
              <a:ext uri="{FF2B5EF4-FFF2-40B4-BE49-F238E27FC236}">
                <a16:creationId xmlns:a16="http://schemas.microsoft.com/office/drawing/2014/main" id="{E4309400-F195-4C2F-844D-72D38054EEF8}"/>
              </a:ext>
            </a:extLst>
          </xdr:cNvPr>
          <xdr:cNvSpPr>
            <a:spLocks noChangeArrowheads="1"/>
          </xdr:cNvSpPr>
        </xdr:nvSpPr>
        <xdr:spPr bwMode="auto">
          <a:xfrm>
            <a:off x="416" y="164"/>
            <a:ext cx="225" cy="36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21600" h="21600">
                <a:moveTo>
                  <a:pt x="21600" y="0"/>
                </a:moveTo>
                <a:cubicBezTo>
                  <a:pt x="18452" y="14057"/>
                  <a:pt x="14653" y="21600"/>
                  <a:pt x="10800" y="21600"/>
                </a:cubicBezTo>
                <a:cubicBezTo>
                  <a:pt x="6947" y="21600"/>
                  <a:pt x="3148" y="14057"/>
                  <a:pt x="0" y="0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6464" name="Text Box 320">
            <a:extLst>
              <a:ext uri="{FF2B5EF4-FFF2-40B4-BE49-F238E27FC236}">
                <a16:creationId xmlns:a16="http://schemas.microsoft.com/office/drawing/2014/main" id="{183BCBD3-6DCB-40A7-BA2E-213973399F44}"/>
              </a:ext>
            </a:extLst>
          </xdr:cNvPr>
          <xdr:cNvSpPr txBox="1">
            <a:spLocks noChangeArrowheads="1"/>
          </xdr:cNvSpPr>
        </xdr:nvSpPr>
        <xdr:spPr bwMode="auto">
          <a:xfrm>
            <a:off x="474" y="230"/>
            <a:ext cx="122" cy="289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</a:p>
          <a:p>
            <a:pPr algn="l" rtl="0">
              <a:defRPr sz="1000"/>
            </a:pPr>
            <a:endParaRPr lang="ja-JP" altLang="en-US"/>
          </a:p>
        </xdr:txBody>
      </xdr:sp>
      <xdr:sp macro="" textlink="">
        <xdr:nvSpPr>
          <xdr:cNvPr id="6465" name="Text Box 321">
            <a:extLst>
              <a:ext uri="{FF2B5EF4-FFF2-40B4-BE49-F238E27FC236}">
                <a16:creationId xmlns:a16="http://schemas.microsoft.com/office/drawing/2014/main" id="{971D0DB7-0BFA-4B96-AB2F-40F94E847C85}"/>
              </a:ext>
            </a:extLst>
          </xdr:cNvPr>
          <xdr:cNvSpPr txBox="1">
            <a:spLocks noChangeArrowheads="1"/>
          </xdr:cNvSpPr>
        </xdr:nvSpPr>
        <xdr:spPr bwMode="auto">
          <a:xfrm>
            <a:off x="231" y="595"/>
            <a:ext cx="122" cy="289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</a:p>
          <a:p>
            <a:pPr algn="l" rtl="0">
              <a:defRPr sz="1000"/>
            </a:pPr>
            <a:endParaRPr lang="ja-JP" altLang="en-US"/>
          </a:p>
        </xdr:txBody>
      </xdr:sp>
      <xdr:sp macro="" textlink="">
        <xdr:nvSpPr>
          <xdr:cNvPr id="6466" name="Text Box 322">
            <a:extLst>
              <a:ext uri="{FF2B5EF4-FFF2-40B4-BE49-F238E27FC236}">
                <a16:creationId xmlns:a16="http://schemas.microsoft.com/office/drawing/2014/main" id="{1026A49C-82CD-49B6-9FB4-50B818EC186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91" y="617"/>
            <a:ext cx="122" cy="289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</a:p>
          <a:p>
            <a:pPr algn="l" rtl="0">
              <a:defRPr sz="1000"/>
            </a:pPr>
            <a:endParaRPr lang="ja-JP" altLang="en-US"/>
          </a:p>
        </xdr:txBody>
      </xdr:sp>
    </xdr:grpSp>
    <xdr:clientData/>
  </xdr:twoCellAnchor>
  <xdr:twoCellAnchor>
    <xdr:from>
      <xdr:col>27</xdr:col>
      <xdr:colOff>95250</xdr:colOff>
      <xdr:row>24</xdr:row>
      <xdr:rowOff>228600</xdr:rowOff>
    </xdr:from>
    <xdr:to>
      <xdr:col>38</xdr:col>
      <xdr:colOff>66675</xdr:colOff>
      <xdr:row>32</xdr:row>
      <xdr:rowOff>104775</xdr:rowOff>
    </xdr:to>
    <xdr:grpSp>
      <xdr:nvGrpSpPr>
        <xdr:cNvPr id="7014" name="Group 323">
          <a:extLst>
            <a:ext uri="{FF2B5EF4-FFF2-40B4-BE49-F238E27FC236}">
              <a16:creationId xmlns:a16="http://schemas.microsoft.com/office/drawing/2014/main" id="{D5545BBD-7560-4FB1-A69F-2DA81878DE64}"/>
            </a:ext>
          </a:extLst>
        </xdr:cNvPr>
        <xdr:cNvGrpSpPr>
          <a:grpSpLocks/>
        </xdr:cNvGrpSpPr>
      </xdr:nvGrpSpPr>
      <xdr:grpSpPr bwMode="auto">
        <a:xfrm>
          <a:off x="3695700" y="6381750"/>
          <a:ext cx="1438275" cy="1908175"/>
          <a:chOff x="2" y="2"/>
          <a:chExt cx="1567" cy="2025"/>
        </a:xfrm>
      </xdr:grpSpPr>
      <xdr:sp macro="" textlink="">
        <xdr:nvSpPr>
          <xdr:cNvPr id="7103" name="Line 324">
            <a:extLst>
              <a:ext uri="{FF2B5EF4-FFF2-40B4-BE49-F238E27FC236}">
                <a16:creationId xmlns:a16="http://schemas.microsoft.com/office/drawing/2014/main" id="{A0A8B70F-0877-4EB1-95DF-4CB0D3D915A1}"/>
              </a:ext>
            </a:extLst>
          </xdr:cNvPr>
          <xdr:cNvSpPr>
            <a:spLocks noChangeShapeType="1"/>
          </xdr:cNvSpPr>
        </xdr:nvSpPr>
        <xdr:spPr bwMode="auto">
          <a:xfrm flipV="1">
            <a:off x="2" y="2"/>
            <a:ext cx="1140" cy="2025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104" name="Line 325">
            <a:extLst>
              <a:ext uri="{FF2B5EF4-FFF2-40B4-BE49-F238E27FC236}">
                <a16:creationId xmlns:a16="http://schemas.microsoft.com/office/drawing/2014/main" id="{DF251DA9-DAA6-49D3-B097-7CDEA1B4B71D}"/>
              </a:ext>
            </a:extLst>
          </xdr:cNvPr>
          <xdr:cNvSpPr>
            <a:spLocks noChangeShapeType="1"/>
          </xdr:cNvSpPr>
        </xdr:nvSpPr>
        <xdr:spPr bwMode="auto">
          <a:xfrm flipV="1">
            <a:off x="2" y="434"/>
            <a:ext cx="264" cy="1593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105" name="Line 326">
            <a:extLst>
              <a:ext uri="{FF2B5EF4-FFF2-40B4-BE49-F238E27FC236}">
                <a16:creationId xmlns:a16="http://schemas.microsoft.com/office/drawing/2014/main" id="{C5BC51C2-401F-44F3-AB2E-6B7DC47D820B}"/>
              </a:ext>
            </a:extLst>
          </xdr:cNvPr>
          <xdr:cNvSpPr>
            <a:spLocks noChangeShapeType="1"/>
          </xdr:cNvSpPr>
        </xdr:nvSpPr>
        <xdr:spPr bwMode="auto">
          <a:xfrm>
            <a:off x="266" y="434"/>
            <a:ext cx="1303" cy="459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106" name="Line 327">
            <a:extLst>
              <a:ext uri="{FF2B5EF4-FFF2-40B4-BE49-F238E27FC236}">
                <a16:creationId xmlns:a16="http://schemas.microsoft.com/office/drawing/2014/main" id="{63069FBA-4C94-4E83-828D-1C2E04358C2D}"/>
              </a:ext>
            </a:extLst>
          </xdr:cNvPr>
          <xdr:cNvSpPr>
            <a:spLocks noChangeShapeType="1"/>
          </xdr:cNvSpPr>
        </xdr:nvSpPr>
        <xdr:spPr bwMode="auto">
          <a:xfrm>
            <a:off x="1142" y="2"/>
            <a:ext cx="427" cy="89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107" name="Freeform 328">
            <a:extLst>
              <a:ext uri="{FF2B5EF4-FFF2-40B4-BE49-F238E27FC236}">
                <a16:creationId xmlns:a16="http://schemas.microsoft.com/office/drawing/2014/main" id="{BA8D8A6D-2305-4536-BE80-01B96E86207F}"/>
              </a:ext>
            </a:extLst>
          </xdr:cNvPr>
          <xdr:cNvSpPr>
            <a:spLocks noChangeArrowheads="1"/>
          </xdr:cNvSpPr>
        </xdr:nvSpPr>
        <xdr:spPr bwMode="auto">
          <a:xfrm>
            <a:off x="43" y="1784"/>
            <a:ext cx="80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21600" h="21600">
                <a:moveTo>
                  <a:pt x="0" y="0"/>
                </a:moveTo>
                <a:cubicBezTo>
                  <a:pt x="7606" y="3456"/>
                  <a:pt x="14907" y="10800"/>
                  <a:pt x="21600" y="21600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7108" name="Freeform 329">
            <a:extLst>
              <a:ext uri="{FF2B5EF4-FFF2-40B4-BE49-F238E27FC236}">
                <a16:creationId xmlns:a16="http://schemas.microsoft.com/office/drawing/2014/main" id="{88469627-1EE0-455C-8BAB-78B2BB48ADC4}"/>
              </a:ext>
            </a:extLst>
          </xdr:cNvPr>
          <xdr:cNvSpPr>
            <a:spLocks noChangeArrowheads="1"/>
          </xdr:cNvSpPr>
        </xdr:nvSpPr>
        <xdr:spPr bwMode="auto">
          <a:xfrm>
            <a:off x="56" y="1705"/>
            <a:ext cx="107" cy="37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21600" h="21600">
                <a:moveTo>
                  <a:pt x="0" y="0"/>
                </a:moveTo>
                <a:cubicBezTo>
                  <a:pt x="7429" y="3273"/>
                  <a:pt x="14857" y="10800"/>
                  <a:pt x="21600" y="21600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7109" name="Freeform 330">
            <a:extLst>
              <a:ext uri="{FF2B5EF4-FFF2-40B4-BE49-F238E27FC236}">
                <a16:creationId xmlns:a16="http://schemas.microsoft.com/office/drawing/2014/main" id="{2F3FAC1C-9AB4-4CFB-A5A7-EF96AD7D2BF7}"/>
              </a:ext>
            </a:extLst>
          </xdr:cNvPr>
          <xdr:cNvSpPr>
            <a:spLocks noChangeArrowheads="1"/>
          </xdr:cNvSpPr>
        </xdr:nvSpPr>
        <xdr:spPr bwMode="auto">
          <a:xfrm>
            <a:off x="241" y="485"/>
            <a:ext cx="169" cy="102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21600" h="21600">
                <a:moveTo>
                  <a:pt x="21600" y="0"/>
                </a:moveTo>
                <a:cubicBezTo>
                  <a:pt x="18846" y="12840"/>
                  <a:pt x="11452" y="21600"/>
                  <a:pt x="3189" y="21600"/>
                </a:cubicBezTo>
                <a:cubicBezTo>
                  <a:pt x="2174" y="21600"/>
                  <a:pt x="1015" y="21480"/>
                  <a:pt x="0" y="21120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7110" name="Freeform 331">
            <a:extLst>
              <a:ext uri="{FF2B5EF4-FFF2-40B4-BE49-F238E27FC236}">
                <a16:creationId xmlns:a16="http://schemas.microsoft.com/office/drawing/2014/main" id="{5009B192-9BB3-4D61-AB6A-7EBA65B02D4A}"/>
              </a:ext>
            </a:extLst>
          </xdr:cNvPr>
          <xdr:cNvSpPr>
            <a:spLocks noChangeArrowheads="1"/>
          </xdr:cNvSpPr>
        </xdr:nvSpPr>
        <xdr:spPr bwMode="auto">
          <a:xfrm>
            <a:off x="1057" y="154"/>
            <a:ext cx="161" cy="22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21600" h="21600">
                <a:moveTo>
                  <a:pt x="21600" y="5400"/>
                </a:moveTo>
                <a:cubicBezTo>
                  <a:pt x="18482" y="15660"/>
                  <a:pt x="14983" y="21600"/>
                  <a:pt x="11485" y="21600"/>
                </a:cubicBezTo>
                <a:cubicBezTo>
                  <a:pt x="7530" y="21600"/>
                  <a:pt x="3423" y="14040"/>
                  <a:pt x="0" y="0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6476" name="Text Box 332">
            <a:extLst>
              <a:ext uri="{FF2B5EF4-FFF2-40B4-BE49-F238E27FC236}">
                <a16:creationId xmlns:a16="http://schemas.microsoft.com/office/drawing/2014/main" id="{EB063691-4F37-4B03-80CB-76032FEE933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71" y="189"/>
            <a:ext cx="166" cy="395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</a:p>
          <a:p>
            <a:pPr algn="l" rtl="0">
              <a:defRPr sz="1000"/>
            </a:pPr>
            <a:endParaRPr lang="ja-JP" altLang="en-US"/>
          </a:p>
        </xdr:txBody>
      </xdr:sp>
      <xdr:sp macro="" textlink="">
        <xdr:nvSpPr>
          <xdr:cNvPr id="6477" name="Text Box 333">
            <a:extLst>
              <a:ext uri="{FF2B5EF4-FFF2-40B4-BE49-F238E27FC236}">
                <a16:creationId xmlns:a16="http://schemas.microsoft.com/office/drawing/2014/main" id="{5000D855-895B-4C51-9E5E-04C6DEE52771}"/>
              </a:ext>
            </a:extLst>
          </xdr:cNvPr>
          <xdr:cNvSpPr txBox="1">
            <a:spLocks noChangeArrowheads="1"/>
          </xdr:cNvSpPr>
        </xdr:nvSpPr>
        <xdr:spPr bwMode="auto">
          <a:xfrm>
            <a:off x="313" y="552"/>
            <a:ext cx="166" cy="395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</a:p>
          <a:p>
            <a:pPr algn="l" rtl="0">
              <a:defRPr sz="1000"/>
            </a:pPr>
            <a:endParaRPr lang="ja-JP" altLang="en-US"/>
          </a:p>
        </xdr:txBody>
      </xdr:sp>
      <xdr:sp macro="" textlink="">
        <xdr:nvSpPr>
          <xdr:cNvPr id="6478" name="Text Box 334">
            <a:extLst>
              <a:ext uri="{FF2B5EF4-FFF2-40B4-BE49-F238E27FC236}">
                <a16:creationId xmlns:a16="http://schemas.microsoft.com/office/drawing/2014/main" id="{BF48D3B4-A0FA-4663-B5FE-E0B095F25C4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6" y="1466"/>
            <a:ext cx="166" cy="395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</a:p>
          <a:p>
            <a:pPr algn="l" rtl="0">
              <a:defRPr sz="1000"/>
            </a:pPr>
            <a:endParaRPr lang="ja-JP" altLang="en-US"/>
          </a:p>
        </xdr:txBody>
      </xdr:sp>
      <xdr:sp macro="" textlink="">
        <xdr:nvSpPr>
          <xdr:cNvPr id="6479" name="Text Box 335">
            <a:extLst>
              <a:ext uri="{FF2B5EF4-FFF2-40B4-BE49-F238E27FC236}">
                <a16:creationId xmlns:a16="http://schemas.microsoft.com/office/drawing/2014/main" id="{BB47A2E3-C874-44BA-B19A-A8D793A3E9D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20" y="656"/>
            <a:ext cx="166" cy="395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</a:p>
          <a:p>
            <a:pPr algn="l" rtl="0">
              <a:defRPr sz="1000"/>
            </a:pPr>
            <a:endParaRPr lang="ja-JP" altLang="en-US"/>
          </a:p>
        </xdr:txBody>
      </xdr:sp>
    </xdr:grpSp>
    <xdr:clientData/>
  </xdr:twoCellAnchor>
  <xdr:twoCellAnchor>
    <xdr:from>
      <xdr:col>3</xdr:col>
      <xdr:colOff>0</xdr:colOff>
      <xdr:row>40</xdr:row>
      <xdr:rowOff>114300</xdr:rowOff>
    </xdr:from>
    <xdr:to>
      <xdr:col>14</xdr:col>
      <xdr:colOff>104775</xdr:colOff>
      <xdr:row>44</xdr:row>
      <xdr:rowOff>142875</xdr:rowOff>
    </xdr:to>
    <xdr:grpSp>
      <xdr:nvGrpSpPr>
        <xdr:cNvPr id="7015" name="Group 1">
          <a:extLst>
            <a:ext uri="{FF2B5EF4-FFF2-40B4-BE49-F238E27FC236}">
              <a16:creationId xmlns:a16="http://schemas.microsoft.com/office/drawing/2014/main" id="{7A4ADF79-DEAC-490D-865A-A74EE2BB3755}"/>
            </a:ext>
          </a:extLst>
        </xdr:cNvPr>
        <xdr:cNvGrpSpPr>
          <a:grpSpLocks/>
        </xdr:cNvGrpSpPr>
      </xdr:nvGrpSpPr>
      <xdr:grpSpPr bwMode="auto">
        <a:xfrm>
          <a:off x="400050" y="10394950"/>
          <a:ext cx="1571625" cy="1044575"/>
          <a:chOff x="2" y="2"/>
          <a:chExt cx="1373" cy="887"/>
        </a:xfrm>
      </xdr:grpSpPr>
      <xdr:sp macro="" textlink="">
        <xdr:nvSpPr>
          <xdr:cNvPr id="7094" name="Line 2">
            <a:extLst>
              <a:ext uri="{FF2B5EF4-FFF2-40B4-BE49-F238E27FC236}">
                <a16:creationId xmlns:a16="http://schemas.microsoft.com/office/drawing/2014/main" id="{077A03E0-E845-47CC-A52C-E6B4671F3C3B}"/>
              </a:ext>
            </a:extLst>
          </xdr:cNvPr>
          <xdr:cNvSpPr>
            <a:spLocks noChangeShapeType="1"/>
          </xdr:cNvSpPr>
        </xdr:nvSpPr>
        <xdr:spPr bwMode="auto">
          <a:xfrm>
            <a:off x="2" y="427"/>
            <a:ext cx="1373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095" name="Line 3">
            <a:extLst>
              <a:ext uri="{FF2B5EF4-FFF2-40B4-BE49-F238E27FC236}">
                <a16:creationId xmlns:a16="http://schemas.microsoft.com/office/drawing/2014/main" id="{144BC07C-4EAF-4090-B783-3F76003B1512}"/>
              </a:ext>
            </a:extLst>
          </xdr:cNvPr>
          <xdr:cNvSpPr>
            <a:spLocks noChangeShapeType="1"/>
          </xdr:cNvSpPr>
        </xdr:nvSpPr>
        <xdr:spPr bwMode="auto">
          <a:xfrm>
            <a:off x="111" y="84"/>
            <a:ext cx="1189" cy="686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096" name="Line 4">
            <a:extLst>
              <a:ext uri="{FF2B5EF4-FFF2-40B4-BE49-F238E27FC236}">
                <a16:creationId xmlns:a16="http://schemas.microsoft.com/office/drawing/2014/main" id="{F762ADC1-135A-449D-BED0-0DA74EEA80E0}"/>
              </a:ext>
            </a:extLst>
          </xdr:cNvPr>
          <xdr:cNvSpPr>
            <a:spLocks noChangeShapeType="1"/>
          </xdr:cNvSpPr>
        </xdr:nvSpPr>
        <xdr:spPr bwMode="auto">
          <a:xfrm flipV="1">
            <a:off x="170" y="2"/>
            <a:ext cx="1051" cy="883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097" name="Freeform 5">
            <a:extLst>
              <a:ext uri="{FF2B5EF4-FFF2-40B4-BE49-F238E27FC236}">
                <a16:creationId xmlns:a16="http://schemas.microsoft.com/office/drawing/2014/main" id="{B66ADA43-5A07-4105-9542-1056EDBC1D95}"/>
              </a:ext>
            </a:extLst>
          </xdr:cNvPr>
          <xdr:cNvSpPr>
            <a:spLocks noChangeArrowheads="1"/>
          </xdr:cNvSpPr>
        </xdr:nvSpPr>
        <xdr:spPr bwMode="auto">
          <a:xfrm>
            <a:off x="567" y="357"/>
            <a:ext cx="19" cy="70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21600" h="21600">
                <a:moveTo>
                  <a:pt x="0" y="21600"/>
                </a:moveTo>
                <a:cubicBezTo>
                  <a:pt x="0" y="14049"/>
                  <a:pt x="7855" y="6498"/>
                  <a:pt x="21600" y="0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7098" name="Freeform 6">
            <a:extLst>
              <a:ext uri="{FF2B5EF4-FFF2-40B4-BE49-F238E27FC236}">
                <a16:creationId xmlns:a16="http://schemas.microsoft.com/office/drawing/2014/main" id="{878CEF5E-6C79-43C2-AAFB-E53ABE25E08C}"/>
              </a:ext>
            </a:extLst>
          </xdr:cNvPr>
          <xdr:cNvSpPr>
            <a:spLocks noChangeArrowheads="1"/>
          </xdr:cNvSpPr>
        </xdr:nvSpPr>
        <xdr:spPr bwMode="auto">
          <a:xfrm>
            <a:off x="634" y="482"/>
            <a:ext cx="161" cy="47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21600" h="21600">
                <a:moveTo>
                  <a:pt x="21600" y="0"/>
                </a:moveTo>
                <a:cubicBezTo>
                  <a:pt x="19242" y="13272"/>
                  <a:pt x="14907" y="21600"/>
                  <a:pt x="10344" y="21600"/>
                </a:cubicBezTo>
                <a:cubicBezTo>
                  <a:pt x="6389" y="21600"/>
                  <a:pt x="2510" y="15094"/>
                  <a:pt x="0" y="4684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7099" name="Freeform 7">
            <a:extLst>
              <a:ext uri="{FF2B5EF4-FFF2-40B4-BE49-F238E27FC236}">
                <a16:creationId xmlns:a16="http://schemas.microsoft.com/office/drawing/2014/main" id="{EC06BCD1-DA5B-4980-8A71-E8C4C4EC7470}"/>
              </a:ext>
            </a:extLst>
          </xdr:cNvPr>
          <xdr:cNvSpPr>
            <a:spLocks noChangeArrowheads="1"/>
          </xdr:cNvSpPr>
        </xdr:nvSpPr>
        <xdr:spPr bwMode="auto">
          <a:xfrm>
            <a:off x="606" y="493"/>
            <a:ext cx="212" cy="64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21600" h="21600">
                <a:moveTo>
                  <a:pt x="21600" y="0"/>
                </a:moveTo>
                <a:cubicBezTo>
                  <a:pt x="19284" y="13381"/>
                  <a:pt x="14883" y="21600"/>
                  <a:pt x="10192" y="21600"/>
                </a:cubicBezTo>
                <a:cubicBezTo>
                  <a:pt x="6312" y="21600"/>
                  <a:pt x="2490" y="15674"/>
                  <a:pt x="0" y="5926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38" name="Text Box 8">
            <a:extLst>
              <a:ext uri="{FF2B5EF4-FFF2-40B4-BE49-F238E27FC236}">
                <a16:creationId xmlns:a16="http://schemas.microsoft.com/office/drawing/2014/main" id="{140A63CE-05F0-4733-8FA5-D21DB8C91E6C}"/>
              </a:ext>
            </a:extLst>
          </xdr:cNvPr>
          <xdr:cNvSpPr txBox="1">
            <a:spLocks noChangeArrowheads="1"/>
          </xdr:cNvSpPr>
        </xdr:nvSpPr>
        <xdr:spPr bwMode="auto">
          <a:xfrm>
            <a:off x="876" y="267"/>
            <a:ext cx="133" cy="315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</a:p>
          <a:p>
            <a:pPr algn="l" rtl="0">
              <a:defRPr sz="1000"/>
            </a:pPr>
            <a:endParaRPr lang="ja-JP" altLang="en-US"/>
          </a:p>
        </xdr:txBody>
      </xdr:sp>
      <xdr:sp macro="" textlink="">
        <xdr:nvSpPr>
          <xdr:cNvPr id="139" name="Text Box 9">
            <a:extLst>
              <a:ext uri="{FF2B5EF4-FFF2-40B4-BE49-F238E27FC236}">
                <a16:creationId xmlns:a16="http://schemas.microsoft.com/office/drawing/2014/main" id="{74B96993-5B8D-409A-9D9D-3DF96A158AFC}"/>
              </a:ext>
            </a:extLst>
          </xdr:cNvPr>
          <xdr:cNvSpPr txBox="1">
            <a:spLocks noChangeArrowheads="1"/>
          </xdr:cNvSpPr>
        </xdr:nvSpPr>
        <xdr:spPr bwMode="auto">
          <a:xfrm>
            <a:off x="410" y="259"/>
            <a:ext cx="133" cy="315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</a:p>
          <a:p>
            <a:pPr algn="l" rtl="0">
              <a:defRPr sz="1000"/>
            </a:pPr>
            <a:endParaRPr lang="ja-JP" altLang="en-US"/>
          </a:p>
        </xdr:txBody>
      </xdr:sp>
      <xdr:sp macro="" textlink="">
        <xdr:nvSpPr>
          <xdr:cNvPr id="140" name="Text Box 10">
            <a:extLst>
              <a:ext uri="{FF2B5EF4-FFF2-40B4-BE49-F238E27FC236}">
                <a16:creationId xmlns:a16="http://schemas.microsoft.com/office/drawing/2014/main" id="{79CDC6E5-57D5-4317-9C49-13D9D6DDEDED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3" y="574"/>
            <a:ext cx="133" cy="315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</a:p>
          <a:p>
            <a:pPr algn="l" rtl="0">
              <a:defRPr sz="1000"/>
            </a:pPr>
            <a:endParaRPr lang="ja-JP" altLang="en-US"/>
          </a:p>
        </xdr:txBody>
      </xdr:sp>
    </xdr:grpSp>
    <xdr:clientData/>
  </xdr:twoCellAnchor>
  <xdr:twoCellAnchor>
    <xdr:from>
      <xdr:col>15</xdr:col>
      <xdr:colOff>104775</xdr:colOff>
      <xdr:row>40</xdr:row>
      <xdr:rowOff>180975</xdr:rowOff>
    </xdr:from>
    <xdr:to>
      <xdr:col>28</xdr:col>
      <xdr:colOff>0</xdr:colOff>
      <xdr:row>44</xdr:row>
      <xdr:rowOff>180975</xdr:rowOff>
    </xdr:to>
    <xdr:grpSp>
      <xdr:nvGrpSpPr>
        <xdr:cNvPr id="7016" name="Group 19">
          <a:extLst>
            <a:ext uri="{FF2B5EF4-FFF2-40B4-BE49-F238E27FC236}">
              <a16:creationId xmlns:a16="http://schemas.microsoft.com/office/drawing/2014/main" id="{B81686DF-9036-412E-B690-4688D4D77023}"/>
            </a:ext>
          </a:extLst>
        </xdr:cNvPr>
        <xdr:cNvGrpSpPr>
          <a:grpSpLocks/>
        </xdr:cNvGrpSpPr>
      </xdr:nvGrpSpPr>
      <xdr:grpSpPr bwMode="auto">
        <a:xfrm>
          <a:off x="2105025" y="10461625"/>
          <a:ext cx="1628775" cy="1016000"/>
          <a:chOff x="22" y="2"/>
          <a:chExt cx="1535" cy="840"/>
        </a:xfrm>
      </xdr:grpSpPr>
      <xdr:sp macro="" textlink="">
        <xdr:nvSpPr>
          <xdr:cNvPr id="7086" name="Line 20">
            <a:extLst>
              <a:ext uri="{FF2B5EF4-FFF2-40B4-BE49-F238E27FC236}">
                <a16:creationId xmlns:a16="http://schemas.microsoft.com/office/drawing/2014/main" id="{6FA94A3D-9DA3-4EC4-9FB6-D41A14F852DF}"/>
              </a:ext>
            </a:extLst>
          </xdr:cNvPr>
          <xdr:cNvSpPr>
            <a:spLocks noChangeShapeType="1"/>
          </xdr:cNvSpPr>
        </xdr:nvSpPr>
        <xdr:spPr bwMode="auto">
          <a:xfrm>
            <a:off x="185" y="187"/>
            <a:ext cx="1372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087" name="Line 21">
            <a:extLst>
              <a:ext uri="{FF2B5EF4-FFF2-40B4-BE49-F238E27FC236}">
                <a16:creationId xmlns:a16="http://schemas.microsoft.com/office/drawing/2014/main" id="{37468A2E-4A06-4523-BB0A-7D04F0891FDF}"/>
              </a:ext>
            </a:extLst>
          </xdr:cNvPr>
          <xdr:cNvSpPr>
            <a:spLocks noChangeShapeType="1"/>
          </xdr:cNvSpPr>
        </xdr:nvSpPr>
        <xdr:spPr bwMode="auto">
          <a:xfrm>
            <a:off x="185" y="594"/>
            <a:ext cx="1372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088" name="Line 22">
            <a:extLst>
              <a:ext uri="{FF2B5EF4-FFF2-40B4-BE49-F238E27FC236}">
                <a16:creationId xmlns:a16="http://schemas.microsoft.com/office/drawing/2014/main" id="{923F4980-5AE2-4153-A4EF-2E38D3D71ED5}"/>
              </a:ext>
            </a:extLst>
          </xdr:cNvPr>
          <xdr:cNvSpPr>
            <a:spLocks noChangeShapeType="1"/>
          </xdr:cNvSpPr>
        </xdr:nvSpPr>
        <xdr:spPr bwMode="auto">
          <a:xfrm flipV="1">
            <a:off x="323" y="2"/>
            <a:ext cx="1162" cy="727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089" name="Freeform 23">
            <a:extLst>
              <a:ext uri="{FF2B5EF4-FFF2-40B4-BE49-F238E27FC236}">
                <a16:creationId xmlns:a16="http://schemas.microsoft.com/office/drawing/2014/main" id="{6E3D669D-B49A-4DEB-9A9D-53968B426CD2}"/>
              </a:ext>
            </a:extLst>
          </xdr:cNvPr>
          <xdr:cNvSpPr>
            <a:spLocks noChangeArrowheads="1"/>
          </xdr:cNvSpPr>
        </xdr:nvSpPr>
        <xdr:spPr bwMode="auto">
          <a:xfrm>
            <a:off x="1321" y="107"/>
            <a:ext cx="22" cy="80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21600" h="21600">
                <a:moveTo>
                  <a:pt x="0" y="0"/>
                </a:moveTo>
                <a:cubicBezTo>
                  <a:pt x="13846" y="6480"/>
                  <a:pt x="21600" y="14040"/>
                  <a:pt x="21600" y="21600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46" name="Text Box 24">
            <a:extLst>
              <a:ext uri="{FF2B5EF4-FFF2-40B4-BE49-F238E27FC236}">
                <a16:creationId xmlns:a16="http://schemas.microsoft.com/office/drawing/2014/main" id="{5FDCB9F0-EAF7-4F3B-B954-A673A08242C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04" y="34"/>
            <a:ext cx="144" cy="307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</a:p>
          <a:p>
            <a:pPr algn="l" rtl="0">
              <a:defRPr sz="1000"/>
            </a:pPr>
            <a:endParaRPr lang="ja-JP" altLang="en-US"/>
          </a:p>
        </xdr:txBody>
      </xdr:sp>
      <xdr:sp macro="" textlink="">
        <xdr:nvSpPr>
          <xdr:cNvPr id="147" name="Text Box 25">
            <a:extLst>
              <a:ext uri="{FF2B5EF4-FFF2-40B4-BE49-F238E27FC236}">
                <a16:creationId xmlns:a16="http://schemas.microsoft.com/office/drawing/2014/main" id="{68161D4D-998F-46EE-BAAA-3ABB7FFFF65F}"/>
              </a:ext>
            </a:extLst>
          </xdr:cNvPr>
          <xdr:cNvSpPr txBox="1">
            <a:spLocks noChangeArrowheads="1"/>
          </xdr:cNvSpPr>
        </xdr:nvSpPr>
        <xdr:spPr bwMode="auto">
          <a:xfrm>
            <a:off x="22" y="91"/>
            <a:ext cx="162" cy="170"/>
          </a:xfrm>
          <a:prstGeom prst="rect">
            <a:avLst/>
          </a:prstGeom>
          <a:noFill/>
          <a:ln>
            <a:noFill/>
          </a:ln>
        </xdr:spPr>
        <xdr:txBody>
          <a:bodyPr wrap="squar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altLang="ja-JP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ℓ</a:t>
            </a:r>
            <a:endParaRPr lang="ja-JP" altLang="en-US"/>
          </a:p>
        </xdr:txBody>
      </xdr:sp>
      <xdr:sp macro="" textlink="">
        <xdr:nvSpPr>
          <xdr:cNvPr id="148" name="Text Box 26">
            <a:extLst>
              <a:ext uri="{FF2B5EF4-FFF2-40B4-BE49-F238E27FC236}">
                <a16:creationId xmlns:a16="http://schemas.microsoft.com/office/drawing/2014/main" id="{191D86E5-C810-40EB-8ABF-9E1859E7509E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" y="535"/>
            <a:ext cx="144" cy="307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ｍ</a:t>
            </a:r>
          </a:p>
          <a:p>
            <a:pPr algn="l" rtl="0">
              <a:defRPr sz="1000"/>
            </a:pPr>
            <a:endParaRPr lang="ja-JP" altLang="en-US"/>
          </a:p>
        </xdr:txBody>
      </xdr:sp>
      <xdr:sp macro="" textlink="">
        <xdr:nvSpPr>
          <xdr:cNvPr id="149" name="Text Box 27">
            <a:extLst>
              <a:ext uri="{FF2B5EF4-FFF2-40B4-BE49-F238E27FC236}">
                <a16:creationId xmlns:a16="http://schemas.microsoft.com/office/drawing/2014/main" id="{C1D24F53-B1FA-42A6-9477-073BB32FE44F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8" y="446"/>
            <a:ext cx="197" cy="299"/>
          </a:xfrm>
          <a:prstGeom prst="rect">
            <a:avLst/>
          </a:prstGeom>
          <a:noFill/>
          <a:ln>
            <a:noFill/>
          </a:ln>
        </xdr:spPr>
        <xdr:txBody>
          <a:bodyPr wrap="squar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</a:p>
          <a:p>
            <a:pPr algn="l" rtl="0">
              <a:defRPr sz="1000"/>
            </a:pPr>
            <a:endParaRPr lang="ja-JP" altLang="en-US"/>
          </a:p>
        </xdr:txBody>
      </xdr:sp>
    </xdr:grpSp>
    <xdr:clientData/>
  </xdr:twoCellAnchor>
  <xdr:twoCellAnchor>
    <xdr:from>
      <xdr:col>29</xdr:col>
      <xdr:colOff>38100</xdr:colOff>
      <xdr:row>41</xdr:row>
      <xdr:rowOff>28575</xdr:rowOff>
    </xdr:from>
    <xdr:to>
      <xdr:col>40</xdr:col>
      <xdr:colOff>123825</xdr:colOff>
      <xdr:row>45</xdr:row>
      <xdr:rowOff>219075</xdr:rowOff>
    </xdr:to>
    <xdr:grpSp>
      <xdr:nvGrpSpPr>
        <xdr:cNvPr id="7017" name="Group 47">
          <a:extLst>
            <a:ext uri="{FF2B5EF4-FFF2-40B4-BE49-F238E27FC236}">
              <a16:creationId xmlns:a16="http://schemas.microsoft.com/office/drawing/2014/main" id="{B18CD42D-4F26-4E8F-BEA8-21B3CD898A08}"/>
            </a:ext>
          </a:extLst>
        </xdr:cNvPr>
        <xdr:cNvGrpSpPr>
          <a:grpSpLocks/>
        </xdr:cNvGrpSpPr>
      </xdr:nvGrpSpPr>
      <xdr:grpSpPr bwMode="auto">
        <a:xfrm>
          <a:off x="3905250" y="10563225"/>
          <a:ext cx="1552575" cy="1206500"/>
          <a:chOff x="34" y="23"/>
          <a:chExt cx="1531" cy="895"/>
        </a:xfrm>
      </xdr:grpSpPr>
      <xdr:sp macro="" textlink="">
        <xdr:nvSpPr>
          <xdr:cNvPr id="7074" name="Line 48">
            <a:extLst>
              <a:ext uri="{FF2B5EF4-FFF2-40B4-BE49-F238E27FC236}">
                <a16:creationId xmlns:a16="http://schemas.microsoft.com/office/drawing/2014/main" id="{B85E8C03-6CDA-4D46-B1CA-9B083700AC58}"/>
              </a:ext>
            </a:extLst>
          </xdr:cNvPr>
          <xdr:cNvSpPr>
            <a:spLocks noChangeShapeType="1"/>
          </xdr:cNvSpPr>
        </xdr:nvSpPr>
        <xdr:spPr bwMode="auto">
          <a:xfrm>
            <a:off x="194" y="103"/>
            <a:ext cx="137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075" name="Line 49">
            <a:extLst>
              <a:ext uri="{FF2B5EF4-FFF2-40B4-BE49-F238E27FC236}">
                <a16:creationId xmlns:a16="http://schemas.microsoft.com/office/drawing/2014/main" id="{3E69C88D-98C4-4D5E-9855-F359F1E634A4}"/>
              </a:ext>
            </a:extLst>
          </xdr:cNvPr>
          <xdr:cNvSpPr>
            <a:spLocks noChangeShapeType="1"/>
          </xdr:cNvSpPr>
        </xdr:nvSpPr>
        <xdr:spPr bwMode="auto">
          <a:xfrm>
            <a:off x="194" y="693"/>
            <a:ext cx="137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3" name="Text Box 50">
            <a:extLst>
              <a:ext uri="{FF2B5EF4-FFF2-40B4-BE49-F238E27FC236}">
                <a16:creationId xmlns:a16="http://schemas.microsoft.com/office/drawing/2014/main" id="{4185B4CF-F23F-4B19-BF28-58E7C1F3F854}"/>
              </a:ext>
            </a:extLst>
          </xdr:cNvPr>
          <xdr:cNvSpPr txBox="1">
            <a:spLocks noChangeArrowheads="1"/>
          </xdr:cNvSpPr>
        </xdr:nvSpPr>
        <xdr:spPr bwMode="auto">
          <a:xfrm>
            <a:off x="861" y="66"/>
            <a:ext cx="150" cy="274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</a:p>
          <a:p>
            <a:pPr algn="l" rtl="0">
              <a:defRPr sz="1000"/>
            </a:pPr>
            <a:endParaRPr lang="ja-JP" altLang="en-US"/>
          </a:p>
        </xdr:txBody>
      </xdr:sp>
      <xdr:sp macro="" textlink="">
        <xdr:nvSpPr>
          <xdr:cNvPr id="154" name="Text Box 51">
            <a:extLst>
              <a:ext uri="{FF2B5EF4-FFF2-40B4-BE49-F238E27FC236}">
                <a16:creationId xmlns:a16="http://schemas.microsoft.com/office/drawing/2014/main" id="{1F95839B-5259-478C-B8C9-FA6F32134ADE}"/>
              </a:ext>
            </a:extLst>
          </xdr:cNvPr>
          <xdr:cNvSpPr txBox="1">
            <a:spLocks noChangeArrowheads="1"/>
          </xdr:cNvSpPr>
        </xdr:nvSpPr>
        <xdr:spPr bwMode="auto">
          <a:xfrm>
            <a:off x="34" y="59"/>
            <a:ext cx="122" cy="267"/>
          </a:xfrm>
          <a:prstGeom prst="rect">
            <a:avLst/>
          </a:prstGeom>
          <a:noFill/>
          <a:ln>
            <a:noFill/>
          </a:ln>
        </xdr:spPr>
        <xdr:txBody>
          <a:bodyPr wrap="square" lIns="0" tIns="0" rIns="0" bIns="0" anchor="t" upright="1">
            <a:spAutoFit/>
          </a:bodyPr>
          <a:lstStyle/>
          <a:p>
            <a:pPr algn="l" rtl="0">
              <a:lnSpc>
                <a:spcPts val="1300"/>
              </a:lnSpc>
              <a:defRPr sz="1000"/>
            </a:pPr>
            <a:r>
              <a:rPr lang="en-US" altLang="ja-JP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ℓ</a:t>
            </a: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  <a:p>
            <a:pPr algn="l" rtl="0">
              <a:defRPr sz="1000"/>
            </a:pPr>
            <a:endParaRPr lang="ja-JP" altLang="en-US"/>
          </a:p>
        </xdr:txBody>
      </xdr:sp>
      <xdr:sp macro="" textlink="">
        <xdr:nvSpPr>
          <xdr:cNvPr id="155" name="Text Box 52">
            <a:extLst>
              <a:ext uri="{FF2B5EF4-FFF2-40B4-BE49-F238E27FC236}">
                <a16:creationId xmlns:a16="http://schemas.microsoft.com/office/drawing/2014/main" id="{133D44CD-4DB5-4315-9C3D-2F16BED11B64}"/>
              </a:ext>
            </a:extLst>
          </xdr:cNvPr>
          <xdr:cNvSpPr txBox="1">
            <a:spLocks noChangeArrowheads="1"/>
          </xdr:cNvSpPr>
        </xdr:nvSpPr>
        <xdr:spPr bwMode="auto">
          <a:xfrm>
            <a:off x="53" y="644"/>
            <a:ext cx="150" cy="274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ｍ</a:t>
            </a:r>
          </a:p>
          <a:p>
            <a:pPr algn="l" rtl="0">
              <a:defRPr sz="1000"/>
            </a:pPr>
            <a:endParaRPr lang="ja-JP" altLang="en-US"/>
          </a:p>
        </xdr:txBody>
      </xdr:sp>
      <xdr:sp macro="" textlink="">
        <xdr:nvSpPr>
          <xdr:cNvPr id="156" name="Text Box 53">
            <a:extLst>
              <a:ext uri="{FF2B5EF4-FFF2-40B4-BE49-F238E27FC236}">
                <a16:creationId xmlns:a16="http://schemas.microsoft.com/office/drawing/2014/main" id="{FE87D4D2-F8F9-400B-BFEA-A2FF6520236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0" y="355"/>
            <a:ext cx="150" cy="274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</a:p>
          <a:p>
            <a:pPr algn="l" rtl="0">
              <a:defRPr sz="1000"/>
            </a:pPr>
            <a:endParaRPr lang="ja-JP" altLang="en-US"/>
          </a:p>
        </xdr:txBody>
      </xdr:sp>
      <xdr:sp macro="" textlink="">
        <xdr:nvSpPr>
          <xdr:cNvPr id="7080" name="Line 54">
            <a:extLst>
              <a:ext uri="{FF2B5EF4-FFF2-40B4-BE49-F238E27FC236}">
                <a16:creationId xmlns:a16="http://schemas.microsoft.com/office/drawing/2014/main" id="{12D952DA-4322-40EB-9816-1EFA7236C869}"/>
              </a:ext>
            </a:extLst>
          </xdr:cNvPr>
          <xdr:cNvSpPr>
            <a:spLocks noChangeShapeType="1"/>
          </xdr:cNvSpPr>
        </xdr:nvSpPr>
        <xdr:spPr bwMode="auto">
          <a:xfrm>
            <a:off x="550" y="23"/>
            <a:ext cx="694" cy="40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081" name="Line 55">
            <a:extLst>
              <a:ext uri="{FF2B5EF4-FFF2-40B4-BE49-F238E27FC236}">
                <a16:creationId xmlns:a16="http://schemas.microsoft.com/office/drawing/2014/main" id="{D0EB7977-9487-4BF8-BE5E-8DE3EAC4A93C}"/>
              </a:ext>
            </a:extLst>
          </xdr:cNvPr>
          <xdr:cNvSpPr>
            <a:spLocks noChangeShapeType="1"/>
          </xdr:cNvSpPr>
        </xdr:nvSpPr>
        <xdr:spPr bwMode="auto">
          <a:xfrm flipV="1">
            <a:off x="800" y="423"/>
            <a:ext cx="444" cy="37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082" name="Freeform 56">
            <a:extLst>
              <a:ext uri="{FF2B5EF4-FFF2-40B4-BE49-F238E27FC236}">
                <a16:creationId xmlns:a16="http://schemas.microsoft.com/office/drawing/2014/main" id="{A88346D0-B8EC-4E1E-AF8A-AEB00493A93C}"/>
              </a:ext>
            </a:extLst>
          </xdr:cNvPr>
          <xdr:cNvSpPr>
            <a:spLocks noChangeArrowheads="1"/>
          </xdr:cNvSpPr>
        </xdr:nvSpPr>
        <xdr:spPr bwMode="auto">
          <a:xfrm>
            <a:off x="826" y="103"/>
            <a:ext cx="21" cy="79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21600" h="21600">
                <a:moveTo>
                  <a:pt x="21600" y="0"/>
                </a:moveTo>
                <a:cubicBezTo>
                  <a:pt x="21600" y="7560"/>
                  <a:pt x="13427" y="15120"/>
                  <a:pt x="0" y="21600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7083" name="Freeform 57">
            <a:extLst>
              <a:ext uri="{FF2B5EF4-FFF2-40B4-BE49-F238E27FC236}">
                <a16:creationId xmlns:a16="http://schemas.microsoft.com/office/drawing/2014/main" id="{7998DC06-FBA5-47CC-AFCE-5671845667FA}"/>
              </a:ext>
            </a:extLst>
          </xdr:cNvPr>
          <xdr:cNvSpPr>
            <a:spLocks noChangeArrowheads="1"/>
          </xdr:cNvSpPr>
        </xdr:nvSpPr>
        <xdr:spPr bwMode="auto">
          <a:xfrm>
            <a:off x="1009" y="624"/>
            <a:ext cx="24" cy="69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21600" h="21600">
                <a:moveTo>
                  <a:pt x="0" y="0"/>
                </a:moveTo>
                <a:cubicBezTo>
                  <a:pt x="13563" y="6020"/>
                  <a:pt x="21600" y="13810"/>
                  <a:pt x="21600" y="21600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7084" name="Freeform 58">
            <a:extLst>
              <a:ext uri="{FF2B5EF4-FFF2-40B4-BE49-F238E27FC236}">
                <a16:creationId xmlns:a16="http://schemas.microsoft.com/office/drawing/2014/main" id="{C67862EE-9838-4783-84D5-89FAED6F3967}"/>
              </a:ext>
            </a:extLst>
          </xdr:cNvPr>
          <xdr:cNvSpPr>
            <a:spLocks noChangeArrowheads="1"/>
          </xdr:cNvSpPr>
        </xdr:nvSpPr>
        <xdr:spPr bwMode="auto">
          <a:xfrm>
            <a:off x="1053" y="591"/>
            <a:ext cx="36" cy="102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21600" h="21600">
                <a:moveTo>
                  <a:pt x="0" y="0"/>
                </a:moveTo>
                <a:cubicBezTo>
                  <a:pt x="13935" y="6120"/>
                  <a:pt x="21600" y="13800"/>
                  <a:pt x="21600" y="21600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62" name="Text Box 59">
            <a:extLst>
              <a:ext uri="{FF2B5EF4-FFF2-40B4-BE49-F238E27FC236}">
                <a16:creationId xmlns:a16="http://schemas.microsoft.com/office/drawing/2014/main" id="{A929B1BF-BB8D-498F-AB22-C1C9D7FE63C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33" y="572"/>
            <a:ext cx="150" cy="274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</a:p>
          <a:p>
            <a:pPr algn="l" rtl="0">
              <a:defRPr sz="1000"/>
            </a:pPr>
            <a:endParaRPr lang="ja-JP" altLang="en-US"/>
          </a:p>
        </xdr:txBody>
      </xdr:sp>
    </xdr:grpSp>
    <xdr:clientData/>
  </xdr:twoCellAnchor>
  <xdr:twoCellAnchor>
    <xdr:from>
      <xdr:col>3</xdr:col>
      <xdr:colOff>66675</xdr:colOff>
      <xdr:row>50</xdr:row>
      <xdr:rowOff>142875</xdr:rowOff>
    </xdr:from>
    <xdr:to>
      <xdr:col>16</xdr:col>
      <xdr:colOff>57150</xdr:colOff>
      <xdr:row>56</xdr:row>
      <xdr:rowOff>85725</xdr:rowOff>
    </xdr:to>
    <xdr:grpSp>
      <xdr:nvGrpSpPr>
        <xdr:cNvPr id="7018" name="Group 92">
          <a:extLst>
            <a:ext uri="{FF2B5EF4-FFF2-40B4-BE49-F238E27FC236}">
              <a16:creationId xmlns:a16="http://schemas.microsoft.com/office/drawing/2014/main" id="{A50451DB-2722-4891-9715-DCC403983614}"/>
            </a:ext>
          </a:extLst>
        </xdr:cNvPr>
        <xdr:cNvGrpSpPr>
          <a:grpSpLocks/>
        </xdr:cNvGrpSpPr>
      </xdr:nvGrpSpPr>
      <xdr:grpSpPr bwMode="auto">
        <a:xfrm>
          <a:off x="466725" y="12963525"/>
          <a:ext cx="1724025" cy="1466850"/>
          <a:chOff x="2" y="2"/>
          <a:chExt cx="1586" cy="1317"/>
        </a:xfrm>
      </xdr:grpSpPr>
      <xdr:sp macro="" textlink="">
        <xdr:nvSpPr>
          <xdr:cNvPr id="7058" name="Line 93">
            <a:extLst>
              <a:ext uri="{FF2B5EF4-FFF2-40B4-BE49-F238E27FC236}">
                <a16:creationId xmlns:a16="http://schemas.microsoft.com/office/drawing/2014/main" id="{6B86BA30-245B-4694-AE64-F9FF8F5D8657}"/>
              </a:ext>
            </a:extLst>
          </xdr:cNvPr>
          <xdr:cNvSpPr>
            <a:spLocks noChangeShapeType="1"/>
          </xdr:cNvSpPr>
        </xdr:nvSpPr>
        <xdr:spPr bwMode="auto">
          <a:xfrm>
            <a:off x="2" y="1146"/>
            <a:ext cx="1586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059" name="Line 94">
            <a:extLst>
              <a:ext uri="{FF2B5EF4-FFF2-40B4-BE49-F238E27FC236}">
                <a16:creationId xmlns:a16="http://schemas.microsoft.com/office/drawing/2014/main" id="{74FD28FC-BF45-45A8-B4F3-042D89258408}"/>
              </a:ext>
            </a:extLst>
          </xdr:cNvPr>
          <xdr:cNvSpPr>
            <a:spLocks noChangeShapeType="1"/>
          </xdr:cNvSpPr>
        </xdr:nvSpPr>
        <xdr:spPr bwMode="auto">
          <a:xfrm flipV="1">
            <a:off x="2" y="2"/>
            <a:ext cx="202" cy="1144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060" name="Line 95">
            <a:extLst>
              <a:ext uri="{FF2B5EF4-FFF2-40B4-BE49-F238E27FC236}">
                <a16:creationId xmlns:a16="http://schemas.microsoft.com/office/drawing/2014/main" id="{CC8DE5DC-4FDB-4867-AB82-921A5A365DEF}"/>
              </a:ext>
            </a:extLst>
          </xdr:cNvPr>
          <xdr:cNvSpPr>
            <a:spLocks noChangeShapeType="1"/>
          </xdr:cNvSpPr>
        </xdr:nvSpPr>
        <xdr:spPr bwMode="auto">
          <a:xfrm>
            <a:off x="882" y="184"/>
            <a:ext cx="2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061" name="Line 96">
            <a:extLst>
              <a:ext uri="{FF2B5EF4-FFF2-40B4-BE49-F238E27FC236}">
                <a16:creationId xmlns:a16="http://schemas.microsoft.com/office/drawing/2014/main" id="{FCC7779D-A2BE-421B-9749-435B55541B26}"/>
              </a:ext>
            </a:extLst>
          </xdr:cNvPr>
          <xdr:cNvSpPr>
            <a:spLocks noChangeShapeType="1"/>
          </xdr:cNvSpPr>
        </xdr:nvSpPr>
        <xdr:spPr bwMode="auto">
          <a:xfrm>
            <a:off x="879" y="183"/>
            <a:ext cx="3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062" name="Line 97">
            <a:extLst>
              <a:ext uri="{FF2B5EF4-FFF2-40B4-BE49-F238E27FC236}">
                <a16:creationId xmlns:a16="http://schemas.microsoft.com/office/drawing/2014/main" id="{095CEA9E-4F95-40DC-8D26-F548181B9A40}"/>
              </a:ext>
            </a:extLst>
          </xdr:cNvPr>
          <xdr:cNvSpPr>
            <a:spLocks noChangeShapeType="1"/>
          </xdr:cNvSpPr>
        </xdr:nvSpPr>
        <xdr:spPr bwMode="auto">
          <a:xfrm>
            <a:off x="204" y="2"/>
            <a:ext cx="675" cy="18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063" name="Line 98">
            <a:extLst>
              <a:ext uri="{FF2B5EF4-FFF2-40B4-BE49-F238E27FC236}">
                <a16:creationId xmlns:a16="http://schemas.microsoft.com/office/drawing/2014/main" id="{8F68C912-563D-4D48-992B-AD1869EE9DFA}"/>
              </a:ext>
            </a:extLst>
          </xdr:cNvPr>
          <xdr:cNvSpPr>
            <a:spLocks noChangeShapeType="1"/>
          </xdr:cNvSpPr>
        </xdr:nvSpPr>
        <xdr:spPr bwMode="auto">
          <a:xfrm>
            <a:off x="878" y="178"/>
            <a:ext cx="259" cy="968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064" name="Line 99">
            <a:extLst>
              <a:ext uri="{FF2B5EF4-FFF2-40B4-BE49-F238E27FC236}">
                <a16:creationId xmlns:a16="http://schemas.microsoft.com/office/drawing/2014/main" id="{A940ED37-21C6-4C78-8321-1AF9E98A63EB}"/>
              </a:ext>
            </a:extLst>
          </xdr:cNvPr>
          <xdr:cNvSpPr>
            <a:spLocks noChangeShapeType="1"/>
          </xdr:cNvSpPr>
        </xdr:nvSpPr>
        <xdr:spPr bwMode="auto">
          <a:xfrm>
            <a:off x="882" y="184"/>
            <a:ext cx="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065" name="Line 100">
            <a:extLst>
              <a:ext uri="{FF2B5EF4-FFF2-40B4-BE49-F238E27FC236}">
                <a16:creationId xmlns:a16="http://schemas.microsoft.com/office/drawing/2014/main" id="{98F71E59-2D4A-408F-BD65-EDCAAB0CE512}"/>
              </a:ext>
            </a:extLst>
          </xdr:cNvPr>
          <xdr:cNvSpPr>
            <a:spLocks noChangeShapeType="1"/>
          </xdr:cNvSpPr>
        </xdr:nvSpPr>
        <xdr:spPr bwMode="auto">
          <a:xfrm>
            <a:off x="879" y="183"/>
            <a:ext cx="1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066" name="Freeform 101">
            <a:extLst>
              <a:ext uri="{FF2B5EF4-FFF2-40B4-BE49-F238E27FC236}">
                <a16:creationId xmlns:a16="http://schemas.microsoft.com/office/drawing/2014/main" id="{67202757-BE51-4858-BE1A-C6E07AEA8890}"/>
              </a:ext>
            </a:extLst>
          </xdr:cNvPr>
          <xdr:cNvSpPr>
            <a:spLocks noChangeArrowheads="1"/>
          </xdr:cNvSpPr>
        </xdr:nvSpPr>
        <xdr:spPr bwMode="auto">
          <a:xfrm>
            <a:off x="22" y="1047"/>
            <a:ext cx="81" cy="99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21600" h="21600">
                <a:moveTo>
                  <a:pt x="0" y="0"/>
                </a:moveTo>
                <a:cubicBezTo>
                  <a:pt x="12537" y="2098"/>
                  <a:pt x="21600" y="11232"/>
                  <a:pt x="21600" y="21600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7067" name="Freeform 102">
            <a:extLst>
              <a:ext uri="{FF2B5EF4-FFF2-40B4-BE49-F238E27FC236}">
                <a16:creationId xmlns:a16="http://schemas.microsoft.com/office/drawing/2014/main" id="{695D8754-42DD-4A66-BE42-A0544FC8D5E3}"/>
              </a:ext>
            </a:extLst>
          </xdr:cNvPr>
          <xdr:cNvSpPr>
            <a:spLocks noChangeArrowheads="1"/>
          </xdr:cNvSpPr>
        </xdr:nvSpPr>
        <xdr:spPr bwMode="auto">
          <a:xfrm>
            <a:off x="190" y="26"/>
            <a:ext cx="101" cy="67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21600" h="21600">
                <a:moveTo>
                  <a:pt x="21600" y="0"/>
                </a:moveTo>
                <a:cubicBezTo>
                  <a:pt x="19416" y="12631"/>
                  <a:pt x="11649" y="21600"/>
                  <a:pt x="2912" y="21600"/>
                </a:cubicBezTo>
                <a:cubicBezTo>
                  <a:pt x="1942" y="21600"/>
                  <a:pt x="849" y="21417"/>
                  <a:pt x="0" y="21234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7068" name="Freeform 103">
            <a:extLst>
              <a:ext uri="{FF2B5EF4-FFF2-40B4-BE49-F238E27FC236}">
                <a16:creationId xmlns:a16="http://schemas.microsoft.com/office/drawing/2014/main" id="{1C7357FA-52BD-4BEF-8CE0-ED97DC8C0615}"/>
              </a:ext>
            </a:extLst>
          </xdr:cNvPr>
          <xdr:cNvSpPr>
            <a:spLocks noChangeArrowheads="1"/>
          </xdr:cNvSpPr>
        </xdr:nvSpPr>
        <xdr:spPr bwMode="auto">
          <a:xfrm>
            <a:off x="183" y="41"/>
            <a:ext cx="154" cy="100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21600" h="21600">
                <a:moveTo>
                  <a:pt x="21600" y="0"/>
                </a:moveTo>
                <a:cubicBezTo>
                  <a:pt x="19297" y="12764"/>
                  <a:pt x="11594" y="21600"/>
                  <a:pt x="3018" y="21600"/>
                </a:cubicBezTo>
                <a:cubicBezTo>
                  <a:pt x="2065" y="21600"/>
                  <a:pt x="953" y="21477"/>
                  <a:pt x="0" y="21232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7069" name="Freeform 104">
            <a:extLst>
              <a:ext uri="{FF2B5EF4-FFF2-40B4-BE49-F238E27FC236}">
                <a16:creationId xmlns:a16="http://schemas.microsoft.com/office/drawing/2014/main" id="{81984828-68B3-4E5E-81BA-ED36289F5224}"/>
              </a:ext>
            </a:extLst>
          </xdr:cNvPr>
          <xdr:cNvSpPr>
            <a:spLocks noChangeArrowheads="1"/>
          </xdr:cNvSpPr>
        </xdr:nvSpPr>
        <xdr:spPr bwMode="auto">
          <a:xfrm>
            <a:off x="757" y="151"/>
            <a:ext cx="158" cy="159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21600" h="21600">
                <a:moveTo>
                  <a:pt x="21600" y="21060"/>
                </a:moveTo>
                <a:cubicBezTo>
                  <a:pt x="20201" y="21369"/>
                  <a:pt x="18647" y="21600"/>
                  <a:pt x="17171" y="21600"/>
                </a:cubicBezTo>
                <a:cubicBezTo>
                  <a:pt x="7692" y="21600"/>
                  <a:pt x="0" y="13963"/>
                  <a:pt x="0" y="4551"/>
                </a:cubicBezTo>
                <a:cubicBezTo>
                  <a:pt x="0" y="3086"/>
                  <a:pt x="233" y="1466"/>
                  <a:pt x="622" y="0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76" name="Text Box 105">
            <a:extLst>
              <a:ext uri="{FF2B5EF4-FFF2-40B4-BE49-F238E27FC236}">
                <a16:creationId xmlns:a16="http://schemas.microsoft.com/office/drawing/2014/main" id="{8DCEB5F2-DA39-4A5A-950B-725F5B782B39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4" y="274"/>
            <a:ext cx="140" cy="334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</a:p>
          <a:p>
            <a:pPr algn="l" rtl="0">
              <a:defRPr sz="1000"/>
            </a:pPr>
            <a:endParaRPr lang="ja-JP" altLang="en-US"/>
          </a:p>
        </xdr:txBody>
      </xdr:sp>
      <xdr:sp macro="" textlink="">
        <xdr:nvSpPr>
          <xdr:cNvPr id="177" name="Text Box 106">
            <a:extLst>
              <a:ext uri="{FF2B5EF4-FFF2-40B4-BE49-F238E27FC236}">
                <a16:creationId xmlns:a16="http://schemas.microsoft.com/office/drawing/2014/main" id="{19BAC921-D016-48C3-864F-3DD53B0834AD}"/>
              </a:ext>
            </a:extLst>
          </xdr:cNvPr>
          <xdr:cNvSpPr txBox="1">
            <a:spLocks noChangeArrowheads="1"/>
          </xdr:cNvSpPr>
        </xdr:nvSpPr>
        <xdr:spPr bwMode="auto">
          <a:xfrm>
            <a:off x="274" y="116"/>
            <a:ext cx="140" cy="334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</a:p>
          <a:p>
            <a:pPr algn="l" rtl="0">
              <a:defRPr sz="1000"/>
            </a:pPr>
            <a:endParaRPr lang="ja-JP" altLang="en-US"/>
          </a:p>
        </xdr:txBody>
      </xdr:sp>
      <xdr:sp macro="" textlink="">
        <xdr:nvSpPr>
          <xdr:cNvPr id="178" name="Text Box 107">
            <a:extLst>
              <a:ext uri="{FF2B5EF4-FFF2-40B4-BE49-F238E27FC236}">
                <a16:creationId xmlns:a16="http://schemas.microsoft.com/office/drawing/2014/main" id="{72433FE0-5158-4833-9DE0-19B25663B657}"/>
              </a:ext>
            </a:extLst>
          </xdr:cNvPr>
          <xdr:cNvSpPr txBox="1">
            <a:spLocks noChangeArrowheads="1"/>
          </xdr:cNvSpPr>
        </xdr:nvSpPr>
        <xdr:spPr bwMode="auto">
          <a:xfrm>
            <a:off x="81" y="985"/>
            <a:ext cx="140" cy="334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</a:p>
          <a:p>
            <a:pPr algn="l" rtl="0">
              <a:defRPr sz="1000"/>
            </a:pPr>
            <a:endParaRPr lang="ja-JP" altLang="en-US"/>
          </a:p>
        </xdr:txBody>
      </xdr:sp>
      <xdr:sp macro="" textlink="">
        <xdr:nvSpPr>
          <xdr:cNvPr id="179" name="Text Box 108">
            <a:extLst>
              <a:ext uri="{FF2B5EF4-FFF2-40B4-BE49-F238E27FC236}">
                <a16:creationId xmlns:a16="http://schemas.microsoft.com/office/drawing/2014/main" id="{4CEC1806-7546-4B9D-B891-065CDE3F785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76" y="985"/>
            <a:ext cx="140" cy="334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</a:p>
          <a:p>
            <a:pPr algn="l" rtl="0">
              <a:defRPr sz="1000"/>
            </a:pPr>
            <a:endParaRPr lang="ja-JP" altLang="en-US"/>
          </a:p>
        </xdr:txBody>
      </xdr:sp>
    </xdr:grpSp>
    <xdr:clientData/>
  </xdr:twoCellAnchor>
  <xdr:twoCellAnchor>
    <xdr:from>
      <xdr:col>25</xdr:col>
      <xdr:colOff>47625</xdr:colOff>
      <xdr:row>49</xdr:row>
      <xdr:rowOff>38100</xdr:rowOff>
    </xdr:from>
    <xdr:to>
      <xdr:col>38</xdr:col>
      <xdr:colOff>19050</xdr:colOff>
      <xdr:row>56</xdr:row>
      <xdr:rowOff>123825</xdr:rowOff>
    </xdr:to>
    <xdr:grpSp>
      <xdr:nvGrpSpPr>
        <xdr:cNvPr id="7019" name="Group 158">
          <a:extLst>
            <a:ext uri="{FF2B5EF4-FFF2-40B4-BE49-F238E27FC236}">
              <a16:creationId xmlns:a16="http://schemas.microsoft.com/office/drawing/2014/main" id="{F77247B1-F80A-424B-BB42-ED45F1CFF18D}"/>
            </a:ext>
          </a:extLst>
        </xdr:cNvPr>
        <xdr:cNvGrpSpPr>
          <a:grpSpLocks/>
        </xdr:cNvGrpSpPr>
      </xdr:nvGrpSpPr>
      <xdr:grpSpPr bwMode="auto">
        <a:xfrm>
          <a:off x="3381375" y="12604750"/>
          <a:ext cx="1704975" cy="1863725"/>
          <a:chOff x="2" y="2"/>
          <a:chExt cx="1779" cy="1750"/>
        </a:xfrm>
      </xdr:grpSpPr>
      <xdr:sp macro="" textlink="">
        <xdr:nvSpPr>
          <xdr:cNvPr id="7044" name="Line 159">
            <a:extLst>
              <a:ext uri="{FF2B5EF4-FFF2-40B4-BE49-F238E27FC236}">
                <a16:creationId xmlns:a16="http://schemas.microsoft.com/office/drawing/2014/main" id="{08C1B440-EF7B-49D9-BF5D-55F8D0C7C45A}"/>
              </a:ext>
            </a:extLst>
          </xdr:cNvPr>
          <xdr:cNvSpPr>
            <a:spLocks noChangeShapeType="1"/>
          </xdr:cNvSpPr>
        </xdr:nvSpPr>
        <xdr:spPr bwMode="auto">
          <a:xfrm>
            <a:off x="406" y="1372"/>
            <a:ext cx="1375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045" name="Line 160">
            <a:extLst>
              <a:ext uri="{FF2B5EF4-FFF2-40B4-BE49-F238E27FC236}">
                <a16:creationId xmlns:a16="http://schemas.microsoft.com/office/drawing/2014/main" id="{7B0A6069-EF85-41A4-809E-4D357F250F4B}"/>
              </a:ext>
            </a:extLst>
          </xdr:cNvPr>
          <xdr:cNvSpPr>
            <a:spLocks noChangeShapeType="1"/>
          </xdr:cNvSpPr>
        </xdr:nvSpPr>
        <xdr:spPr bwMode="auto">
          <a:xfrm>
            <a:off x="212" y="962"/>
            <a:ext cx="324" cy="695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046" name="Line 161">
            <a:extLst>
              <a:ext uri="{FF2B5EF4-FFF2-40B4-BE49-F238E27FC236}">
                <a16:creationId xmlns:a16="http://schemas.microsoft.com/office/drawing/2014/main" id="{C86A1CD7-3299-4FB7-8C6D-63D75521C2CA}"/>
              </a:ext>
            </a:extLst>
          </xdr:cNvPr>
          <xdr:cNvSpPr>
            <a:spLocks noChangeShapeType="1"/>
          </xdr:cNvSpPr>
        </xdr:nvSpPr>
        <xdr:spPr bwMode="auto">
          <a:xfrm flipV="1">
            <a:off x="2" y="331"/>
            <a:ext cx="652" cy="929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047" name="Line 162">
            <a:extLst>
              <a:ext uri="{FF2B5EF4-FFF2-40B4-BE49-F238E27FC236}">
                <a16:creationId xmlns:a16="http://schemas.microsoft.com/office/drawing/2014/main" id="{E7DEF9F7-E7FE-4C0C-8C26-5DC86D1545DA}"/>
              </a:ext>
            </a:extLst>
          </xdr:cNvPr>
          <xdr:cNvSpPr>
            <a:spLocks noChangeShapeType="1"/>
          </xdr:cNvSpPr>
        </xdr:nvSpPr>
        <xdr:spPr bwMode="auto">
          <a:xfrm>
            <a:off x="272" y="228"/>
            <a:ext cx="1045" cy="28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048" name="Line 163">
            <a:extLst>
              <a:ext uri="{FF2B5EF4-FFF2-40B4-BE49-F238E27FC236}">
                <a16:creationId xmlns:a16="http://schemas.microsoft.com/office/drawing/2014/main" id="{5581637D-651A-4760-9C87-AD7617C7D152}"/>
              </a:ext>
            </a:extLst>
          </xdr:cNvPr>
          <xdr:cNvSpPr>
            <a:spLocks noChangeShapeType="1"/>
          </xdr:cNvSpPr>
        </xdr:nvSpPr>
        <xdr:spPr bwMode="auto">
          <a:xfrm flipV="1">
            <a:off x="1232" y="2"/>
            <a:ext cx="120" cy="137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049" name="Freeform 164">
            <a:extLst>
              <a:ext uri="{FF2B5EF4-FFF2-40B4-BE49-F238E27FC236}">
                <a16:creationId xmlns:a16="http://schemas.microsoft.com/office/drawing/2014/main" id="{25322086-CAE3-4A80-BBBC-85D4A1B98894}"/>
              </a:ext>
            </a:extLst>
          </xdr:cNvPr>
          <xdr:cNvSpPr>
            <a:spLocks noChangeArrowheads="1"/>
          </xdr:cNvSpPr>
        </xdr:nvSpPr>
        <xdr:spPr bwMode="auto">
          <a:xfrm>
            <a:off x="458" y="1372"/>
            <a:ext cx="60" cy="99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21600" h="21600">
                <a:moveTo>
                  <a:pt x="21600" y="0"/>
                </a:moveTo>
                <a:cubicBezTo>
                  <a:pt x="21600" y="9062"/>
                  <a:pt x="13166" y="17503"/>
                  <a:pt x="0" y="21600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7050" name="Freeform 165">
            <a:extLst>
              <a:ext uri="{FF2B5EF4-FFF2-40B4-BE49-F238E27FC236}">
                <a16:creationId xmlns:a16="http://schemas.microsoft.com/office/drawing/2014/main" id="{DB77D64B-7003-44D6-8A68-D8FC947B6A7F}"/>
              </a:ext>
            </a:extLst>
          </xdr:cNvPr>
          <xdr:cNvSpPr>
            <a:spLocks noChangeArrowheads="1"/>
          </xdr:cNvSpPr>
        </xdr:nvSpPr>
        <xdr:spPr bwMode="auto">
          <a:xfrm>
            <a:off x="126" y="1075"/>
            <a:ext cx="148" cy="29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21600" h="21600">
                <a:moveTo>
                  <a:pt x="21600" y="11012"/>
                </a:moveTo>
                <a:cubicBezTo>
                  <a:pt x="18797" y="17788"/>
                  <a:pt x="15664" y="21600"/>
                  <a:pt x="12531" y="21600"/>
                </a:cubicBezTo>
                <a:cubicBezTo>
                  <a:pt x="8079" y="21600"/>
                  <a:pt x="3545" y="13976"/>
                  <a:pt x="0" y="0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7051" name="Freeform 166">
            <a:extLst>
              <a:ext uri="{FF2B5EF4-FFF2-40B4-BE49-F238E27FC236}">
                <a16:creationId xmlns:a16="http://schemas.microsoft.com/office/drawing/2014/main" id="{85E74BFC-5F17-4307-871B-39FC8F84AC1E}"/>
              </a:ext>
            </a:extLst>
          </xdr:cNvPr>
          <xdr:cNvSpPr>
            <a:spLocks noChangeArrowheads="1"/>
          </xdr:cNvSpPr>
        </xdr:nvSpPr>
        <xdr:spPr bwMode="auto">
          <a:xfrm>
            <a:off x="1176" y="370"/>
            <a:ext cx="144" cy="102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21600" h="21600">
                <a:moveTo>
                  <a:pt x="0" y="21600"/>
                </a:moveTo>
                <a:cubicBezTo>
                  <a:pt x="2305" y="8930"/>
                  <a:pt x="10501" y="0"/>
                  <a:pt x="19807" y="0"/>
                </a:cubicBezTo>
                <a:cubicBezTo>
                  <a:pt x="20405" y="0"/>
                  <a:pt x="21088" y="121"/>
                  <a:pt x="21600" y="121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7052" name="Freeform 167">
            <a:extLst>
              <a:ext uri="{FF2B5EF4-FFF2-40B4-BE49-F238E27FC236}">
                <a16:creationId xmlns:a16="http://schemas.microsoft.com/office/drawing/2014/main" id="{DCA7922F-D3C4-46B8-A04E-817347363D16}"/>
              </a:ext>
            </a:extLst>
          </xdr:cNvPr>
          <xdr:cNvSpPr>
            <a:spLocks noChangeArrowheads="1"/>
          </xdr:cNvSpPr>
        </xdr:nvSpPr>
        <xdr:spPr bwMode="auto">
          <a:xfrm>
            <a:off x="497" y="290"/>
            <a:ext cx="67" cy="169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21600" h="21600">
                <a:moveTo>
                  <a:pt x="21600" y="21600"/>
                </a:moveTo>
                <a:cubicBezTo>
                  <a:pt x="8054" y="17891"/>
                  <a:pt x="0" y="11709"/>
                  <a:pt x="0" y="5164"/>
                </a:cubicBezTo>
                <a:cubicBezTo>
                  <a:pt x="0" y="3491"/>
                  <a:pt x="732" y="1673"/>
                  <a:pt x="1647" y="0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90" name="Text Box 168">
            <a:extLst>
              <a:ext uri="{FF2B5EF4-FFF2-40B4-BE49-F238E27FC236}">
                <a16:creationId xmlns:a16="http://schemas.microsoft.com/office/drawing/2014/main" id="{92DD4B38-7C35-4768-9FB7-5B4B3342DC9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05" y="222"/>
            <a:ext cx="159" cy="34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</a:p>
          <a:p>
            <a:pPr algn="l" rtl="0">
              <a:defRPr sz="1000"/>
            </a:pPr>
            <a:endParaRPr lang="ja-JP" altLang="en-US"/>
          </a:p>
        </xdr:txBody>
      </xdr:sp>
      <xdr:sp macro="" textlink="">
        <xdr:nvSpPr>
          <xdr:cNvPr id="191" name="Text Box 169">
            <a:extLst>
              <a:ext uri="{FF2B5EF4-FFF2-40B4-BE49-F238E27FC236}">
                <a16:creationId xmlns:a16="http://schemas.microsoft.com/office/drawing/2014/main" id="{1C3F60C4-7681-4C74-AD2B-833155570CA7}"/>
              </a:ext>
            </a:extLst>
          </xdr:cNvPr>
          <xdr:cNvSpPr txBox="1">
            <a:spLocks noChangeArrowheads="1"/>
          </xdr:cNvSpPr>
        </xdr:nvSpPr>
        <xdr:spPr bwMode="auto">
          <a:xfrm>
            <a:off x="350" y="341"/>
            <a:ext cx="159" cy="34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</a:p>
          <a:p>
            <a:pPr algn="l" rtl="0">
              <a:defRPr sz="1000"/>
            </a:pPr>
            <a:endParaRPr lang="ja-JP" altLang="en-US"/>
          </a:p>
        </xdr:txBody>
      </xdr:sp>
      <xdr:sp macro="" textlink="">
        <xdr:nvSpPr>
          <xdr:cNvPr id="192" name="Text Box 170">
            <a:extLst>
              <a:ext uri="{FF2B5EF4-FFF2-40B4-BE49-F238E27FC236}">
                <a16:creationId xmlns:a16="http://schemas.microsoft.com/office/drawing/2014/main" id="{E0D7435B-2E51-4979-8BF5-1237253564A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51" y="1138"/>
            <a:ext cx="159" cy="34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</a:p>
          <a:p>
            <a:pPr algn="l" rtl="0">
              <a:defRPr sz="1000"/>
            </a:pPr>
            <a:endParaRPr lang="ja-JP" altLang="en-US"/>
          </a:p>
        </xdr:txBody>
      </xdr:sp>
      <xdr:sp macro="" textlink="">
        <xdr:nvSpPr>
          <xdr:cNvPr id="193" name="Text Box 171">
            <a:extLst>
              <a:ext uri="{FF2B5EF4-FFF2-40B4-BE49-F238E27FC236}">
                <a16:creationId xmlns:a16="http://schemas.microsoft.com/office/drawing/2014/main" id="{3DD7EE52-9C3D-4C90-945D-344BD43B3634}"/>
              </a:ext>
            </a:extLst>
          </xdr:cNvPr>
          <xdr:cNvSpPr txBox="1">
            <a:spLocks noChangeArrowheads="1"/>
          </xdr:cNvSpPr>
        </xdr:nvSpPr>
        <xdr:spPr bwMode="auto">
          <a:xfrm>
            <a:off x="519" y="1404"/>
            <a:ext cx="159" cy="34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</a:p>
          <a:p>
            <a:pPr algn="l" rtl="0">
              <a:defRPr sz="1000"/>
            </a:pPr>
            <a:endParaRPr lang="ja-JP" altLang="en-US"/>
          </a:p>
        </xdr:txBody>
      </xdr:sp>
      <xdr:sp macro="" textlink="">
        <xdr:nvSpPr>
          <xdr:cNvPr id="194" name="Text Box 172">
            <a:extLst>
              <a:ext uri="{FF2B5EF4-FFF2-40B4-BE49-F238E27FC236}">
                <a16:creationId xmlns:a16="http://schemas.microsoft.com/office/drawing/2014/main" id="{D9198BF7-CBD2-4C4A-80AC-D2C6DE50D7A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04" y="1156"/>
            <a:ext cx="159" cy="348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</a:p>
          <a:p>
            <a:pPr algn="l" rtl="0">
              <a:defRPr sz="1000"/>
            </a:pPr>
            <a:endParaRPr lang="ja-JP" altLang="en-US"/>
          </a:p>
        </xdr:txBody>
      </xdr:sp>
    </xdr:grpSp>
    <xdr:clientData/>
  </xdr:twoCellAnchor>
  <xdr:twoCellAnchor>
    <xdr:from>
      <xdr:col>3</xdr:col>
      <xdr:colOff>66675</xdr:colOff>
      <xdr:row>62</xdr:row>
      <xdr:rowOff>19050</xdr:rowOff>
    </xdr:from>
    <xdr:to>
      <xdr:col>15</xdr:col>
      <xdr:colOff>57150</xdr:colOff>
      <xdr:row>66</xdr:row>
      <xdr:rowOff>161925</xdr:rowOff>
    </xdr:to>
    <xdr:grpSp>
      <xdr:nvGrpSpPr>
        <xdr:cNvPr id="7020" name="Group 312">
          <a:extLst>
            <a:ext uri="{FF2B5EF4-FFF2-40B4-BE49-F238E27FC236}">
              <a16:creationId xmlns:a16="http://schemas.microsoft.com/office/drawing/2014/main" id="{0EACC162-8025-4E77-B50F-59907AC15E65}"/>
            </a:ext>
          </a:extLst>
        </xdr:cNvPr>
        <xdr:cNvGrpSpPr>
          <a:grpSpLocks/>
        </xdr:cNvGrpSpPr>
      </xdr:nvGrpSpPr>
      <xdr:grpSpPr bwMode="auto">
        <a:xfrm>
          <a:off x="466725" y="15887700"/>
          <a:ext cx="1590675" cy="1158875"/>
          <a:chOff x="2" y="2"/>
          <a:chExt cx="1272" cy="904"/>
        </a:xfrm>
      </xdr:grpSpPr>
      <xdr:sp macro="" textlink="">
        <xdr:nvSpPr>
          <xdr:cNvPr id="7034" name="Line 313">
            <a:extLst>
              <a:ext uri="{FF2B5EF4-FFF2-40B4-BE49-F238E27FC236}">
                <a16:creationId xmlns:a16="http://schemas.microsoft.com/office/drawing/2014/main" id="{B78FC808-2A76-4AF2-A174-D76333E89ECC}"/>
              </a:ext>
            </a:extLst>
          </xdr:cNvPr>
          <xdr:cNvSpPr>
            <a:spLocks noChangeShapeType="1"/>
          </xdr:cNvSpPr>
        </xdr:nvSpPr>
        <xdr:spPr bwMode="auto">
          <a:xfrm>
            <a:off x="2" y="755"/>
            <a:ext cx="1272" cy="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035" name="Line 314">
            <a:extLst>
              <a:ext uri="{FF2B5EF4-FFF2-40B4-BE49-F238E27FC236}">
                <a16:creationId xmlns:a16="http://schemas.microsoft.com/office/drawing/2014/main" id="{53D70610-8DED-4EF8-8A62-7C9D3931DA3B}"/>
              </a:ext>
            </a:extLst>
          </xdr:cNvPr>
          <xdr:cNvSpPr>
            <a:spLocks noChangeShapeType="1"/>
          </xdr:cNvSpPr>
        </xdr:nvSpPr>
        <xdr:spPr bwMode="auto">
          <a:xfrm flipV="1">
            <a:off x="2" y="2"/>
            <a:ext cx="528" cy="753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036" name="Line 315">
            <a:extLst>
              <a:ext uri="{FF2B5EF4-FFF2-40B4-BE49-F238E27FC236}">
                <a16:creationId xmlns:a16="http://schemas.microsoft.com/office/drawing/2014/main" id="{E0FB3EAE-68A2-405D-92FB-C70E04C0E658}"/>
              </a:ext>
            </a:extLst>
          </xdr:cNvPr>
          <xdr:cNvSpPr>
            <a:spLocks noChangeShapeType="1"/>
          </xdr:cNvSpPr>
        </xdr:nvSpPr>
        <xdr:spPr bwMode="auto">
          <a:xfrm>
            <a:off x="527" y="2"/>
            <a:ext cx="527" cy="753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037" name="Freeform 316">
            <a:extLst>
              <a:ext uri="{FF2B5EF4-FFF2-40B4-BE49-F238E27FC236}">
                <a16:creationId xmlns:a16="http://schemas.microsoft.com/office/drawing/2014/main" id="{2A761FB6-B18D-43CC-B1EA-153BC71F5E94}"/>
              </a:ext>
            </a:extLst>
          </xdr:cNvPr>
          <xdr:cNvSpPr>
            <a:spLocks noChangeArrowheads="1"/>
          </xdr:cNvSpPr>
        </xdr:nvSpPr>
        <xdr:spPr bwMode="auto">
          <a:xfrm>
            <a:off x="116" y="599"/>
            <a:ext cx="80" cy="156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21600" h="21600">
                <a:moveTo>
                  <a:pt x="0" y="0"/>
                </a:moveTo>
                <a:cubicBezTo>
                  <a:pt x="13577" y="4948"/>
                  <a:pt x="21600" y="13117"/>
                  <a:pt x="21600" y="21600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7038" name="Freeform 317">
            <a:extLst>
              <a:ext uri="{FF2B5EF4-FFF2-40B4-BE49-F238E27FC236}">
                <a16:creationId xmlns:a16="http://schemas.microsoft.com/office/drawing/2014/main" id="{66947652-05D3-4511-99B1-65916E4CAC6B}"/>
              </a:ext>
            </a:extLst>
          </xdr:cNvPr>
          <xdr:cNvSpPr>
            <a:spLocks noChangeArrowheads="1"/>
          </xdr:cNvSpPr>
        </xdr:nvSpPr>
        <xdr:spPr bwMode="auto">
          <a:xfrm>
            <a:off x="528" y="126"/>
            <a:ext cx="1" cy="1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21600" h="21600">
                <a:moveTo>
                  <a:pt x="-1" y="-1"/>
                </a:moveTo>
                <a:cubicBezTo>
                  <a:pt x="-1" y="-1"/>
                  <a:pt x="-1" y="-1"/>
                  <a:pt x="-1" y="-1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7039" name="Freeform 318">
            <a:extLst>
              <a:ext uri="{FF2B5EF4-FFF2-40B4-BE49-F238E27FC236}">
                <a16:creationId xmlns:a16="http://schemas.microsoft.com/office/drawing/2014/main" id="{1D1D0E84-3099-4178-BC10-50399A2452EF}"/>
              </a:ext>
            </a:extLst>
          </xdr:cNvPr>
          <xdr:cNvSpPr>
            <a:spLocks noChangeArrowheads="1"/>
          </xdr:cNvSpPr>
        </xdr:nvSpPr>
        <xdr:spPr bwMode="auto">
          <a:xfrm>
            <a:off x="459" y="104"/>
            <a:ext cx="139" cy="22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21600" h="21600">
                <a:moveTo>
                  <a:pt x="21600" y="0"/>
                </a:moveTo>
                <a:cubicBezTo>
                  <a:pt x="18527" y="13846"/>
                  <a:pt x="14663" y="21600"/>
                  <a:pt x="10800" y="21600"/>
                </a:cubicBezTo>
                <a:cubicBezTo>
                  <a:pt x="6937" y="21600"/>
                  <a:pt x="3073" y="13846"/>
                  <a:pt x="0" y="0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7040" name="Freeform 319">
            <a:extLst>
              <a:ext uri="{FF2B5EF4-FFF2-40B4-BE49-F238E27FC236}">
                <a16:creationId xmlns:a16="http://schemas.microsoft.com/office/drawing/2014/main" id="{4D9EC5B6-2083-4363-A0E0-C2D345A70FB8}"/>
              </a:ext>
            </a:extLst>
          </xdr:cNvPr>
          <xdr:cNvSpPr>
            <a:spLocks noChangeArrowheads="1"/>
          </xdr:cNvSpPr>
        </xdr:nvSpPr>
        <xdr:spPr bwMode="auto">
          <a:xfrm>
            <a:off x="416" y="164"/>
            <a:ext cx="225" cy="36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21600" h="21600">
                <a:moveTo>
                  <a:pt x="21600" y="0"/>
                </a:moveTo>
                <a:cubicBezTo>
                  <a:pt x="18452" y="14057"/>
                  <a:pt x="14653" y="21600"/>
                  <a:pt x="10800" y="21600"/>
                </a:cubicBezTo>
                <a:cubicBezTo>
                  <a:pt x="6947" y="21600"/>
                  <a:pt x="3148" y="14057"/>
                  <a:pt x="0" y="0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03" name="Text Box 320">
            <a:extLst>
              <a:ext uri="{FF2B5EF4-FFF2-40B4-BE49-F238E27FC236}">
                <a16:creationId xmlns:a16="http://schemas.microsoft.com/office/drawing/2014/main" id="{97C31CD1-5F20-4830-A23B-92895C769BB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74" y="230"/>
            <a:ext cx="122" cy="289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</a:p>
          <a:p>
            <a:pPr algn="l" rtl="0">
              <a:defRPr sz="1000"/>
            </a:pPr>
            <a:endParaRPr lang="ja-JP" altLang="en-US"/>
          </a:p>
        </xdr:txBody>
      </xdr:sp>
      <xdr:sp macro="" textlink="">
        <xdr:nvSpPr>
          <xdr:cNvPr id="204" name="Text Box 321">
            <a:extLst>
              <a:ext uri="{FF2B5EF4-FFF2-40B4-BE49-F238E27FC236}">
                <a16:creationId xmlns:a16="http://schemas.microsoft.com/office/drawing/2014/main" id="{1E9FCA25-93C4-4384-8152-76AC3EFEF70C}"/>
              </a:ext>
            </a:extLst>
          </xdr:cNvPr>
          <xdr:cNvSpPr txBox="1">
            <a:spLocks noChangeArrowheads="1"/>
          </xdr:cNvSpPr>
        </xdr:nvSpPr>
        <xdr:spPr bwMode="auto">
          <a:xfrm>
            <a:off x="231" y="595"/>
            <a:ext cx="122" cy="289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</a:p>
          <a:p>
            <a:pPr algn="l" rtl="0">
              <a:defRPr sz="1000"/>
            </a:pPr>
            <a:endParaRPr lang="ja-JP" altLang="en-US"/>
          </a:p>
        </xdr:txBody>
      </xdr:sp>
      <xdr:sp macro="" textlink="">
        <xdr:nvSpPr>
          <xdr:cNvPr id="205" name="Text Box 322">
            <a:extLst>
              <a:ext uri="{FF2B5EF4-FFF2-40B4-BE49-F238E27FC236}">
                <a16:creationId xmlns:a16="http://schemas.microsoft.com/office/drawing/2014/main" id="{75557139-F7E8-4D6D-9AEA-9B3365CEA0B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91" y="617"/>
            <a:ext cx="122" cy="289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</a:p>
          <a:p>
            <a:pPr algn="l" rtl="0">
              <a:defRPr sz="1000"/>
            </a:pPr>
            <a:endParaRPr lang="ja-JP" altLang="en-US"/>
          </a:p>
        </xdr:txBody>
      </xdr:sp>
    </xdr:grpSp>
    <xdr:clientData/>
  </xdr:twoCellAnchor>
  <xdr:twoCellAnchor>
    <xdr:from>
      <xdr:col>27</xdr:col>
      <xdr:colOff>28575</xdr:colOff>
      <xdr:row>62</xdr:row>
      <xdr:rowOff>0</xdr:rowOff>
    </xdr:from>
    <xdr:to>
      <xdr:col>38</xdr:col>
      <xdr:colOff>0</xdr:colOff>
      <xdr:row>69</xdr:row>
      <xdr:rowOff>123825</xdr:rowOff>
    </xdr:to>
    <xdr:grpSp>
      <xdr:nvGrpSpPr>
        <xdr:cNvPr id="7021" name="Group 323">
          <a:extLst>
            <a:ext uri="{FF2B5EF4-FFF2-40B4-BE49-F238E27FC236}">
              <a16:creationId xmlns:a16="http://schemas.microsoft.com/office/drawing/2014/main" id="{FB7CAECB-29BD-441E-A5AC-8E46F14A2B04}"/>
            </a:ext>
          </a:extLst>
        </xdr:cNvPr>
        <xdr:cNvGrpSpPr>
          <a:grpSpLocks/>
        </xdr:cNvGrpSpPr>
      </xdr:nvGrpSpPr>
      <xdr:grpSpPr bwMode="auto">
        <a:xfrm>
          <a:off x="3629025" y="15868650"/>
          <a:ext cx="1438275" cy="1901825"/>
          <a:chOff x="2" y="2"/>
          <a:chExt cx="1567" cy="2025"/>
        </a:xfrm>
      </xdr:grpSpPr>
      <xdr:sp macro="" textlink="">
        <xdr:nvSpPr>
          <xdr:cNvPr id="7022" name="Line 324">
            <a:extLst>
              <a:ext uri="{FF2B5EF4-FFF2-40B4-BE49-F238E27FC236}">
                <a16:creationId xmlns:a16="http://schemas.microsoft.com/office/drawing/2014/main" id="{895775A6-A2D9-4AA2-9C78-8BFFA380B98A}"/>
              </a:ext>
            </a:extLst>
          </xdr:cNvPr>
          <xdr:cNvSpPr>
            <a:spLocks noChangeShapeType="1"/>
          </xdr:cNvSpPr>
        </xdr:nvSpPr>
        <xdr:spPr bwMode="auto">
          <a:xfrm flipV="1">
            <a:off x="2" y="2"/>
            <a:ext cx="1140" cy="2025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023" name="Line 325">
            <a:extLst>
              <a:ext uri="{FF2B5EF4-FFF2-40B4-BE49-F238E27FC236}">
                <a16:creationId xmlns:a16="http://schemas.microsoft.com/office/drawing/2014/main" id="{53502897-3F7C-402D-A60F-A7807881F99F}"/>
              </a:ext>
            </a:extLst>
          </xdr:cNvPr>
          <xdr:cNvSpPr>
            <a:spLocks noChangeShapeType="1"/>
          </xdr:cNvSpPr>
        </xdr:nvSpPr>
        <xdr:spPr bwMode="auto">
          <a:xfrm flipV="1">
            <a:off x="2" y="434"/>
            <a:ext cx="264" cy="1593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024" name="Line 326">
            <a:extLst>
              <a:ext uri="{FF2B5EF4-FFF2-40B4-BE49-F238E27FC236}">
                <a16:creationId xmlns:a16="http://schemas.microsoft.com/office/drawing/2014/main" id="{759B4762-D783-4C0D-9319-FB04C92ED2C2}"/>
              </a:ext>
            </a:extLst>
          </xdr:cNvPr>
          <xdr:cNvSpPr>
            <a:spLocks noChangeShapeType="1"/>
          </xdr:cNvSpPr>
        </xdr:nvSpPr>
        <xdr:spPr bwMode="auto">
          <a:xfrm>
            <a:off x="266" y="434"/>
            <a:ext cx="1303" cy="459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025" name="Line 327">
            <a:extLst>
              <a:ext uri="{FF2B5EF4-FFF2-40B4-BE49-F238E27FC236}">
                <a16:creationId xmlns:a16="http://schemas.microsoft.com/office/drawing/2014/main" id="{9FC10FE6-336F-48F1-99E3-20B2C998C74A}"/>
              </a:ext>
            </a:extLst>
          </xdr:cNvPr>
          <xdr:cNvSpPr>
            <a:spLocks noChangeShapeType="1"/>
          </xdr:cNvSpPr>
        </xdr:nvSpPr>
        <xdr:spPr bwMode="auto">
          <a:xfrm>
            <a:off x="1142" y="2"/>
            <a:ext cx="427" cy="891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026" name="Freeform 328">
            <a:extLst>
              <a:ext uri="{FF2B5EF4-FFF2-40B4-BE49-F238E27FC236}">
                <a16:creationId xmlns:a16="http://schemas.microsoft.com/office/drawing/2014/main" id="{59C13861-8275-4F82-B052-4A69760D14E7}"/>
              </a:ext>
            </a:extLst>
          </xdr:cNvPr>
          <xdr:cNvSpPr>
            <a:spLocks noChangeArrowheads="1"/>
          </xdr:cNvSpPr>
        </xdr:nvSpPr>
        <xdr:spPr bwMode="auto">
          <a:xfrm>
            <a:off x="43" y="1784"/>
            <a:ext cx="80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21600" h="21600">
                <a:moveTo>
                  <a:pt x="0" y="0"/>
                </a:moveTo>
                <a:cubicBezTo>
                  <a:pt x="7606" y="3456"/>
                  <a:pt x="14907" y="10800"/>
                  <a:pt x="21600" y="21600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7027" name="Freeform 329">
            <a:extLst>
              <a:ext uri="{FF2B5EF4-FFF2-40B4-BE49-F238E27FC236}">
                <a16:creationId xmlns:a16="http://schemas.microsoft.com/office/drawing/2014/main" id="{F0A35730-E53D-4A6F-B8A8-EEC7E1850D62}"/>
              </a:ext>
            </a:extLst>
          </xdr:cNvPr>
          <xdr:cNvSpPr>
            <a:spLocks noChangeArrowheads="1"/>
          </xdr:cNvSpPr>
        </xdr:nvSpPr>
        <xdr:spPr bwMode="auto">
          <a:xfrm>
            <a:off x="56" y="1705"/>
            <a:ext cx="107" cy="37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60000 65536"/>
              <a:gd name="T5" fmla="*/ 0 60000 65536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0" t="0" r="r" b="b"/>
            <a:pathLst>
              <a:path w="21600" h="21600">
                <a:moveTo>
                  <a:pt x="0" y="0"/>
                </a:moveTo>
                <a:cubicBezTo>
                  <a:pt x="7429" y="3273"/>
                  <a:pt x="14857" y="10800"/>
                  <a:pt x="21600" y="21600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7028" name="Freeform 330">
            <a:extLst>
              <a:ext uri="{FF2B5EF4-FFF2-40B4-BE49-F238E27FC236}">
                <a16:creationId xmlns:a16="http://schemas.microsoft.com/office/drawing/2014/main" id="{0CF0368D-ABF4-414C-ABA1-4ACAB74B3055}"/>
              </a:ext>
            </a:extLst>
          </xdr:cNvPr>
          <xdr:cNvSpPr>
            <a:spLocks noChangeArrowheads="1"/>
          </xdr:cNvSpPr>
        </xdr:nvSpPr>
        <xdr:spPr bwMode="auto">
          <a:xfrm>
            <a:off x="241" y="485"/>
            <a:ext cx="169" cy="102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21600" h="21600">
                <a:moveTo>
                  <a:pt x="21600" y="0"/>
                </a:moveTo>
                <a:cubicBezTo>
                  <a:pt x="18846" y="12840"/>
                  <a:pt x="11452" y="21600"/>
                  <a:pt x="3189" y="21600"/>
                </a:cubicBezTo>
                <a:cubicBezTo>
                  <a:pt x="2174" y="21600"/>
                  <a:pt x="1015" y="21480"/>
                  <a:pt x="0" y="21120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7029" name="Freeform 331">
            <a:extLst>
              <a:ext uri="{FF2B5EF4-FFF2-40B4-BE49-F238E27FC236}">
                <a16:creationId xmlns:a16="http://schemas.microsoft.com/office/drawing/2014/main" id="{960A56AE-DC6C-4644-9E60-75A27000EE46}"/>
              </a:ext>
            </a:extLst>
          </xdr:cNvPr>
          <xdr:cNvSpPr>
            <a:spLocks noChangeArrowheads="1"/>
          </xdr:cNvSpPr>
        </xdr:nvSpPr>
        <xdr:spPr bwMode="auto">
          <a:xfrm>
            <a:off x="1057" y="154"/>
            <a:ext cx="161" cy="22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60000 65536"/>
              <a:gd name="T7" fmla="*/ 0 60000 65536"/>
              <a:gd name="T8" fmla="*/ 0 60000 65536"/>
            </a:gdLst>
            <a:ahLst/>
            <a:cxnLst>
              <a:cxn ang="T6">
                <a:pos x="T0" y="T1"/>
              </a:cxn>
              <a:cxn ang="T7">
                <a:pos x="T2" y="T3"/>
              </a:cxn>
              <a:cxn ang="T8">
                <a:pos x="T4" y="T5"/>
              </a:cxn>
            </a:cxnLst>
            <a:rect l="0" t="0" r="r" b="b"/>
            <a:pathLst>
              <a:path w="21600" h="21600">
                <a:moveTo>
                  <a:pt x="21600" y="5400"/>
                </a:moveTo>
                <a:cubicBezTo>
                  <a:pt x="18482" y="15660"/>
                  <a:pt x="14983" y="21600"/>
                  <a:pt x="11485" y="21600"/>
                </a:cubicBezTo>
                <a:cubicBezTo>
                  <a:pt x="7530" y="21600"/>
                  <a:pt x="3423" y="14040"/>
                  <a:pt x="0" y="0"/>
                </a:cubicBezTo>
              </a:path>
            </a:pathLst>
          </a:custGeom>
          <a:noFill/>
          <a:ln w="7200">
            <a:solidFill>
              <a:srgbClr val="000000"/>
            </a:solidFill>
            <a:bevel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15" name="Text Box 332">
            <a:extLst>
              <a:ext uri="{FF2B5EF4-FFF2-40B4-BE49-F238E27FC236}">
                <a16:creationId xmlns:a16="http://schemas.microsoft.com/office/drawing/2014/main" id="{593D89DC-8A14-4322-ACC2-93A8E0FD30F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71" y="189"/>
            <a:ext cx="166" cy="395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</a:p>
          <a:p>
            <a:pPr algn="l" rtl="0">
              <a:defRPr sz="1000"/>
            </a:pPr>
            <a:endParaRPr lang="ja-JP" altLang="en-US"/>
          </a:p>
        </xdr:txBody>
      </xdr:sp>
      <xdr:sp macro="" textlink="">
        <xdr:nvSpPr>
          <xdr:cNvPr id="216" name="Text Box 333">
            <a:extLst>
              <a:ext uri="{FF2B5EF4-FFF2-40B4-BE49-F238E27FC236}">
                <a16:creationId xmlns:a16="http://schemas.microsoft.com/office/drawing/2014/main" id="{8AD05FE0-4C5B-4B95-AFA7-3100EABDD316}"/>
              </a:ext>
            </a:extLst>
          </xdr:cNvPr>
          <xdr:cNvSpPr txBox="1">
            <a:spLocks noChangeArrowheads="1"/>
          </xdr:cNvSpPr>
        </xdr:nvSpPr>
        <xdr:spPr bwMode="auto">
          <a:xfrm>
            <a:off x="313" y="552"/>
            <a:ext cx="166" cy="395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</a:p>
          <a:p>
            <a:pPr algn="l" rtl="0">
              <a:defRPr sz="1000"/>
            </a:pPr>
            <a:endParaRPr lang="ja-JP" altLang="en-US"/>
          </a:p>
        </xdr:txBody>
      </xdr:sp>
      <xdr:sp macro="" textlink="">
        <xdr:nvSpPr>
          <xdr:cNvPr id="217" name="Text Box 334">
            <a:extLst>
              <a:ext uri="{FF2B5EF4-FFF2-40B4-BE49-F238E27FC236}">
                <a16:creationId xmlns:a16="http://schemas.microsoft.com/office/drawing/2014/main" id="{8896EAA8-CA4D-4F6C-A236-B530C70166F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6" y="1466"/>
            <a:ext cx="166" cy="395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</a:p>
          <a:p>
            <a:pPr algn="l" rtl="0">
              <a:defRPr sz="1000"/>
            </a:pPr>
            <a:endParaRPr lang="ja-JP" altLang="en-US"/>
          </a:p>
        </xdr:txBody>
      </xdr:sp>
      <xdr:sp macro="" textlink="">
        <xdr:nvSpPr>
          <xdr:cNvPr id="218" name="Text Box 335">
            <a:extLst>
              <a:ext uri="{FF2B5EF4-FFF2-40B4-BE49-F238E27FC236}">
                <a16:creationId xmlns:a16="http://schemas.microsoft.com/office/drawing/2014/main" id="{C90ACF60-5C0F-40BE-A393-6BF62308FC7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20" y="656"/>
            <a:ext cx="166" cy="395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ｘ</a:t>
            </a:r>
          </a:p>
          <a:p>
            <a:pPr algn="l" rtl="0">
              <a:defRPr sz="1000"/>
            </a:pPr>
            <a:endParaRPr lang="ja-JP" altLang="en-US"/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</xdr:colOff>
          <xdr:row>2</xdr:row>
          <xdr:rowOff>146050</xdr:rowOff>
        </xdr:from>
        <xdr:to>
          <xdr:col>42</xdr:col>
          <xdr:colOff>69850</xdr:colOff>
          <xdr:row>6</xdr:row>
          <xdr:rowOff>146050</xdr:rowOff>
        </xdr:to>
        <xdr:sp macro="" textlink="">
          <xdr:nvSpPr>
            <xdr:cNvPr id="4119" name="Object 23" hidden="1">
              <a:extLst>
                <a:ext uri="{63B3BB69-23CF-44E3-9099-C40C66FF867C}">
                  <a14:compatExt spid="_x0000_s4119"/>
                </a:ext>
                <a:ext uri="{FF2B5EF4-FFF2-40B4-BE49-F238E27FC236}">
                  <a16:creationId xmlns:a16="http://schemas.microsoft.com/office/drawing/2014/main" id="{00000000-0008-0000-0400-00001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127000</xdr:colOff>
          <xdr:row>29</xdr:row>
          <xdr:rowOff>133350</xdr:rowOff>
        </xdr:from>
        <xdr:to>
          <xdr:col>42</xdr:col>
          <xdr:colOff>76200</xdr:colOff>
          <xdr:row>33</xdr:row>
          <xdr:rowOff>152400</xdr:rowOff>
        </xdr:to>
        <xdr:sp macro="" textlink="">
          <xdr:nvSpPr>
            <xdr:cNvPr id="4120" name="Object 24" hidden="1">
              <a:extLst>
                <a:ext uri="{63B3BB69-23CF-44E3-9099-C40C66FF867C}">
                  <a14:compatExt spid="_x0000_s4120"/>
                </a:ext>
                <a:ext uri="{FF2B5EF4-FFF2-40B4-BE49-F238E27FC236}">
                  <a16:creationId xmlns:a16="http://schemas.microsoft.com/office/drawing/2014/main" id="{00000000-0008-0000-0400-00001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0</xdr:colOff>
      <xdr:row>2</xdr:row>
      <xdr:rowOff>104775</xdr:rowOff>
    </xdr:from>
    <xdr:to>
      <xdr:col>42</xdr:col>
      <xdr:colOff>0</xdr:colOff>
      <xdr:row>8</xdr:row>
      <xdr:rowOff>38100</xdr:rowOff>
    </xdr:to>
    <xdr:grpSp>
      <xdr:nvGrpSpPr>
        <xdr:cNvPr id="5485" name="Group 13">
          <a:extLst>
            <a:ext uri="{FF2B5EF4-FFF2-40B4-BE49-F238E27FC236}">
              <a16:creationId xmlns:a16="http://schemas.microsoft.com/office/drawing/2014/main" id="{ABF070B9-357C-4E5D-843C-43FA81FC2698}"/>
            </a:ext>
          </a:extLst>
        </xdr:cNvPr>
        <xdr:cNvGrpSpPr>
          <a:grpSpLocks/>
        </xdr:cNvGrpSpPr>
      </xdr:nvGrpSpPr>
      <xdr:grpSpPr bwMode="auto">
        <a:xfrm>
          <a:off x="3467100" y="669925"/>
          <a:ext cx="2133600" cy="1457325"/>
          <a:chOff x="57" y="57"/>
          <a:chExt cx="1343" cy="889"/>
        </a:xfrm>
      </xdr:grpSpPr>
      <xdr:sp macro="" textlink="">
        <xdr:nvSpPr>
          <xdr:cNvPr id="5497" name="Line 14">
            <a:extLst>
              <a:ext uri="{FF2B5EF4-FFF2-40B4-BE49-F238E27FC236}">
                <a16:creationId xmlns:a16="http://schemas.microsoft.com/office/drawing/2014/main" id="{F421857C-1EE1-4945-9BD7-5998AEBA4CF0}"/>
              </a:ext>
            </a:extLst>
          </xdr:cNvPr>
          <xdr:cNvSpPr>
            <a:spLocks noChangeShapeType="1"/>
          </xdr:cNvSpPr>
        </xdr:nvSpPr>
        <xdr:spPr bwMode="auto">
          <a:xfrm>
            <a:off x="397" y="170"/>
            <a:ext cx="907" cy="68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98" name="Line 15">
            <a:extLst>
              <a:ext uri="{FF2B5EF4-FFF2-40B4-BE49-F238E27FC236}">
                <a16:creationId xmlns:a16="http://schemas.microsoft.com/office/drawing/2014/main" id="{3F2BB123-BF1E-4C68-9745-3CDE05DC54B4}"/>
              </a:ext>
            </a:extLst>
          </xdr:cNvPr>
          <xdr:cNvSpPr>
            <a:spLocks noChangeShapeType="1"/>
          </xdr:cNvSpPr>
        </xdr:nvSpPr>
        <xdr:spPr bwMode="auto">
          <a:xfrm flipV="1">
            <a:off x="170" y="170"/>
            <a:ext cx="907" cy="68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99" name="Line 16">
            <a:extLst>
              <a:ext uri="{FF2B5EF4-FFF2-40B4-BE49-F238E27FC236}">
                <a16:creationId xmlns:a16="http://schemas.microsoft.com/office/drawing/2014/main" id="{204FF317-5D13-4DD6-871E-C7E85642573F}"/>
              </a:ext>
            </a:extLst>
          </xdr:cNvPr>
          <xdr:cNvSpPr>
            <a:spLocks noChangeShapeType="1"/>
          </xdr:cNvSpPr>
        </xdr:nvSpPr>
        <xdr:spPr bwMode="auto">
          <a:xfrm>
            <a:off x="1077" y="170"/>
            <a:ext cx="227" cy="68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500" name="Line 17">
            <a:extLst>
              <a:ext uri="{FF2B5EF4-FFF2-40B4-BE49-F238E27FC236}">
                <a16:creationId xmlns:a16="http://schemas.microsoft.com/office/drawing/2014/main" id="{241ACFA2-984C-4F9C-AB68-FF6F4A78D017}"/>
              </a:ext>
            </a:extLst>
          </xdr:cNvPr>
          <xdr:cNvSpPr>
            <a:spLocks noChangeShapeType="1"/>
          </xdr:cNvSpPr>
        </xdr:nvSpPr>
        <xdr:spPr bwMode="auto">
          <a:xfrm flipV="1">
            <a:off x="170" y="170"/>
            <a:ext cx="227" cy="68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501" name="Line 18">
            <a:extLst>
              <a:ext uri="{FF2B5EF4-FFF2-40B4-BE49-F238E27FC236}">
                <a16:creationId xmlns:a16="http://schemas.microsoft.com/office/drawing/2014/main" id="{1CC17106-8B6C-48DE-A2AA-455DC48D019E}"/>
              </a:ext>
            </a:extLst>
          </xdr:cNvPr>
          <xdr:cNvSpPr>
            <a:spLocks noChangeShapeType="1"/>
          </xdr:cNvSpPr>
        </xdr:nvSpPr>
        <xdr:spPr bwMode="auto">
          <a:xfrm>
            <a:off x="170" y="850"/>
            <a:ext cx="1134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139" name="Text Box 19">
            <a:extLst>
              <a:ext uri="{FF2B5EF4-FFF2-40B4-BE49-F238E27FC236}">
                <a16:creationId xmlns:a16="http://schemas.microsoft.com/office/drawing/2014/main" id="{FBF933BE-63E2-4370-B68A-D94B6031555E}"/>
              </a:ext>
            </a:extLst>
          </xdr:cNvPr>
          <xdr:cNvSpPr txBox="1">
            <a:spLocks noChangeArrowheads="1"/>
          </xdr:cNvSpPr>
        </xdr:nvSpPr>
        <xdr:spPr bwMode="auto">
          <a:xfrm>
            <a:off x="285" y="57"/>
            <a:ext cx="96" cy="22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5140" name="Text Box 20">
            <a:extLst>
              <a:ext uri="{FF2B5EF4-FFF2-40B4-BE49-F238E27FC236}">
                <a16:creationId xmlns:a16="http://schemas.microsoft.com/office/drawing/2014/main" id="{7930D65E-B625-4840-BE36-52D6C986474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04" y="851"/>
            <a:ext cx="96" cy="9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5141" name="Text Box 21">
            <a:extLst>
              <a:ext uri="{FF2B5EF4-FFF2-40B4-BE49-F238E27FC236}">
                <a16:creationId xmlns:a16="http://schemas.microsoft.com/office/drawing/2014/main" id="{84D25D78-37BD-457E-B89E-DF6BF0DDB2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76" y="57"/>
            <a:ext cx="96" cy="9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5142" name="Text Box 22">
            <a:extLst>
              <a:ext uri="{FF2B5EF4-FFF2-40B4-BE49-F238E27FC236}">
                <a16:creationId xmlns:a16="http://schemas.microsoft.com/office/drawing/2014/main" id="{538E00D5-24FA-4395-BD60-21F157F1CC89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" y="851"/>
            <a:ext cx="96" cy="9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5143" name="Text Box 23">
            <a:extLst>
              <a:ext uri="{FF2B5EF4-FFF2-40B4-BE49-F238E27FC236}">
                <a16:creationId xmlns:a16="http://schemas.microsoft.com/office/drawing/2014/main" id="{3E9B697D-DB29-4054-9662-48F9FE5ED1B6}"/>
              </a:ext>
            </a:extLst>
          </xdr:cNvPr>
          <xdr:cNvSpPr txBox="1">
            <a:spLocks noChangeArrowheads="1"/>
          </xdr:cNvSpPr>
        </xdr:nvSpPr>
        <xdr:spPr bwMode="auto">
          <a:xfrm>
            <a:off x="687" y="284"/>
            <a:ext cx="96" cy="22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  <xdr:twoCellAnchor>
    <xdr:from>
      <xdr:col>26</xdr:col>
      <xdr:colOff>28575</xdr:colOff>
      <xdr:row>39</xdr:row>
      <xdr:rowOff>95250</xdr:rowOff>
    </xdr:from>
    <xdr:to>
      <xdr:col>42</xdr:col>
      <xdr:colOff>28575</xdr:colOff>
      <xdr:row>45</xdr:row>
      <xdr:rowOff>28575</xdr:rowOff>
    </xdr:to>
    <xdr:grpSp>
      <xdr:nvGrpSpPr>
        <xdr:cNvPr id="5486" name="Group 24">
          <a:extLst>
            <a:ext uri="{FF2B5EF4-FFF2-40B4-BE49-F238E27FC236}">
              <a16:creationId xmlns:a16="http://schemas.microsoft.com/office/drawing/2014/main" id="{FB47FC7A-9423-473D-A9FE-ECC1137A432B}"/>
            </a:ext>
          </a:extLst>
        </xdr:cNvPr>
        <xdr:cNvGrpSpPr>
          <a:grpSpLocks/>
        </xdr:cNvGrpSpPr>
      </xdr:nvGrpSpPr>
      <xdr:grpSpPr bwMode="auto">
        <a:xfrm>
          <a:off x="3495675" y="10147300"/>
          <a:ext cx="2133600" cy="1457325"/>
          <a:chOff x="57" y="57"/>
          <a:chExt cx="1343" cy="889"/>
        </a:xfrm>
      </xdr:grpSpPr>
      <xdr:sp macro="" textlink="">
        <xdr:nvSpPr>
          <xdr:cNvPr id="5487" name="Line 25">
            <a:extLst>
              <a:ext uri="{FF2B5EF4-FFF2-40B4-BE49-F238E27FC236}">
                <a16:creationId xmlns:a16="http://schemas.microsoft.com/office/drawing/2014/main" id="{75874E03-F996-4496-84F6-253B827D117A}"/>
              </a:ext>
            </a:extLst>
          </xdr:cNvPr>
          <xdr:cNvSpPr>
            <a:spLocks noChangeShapeType="1"/>
          </xdr:cNvSpPr>
        </xdr:nvSpPr>
        <xdr:spPr bwMode="auto">
          <a:xfrm>
            <a:off x="397" y="170"/>
            <a:ext cx="907" cy="68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88" name="Line 26">
            <a:extLst>
              <a:ext uri="{FF2B5EF4-FFF2-40B4-BE49-F238E27FC236}">
                <a16:creationId xmlns:a16="http://schemas.microsoft.com/office/drawing/2014/main" id="{0A697CD8-FE4A-44D9-9D21-9597C8ECDC44}"/>
              </a:ext>
            </a:extLst>
          </xdr:cNvPr>
          <xdr:cNvSpPr>
            <a:spLocks noChangeShapeType="1"/>
          </xdr:cNvSpPr>
        </xdr:nvSpPr>
        <xdr:spPr bwMode="auto">
          <a:xfrm flipV="1">
            <a:off x="170" y="170"/>
            <a:ext cx="907" cy="680"/>
          </a:xfrm>
          <a:prstGeom prst="line">
            <a:avLst/>
          </a:prstGeom>
          <a:noFill/>
          <a:ln w="720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89" name="Line 27">
            <a:extLst>
              <a:ext uri="{FF2B5EF4-FFF2-40B4-BE49-F238E27FC236}">
                <a16:creationId xmlns:a16="http://schemas.microsoft.com/office/drawing/2014/main" id="{336CB532-F160-4015-8AA7-89F6E93B2622}"/>
              </a:ext>
            </a:extLst>
          </xdr:cNvPr>
          <xdr:cNvSpPr>
            <a:spLocks noChangeShapeType="1"/>
          </xdr:cNvSpPr>
        </xdr:nvSpPr>
        <xdr:spPr bwMode="auto">
          <a:xfrm>
            <a:off x="1077" y="170"/>
            <a:ext cx="227" cy="68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90" name="Line 28">
            <a:extLst>
              <a:ext uri="{FF2B5EF4-FFF2-40B4-BE49-F238E27FC236}">
                <a16:creationId xmlns:a16="http://schemas.microsoft.com/office/drawing/2014/main" id="{71C2AB69-007D-4861-8687-89E1716BE935}"/>
              </a:ext>
            </a:extLst>
          </xdr:cNvPr>
          <xdr:cNvSpPr>
            <a:spLocks noChangeShapeType="1"/>
          </xdr:cNvSpPr>
        </xdr:nvSpPr>
        <xdr:spPr bwMode="auto">
          <a:xfrm flipV="1">
            <a:off x="170" y="170"/>
            <a:ext cx="227" cy="680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91" name="Line 29">
            <a:extLst>
              <a:ext uri="{FF2B5EF4-FFF2-40B4-BE49-F238E27FC236}">
                <a16:creationId xmlns:a16="http://schemas.microsoft.com/office/drawing/2014/main" id="{247DF34D-831A-41A2-967F-DBF2FB305908}"/>
              </a:ext>
            </a:extLst>
          </xdr:cNvPr>
          <xdr:cNvSpPr>
            <a:spLocks noChangeShapeType="1"/>
          </xdr:cNvSpPr>
        </xdr:nvSpPr>
        <xdr:spPr bwMode="auto">
          <a:xfrm>
            <a:off x="170" y="850"/>
            <a:ext cx="1134" cy="1"/>
          </a:xfrm>
          <a:prstGeom prst="line">
            <a:avLst/>
          </a:prstGeom>
          <a:noFill/>
          <a:ln w="7200">
            <a:solidFill>
              <a:srgbClr val="000000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150" name="Text Box 30">
            <a:extLst>
              <a:ext uri="{FF2B5EF4-FFF2-40B4-BE49-F238E27FC236}">
                <a16:creationId xmlns:a16="http://schemas.microsoft.com/office/drawing/2014/main" id="{3CFE8FBA-0E0D-419B-ACE8-F7680F879310}"/>
              </a:ext>
            </a:extLst>
          </xdr:cNvPr>
          <xdr:cNvSpPr txBox="1">
            <a:spLocks noChangeArrowheads="1"/>
          </xdr:cNvSpPr>
        </xdr:nvSpPr>
        <xdr:spPr bwMode="auto">
          <a:xfrm>
            <a:off x="285" y="57"/>
            <a:ext cx="96" cy="22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Ａ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5151" name="Text Box 31">
            <a:extLst>
              <a:ext uri="{FF2B5EF4-FFF2-40B4-BE49-F238E27FC236}">
                <a16:creationId xmlns:a16="http://schemas.microsoft.com/office/drawing/2014/main" id="{67FCCC5D-E9FF-4D9B-8EE0-0FC73D57D5E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04" y="851"/>
            <a:ext cx="96" cy="9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Ｂ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5152" name="Text Box 32">
            <a:extLst>
              <a:ext uri="{FF2B5EF4-FFF2-40B4-BE49-F238E27FC236}">
                <a16:creationId xmlns:a16="http://schemas.microsoft.com/office/drawing/2014/main" id="{0BB71E0E-B9E4-4C03-A33B-7D893BC356B5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76" y="57"/>
            <a:ext cx="96" cy="9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Ｃ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5153" name="Text Box 33">
            <a:extLst>
              <a:ext uri="{FF2B5EF4-FFF2-40B4-BE49-F238E27FC236}">
                <a16:creationId xmlns:a16="http://schemas.microsoft.com/office/drawing/2014/main" id="{666F6824-073F-4688-A8DA-BDDAD80C1BDB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" y="851"/>
            <a:ext cx="96" cy="9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Ｄ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5154" name="Text Box 34">
            <a:extLst>
              <a:ext uri="{FF2B5EF4-FFF2-40B4-BE49-F238E27FC236}">
                <a16:creationId xmlns:a16="http://schemas.microsoft.com/office/drawing/2014/main" id="{5C86DCB3-53CB-4252-9376-0B650E47767D}"/>
              </a:ext>
            </a:extLst>
          </xdr:cNvPr>
          <xdr:cNvSpPr txBox="1">
            <a:spLocks noChangeArrowheads="1"/>
          </xdr:cNvSpPr>
        </xdr:nvSpPr>
        <xdr:spPr bwMode="auto">
          <a:xfrm>
            <a:off x="687" y="284"/>
            <a:ext cx="96" cy="22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Ｏ</a:t>
            </a:r>
          </a:p>
          <a:p>
            <a:pPr algn="l" rtl="0">
              <a:lnSpc>
                <a:spcPts val="1400"/>
              </a:lnSpc>
              <a:defRPr sz="1000"/>
            </a:pPr>
            <a:endPara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T100"/>
  <sheetViews>
    <sheetView tabSelected="1" workbookViewId="0"/>
  </sheetViews>
  <sheetFormatPr defaultRowHeight="14" x14ac:dyDescent="0.2"/>
  <cols>
    <col min="1" max="43" width="1.75" customWidth="1"/>
    <col min="44" max="46" width="9" customWidth="1"/>
  </cols>
  <sheetData>
    <row r="1" spans="1:42" ht="23.5" x14ac:dyDescent="0.2">
      <c r="D1" s="3" t="s">
        <v>194</v>
      </c>
      <c r="AM1" s="2" t="s">
        <v>0</v>
      </c>
      <c r="AN1" s="2"/>
      <c r="AO1" s="35"/>
      <c r="AP1" s="35"/>
    </row>
    <row r="2" spans="1:42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42" ht="20.149999999999999" customHeight="1" x14ac:dyDescent="0.2">
      <c r="A3" s="1" t="s">
        <v>3</v>
      </c>
      <c r="D3" t="s">
        <v>6</v>
      </c>
    </row>
    <row r="4" spans="1:42" ht="20.149999999999999" customHeight="1" x14ac:dyDescent="0.2">
      <c r="D4" t="s">
        <v>4</v>
      </c>
      <c r="H4" s="36">
        <f ca="1">30+INT(RAND()*5)*5</f>
        <v>45</v>
      </c>
      <c r="I4" s="36"/>
      <c r="J4" t="s">
        <v>5</v>
      </c>
      <c r="Q4" s="36">
        <f ca="1">70+INT(RAND()*4)*5</f>
        <v>75</v>
      </c>
      <c r="R4" s="36"/>
      <c r="S4" t="s">
        <v>7</v>
      </c>
    </row>
    <row r="5" spans="1:42" ht="20.149999999999999" customHeight="1" x14ac:dyDescent="0.2">
      <c r="D5" t="s">
        <v>8</v>
      </c>
    </row>
    <row r="6" spans="1:42" ht="20.149999999999999" customHeight="1" x14ac:dyDescent="0.2"/>
    <row r="7" spans="1:42" ht="20.149999999999999" customHeight="1" x14ac:dyDescent="0.2"/>
    <row r="8" spans="1:42" ht="20.149999999999999" customHeight="1" x14ac:dyDescent="0.2"/>
    <row r="9" spans="1:42" ht="20.149999999999999" customHeight="1" x14ac:dyDescent="0.2"/>
    <row r="10" spans="1:42" ht="20.149999999999999" customHeight="1" x14ac:dyDescent="0.2"/>
    <row r="11" spans="1:42" ht="20.149999999999999" customHeight="1" x14ac:dyDescent="0.2"/>
    <row r="12" spans="1:42" ht="20.149999999999999" customHeight="1" x14ac:dyDescent="0.2"/>
    <row r="13" spans="1:42" ht="20.149999999999999" customHeight="1" x14ac:dyDescent="0.2">
      <c r="A13" s="1" t="s">
        <v>9</v>
      </c>
      <c r="D13" t="s">
        <v>10</v>
      </c>
    </row>
    <row r="14" spans="1:42" ht="20.149999999999999" customHeight="1" x14ac:dyDescent="0.2">
      <c r="D14" t="s">
        <v>11</v>
      </c>
      <c r="H14" s="32">
        <f ca="1">120+INT(RAND()*5)*5</f>
        <v>120</v>
      </c>
      <c r="I14" s="32"/>
      <c r="J14" s="32"/>
      <c r="K14" t="s">
        <v>12</v>
      </c>
    </row>
    <row r="15" spans="1:42" ht="20.149999999999999" customHeight="1" x14ac:dyDescent="0.2">
      <c r="D15" t="s">
        <v>13</v>
      </c>
      <c r="AB15" t="s">
        <v>33</v>
      </c>
    </row>
    <row r="16" spans="1:42" ht="20.149999999999999" customHeight="1" x14ac:dyDescent="0.2"/>
    <row r="17" spans="1:25" ht="20.149999999999999" customHeight="1" x14ac:dyDescent="0.2"/>
    <row r="18" spans="1:25" ht="20.149999999999999" customHeight="1" x14ac:dyDescent="0.2"/>
    <row r="19" spans="1:25" ht="20.149999999999999" customHeight="1" x14ac:dyDescent="0.2"/>
    <row r="20" spans="1:25" ht="20.149999999999999" customHeight="1" x14ac:dyDescent="0.2"/>
    <row r="21" spans="1:25" ht="20.149999999999999" customHeight="1" x14ac:dyDescent="0.2"/>
    <row r="22" spans="1:25" ht="20.149999999999999" customHeight="1" x14ac:dyDescent="0.2"/>
    <row r="23" spans="1:25" ht="20.149999999999999" customHeight="1" x14ac:dyDescent="0.2"/>
    <row r="24" spans="1:25" ht="20.149999999999999" customHeight="1" x14ac:dyDescent="0.2">
      <c r="A24" s="1" t="s">
        <v>14</v>
      </c>
      <c r="D24" t="s">
        <v>15</v>
      </c>
    </row>
    <row r="25" spans="1:25" ht="20.149999999999999" customHeight="1" x14ac:dyDescent="0.2">
      <c r="D25" t="s">
        <v>16</v>
      </c>
      <c r="Y25" t="s">
        <v>33</v>
      </c>
    </row>
    <row r="26" spans="1:25" ht="20.149999999999999" customHeight="1" x14ac:dyDescent="0.2">
      <c r="D26" t="s">
        <v>17</v>
      </c>
      <c r="M26" s="32">
        <f ca="1">45+INT(RAND()*5)*5</f>
        <v>55</v>
      </c>
      <c r="N26" s="32"/>
      <c r="O26" t="s">
        <v>20</v>
      </c>
    </row>
    <row r="27" spans="1:25" ht="20.149999999999999" customHeight="1" x14ac:dyDescent="0.2">
      <c r="I27" t="s">
        <v>18</v>
      </c>
      <c r="M27" s="32">
        <f ca="1">50+INT(RAND()*5)*5</f>
        <v>55</v>
      </c>
      <c r="N27" s="32"/>
      <c r="O27" t="s">
        <v>20</v>
      </c>
    </row>
    <row r="28" spans="1:25" ht="20.149999999999999" customHeight="1" x14ac:dyDescent="0.2">
      <c r="P28" t="s">
        <v>19</v>
      </c>
    </row>
    <row r="29" spans="1:25" ht="20.149999999999999" customHeight="1" x14ac:dyDescent="0.2"/>
    <row r="30" spans="1:25" ht="20.149999999999999" customHeight="1" x14ac:dyDescent="0.2"/>
    <row r="31" spans="1:25" ht="20.149999999999999" customHeight="1" x14ac:dyDescent="0.2"/>
    <row r="32" spans="1:25" ht="20.149999999999999" customHeight="1" x14ac:dyDescent="0.2"/>
    <row r="33" spans="1:46" ht="20.149999999999999" customHeight="1" x14ac:dyDescent="0.2"/>
    <row r="34" spans="1:46" ht="20.149999999999999" customHeight="1" x14ac:dyDescent="0.2"/>
    <row r="35" spans="1:46" ht="20.149999999999999" customHeight="1" x14ac:dyDescent="0.2"/>
    <row r="36" spans="1:46" ht="19" customHeight="1" x14ac:dyDescent="0.2"/>
    <row r="37" spans="1:46" ht="19" customHeight="1" x14ac:dyDescent="0.2"/>
    <row r="38" spans="1:46" ht="23.5" x14ac:dyDescent="0.2">
      <c r="D38" s="3" t="str">
        <f>IF(D1="","",D1)</f>
        <v>角と平行線</v>
      </c>
      <c r="AM38" s="2" t="str">
        <f>IF(AM1="","",AM1)</f>
        <v>№</v>
      </c>
      <c r="AN38" s="2"/>
      <c r="AO38" s="35" t="str">
        <f>IF(AO1="","",AO1)</f>
        <v/>
      </c>
      <c r="AP38" s="35" t="str">
        <f>IF(AP1="","",AP1)</f>
        <v/>
      </c>
    </row>
    <row r="39" spans="1:46" ht="23.5" x14ac:dyDescent="0.2">
      <c r="E39" s="5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46" ht="20.149999999999999" customHeight="1" x14ac:dyDescent="0.2">
      <c r="A40" t="str">
        <f>IF(A3="","",A3)</f>
        <v>１．</v>
      </c>
      <c r="D40" t="str">
        <f>IF(D3="","",D3)</f>
        <v>右の図のように，３直線が１点で交わるとき，</v>
      </c>
    </row>
    <row r="41" spans="1:46" ht="20.149999999999999" customHeight="1" x14ac:dyDescent="0.2">
      <c r="A41" t="str">
        <f>IF(A4="","",A4)</f>
        <v/>
      </c>
      <c r="B41" t="str">
        <f>IF(B4="","",B4)</f>
        <v/>
      </c>
      <c r="C41" t="str">
        <f>IF(C4="","",C4)</f>
        <v/>
      </c>
      <c r="D41" t="str">
        <f>IF(D4="","",D4)</f>
        <v>∠ｘ＝</v>
      </c>
      <c r="H41" s="32">
        <f ca="1">IF(H4="","",H4)</f>
        <v>45</v>
      </c>
      <c r="I41" s="32"/>
      <c r="J41" t="str">
        <f>IF(J4="","",J4)</f>
        <v>°，∠ｙ＝</v>
      </c>
      <c r="Q41" s="32">
        <f ca="1">IF(Q4="","",Q4)</f>
        <v>75</v>
      </c>
      <c r="R41" s="32"/>
      <c r="S41" t="str">
        <f>IF(S4="","",S4)</f>
        <v>°であった。</v>
      </c>
    </row>
    <row r="42" spans="1:46" ht="20.149999999999999" customHeight="1" x14ac:dyDescent="0.2">
      <c r="A42" t="str">
        <f>IF(A5="","",A5)</f>
        <v/>
      </c>
      <c r="B42" t="str">
        <f>IF(B5="","",B5)</f>
        <v/>
      </c>
      <c r="C42" t="str">
        <f>IF(C5="","",C5)</f>
        <v/>
      </c>
      <c r="D42" t="str">
        <f>IF(D5="","",D5)</f>
        <v>∠ａ，∠ｂ，∠ｃ，∠ｄはそれぞれ何度ですか。</v>
      </c>
    </row>
    <row r="43" spans="1:46" ht="20.149999999999999" customHeight="1" x14ac:dyDescent="0.2">
      <c r="A43" t="str">
        <f t="shared" ref="A43:AT43" si="0">IF(A6="","",A6)</f>
        <v/>
      </c>
      <c r="B43" t="str">
        <f t="shared" si="0"/>
        <v/>
      </c>
      <c r="C43" t="str">
        <f t="shared" si="0"/>
        <v/>
      </c>
      <c r="D43" t="str">
        <f t="shared" si="0"/>
        <v/>
      </c>
      <c r="E43" t="str">
        <f t="shared" si="0"/>
        <v/>
      </c>
      <c r="F43" t="str">
        <f t="shared" si="0"/>
        <v/>
      </c>
      <c r="G43" t="str">
        <f t="shared" si="0"/>
        <v/>
      </c>
      <c r="H43" t="str">
        <f t="shared" si="0"/>
        <v/>
      </c>
      <c r="I43" t="str">
        <f t="shared" si="0"/>
        <v/>
      </c>
      <c r="J43" t="str">
        <f t="shared" si="0"/>
        <v/>
      </c>
      <c r="K43" t="str">
        <f t="shared" si="0"/>
        <v/>
      </c>
      <c r="L43" t="str">
        <f t="shared" si="0"/>
        <v/>
      </c>
      <c r="M43" t="str">
        <f t="shared" si="0"/>
        <v/>
      </c>
      <c r="N43" t="str">
        <f t="shared" si="0"/>
        <v/>
      </c>
      <c r="O43" t="str">
        <f t="shared" si="0"/>
        <v/>
      </c>
      <c r="P43" t="str">
        <f t="shared" si="0"/>
        <v/>
      </c>
      <c r="Q43" t="str">
        <f t="shared" si="0"/>
        <v/>
      </c>
      <c r="R43" t="str">
        <f t="shared" si="0"/>
        <v/>
      </c>
      <c r="S43" t="str">
        <f t="shared" si="0"/>
        <v/>
      </c>
      <c r="T43" t="str">
        <f t="shared" si="0"/>
        <v/>
      </c>
      <c r="U43" t="str">
        <f t="shared" si="0"/>
        <v/>
      </c>
      <c r="V43" t="str">
        <f t="shared" si="0"/>
        <v/>
      </c>
      <c r="W43" t="str">
        <f t="shared" si="0"/>
        <v/>
      </c>
      <c r="X43" t="str">
        <f t="shared" si="0"/>
        <v/>
      </c>
      <c r="Y43" t="str">
        <f t="shared" si="0"/>
        <v/>
      </c>
      <c r="Z43" t="str">
        <f t="shared" si="0"/>
        <v/>
      </c>
      <c r="AA43" t="str">
        <f t="shared" si="0"/>
        <v/>
      </c>
      <c r="AB43" t="str">
        <f t="shared" si="0"/>
        <v/>
      </c>
      <c r="AC43" t="str">
        <f t="shared" si="0"/>
        <v/>
      </c>
      <c r="AD43" t="str">
        <f t="shared" si="0"/>
        <v/>
      </c>
      <c r="AE43" t="str">
        <f t="shared" si="0"/>
        <v/>
      </c>
      <c r="AF43" t="str">
        <f t="shared" si="0"/>
        <v/>
      </c>
      <c r="AG43" t="str">
        <f t="shared" si="0"/>
        <v/>
      </c>
      <c r="AH43" t="str">
        <f t="shared" si="0"/>
        <v/>
      </c>
      <c r="AI43" t="str">
        <f t="shared" si="0"/>
        <v/>
      </c>
      <c r="AJ43" t="str">
        <f t="shared" si="0"/>
        <v/>
      </c>
      <c r="AK43" t="str">
        <f t="shared" si="0"/>
        <v/>
      </c>
      <c r="AL43" t="str">
        <f t="shared" si="0"/>
        <v/>
      </c>
      <c r="AM43" t="str">
        <f t="shared" si="0"/>
        <v/>
      </c>
      <c r="AN43" t="str">
        <f t="shared" si="0"/>
        <v/>
      </c>
      <c r="AO43" t="str">
        <f t="shared" si="0"/>
        <v/>
      </c>
      <c r="AP43" t="str">
        <f t="shared" si="0"/>
        <v/>
      </c>
      <c r="AQ43" t="str">
        <f t="shared" si="0"/>
        <v/>
      </c>
      <c r="AR43" t="str">
        <f t="shared" si="0"/>
        <v/>
      </c>
      <c r="AS43" t="str">
        <f t="shared" si="0"/>
        <v/>
      </c>
      <c r="AT43" t="str">
        <f t="shared" si="0"/>
        <v/>
      </c>
    </row>
    <row r="44" spans="1:46" ht="20.149999999999999" customHeight="1" x14ac:dyDescent="0.2">
      <c r="A44" t="str">
        <f t="shared" ref="A44:C49" si="1">IF(A7="","",A7)</f>
        <v/>
      </c>
      <c r="B44" t="str">
        <f t="shared" si="1"/>
        <v/>
      </c>
      <c r="C44" t="str">
        <f t="shared" si="1"/>
        <v/>
      </c>
      <c r="D44" s="7" t="s">
        <v>21</v>
      </c>
      <c r="E44" s="7"/>
      <c r="F44" s="7"/>
      <c r="G44" s="7"/>
      <c r="H44" s="33">
        <f ca="1">Q41</f>
        <v>75</v>
      </c>
      <c r="I44" s="33"/>
      <c r="J44" s="7" t="s">
        <v>22</v>
      </c>
      <c r="AD44" t="str">
        <f t="shared" ref="AD44:AT44" si="2">IF(AD7="","",AD7)</f>
        <v/>
      </c>
      <c r="AE44" t="str">
        <f t="shared" si="2"/>
        <v/>
      </c>
      <c r="AF44" t="str">
        <f t="shared" si="2"/>
        <v/>
      </c>
      <c r="AG44" t="str">
        <f t="shared" si="2"/>
        <v/>
      </c>
      <c r="AH44" t="str">
        <f t="shared" si="2"/>
        <v/>
      </c>
      <c r="AI44" t="str">
        <f t="shared" si="2"/>
        <v/>
      </c>
      <c r="AJ44" t="str">
        <f t="shared" si="2"/>
        <v/>
      </c>
      <c r="AK44" t="str">
        <f t="shared" si="2"/>
        <v/>
      </c>
      <c r="AL44" t="str">
        <f t="shared" si="2"/>
        <v/>
      </c>
      <c r="AM44" t="str">
        <f t="shared" si="2"/>
        <v/>
      </c>
      <c r="AN44" t="str">
        <f t="shared" si="2"/>
        <v/>
      </c>
      <c r="AO44" t="str">
        <f t="shared" si="2"/>
        <v/>
      </c>
      <c r="AP44" t="str">
        <f t="shared" si="2"/>
        <v/>
      </c>
      <c r="AQ44" t="str">
        <f t="shared" si="2"/>
        <v/>
      </c>
      <c r="AR44" t="str">
        <f t="shared" si="2"/>
        <v/>
      </c>
      <c r="AS44" t="str">
        <f t="shared" si="2"/>
        <v/>
      </c>
      <c r="AT44" t="str">
        <f t="shared" si="2"/>
        <v/>
      </c>
    </row>
    <row r="45" spans="1:46" ht="20.149999999999999" customHeight="1" x14ac:dyDescent="0.2">
      <c r="A45" t="str">
        <f t="shared" si="1"/>
        <v/>
      </c>
      <c r="B45" t="str">
        <f t="shared" si="1"/>
        <v/>
      </c>
      <c r="C45" t="str">
        <f t="shared" si="1"/>
        <v/>
      </c>
      <c r="D45" s="7" t="s">
        <v>23</v>
      </c>
      <c r="E45" s="7"/>
      <c r="F45" s="7"/>
      <c r="G45" s="7"/>
      <c r="H45" s="33">
        <f ca="1">180-H41-Q41</f>
        <v>60</v>
      </c>
      <c r="I45" s="33"/>
      <c r="J45" s="7" t="s">
        <v>22</v>
      </c>
      <c r="AD45" t="str">
        <f t="shared" ref="AD45:AT45" si="3">IF(AD8="","",AD8)</f>
        <v/>
      </c>
      <c r="AE45" t="str">
        <f t="shared" si="3"/>
        <v/>
      </c>
      <c r="AF45" t="str">
        <f t="shared" si="3"/>
        <v/>
      </c>
      <c r="AG45" t="str">
        <f t="shared" si="3"/>
        <v/>
      </c>
      <c r="AH45" t="str">
        <f t="shared" si="3"/>
        <v/>
      </c>
      <c r="AI45" t="str">
        <f t="shared" si="3"/>
        <v/>
      </c>
      <c r="AJ45" t="str">
        <f t="shared" si="3"/>
        <v/>
      </c>
      <c r="AK45" t="str">
        <f t="shared" si="3"/>
        <v/>
      </c>
      <c r="AL45" t="str">
        <f t="shared" si="3"/>
        <v/>
      </c>
      <c r="AM45" t="str">
        <f t="shared" si="3"/>
        <v/>
      </c>
      <c r="AN45" t="str">
        <f t="shared" si="3"/>
        <v/>
      </c>
      <c r="AO45" t="str">
        <f t="shared" si="3"/>
        <v/>
      </c>
      <c r="AP45" t="str">
        <f t="shared" si="3"/>
        <v/>
      </c>
      <c r="AQ45" t="str">
        <f t="shared" si="3"/>
        <v/>
      </c>
      <c r="AR45" t="str">
        <f t="shared" si="3"/>
        <v/>
      </c>
      <c r="AS45" t="str">
        <f t="shared" si="3"/>
        <v/>
      </c>
      <c r="AT45" t="str">
        <f t="shared" si="3"/>
        <v/>
      </c>
    </row>
    <row r="46" spans="1:46" ht="20.149999999999999" customHeight="1" x14ac:dyDescent="0.2">
      <c r="A46" t="str">
        <f t="shared" si="1"/>
        <v/>
      </c>
      <c r="B46" t="str">
        <f t="shared" si="1"/>
        <v/>
      </c>
      <c r="C46" t="str">
        <f t="shared" si="1"/>
        <v/>
      </c>
      <c r="D46" s="7" t="s">
        <v>24</v>
      </c>
      <c r="E46" s="7"/>
      <c r="F46" s="7"/>
      <c r="G46" s="7"/>
      <c r="H46" s="33">
        <f ca="1">H41</f>
        <v>45</v>
      </c>
      <c r="I46" s="33"/>
      <c r="J46" s="7" t="s">
        <v>22</v>
      </c>
      <c r="AD46" t="str">
        <f t="shared" ref="AD46:AT46" si="4">IF(AD9="","",AD9)</f>
        <v/>
      </c>
      <c r="AE46" t="str">
        <f t="shared" si="4"/>
        <v/>
      </c>
      <c r="AF46" t="str">
        <f t="shared" si="4"/>
        <v/>
      </c>
      <c r="AG46" t="str">
        <f t="shared" si="4"/>
        <v/>
      </c>
      <c r="AH46" t="str">
        <f t="shared" si="4"/>
        <v/>
      </c>
      <c r="AI46" t="str">
        <f t="shared" si="4"/>
        <v/>
      </c>
      <c r="AJ46" t="str">
        <f t="shared" si="4"/>
        <v/>
      </c>
      <c r="AK46" t="str">
        <f t="shared" si="4"/>
        <v/>
      </c>
      <c r="AL46" t="str">
        <f t="shared" si="4"/>
        <v/>
      </c>
      <c r="AM46" t="str">
        <f t="shared" si="4"/>
        <v/>
      </c>
      <c r="AN46" t="str">
        <f t="shared" si="4"/>
        <v/>
      </c>
      <c r="AO46" t="str">
        <f t="shared" si="4"/>
        <v/>
      </c>
      <c r="AP46" t="str">
        <f t="shared" si="4"/>
        <v/>
      </c>
      <c r="AQ46" t="str">
        <f t="shared" si="4"/>
        <v/>
      </c>
      <c r="AR46" t="str">
        <f t="shared" si="4"/>
        <v/>
      </c>
      <c r="AS46" t="str">
        <f t="shared" si="4"/>
        <v/>
      </c>
      <c r="AT46" t="str">
        <f t="shared" si="4"/>
        <v/>
      </c>
    </row>
    <row r="47" spans="1:46" ht="20.149999999999999" customHeight="1" x14ac:dyDescent="0.2">
      <c r="A47" t="str">
        <f t="shared" si="1"/>
        <v/>
      </c>
      <c r="B47" t="str">
        <f t="shared" si="1"/>
        <v/>
      </c>
      <c r="C47" t="str">
        <f t="shared" si="1"/>
        <v/>
      </c>
      <c r="D47" s="7" t="s">
        <v>25</v>
      </c>
      <c r="E47" s="7"/>
      <c r="F47" s="7"/>
      <c r="G47" s="7"/>
      <c r="H47" s="33">
        <f ca="1">H45</f>
        <v>60</v>
      </c>
      <c r="I47" s="33"/>
      <c r="J47" s="7" t="s">
        <v>22</v>
      </c>
      <c r="AD47" t="str">
        <f t="shared" ref="AD47:AT47" si="5">IF(AD10="","",AD10)</f>
        <v/>
      </c>
      <c r="AE47" t="str">
        <f t="shared" si="5"/>
        <v/>
      </c>
      <c r="AF47" t="str">
        <f t="shared" si="5"/>
        <v/>
      </c>
      <c r="AG47" t="str">
        <f t="shared" si="5"/>
        <v/>
      </c>
      <c r="AH47" t="str">
        <f t="shared" si="5"/>
        <v/>
      </c>
      <c r="AI47" t="str">
        <f t="shared" si="5"/>
        <v/>
      </c>
      <c r="AJ47" t="str">
        <f t="shared" si="5"/>
        <v/>
      </c>
      <c r="AK47" t="str">
        <f t="shared" si="5"/>
        <v/>
      </c>
      <c r="AL47" t="str">
        <f t="shared" si="5"/>
        <v/>
      </c>
      <c r="AM47" t="str">
        <f t="shared" si="5"/>
        <v/>
      </c>
      <c r="AN47" t="str">
        <f t="shared" si="5"/>
        <v/>
      </c>
      <c r="AO47" t="str">
        <f t="shared" si="5"/>
        <v/>
      </c>
      <c r="AP47" t="str">
        <f t="shared" si="5"/>
        <v/>
      </c>
      <c r="AQ47" t="str">
        <f t="shared" si="5"/>
        <v/>
      </c>
      <c r="AR47" t="str">
        <f t="shared" si="5"/>
        <v/>
      </c>
      <c r="AS47" t="str">
        <f t="shared" si="5"/>
        <v/>
      </c>
      <c r="AT47" t="str">
        <f t="shared" si="5"/>
        <v/>
      </c>
    </row>
    <row r="48" spans="1:46" ht="20.149999999999999" customHeight="1" x14ac:dyDescent="0.2">
      <c r="A48" t="str">
        <f t="shared" si="1"/>
        <v/>
      </c>
      <c r="B48" t="str">
        <f t="shared" si="1"/>
        <v/>
      </c>
      <c r="C48" t="str">
        <f t="shared" si="1"/>
        <v/>
      </c>
      <c r="AD48" t="str">
        <f t="shared" ref="AD48:AT48" si="6">IF(AD11="","",AD11)</f>
        <v/>
      </c>
      <c r="AE48" t="str">
        <f t="shared" si="6"/>
        <v/>
      </c>
      <c r="AF48" t="str">
        <f t="shared" si="6"/>
        <v/>
      </c>
      <c r="AG48" t="str">
        <f t="shared" si="6"/>
        <v/>
      </c>
      <c r="AH48" t="str">
        <f t="shared" si="6"/>
        <v/>
      </c>
      <c r="AI48" t="str">
        <f t="shared" si="6"/>
        <v/>
      </c>
      <c r="AJ48" t="str">
        <f t="shared" si="6"/>
        <v/>
      </c>
      <c r="AK48" t="str">
        <f t="shared" si="6"/>
        <v/>
      </c>
      <c r="AL48" t="str">
        <f t="shared" si="6"/>
        <v/>
      </c>
      <c r="AM48" t="str">
        <f t="shared" si="6"/>
        <v/>
      </c>
      <c r="AN48" t="str">
        <f t="shared" si="6"/>
        <v/>
      </c>
      <c r="AO48" t="str">
        <f t="shared" si="6"/>
        <v/>
      </c>
      <c r="AP48" t="str">
        <f t="shared" si="6"/>
        <v/>
      </c>
      <c r="AQ48" t="str">
        <f t="shared" si="6"/>
        <v/>
      </c>
      <c r="AR48" t="str">
        <f t="shared" si="6"/>
        <v/>
      </c>
      <c r="AS48" t="str">
        <f t="shared" si="6"/>
        <v/>
      </c>
      <c r="AT48" t="str">
        <f t="shared" si="6"/>
        <v/>
      </c>
    </row>
    <row r="49" spans="1:46" ht="20.149999999999999" customHeight="1" x14ac:dyDescent="0.2">
      <c r="A49" t="str">
        <f t="shared" si="1"/>
        <v/>
      </c>
      <c r="B49" t="str">
        <f t="shared" si="1"/>
        <v/>
      </c>
      <c r="C49" t="str">
        <f t="shared" si="1"/>
        <v/>
      </c>
      <c r="AD49" t="str">
        <f t="shared" ref="AD49:AT49" si="7">IF(AD12="","",AD12)</f>
        <v/>
      </c>
      <c r="AE49" t="str">
        <f t="shared" si="7"/>
        <v/>
      </c>
      <c r="AF49" t="str">
        <f t="shared" si="7"/>
        <v/>
      </c>
      <c r="AG49" t="str">
        <f t="shared" si="7"/>
        <v/>
      </c>
      <c r="AH49" t="str">
        <f t="shared" si="7"/>
        <v/>
      </c>
      <c r="AI49" t="str">
        <f t="shared" si="7"/>
        <v/>
      </c>
      <c r="AJ49" t="str">
        <f t="shared" si="7"/>
        <v/>
      </c>
      <c r="AK49" t="str">
        <f t="shared" si="7"/>
        <v/>
      </c>
      <c r="AL49" t="str">
        <f t="shared" si="7"/>
        <v/>
      </c>
      <c r="AM49" t="str">
        <f t="shared" si="7"/>
        <v/>
      </c>
      <c r="AN49" t="str">
        <f t="shared" si="7"/>
        <v/>
      </c>
      <c r="AO49" t="str">
        <f t="shared" si="7"/>
        <v/>
      </c>
      <c r="AP49" t="str">
        <f t="shared" si="7"/>
        <v/>
      </c>
      <c r="AQ49" t="str">
        <f t="shared" si="7"/>
        <v/>
      </c>
      <c r="AR49" t="str">
        <f t="shared" si="7"/>
        <v/>
      </c>
      <c r="AS49" t="str">
        <f t="shared" si="7"/>
        <v/>
      </c>
      <c r="AT49" t="str">
        <f t="shared" si="7"/>
        <v/>
      </c>
    </row>
    <row r="50" spans="1:46" ht="20.149999999999999" customHeight="1" x14ac:dyDescent="0.2">
      <c r="A50" t="str">
        <f>IF(A13="","",A13)</f>
        <v>２．</v>
      </c>
      <c r="D50" t="str">
        <f>IF(D13="","",D13)</f>
        <v>右の図で，ℓ // m とします。</v>
      </c>
    </row>
    <row r="51" spans="1:46" ht="20.149999999999999" customHeight="1" x14ac:dyDescent="0.2">
      <c r="A51" t="str">
        <f>IF(A14="","",A14)</f>
        <v/>
      </c>
      <c r="B51" t="str">
        <f t="shared" ref="B51:C53" si="8">IF(B14="","",B14)</f>
        <v/>
      </c>
      <c r="C51" t="str">
        <f t="shared" si="8"/>
        <v/>
      </c>
      <c r="D51" t="str">
        <f>IF(D14="","",D14)</f>
        <v>∠ａ＝</v>
      </c>
      <c r="H51" s="32">
        <f ca="1">IF(H14="","",H14)</f>
        <v>120</v>
      </c>
      <c r="I51" s="32"/>
      <c r="J51" s="32"/>
      <c r="K51" t="str">
        <f>IF(K14="","",K14)</f>
        <v>°のとき，他の７つの角の</v>
      </c>
    </row>
    <row r="52" spans="1:46" ht="20.149999999999999" customHeight="1" x14ac:dyDescent="0.2">
      <c r="A52" t="str">
        <f>IF(A15="","",A15)</f>
        <v/>
      </c>
      <c r="B52" t="str">
        <f t="shared" si="8"/>
        <v/>
      </c>
      <c r="C52" t="str">
        <f t="shared" si="8"/>
        <v/>
      </c>
      <c r="D52" t="str">
        <f>IF(D15="","",D15)</f>
        <v>大きさは何度ですか。</v>
      </c>
    </row>
    <row r="53" spans="1:46" ht="20.149999999999999" customHeight="1" x14ac:dyDescent="0.2">
      <c r="A53" t="str">
        <f>IF(A16="","",A16)</f>
        <v/>
      </c>
      <c r="B53" t="str">
        <f t="shared" si="8"/>
        <v/>
      </c>
      <c r="C53" t="str">
        <f t="shared" si="8"/>
        <v/>
      </c>
      <c r="D53" s="7" t="s">
        <v>23</v>
      </c>
      <c r="E53" s="7"/>
      <c r="F53" s="7"/>
      <c r="G53" s="7"/>
      <c r="H53" s="34">
        <f ca="1">180-H51</f>
        <v>60</v>
      </c>
      <c r="I53" s="34"/>
      <c r="J53" s="34"/>
      <c r="K53" s="7" t="s">
        <v>22</v>
      </c>
      <c r="L53" s="7"/>
      <c r="M53" s="7"/>
      <c r="Z53" t="s">
        <v>34</v>
      </c>
      <c r="AA53" t="str">
        <f>IF(AA16="","",AA16)</f>
        <v/>
      </c>
      <c r="AB53" t="str">
        <f>IF(AB16="","",AB16)</f>
        <v/>
      </c>
      <c r="AD53" t="str">
        <f t="shared" ref="AD53:AT53" si="9">IF(AD16="","",AD16)</f>
        <v/>
      </c>
      <c r="AE53" t="str">
        <f t="shared" si="9"/>
        <v/>
      </c>
      <c r="AF53" t="str">
        <f t="shared" si="9"/>
        <v/>
      </c>
      <c r="AG53" t="str">
        <f t="shared" si="9"/>
        <v/>
      </c>
      <c r="AH53" t="str">
        <f t="shared" si="9"/>
        <v/>
      </c>
      <c r="AI53" t="str">
        <f t="shared" si="9"/>
        <v/>
      </c>
      <c r="AJ53" t="str">
        <f t="shared" si="9"/>
        <v/>
      </c>
      <c r="AK53" t="str">
        <f t="shared" si="9"/>
        <v/>
      </c>
      <c r="AL53" t="str">
        <f t="shared" si="9"/>
        <v/>
      </c>
      <c r="AM53" t="str">
        <f t="shared" si="9"/>
        <v/>
      </c>
      <c r="AN53" t="str">
        <f t="shared" si="9"/>
        <v/>
      </c>
      <c r="AO53" t="str">
        <f t="shared" si="9"/>
        <v/>
      </c>
      <c r="AP53" t="str">
        <f t="shared" si="9"/>
        <v/>
      </c>
      <c r="AQ53" t="str">
        <f t="shared" si="9"/>
        <v/>
      </c>
      <c r="AR53" t="str">
        <f t="shared" si="9"/>
        <v/>
      </c>
      <c r="AS53" t="str">
        <f t="shared" si="9"/>
        <v/>
      </c>
      <c r="AT53" t="str">
        <f t="shared" si="9"/>
        <v/>
      </c>
    </row>
    <row r="54" spans="1:46" ht="20.149999999999999" customHeight="1" x14ac:dyDescent="0.2">
      <c r="A54" t="str">
        <f t="shared" ref="A54:AT54" si="10">IF(A17="","",A17)</f>
        <v/>
      </c>
      <c r="B54" t="str">
        <f t="shared" si="10"/>
        <v/>
      </c>
      <c r="C54" t="str">
        <f t="shared" si="10"/>
        <v/>
      </c>
      <c r="D54" s="7" t="s">
        <v>24</v>
      </c>
      <c r="E54" s="7"/>
      <c r="F54" s="7"/>
      <c r="G54" s="7"/>
      <c r="H54" s="34">
        <f ca="1">H51</f>
        <v>120</v>
      </c>
      <c r="I54" s="34"/>
      <c r="J54" s="34"/>
      <c r="K54" s="7" t="s">
        <v>22</v>
      </c>
      <c r="L54" s="7"/>
      <c r="M54" s="7"/>
      <c r="AA54" t="str">
        <f t="shared" si="10"/>
        <v/>
      </c>
      <c r="AB54" t="str">
        <f t="shared" si="10"/>
        <v/>
      </c>
      <c r="AC54" t="str">
        <f t="shared" si="10"/>
        <v/>
      </c>
      <c r="AD54" t="str">
        <f t="shared" si="10"/>
        <v/>
      </c>
      <c r="AE54" t="str">
        <f t="shared" si="10"/>
        <v/>
      </c>
      <c r="AF54" t="str">
        <f t="shared" si="10"/>
        <v/>
      </c>
      <c r="AG54" t="str">
        <f t="shared" si="10"/>
        <v/>
      </c>
      <c r="AH54" t="str">
        <f t="shared" si="10"/>
        <v/>
      </c>
      <c r="AI54" t="str">
        <f t="shared" si="10"/>
        <v/>
      </c>
      <c r="AJ54" t="str">
        <f t="shared" si="10"/>
        <v/>
      </c>
      <c r="AK54" t="str">
        <f t="shared" si="10"/>
        <v/>
      </c>
      <c r="AL54" t="str">
        <f t="shared" si="10"/>
        <v/>
      </c>
      <c r="AM54" t="str">
        <f t="shared" si="10"/>
        <v/>
      </c>
      <c r="AN54" t="str">
        <f t="shared" si="10"/>
        <v/>
      </c>
      <c r="AO54" t="str">
        <f t="shared" si="10"/>
        <v/>
      </c>
      <c r="AP54" t="str">
        <f t="shared" si="10"/>
        <v/>
      </c>
      <c r="AQ54" t="str">
        <f t="shared" si="10"/>
        <v/>
      </c>
      <c r="AR54" t="str">
        <f t="shared" si="10"/>
        <v/>
      </c>
      <c r="AS54" t="str">
        <f t="shared" si="10"/>
        <v/>
      </c>
      <c r="AT54" t="str">
        <f t="shared" si="10"/>
        <v/>
      </c>
    </row>
    <row r="55" spans="1:46" ht="20.149999999999999" customHeight="1" x14ac:dyDescent="0.2">
      <c r="A55" t="str">
        <f t="shared" ref="A55:AT55" si="11">IF(A18="","",A18)</f>
        <v/>
      </c>
      <c r="B55" t="str">
        <f t="shared" si="11"/>
        <v/>
      </c>
      <c r="C55" t="str">
        <f t="shared" si="11"/>
        <v/>
      </c>
      <c r="D55" s="7" t="s">
        <v>25</v>
      </c>
      <c r="E55" s="7"/>
      <c r="F55" s="7"/>
      <c r="G55" s="7"/>
      <c r="H55" s="34">
        <f ca="1">H53</f>
        <v>60</v>
      </c>
      <c r="I55" s="34"/>
      <c r="J55" s="34"/>
      <c r="K55" s="7" t="s">
        <v>22</v>
      </c>
      <c r="L55" s="7"/>
      <c r="M55" s="7"/>
      <c r="AA55" t="str">
        <f t="shared" si="11"/>
        <v/>
      </c>
      <c r="AB55" t="str">
        <f t="shared" si="11"/>
        <v/>
      </c>
      <c r="AC55" t="str">
        <f t="shared" si="11"/>
        <v/>
      </c>
      <c r="AD55" t="str">
        <f t="shared" si="11"/>
        <v/>
      </c>
      <c r="AE55" t="str">
        <f t="shared" si="11"/>
        <v/>
      </c>
      <c r="AF55" t="str">
        <f t="shared" si="11"/>
        <v/>
      </c>
      <c r="AG55" t="str">
        <f t="shared" si="11"/>
        <v/>
      </c>
      <c r="AH55" t="str">
        <f t="shared" si="11"/>
        <v/>
      </c>
      <c r="AI55" t="str">
        <f t="shared" si="11"/>
        <v/>
      </c>
      <c r="AJ55" t="str">
        <f t="shared" si="11"/>
        <v/>
      </c>
      <c r="AK55" t="str">
        <f t="shared" si="11"/>
        <v/>
      </c>
      <c r="AL55" t="str">
        <f t="shared" si="11"/>
        <v/>
      </c>
      <c r="AM55" t="str">
        <f t="shared" si="11"/>
        <v/>
      </c>
      <c r="AN55" t="str">
        <f t="shared" si="11"/>
        <v/>
      </c>
      <c r="AO55" t="str">
        <f t="shared" si="11"/>
        <v/>
      </c>
      <c r="AP55" t="str">
        <f t="shared" si="11"/>
        <v/>
      </c>
      <c r="AQ55" t="str">
        <f t="shared" si="11"/>
        <v/>
      </c>
      <c r="AR55" t="str">
        <f t="shared" si="11"/>
        <v/>
      </c>
      <c r="AS55" t="str">
        <f t="shared" si="11"/>
        <v/>
      </c>
      <c r="AT55" t="str">
        <f t="shared" si="11"/>
        <v/>
      </c>
    </row>
    <row r="56" spans="1:46" ht="20.149999999999999" customHeight="1" x14ac:dyDescent="0.2">
      <c r="A56" t="str">
        <f t="shared" ref="A56:AT56" si="12">IF(A19="","",A19)</f>
        <v/>
      </c>
      <c r="B56" t="str">
        <f t="shared" si="12"/>
        <v/>
      </c>
      <c r="C56" t="str">
        <f t="shared" si="12"/>
        <v/>
      </c>
      <c r="D56" s="7" t="s">
        <v>26</v>
      </c>
      <c r="E56" s="7"/>
      <c r="F56" s="7"/>
      <c r="G56" s="7"/>
      <c r="H56" s="34">
        <f ca="1">H51</f>
        <v>120</v>
      </c>
      <c r="I56" s="34"/>
      <c r="J56" s="34"/>
      <c r="K56" s="7" t="s">
        <v>22</v>
      </c>
      <c r="L56" s="7"/>
      <c r="M56" s="7"/>
      <c r="AA56" t="str">
        <f t="shared" si="12"/>
        <v/>
      </c>
      <c r="AB56" t="str">
        <f t="shared" si="12"/>
        <v/>
      </c>
      <c r="AC56" t="str">
        <f t="shared" si="12"/>
        <v/>
      </c>
      <c r="AD56" t="str">
        <f t="shared" si="12"/>
        <v/>
      </c>
      <c r="AE56" t="str">
        <f t="shared" si="12"/>
        <v/>
      </c>
      <c r="AF56" t="str">
        <f t="shared" si="12"/>
        <v/>
      </c>
      <c r="AG56" t="str">
        <f t="shared" si="12"/>
        <v/>
      </c>
      <c r="AH56" t="str">
        <f t="shared" si="12"/>
        <v/>
      </c>
      <c r="AI56" t="str">
        <f t="shared" si="12"/>
        <v/>
      </c>
      <c r="AJ56" t="str">
        <f t="shared" si="12"/>
        <v/>
      </c>
      <c r="AK56" t="str">
        <f t="shared" si="12"/>
        <v/>
      </c>
      <c r="AL56" t="str">
        <f t="shared" si="12"/>
        <v/>
      </c>
      <c r="AM56" t="str">
        <f t="shared" si="12"/>
        <v/>
      </c>
      <c r="AN56" t="str">
        <f t="shared" si="12"/>
        <v/>
      </c>
      <c r="AO56" t="str">
        <f t="shared" si="12"/>
        <v/>
      </c>
      <c r="AP56" t="str">
        <f t="shared" si="12"/>
        <v/>
      </c>
      <c r="AQ56" t="str">
        <f t="shared" si="12"/>
        <v/>
      </c>
      <c r="AR56" t="str">
        <f t="shared" si="12"/>
        <v/>
      </c>
      <c r="AS56" t="str">
        <f t="shared" si="12"/>
        <v/>
      </c>
      <c r="AT56" t="str">
        <f t="shared" si="12"/>
        <v/>
      </c>
    </row>
    <row r="57" spans="1:46" ht="20.149999999999999" customHeight="1" x14ac:dyDescent="0.2">
      <c r="A57" t="str">
        <f t="shared" ref="A57:AT57" si="13">IF(A20="","",A20)</f>
        <v/>
      </c>
      <c r="B57" t="str">
        <f t="shared" si="13"/>
        <v/>
      </c>
      <c r="C57" t="str">
        <f t="shared" si="13"/>
        <v/>
      </c>
      <c r="D57" s="7" t="s">
        <v>27</v>
      </c>
      <c r="E57" s="7"/>
      <c r="F57" s="7"/>
      <c r="G57" s="7"/>
      <c r="H57" s="34">
        <f ca="1">H53</f>
        <v>60</v>
      </c>
      <c r="I57" s="34"/>
      <c r="J57" s="34"/>
      <c r="K57" s="7" t="s">
        <v>22</v>
      </c>
      <c r="L57" s="7"/>
      <c r="M57" s="7"/>
      <c r="AA57" t="str">
        <f t="shared" si="13"/>
        <v/>
      </c>
      <c r="AB57" t="str">
        <f t="shared" si="13"/>
        <v/>
      </c>
      <c r="AC57" t="str">
        <f t="shared" si="13"/>
        <v/>
      </c>
      <c r="AD57" t="str">
        <f t="shared" si="13"/>
        <v/>
      </c>
      <c r="AE57" t="str">
        <f t="shared" si="13"/>
        <v/>
      </c>
      <c r="AF57" t="str">
        <f t="shared" si="13"/>
        <v/>
      </c>
      <c r="AG57" t="str">
        <f t="shared" si="13"/>
        <v/>
      </c>
      <c r="AH57" t="str">
        <f t="shared" si="13"/>
        <v/>
      </c>
      <c r="AI57" t="str">
        <f t="shared" si="13"/>
        <v/>
      </c>
      <c r="AJ57" t="str">
        <f t="shared" si="13"/>
        <v/>
      </c>
      <c r="AK57" t="str">
        <f t="shared" si="13"/>
        <v/>
      </c>
      <c r="AL57" t="str">
        <f t="shared" si="13"/>
        <v/>
      </c>
      <c r="AM57" t="str">
        <f t="shared" si="13"/>
        <v/>
      </c>
      <c r="AN57" t="str">
        <f t="shared" si="13"/>
        <v/>
      </c>
      <c r="AO57" t="str">
        <f t="shared" si="13"/>
        <v/>
      </c>
      <c r="AP57" t="str">
        <f t="shared" si="13"/>
        <v/>
      </c>
      <c r="AQ57" t="str">
        <f t="shared" si="13"/>
        <v/>
      </c>
      <c r="AR57" t="str">
        <f t="shared" si="13"/>
        <v/>
      </c>
      <c r="AS57" t="str">
        <f t="shared" si="13"/>
        <v/>
      </c>
      <c r="AT57" t="str">
        <f t="shared" si="13"/>
        <v/>
      </c>
    </row>
    <row r="58" spans="1:46" ht="20.149999999999999" customHeight="1" x14ac:dyDescent="0.2">
      <c r="A58" t="str">
        <f t="shared" ref="A58:AT58" si="14">IF(A21="","",A21)</f>
        <v/>
      </c>
      <c r="B58" t="str">
        <f t="shared" si="14"/>
        <v/>
      </c>
      <c r="C58" t="str">
        <f t="shared" si="14"/>
        <v/>
      </c>
      <c r="D58" s="7" t="s">
        <v>28</v>
      </c>
      <c r="E58" s="7"/>
      <c r="F58" s="7"/>
      <c r="G58" s="7"/>
      <c r="H58" s="34">
        <f ca="1">H56</f>
        <v>120</v>
      </c>
      <c r="I58" s="34"/>
      <c r="J58" s="34"/>
      <c r="K58" s="7" t="s">
        <v>22</v>
      </c>
      <c r="L58" s="7"/>
      <c r="M58" s="7"/>
      <c r="AA58" t="str">
        <f t="shared" si="14"/>
        <v/>
      </c>
      <c r="AB58" t="str">
        <f t="shared" si="14"/>
        <v/>
      </c>
      <c r="AC58" t="str">
        <f t="shared" si="14"/>
        <v/>
      </c>
      <c r="AD58" t="str">
        <f t="shared" si="14"/>
        <v/>
      </c>
      <c r="AE58" t="str">
        <f t="shared" si="14"/>
        <v/>
      </c>
      <c r="AF58" t="str">
        <f t="shared" si="14"/>
        <v/>
      </c>
      <c r="AG58" t="str">
        <f t="shared" si="14"/>
        <v/>
      </c>
      <c r="AH58" t="str">
        <f t="shared" si="14"/>
        <v/>
      </c>
      <c r="AI58" t="str">
        <f t="shared" si="14"/>
        <v/>
      </c>
      <c r="AJ58" t="str">
        <f t="shared" si="14"/>
        <v/>
      </c>
      <c r="AK58" t="str">
        <f t="shared" si="14"/>
        <v/>
      </c>
      <c r="AL58" t="str">
        <f t="shared" si="14"/>
        <v/>
      </c>
      <c r="AM58" t="str">
        <f t="shared" si="14"/>
        <v/>
      </c>
      <c r="AN58" t="str">
        <f t="shared" si="14"/>
        <v/>
      </c>
      <c r="AO58" t="str">
        <f t="shared" si="14"/>
        <v/>
      </c>
      <c r="AP58" t="str">
        <f t="shared" si="14"/>
        <v/>
      </c>
      <c r="AQ58" t="str">
        <f t="shared" si="14"/>
        <v/>
      </c>
      <c r="AR58" t="str">
        <f t="shared" si="14"/>
        <v/>
      </c>
      <c r="AS58" t="str">
        <f t="shared" si="14"/>
        <v/>
      </c>
      <c r="AT58" t="str">
        <f t="shared" si="14"/>
        <v/>
      </c>
    </row>
    <row r="59" spans="1:46" ht="20.149999999999999" customHeight="1" x14ac:dyDescent="0.2">
      <c r="A59" t="str">
        <f t="shared" ref="A59:AT59" si="15">IF(A22="","",A22)</f>
        <v/>
      </c>
      <c r="B59" t="str">
        <f t="shared" si="15"/>
        <v/>
      </c>
      <c r="C59" t="str">
        <f t="shared" si="15"/>
        <v/>
      </c>
      <c r="D59" s="7" t="s">
        <v>29</v>
      </c>
      <c r="E59" s="7"/>
      <c r="F59" s="7"/>
      <c r="G59" s="7"/>
      <c r="H59" s="34">
        <f ca="1">H57</f>
        <v>60</v>
      </c>
      <c r="I59" s="34"/>
      <c r="J59" s="34"/>
      <c r="K59" s="7" t="s">
        <v>22</v>
      </c>
      <c r="L59" s="7"/>
      <c r="M59" s="7"/>
      <c r="AA59" t="str">
        <f t="shared" si="15"/>
        <v/>
      </c>
      <c r="AB59" t="str">
        <f t="shared" si="15"/>
        <v/>
      </c>
      <c r="AC59" t="str">
        <f t="shared" si="15"/>
        <v/>
      </c>
      <c r="AD59" t="str">
        <f t="shared" si="15"/>
        <v/>
      </c>
      <c r="AE59" t="str">
        <f t="shared" si="15"/>
        <v/>
      </c>
      <c r="AF59" t="str">
        <f t="shared" si="15"/>
        <v/>
      </c>
      <c r="AG59" t="str">
        <f t="shared" si="15"/>
        <v/>
      </c>
      <c r="AH59" t="str">
        <f t="shared" si="15"/>
        <v/>
      </c>
      <c r="AI59" t="str">
        <f t="shared" si="15"/>
        <v/>
      </c>
      <c r="AJ59" t="str">
        <f t="shared" si="15"/>
        <v/>
      </c>
      <c r="AK59" t="str">
        <f t="shared" si="15"/>
        <v/>
      </c>
      <c r="AL59" t="str">
        <f t="shared" si="15"/>
        <v/>
      </c>
      <c r="AM59" t="str">
        <f t="shared" si="15"/>
        <v/>
      </c>
      <c r="AN59" t="str">
        <f t="shared" si="15"/>
        <v/>
      </c>
      <c r="AO59" t="str">
        <f t="shared" si="15"/>
        <v/>
      </c>
      <c r="AP59" t="str">
        <f t="shared" si="15"/>
        <v/>
      </c>
      <c r="AQ59" t="str">
        <f t="shared" si="15"/>
        <v/>
      </c>
      <c r="AR59" t="str">
        <f t="shared" si="15"/>
        <v/>
      </c>
      <c r="AS59" t="str">
        <f t="shared" si="15"/>
        <v/>
      </c>
      <c r="AT59" t="str">
        <f t="shared" si="15"/>
        <v/>
      </c>
    </row>
    <row r="60" spans="1:46" ht="20.149999999999999" customHeight="1" x14ac:dyDescent="0.2">
      <c r="A60" t="str">
        <f t="shared" ref="A60:AT60" si="16">IF(A23="","",A23)</f>
        <v/>
      </c>
      <c r="B60" t="str">
        <f t="shared" si="16"/>
        <v/>
      </c>
      <c r="C60" t="str">
        <f t="shared" si="16"/>
        <v/>
      </c>
      <c r="AA60" t="str">
        <f t="shared" si="16"/>
        <v/>
      </c>
      <c r="AB60" t="str">
        <f t="shared" si="16"/>
        <v/>
      </c>
      <c r="AC60" t="str">
        <f t="shared" si="16"/>
        <v/>
      </c>
      <c r="AD60" t="str">
        <f t="shared" si="16"/>
        <v/>
      </c>
      <c r="AE60" t="str">
        <f t="shared" si="16"/>
        <v/>
      </c>
      <c r="AF60" t="str">
        <f t="shared" si="16"/>
        <v/>
      </c>
      <c r="AG60" t="str">
        <f t="shared" si="16"/>
        <v/>
      </c>
      <c r="AH60" t="str">
        <f t="shared" si="16"/>
        <v/>
      </c>
      <c r="AI60" t="str">
        <f t="shared" si="16"/>
        <v/>
      </c>
      <c r="AJ60" t="str">
        <f t="shared" si="16"/>
        <v/>
      </c>
      <c r="AK60" t="str">
        <f t="shared" si="16"/>
        <v/>
      </c>
      <c r="AL60" t="str">
        <f t="shared" si="16"/>
        <v/>
      </c>
      <c r="AM60" t="str">
        <f t="shared" si="16"/>
        <v/>
      </c>
      <c r="AN60" t="str">
        <f t="shared" si="16"/>
        <v/>
      </c>
      <c r="AO60" t="str">
        <f t="shared" si="16"/>
        <v/>
      </c>
      <c r="AP60" t="str">
        <f t="shared" si="16"/>
        <v/>
      </c>
      <c r="AQ60" t="str">
        <f t="shared" si="16"/>
        <v/>
      </c>
      <c r="AR60" t="str">
        <f t="shared" si="16"/>
        <v/>
      </c>
      <c r="AS60" t="str">
        <f t="shared" si="16"/>
        <v/>
      </c>
      <c r="AT60" t="str">
        <f t="shared" si="16"/>
        <v/>
      </c>
    </row>
    <row r="61" spans="1:46" ht="20.149999999999999" customHeight="1" x14ac:dyDescent="0.2">
      <c r="A61" t="str">
        <f>IF(A24="","",A24)</f>
        <v>３．</v>
      </c>
      <c r="D61" t="str">
        <f>IF(D24="","",D24)</f>
        <v>右の図で，ℓ//mのとき，∠ｘ，∠ｙの</v>
      </c>
    </row>
    <row r="62" spans="1:46" ht="20.149999999999999" customHeight="1" x14ac:dyDescent="0.2">
      <c r="A62" t="str">
        <f>IF(A25="","",A25)</f>
        <v/>
      </c>
      <c r="B62" t="str">
        <f t="shared" ref="B62:C65" si="17">IF(B25="","",B25)</f>
        <v/>
      </c>
      <c r="C62" t="str">
        <f t="shared" si="17"/>
        <v/>
      </c>
      <c r="D62" t="str">
        <f>IF(D25="","",D25)</f>
        <v>大きさは，それぞれ何度ですか。</v>
      </c>
    </row>
    <row r="63" spans="1:46" ht="20.149999999999999" customHeight="1" x14ac:dyDescent="0.2">
      <c r="A63" t="str">
        <f>IF(A26="","",A26)</f>
        <v/>
      </c>
      <c r="B63" t="str">
        <f t="shared" si="17"/>
        <v/>
      </c>
      <c r="C63" t="str">
        <f t="shared" si="17"/>
        <v/>
      </c>
      <c r="D63" t="str">
        <f>IF(D26="","",D26)</f>
        <v>ただし，∠ａ＝</v>
      </c>
      <c r="M63" s="32">
        <f ca="1">IF(M26="","",M26)</f>
        <v>55</v>
      </c>
      <c r="N63" s="32"/>
      <c r="O63" t="str">
        <f>IF(O26="","",O26)</f>
        <v>°</v>
      </c>
      <c r="Y63" t="s">
        <v>35</v>
      </c>
    </row>
    <row r="64" spans="1:46" ht="20.149999999999999" customHeight="1" x14ac:dyDescent="0.2">
      <c r="A64" t="str">
        <f>IF(A27="","",A27)</f>
        <v/>
      </c>
      <c r="B64" t="str">
        <f t="shared" si="17"/>
        <v/>
      </c>
      <c r="C64" t="str">
        <f t="shared" si="17"/>
        <v/>
      </c>
      <c r="D64" t="str">
        <f>IF(D27="","",D27)</f>
        <v/>
      </c>
      <c r="E64" t="str">
        <f t="shared" ref="E64:I65" si="18">IF(E27="","",E27)</f>
        <v/>
      </c>
      <c r="F64" t="str">
        <f t="shared" si="18"/>
        <v/>
      </c>
      <c r="G64" t="str">
        <f t="shared" si="18"/>
        <v/>
      </c>
      <c r="H64" t="str">
        <f t="shared" si="18"/>
        <v/>
      </c>
      <c r="I64" t="str">
        <f t="shared" si="18"/>
        <v>∠ｂ＝</v>
      </c>
      <c r="M64" s="32">
        <f ca="1">IF(M27="","",M27)</f>
        <v>55</v>
      </c>
      <c r="N64" s="32"/>
      <c r="O64" t="str">
        <f>IF(O27="","",O27)</f>
        <v>°</v>
      </c>
    </row>
    <row r="65" spans="1:46" ht="20.149999999999999" customHeight="1" x14ac:dyDescent="0.2">
      <c r="A65" t="str">
        <f>IF(A28="","",A28)</f>
        <v/>
      </c>
      <c r="B65" t="str">
        <f t="shared" si="17"/>
        <v/>
      </c>
      <c r="C65" t="str">
        <f t="shared" si="17"/>
        <v/>
      </c>
      <c r="D65" t="str">
        <f>IF(D28="","",D28)</f>
        <v/>
      </c>
      <c r="E65" t="str">
        <f t="shared" si="18"/>
        <v/>
      </c>
      <c r="F65" t="str">
        <f t="shared" si="18"/>
        <v/>
      </c>
      <c r="G65" t="str">
        <f t="shared" si="18"/>
        <v/>
      </c>
      <c r="H65" t="str">
        <f t="shared" si="18"/>
        <v/>
      </c>
      <c r="I65" t="str">
        <f t="shared" si="18"/>
        <v/>
      </c>
      <c r="J65" t="str">
        <f>IF(J28="","",J28)</f>
        <v/>
      </c>
      <c r="K65" t="str">
        <f>IF(K28="","",K28)</f>
        <v/>
      </c>
      <c r="L65" t="str">
        <f>IF(L28="","",L28)</f>
        <v/>
      </c>
      <c r="M65" t="str">
        <f>IF(M28="","",M28)</f>
        <v/>
      </c>
      <c r="N65" t="str">
        <f>IF(N28="","",N28)</f>
        <v/>
      </c>
      <c r="O65" t="str">
        <f>IF(O28="","",O28)</f>
        <v/>
      </c>
      <c r="P65" t="str">
        <f>IF(P28="","",P28)</f>
        <v>とします。</v>
      </c>
    </row>
    <row r="66" spans="1:46" ht="20.149999999999999" customHeight="1" x14ac:dyDescent="0.2">
      <c r="A66" t="str">
        <f t="shared" ref="A66:AT66" si="19">IF(A29="","",A29)</f>
        <v/>
      </c>
      <c r="B66" t="str">
        <f t="shared" si="19"/>
        <v/>
      </c>
      <c r="C66" t="str">
        <f t="shared" si="19"/>
        <v/>
      </c>
      <c r="D66" t="str">
        <f t="shared" si="19"/>
        <v/>
      </c>
      <c r="E66" t="str">
        <f t="shared" si="19"/>
        <v/>
      </c>
      <c r="F66" t="str">
        <f t="shared" si="19"/>
        <v/>
      </c>
      <c r="G66" t="str">
        <f t="shared" si="19"/>
        <v/>
      </c>
      <c r="H66" t="str">
        <f t="shared" si="19"/>
        <v/>
      </c>
      <c r="I66" t="str">
        <f t="shared" si="19"/>
        <v/>
      </c>
      <c r="J66" t="str">
        <f t="shared" si="19"/>
        <v/>
      </c>
      <c r="K66" t="str">
        <f t="shared" si="19"/>
        <v/>
      </c>
      <c r="L66" t="str">
        <f t="shared" si="19"/>
        <v/>
      </c>
      <c r="M66" t="str">
        <f t="shared" si="19"/>
        <v/>
      </c>
      <c r="N66" t="str">
        <f t="shared" si="19"/>
        <v/>
      </c>
      <c r="O66" t="str">
        <f t="shared" si="19"/>
        <v/>
      </c>
      <c r="P66" t="str">
        <f t="shared" si="19"/>
        <v/>
      </c>
      <c r="Q66" t="str">
        <f t="shared" si="19"/>
        <v/>
      </c>
      <c r="R66" t="str">
        <f t="shared" si="19"/>
        <v/>
      </c>
      <c r="S66" t="str">
        <f t="shared" si="19"/>
        <v/>
      </c>
      <c r="T66" t="str">
        <f t="shared" si="19"/>
        <v/>
      </c>
      <c r="U66" t="str">
        <f t="shared" si="19"/>
        <v/>
      </c>
      <c r="V66" t="str">
        <f t="shared" si="19"/>
        <v/>
      </c>
      <c r="W66" t="str">
        <f t="shared" si="19"/>
        <v/>
      </c>
      <c r="X66" t="str">
        <f t="shared" si="19"/>
        <v/>
      </c>
      <c r="Y66" t="str">
        <f t="shared" si="19"/>
        <v/>
      </c>
      <c r="Z66" t="str">
        <f t="shared" si="19"/>
        <v/>
      </c>
      <c r="AA66" t="str">
        <f t="shared" si="19"/>
        <v/>
      </c>
      <c r="AB66" t="str">
        <f t="shared" si="19"/>
        <v/>
      </c>
      <c r="AC66" t="str">
        <f t="shared" si="19"/>
        <v/>
      </c>
      <c r="AD66" t="str">
        <f t="shared" si="19"/>
        <v/>
      </c>
      <c r="AE66" t="str">
        <f t="shared" si="19"/>
        <v/>
      </c>
      <c r="AF66" t="str">
        <f t="shared" si="19"/>
        <v/>
      </c>
      <c r="AG66" t="str">
        <f t="shared" si="19"/>
        <v/>
      </c>
      <c r="AH66" t="str">
        <f t="shared" si="19"/>
        <v/>
      </c>
      <c r="AI66" t="str">
        <f t="shared" si="19"/>
        <v/>
      </c>
      <c r="AJ66" t="str">
        <f t="shared" si="19"/>
        <v/>
      </c>
      <c r="AK66" t="str">
        <f t="shared" si="19"/>
        <v/>
      </c>
      <c r="AL66" t="str">
        <f t="shared" si="19"/>
        <v/>
      </c>
      <c r="AM66" t="str">
        <f t="shared" si="19"/>
        <v/>
      </c>
      <c r="AN66" t="str">
        <f t="shared" si="19"/>
        <v/>
      </c>
      <c r="AO66" t="str">
        <f t="shared" si="19"/>
        <v/>
      </c>
      <c r="AP66" t="str">
        <f t="shared" si="19"/>
        <v/>
      </c>
      <c r="AQ66" t="str">
        <f t="shared" si="19"/>
        <v/>
      </c>
      <c r="AR66" t="str">
        <f t="shared" si="19"/>
        <v/>
      </c>
      <c r="AS66" t="str">
        <f t="shared" si="19"/>
        <v/>
      </c>
      <c r="AT66" t="str">
        <f t="shared" si="19"/>
        <v/>
      </c>
    </row>
    <row r="67" spans="1:46" ht="20.149999999999999" customHeight="1" x14ac:dyDescent="0.2">
      <c r="A67" t="str">
        <f t="shared" ref="A67:AT67" si="20">IF(A30="","",A30)</f>
        <v/>
      </c>
      <c r="B67" t="str">
        <f t="shared" si="20"/>
        <v/>
      </c>
      <c r="C67" t="str">
        <f t="shared" si="20"/>
        <v/>
      </c>
      <c r="D67" s="7" t="s">
        <v>30</v>
      </c>
      <c r="E67" s="7"/>
      <c r="F67" s="7"/>
      <c r="G67" s="7"/>
      <c r="H67" s="33">
        <f ca="1">M63</f>
        <v>55</v>
      </c>
      <c r="I67" s="33"/>
      <c r="J67" s="7" t="s">
        <v>22</v>
      </c>
      <c r="K67" s="7"/>
      <c r="Z67" t="str">
        <f t="shared" si="20"/>
        <v/>
      </c>
      <c r="AA67" t="str">
        <f t="shared" si="20"/>
        <v/>
      </c>
      <c r="AB67" t="str">
        <f t="shared" si="20"/>
        <v/>
      </c>
      <c r="AC67" t="str">
        <f t="shared" si="20"/>
        <v/>
      </c>
      <c r="AD67" t="str">
        <f t="shared" si="20"/>
        <v/>
      </c>
      <c r="AE67" t="str">
        <f t="shared" si="20"/>
        <v/>
      </c>
      <c r="AF67" t="str">
        <f t="shared" si="20"/>
        <v/>
      </c>
      <c r="AG67" t="str">
        <f t="shared" si="20"/>
        <v/>
      </c>
      <c r="AH67" t="str">
        <f t="shared" si="20"/>
        <v/>
      </c>
      <c r="AI67" t="str">
        <f t="shared" si="20"/>
        <v/>
      </c>
      <c r="AJ67" t="str">
        <f t="shared" si="20"/>
        <v/>
      </c>
      <c r="AK67" t="str">
        <f t="shared" si="20"/>
        <v/>
      </c>
      <c r="AL67" t="str">
        <f t="shared" si="20"/>
        <v/>
      </c>
      <c r="AM67" t="str">
        <f t="shared" si="20"/>
        <v/>
      </c>
      <c r="AN67" t="str">
        <f t="shared" si="20"/>
        <v/>
      </c>
      <c r="AO67" t="str">
        <f t="shared" si="20"/>
        <v/>
      </c>
      <c r="AP67" t="str">
        <f t="shared" si="20"/>
        <v/>
      </c>
      <c r="AQ67" t="str">
        <f t="shared" si="20"/>
        <v/>
      </c>
      <c r="AR67" t="str">
        <f t="shared" si="20"/>
        <v/>
      </c>
      <c r="AS67" t="str">
        <f t="shared" si="20"/>
        <v/>
      </c>
      <c r="AT67" t="str">
        <f t="shared" si="20"/>
        <v/>
      </c>
    </row>
    <row r="68" spans="1:46" ht="20.149999999999999" customHeight="1" x14ac:dyDescent="0.2">
      <c r="A68" t="str">
        <f t="shared" ref="A68:AT68" si="21">IF(A31="","",A31)</f>
        <v/>
      </c>
      <c r="B68" t="str">
        <f t="shared" si="21"/>
        <v/>
      </c>
      <c r="C68" t="str">
        <f t="shared" si="21"/>
        <v/>
      </c>
      <c r="D68" s="7" t="s">
        <v>31</v>
      </c>
      <c r="E68" s="7"/>
      <c r="F68" s="7"/>
      <c r="G68" s="7"/>
      <c r="H68" s="33">
        <f ca="1">180-M63-M64</f>
        <v>70</v>
      </c>
      <c r="I68" s="33"/>
      <c r="J68" s="7" t="s">
        <v>22</v>
      </c>
      <c r="K68" s="7"/>
      <c r="Z68" t="str">
        <f t="shared" si="21"/>
        <v/>
      </c>
      <c r="AA68" t="str">
        <f t="shared" si="21"/>
        <v/>
      </c>
      <c r="AB68" t="str">
        <f t="shared" si="21"/>
        <v/>
      </c>
      <c r="AC68" t="str">
        <f t="shared" si="21"/>
        <v/>
      </c>
      <c r="AD68" t="str">
        <f t="shared" si="21"/>
        <v/>
      </c>
      <c r="AE68" t="str">
        <f t="shared" si="21"/>
        <v/>
      </c>
      <c r="AF68" t="str">
        <f t="shared" si="21"/>
        <v/>
      </c>
      <c r="AG68" t="str">
        <f t="shared" si="21"/>
        <v/>
      </c>
      <c r="AH68" t="str">
        <f t="shared" si="21"/>
        <v/>
      </c>
      <c r="AI68" t="str">
        <f t="shared" si="21"/>
        <v/>
      </c>
      <c r="AJ68" t="str">
        <f t="shared" si="21"/>
        <v/>
      </c>
      <c r="AK68" t="str">
        <f t="shared" si="21"/>
        <v/>
      </c>
      <c r="AL68" t="str">
        <f t="shared" si="21"/>
        <v/>
      </c>
      <c r="AM68" t="str">
        <f t="shared" si="21"/>
        <v/>
      </c>
      <c r="AN68" t="str">
        <f t="shared" si="21"/>
        <v/>
      </c>
      <c r="AO68" t="str">
        <f t="shared" si="21"/>
        <v/>
      </c>
      <c r="AP68" t="str">
        <f t="shared" si="21"/>
        <v/>
      </c>
      <c r="AQ68" t="str">
        <f t="shared" si="21"/>
        <v/>
      </c>
      <c r="AR68" t="str">
        <f t="shared" si="21"/>
        <v/>
      </c>
      <c r="AS68" t="str">
        <f t="shared" si="21"/>
        <v/>
      </c>
      <c r="AT68" t="str">
        <f t="shared" si="21"/>
        <v/>
      </c>
    </row>
    <row r="69" spans="1:46" ht="20.149999999999999" customHeight="1" x14ac:dyDescent="0.2">
      <c r="A69" t="str">
        <f t="shared" ref="A69:AT69" si="22">IF(A32="","",A32)</f>
        <v/>
      </c>
      <c r="B69" t="str">
        <f t="shared" si="22"/>
        <v/>
      </c>
      <c r="C69" t="str">
        <f t="shared" si="22"/>
        <v/>
      </c>
      <c r="D69" t="str">
        <f t="shared" si="22"/>
        <v/>
      </c>
      <c r="Z69" t="str">
        <f t="shared" si="22"/>
        <v/>
      </c>
      <c r="AA69" t="str">
        <f t="shared" si="22"/>
        <v/>
      </c>
      <c r="AB69" t="str">
        <f t="shared" si="22"/>
        <v/>
      </c>
      <c r="AC69" t="str">
        <f t="shared" si="22"/>
        <v/>
      </c>
      <c r="AD69" t="str">
        <f t="shared" si="22"/>
        <v/>
      </c>
      <c r="AE69" t="str">
        <f t="shared" si="22"/>
        <v/>
      </c>
      <c r="AF69" t="str">
        <f t="shared" si="22"/>
        <v/>
      </c>
      <c r="AG69" t="str">
        <f t="shared" si="22"/>
        <v/>
      </c>
      <c r="AH69" t="str">
        <f t="shared" si="22"/>
        <v/>
      </c>
      <c r="AI69" t="str">
        <f t="shared" si="22"/>
        <v/>
      </c>
      <c r="AJ69" t="str">
        <f t="shared" si="22"/>
        <v/>
      </c>
      <c r="AK69" t="str">
        <f t="shared" si="22"/>
        <v/>
      </c>
      <c r="AL69" t="str">
        <f t="shared" si="22"/>
        <v/>
      </c>
      <c r="AM69" t="str">
        <f t="shared" si="22"/>
        <v/>
      </c>
      <c r="AN69" t="str">
        <f t="shared" si="22"/>
        <v/>
      </c>
      <c r="AO69" t="str">
        <f t="shared" si="22"/>
        <v/>
      </c>
      <c r="AP69" t="str">
        <f t="shared" si="22"/>
        <v/>
      </c>
      <c r="AQ69" t="str">
        <f t="shared" si="22"/>
        <v/>
      </c>
      <c r="AR69" t="str">
        <f t="shared" si="22"/>
        <v/>
      </c>
      <c r="AS69" t="str">
        <f t="shared" si="22"/>
        <v/>
      </c>
      <c r="AT69" t="str">
        <f t="shared" si="22"/>
        <v/>
      </c>
    </row>
    <row r="70" spans="1:46" ht="20.149999999999999" customHeight="1" x14ac:dyDescent="0.2">
      <c r="A70" t="str">
        <f t="shared" ref="A70:AT70" si="23">IF(A33="","",A33)</f>
        <v/>
      </c>
      <c r="B70" t="str">
        <f t="shared" si="23"/>
        <v/>
      </c>
      <c r="C70" t="str">
        <f t="shared" si="23"/>
        <v/>
      </c>
      <c r="D70" t="str">
        <f t="shared" si="23"/>
        <v/>
      </c>
      <c r="Z70" t="str">
        <f t="shared" si="23"/>
        <v/>
      </c>
      <c r="AA70" t="str">
        <f t="shared" si="23"/>
        <v/>
      </c>
      <c r="AB70" t="str">
        <f t="shared" si="23"/>
        <v/>
      </c>
      <c r="AC70" t="str">
        <f t="shared" si="23"/>
        <v/>
      </c>
      <c r="AD70" t="str">
        <f t="shared" si="23"/>
        <v/>
      </c>
      <c r="AE70" t="str">
        <f t="shared" si="23"/>
        <v/>
      </c>
      <c r="AF70" t="str">
        <f t="shared" si="23"/>
        <v/>
      </c>
      <c r="AG70" t="str">
        <f t="shared" si="23"/>
        <v/>
      </c>
      <c r="AH70" t="str">
        <f t="shared" si="23"/>
        <v/>
      </c>
      <c r="AI70" t="str">
        <f t="shared" si="23"/>
        <v/>
      </c>
      <c r="AJ70" t="str">
        <f t="shared" si="23"/>
        <v/>
      </c>
      <c r="AK70" t="str">
        <f t="shared" si="23"/>
        <v/>
      </c>
      <c r="AL70" t="str">
        <f t="shared" si="23"/>
        <v/>
      </c>
      <c r="AM70" t="str">
        <f t="shared" si="23"/>
        <v/>
      </c>
      <c r="AN70" t="str">
        <f t="shared" si="23"/>
        <v/>
      </c>
      <c r="AO70" t="str">
        <f t="shared" si="23"/>
        <v/>
      </c>
      <c r="AP70" t="str">
        <f t="shared" si="23"/>
        <v/>
      </c>
      <c r="AQ70" t="str">
        <f t="shared" si="23"/>
        <v/>
      </c>
      <c r="AR70" t="str">
        <f t="shared" si="23"/>
        <v/>
      </c>
      <c r="AS70" t="str">
        <f t="shared" si="23"/>
        <v/>
      </c>
      <c r="AT70" t="str">
        <f t="shared" si="23"/>
        <v/>
      </c>
    </row>
    <row r="71" spans="1:46" ht="20.149999999999999" customHeight="1" x14ac:dyDescent="0.2">
      <c r="A71" t="str">
        <f t="shared" ref="A71:AT71" si="24">IF(A34="","",A34)</f>
        <v/>
      </c>
      <c r="B71" t="str">
        <f t="shared" si="24"/>
        <v/>
      </c>
      <c r="C71" t="str">
        <f t="shared" si="24"/>
        <v/>
      </c>
      <c r="D71" t="str">
        <f t="shared" si="24"/>
        <v/>
      </c>
      <c r="Z71" t="str">
        <f t="shared" si="24"/>
        <v/>
      </c>
      <c r="AA71" t="str">
        <f t="shared" si="24"/>
        <v/>
      </c>
      <c r="AB71" t="str">
        <f t="shared" si="24"/>
        <v/>
      </c>
      <c r="AC71" t="str">
        <f t="shared" si="24"/>
        <v/>
      </c>
      <c r="AD71" t="str">
        <f t="shared" si="24"/>
        <v/>
      </c>
      <c r="AE71" t="str">
        <f t="shared" si="24"/>
        <v/>
      </c>
      <c r="AF71" t="str">
        <f t="shared" si="24"/>
        <v/>
      </c>
      <c r="AG71" t="str">
        <f t="shared" si="24"/>
        <v/>
      </c>
      <c r="AH71" t="str">
        <f t="shared" si="24"/>
        <v/>
      </c>
      <c r="AI71" t="str">
        <f t="shared" si="24"/>
        <v/>
      </c>
      <c r="AJ71" t="str">
        <f t="shared" si="24"/>
        <v/>
      </c>
      <c r="AK71" t="str">
        <f t="shared" si="24"/>
        <v/>
      </c>
      <c r="AL71" t="str">
        <f t="shared" si="24"/>
        <v/>
      </c>
      <c r="AM71" t="str">
        <f t="shared" si="24"/>
        <v/>
      </c>
      <c r="AN71" t="str">
        <f t="shared" si="24"/>
        <v/>
      </c>
      <c r="AO71" t="str">
        <f t="shared" si="24"/>
        <v/>
      </c>
      <c r="AP71" t="str">
        <f t="shared" si="24"/>
        <v/>
      </c>
      <c r="AQ71" t="str">
        <f t="shared" si="24"/>
        <v/>
      </c>
      <c r="AR71" t="str">
        <f t="shared" si="24"/>
        <v/>
      </c>
      <c r="AS71" t="str">
        <f t="shared" si="24"/>
        <v/>
      </c>
      <c r="AT71" t="str">
        <f t="shared" si="24"/>
        <v/>
      </c>
    </row>
    <row r="72" spans="1:46" ht="20.149999999999999" customHeight="1" x14ac:dyDescent="0.2">
      <c r="A72" t="str">
        <f t="shared" ref="A72:AT72" si="25">IF(A35="","",A35)</f>
        <v/>
      </c>
      <c r="B72" t="str">
        <f t="shared" si="25"/>
        <v/>
      </c>
      <c r="C72" t="str">
        <f t="shared" si="25"/>
        <v/>
      </c>
      <c r="D72" t="str">
        <f t="shared" si="25"/>
        <v/>
      </c>
      <c r="Z72" t="str">
        <f t="shared" si="25"/>
        <v/>
      </c>
      <c r="AA72" t="str">
        <f t="shared" si="25"/>
        <v/>
      </c>
      <c r="AB72" t="str">
        <f t="shared" si="25"/>
        <v/>
      </c>
      <c r="AC72" t="str">
        <f t="shared" si="25"/>
        <v/>
      </c>
      <c r="AD72" t="str">
        <f t="shared" si="25"/>
        <v/>
      </c>
      <c r="AE72" t="str">
        <f t="shared" si="25"/>
        <v/>
      </c>
      <c r="AF72" t="str">
        <f t="shared" si="25"/>
        <v/>
      </c>
      <c r="AG72" t="str">
        <f t="shared" si="25"/>
        <v/>
      </c>
      <c r="AH72" t="str">
        <f t="shared" si="25"/>
        <v/>
      </c>
      <c r="AI72" t="str">
        <f t="shared" si="25"/>
        <v/>
      </c>
      <c r="AJ72" t="str">
        <f t="shared" si="25"/>
        <v/>
      </c>
      <c r="AK72" t="str">
        <f t="shared" si="25"/>
        <v/>
      </c>
      <c r="AL72" t="str">
        <f t="shared" si="25"/>
        <v/>
      </c>
      <c r="AM72" t="str">
        <f t="shared" si="25"/>
        <v/>
      </c>
      <c r="AN72" t="str">
        <f t="shared" si="25"/>
        <v/>
      </c>
      <c r="AO72" t="str">
        <f t="shared" si="25"/>
        <v/>
      </c>
      <c r="AP72" t="str">
        <f t="shared" si="25"/>
        <v/>
      </c>
      <c r="AQ72" t="str">
        <f t="shared" si="25"/>
        <v/>
      </c>
      <c r="AR72" t="str">
        <f t="shared" si="25"/>
        <v/>
      </c>
      <c r="AS72" t="str">
        <f t="shared" si="25"/>
        <v/>
      </c>
      <c r="AT72" t="str">
        <f t="shared" si="25"/>
        <v/>
      </c>
    </row>
    <row r="73" spans="1:46" ht="20.149999999999999" customHeight="1" x14ac:dyDescent="0.2">
      <c r="A73" t="str">
        <f t="shared" ref="A73:AT73" si="26">IF(A36="","",A36)</f>
        <v/>
      </c>
      <c r="B73" t="str">
        <f t="shared" si="26"/>
        <v/>
      </c>
      <c r="C73" t="str">
        <f t="shared" si="26"/>
        <v/>
      </c>
      <c r="D73" t="str">
        <f t="shared" si="26"/>
        <v/>
      </c>
      <c r="Z73" t="str">
        <f t="shared" si="26"/>
        <v/>
      </c>
      <c r="AA73" t="str">
        <f t="shared" si="26"/>
        <v/>
      </c>
      <c r="AB73" t="str">
        <f t="shared" si="26"/>
        <v/>
      </c>
      <c r="AC73" t="str">
        <f t="shared" si="26"/>
        <v/>
      </c>
      <c r="AD73" t="str">
        <f t="shared" si="26"/>
        <v/>
      </c>
      <c r="AE73" t="str">
        <f t="shared" si="26"/>
        <v/>
      </c>
      <c r="AF73" t="str">
        <f t="shared" si="26"/>
        <v/>
      </c>
      <c r="AG73" t="str">
        <f t="shared" si="26"/>
        <v/>
      </c>
      <c r="AH73" t="str">
        <f t="shared" si="26"/>
        <v/>
      </c>
      <c r="AI73" t="str">
        <f t="shared" si="26"/>
        <v/>
      </c>
      <c r="AJ73" t="str">
        <f t="shared" si="26"/>
        <v/>
      </c>
      <c r="AK73" t="str">
        <f t="shared" si="26"/>
        <v/>
      </c>
      <c r="AL73" t="str">
        <f t="shared" si="26"/>
        <v/>
      </c>
      <c r="AM73" t="str">
        <f t="shared" si="26"/>
        <v/>
      </c>
      <c r="AN73" t="str">
        <f t="shared" si="26"/>
        <v/>
      </c>
      <c r="AO73" t="str">
        <f t="shared" si="26"/>
        <v/>
      </c>
      <c r="AP73" t="str">
        <f t="shared" si="26"/>
        <v/>
      </c>
      <c r="AQ73" t="str">
        <f t="shared" si="26"/>
        <v/>
      </c>
      <c r="AR73" t="str">
        <f t="shared" si="26"/>
        <v/>
      </c>
      <c r="AS73" t="str">
        <f t="shared" si="26"/>
        <v/>
      </c>
      <c r="AT73" t="str">
        <f t="shared" si="26"/>
        <v/>
      </c>
    </row>
    <row r="74" spans="1:46" ht="20.149999999999999" customHeight="1" x14ac:dyDescent="0.2"/>
    <row r="75" spans="1:46" ht="20.149999999999999" customHeight="1" x14ac:dyDescent="0.2"/>
    <row r="76" spans="1:46" ht="20.149999999999999" customHeight="1" x14ac:dyDescent="0.2"/>
    <row r="77" spans="1:46" ht="20.149999999999999" customHeight="1" x14ac:dyDescent="0.2"/>
    <row r="78" spans="1:46" ht="20.149999999999999" customHeight="1" x14ac:dyDescent="0.2"/>
    <row r="79" spans="1:46" ht="20.149999999999999" customHeight="1" x14ac:dyDescent="0.2"/>
    <row r="80" spans="1:46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25">
    <mergeCell ref="H68:I68"/>
    <mergeCell ref="H67:I67"/>
    <mergeCell ref="H59:J59"/>
    <mergeCell ref="H53:J53"/>
    <mergeCell ref="AO1:AP1"/>
    <mergeCell ref="AO38:AP38"/>
    <mergeCell ref="H4:I4"/>
    <mergeCell ref="Q4:R4"/>
    <mergeCell ref="M26:N26"/>
    <mergeCell ref="M27:N27"/>
    <mergeCell ref="H14:J14"/>
    <mergeCell ref="H47:I47"/>
    <mergeCell ref="M64:N64"/>
    <mergeCell ref="H41:I41"/>
    <mergeCell ref="Q41:R41"/>
    <mergeCell ref="H46:I46"/>
    <mergeCell ref="H44:I44"/>
    <mergeCell ref="H45:I45"/>
    <mergeCell ref="H51:J51"/>
    <mergeCell ref="M63:N63"/>
    <mergeCell ref="H54:J54"/>
    <mergeCell ref="H55:J55"/>
    <mergeCell ref="H56:J56"/>
    <mergeCell ref="H57:J57"/>
    <mergeCell ref="H58:J58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&amp;L図形の調べ方&amp;R数学ドリル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Z100"/>
  <sheetViews>
    <sheetView workbookViewId="0"/>
  </sheetViews>
  <sheetFormatPr defaultRowHeight="14" x14ac:dyDescent="0.2"/>
  <cols>
    <col min="1" max="43" width="1.75" customWidth="1"/>
    <col min="44" max="46" width="9" customWidth="1"/>
    <col min="47" max="52" width="9" style="9"/>
  </cols>
  <sheetData>
    <row r="1" spans="1:52" ht="23.5" x14ac:dyDescent="0.2">
      <c r="D1" s="3" t="s">
        <v>32</v>
      </c>
      <c r="AM1" s="2" t="s">
        <v>0</v>
      </c>
      <c r="AN1" s="2"/>
      <c r="AO1" s="35"/>
      <c r="AP1" s="35"/>
      <c r="AR1" s="9"/>
      <c r="AS1" s="9"/>
      <c r="AT1" s="9"/>
      <c r="AX1"/>
      <c r="AY1"/>
      <c r="AZ1"/>
    </row>
    <row r="2" spans="1:52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9"/>
      <c r="AS2" s="9"/>
      <c r="AT2" s="9"/>
      <c r="AX2"/>
      <c r="AY2"/>
      <c r="AZ2"/>
    </row>
    <row r="3" spans="1:52" ht="20.149999999999999" customHeight="1" x14ac:dyDescent="0.2">
      <c r="A3" s="1" t="s">
        <v>36</v>
      </c>
      <c r="D3" t="s">
        <v>38</v>
      </c>
    </row>
    <row r="4" spans="1:52" ht="20.149999999999999" customHeight="1" x14ac:dyDescent="0.2">
      <c r="C4" s="1" t="s">
        <v>37</v>
      </c>
      <c r="S4" t="s">
        <v>39</v>
      </c>
      <c r="W4" s="32">
        <f ca="1">INT(RAND()*3)*5+35</f>
        <v>35</v>
      </c>
      <c r="X4" s="32"/>
      <c r="Y4" t="s">
        <v>42</v>
      </c>
      <c r="AA4" t="s">
        <v>41</v>
      </c>
      <c r="AC4" t="s">
        <v>44</v>
      </c>
      <c r="AG4" s="32">
        <f ca="1">INT(RAND()*3)*5+70</f>
        <v>80</v>
      </c>
      <c r="AH4" s="32"/>
      <c r="AI4" t="s">
        <v>42</v>
      </c>
      <c r="AK4" t="s">
        <v>45</v>
      </c>
    </row>
    <row r="5" spans="1:52" ht="20.149999999999999" customHeight="1" x14ac:dyDescent="0.2">
      <c r="S5" t="s">
        <v>49</v>
      </c>
    </row>
    <row r="6" spans="1:52" ht="20.149999999999999" customHeight="1" x14ac:dyDescent="0.2"/>
    <row r="7" spans="1:52" ht="20.149999999999999" customHeight="1" x14ac:dyDescent="0.2"/>
    <row r="8" spans="1:52" ht="20.149999999999999" customHeight="1" x14ac:dyDescent="0.2"/>
    <row r="9" spans="1:52" ht="20.149999999999999" customHeight="1" x14ac:dyDescent="0.2"/>
    <row r="10" spans="1:52" ht="20.149999999999999" customHeight="1" x14ac:dyDescent="0.2"/>
    <row r="11" spans="1:52" ht="20.149999999999999" customHeight="1" x14ac:dyDescent="0.2">
      <c r="C11" s="1" t="s">
        <v>46</v>
      </c>
      <c r="S11" t="s">
        <v>39</v>
      </c>
      <c r="W11" s="32">
        <f ca="1">15+INT(RAND()*3)*5</f>
        <v>25</v>
      </c>
      <c r="X11" s="32"/>
      <c r="Y11" t="s">
        <v>42</v>
      </c>
      <c r="AA11" t="s">
        <v>41</v>
      </c>
      <c r="AC11" t="s">
        <v>40</v>
      </c>
      <c r="AG11" s="32">
        <f ca="1">INT(RAND()*4)*5+45</f>
        <v>50</v>
      </c>
      <c r="AH11" s="32"/>
      <c r="AI11" t="s">
        <v>42</v>
      </c>
      <c r="AK11" t="s">
        <v>47</v>
      </c>
    </row>
    <row r="12" spans="1:52" ht="20.149999999999999" customHeight="1" x14ac:dyDescent="0.2">
      <c r="S12" t="s">
        <v>48</v>
      </c>
    </row>
    <row r="13" spans="1:52" ht="20.149999999999999" customHeight="1" x14ac:dyDescent="0.2"/>
    <row r="14" spans="1:52" ht="20.149999999999999" customHeight="1" x14ac:dyDescent="0.2"/>
    <row r="15" spans="1:52" ht="20.149999999999999" customHeight="1" x14ac:dyDescent="0.2"/>
    <row r="16" spans="1:52" ht="20.149999999999999" customHeight="1" x14ac:dyDescent="0.2"/>
    <row r="17" spans="1:52" ht="20.149999999999999" customHeight="1" x14ac:dyDescent="0.2"/>
    <row r="18" spans="1:52" ht="20.149999999999999" customHeight="1" x14ac:dyDescent="0.2"/>
    <row r="19" spans="1:52" ht="20.149999999999999" customHeight="1" x14ac:dyDescent="0.2">
      <c r="C19" s="1" t="s">
        <v>50</v>
      </c>
      <c r="S19" t="s">
        <v>51</v>
      </c>
      <c r="Z19" s="32">
        <f ca="1">100+INT(RAND()*5)*5</f>
        <v>110</v>
      </c>
      <c r="AA19" s="32"/>
      <c r="AB19" s="32"/>
      <c r="AC19" t="s">
        <v>42</v>
      </c>
      <c r="AE19" t="s">
        <v>41</v>
      </c>
      <c r="AG19" t="s">
        <v>44</v>
      </c>
      <c r="AK19" s="32">
        <f ca="1">INT(RAND()*5)*5+50</f>
        <v>65</v>
      </c>
      <c r="AL19" s="32"/>
      <c r="AM19" t="s">
        <v>42</v>
      </c>
    </row>
    <row r="20" spans="1:52" ht="20.149999999999999" customHeight="1" x14ac:dyDescent="0.2">
      <c r="S20" t="s">
        <v>161</v>
      </c>
    </row>
    <row r="21" spans="1:52" ht="20.149999999999999" customHeight="1" x14ac:dyDescent="0.2"/>
    <row r="22" spans="1:52" ht="20.149999999999999" customHeight="1" x14ac:dyDescent="0.2"/>
    <row r="23" spans="1:52" ht="20.149999999999999" customHeight="1" x14ac:dyDescent="0.2"/>
    <row r="24" spans="1:52" ht="20.149999999999999" customHeight="1" x14ac:dyDescent="0.2"/>
    <row r="25" spans="1:52" ht="20.149999999999999" customHeight="1" x14ac:dyDescent="0.2"/>
    <row r="26" spans="1:52" ht="20.149999999999999" customHeight="1" x14ac:dyDescent="0.2">
      <c r="A26" s="1" t="s">
        <v>52</v>
      </c>
      <c r="D26" t="s">
        <v>53</v>
      </c>
    </row>
    <row r="27" spans="1:52" ht="20.149999999999999" customHeight="1" x14ac:dyDescent="0.2">
      <c r="D27" t="s">
        <v>54</v>
      </c>
    </row>
    <row r="28" spans="1:52" ht="20.149999999999999" customHeight="1" x14ac:dyDescent="0.2">
      <c r="C28" s="1" t="s">
        <v>37</v>
      </c>
      <c r="F28" s="32">
        <f ca="1">INT(RAND()*5)*5+40</f>
        <v>50</v>
      </c>
      <c r="G28" s="32"/>
      <c r="H28" t="s">
        <v>42</v>
      </c>
      <c r="J28" t="s">
        <v>41</v>
      </c>
      <c r="L28" s="32">
        <f ca="1">INT(RAND()*5)*5+70</f>
        <v>70</v>
      </c>
      <c r="M28" s="32"/>
      <c r="N28" t="s">
        <v>42</v>
      </c>
      <c r="Q28" s="1" t="s">
        <v>46</v>
      </c>
      <c r="T28" s="32">
        <f ca="1">INT(RAND()*5)*5+15</f>
        <v>20</v>
      </c>
      <c r="U28" s="32"/>
      <c r="V28" t="s">
        <v>42</v>
      </c>
      <c r="X28" t="s">
        <v>41</v>
      </c>
      <c r="Z28" s="32">
        <f ca="1">INT(RAND()*5)*5+55</f>
        <v>75</v>
      </c>
      <c r="AA28" s="32"/>
      <c r="AB28" t="s">
        <v>42</v>
      </c>
      <c r="AE28" s="1" t="s">
        <v>50</v>
      </c>
      <c r="AH28" s="32">
        <f ca="1">INT(RAND()*5)*5+60</f>
        <v>65</v>
      </c>
      <c r="AI28" s="32"/>
      <c r="AJ28" t="s">
        <v>42</v>
      </c>
      <c r="AL28" t="s">
        <v>41</v>
      </c>
      <c r="AN28" s="32">
        <f ca="1">INT(RAND()*5)*5+20</f>
        <v>30</v>
      </c>
      <c r="AO28" s="32"/>
      <c r="AP28" t="s">
        <v>42</v>
      </c>
      <c r="AS28" s="9"/>
      <c r="AT28" s="9"/>
      <c r="AY28"/>
      <c r="AZ28"/>
    </row>
    <row r="29" spans="1:52" ht="20.149999999999999" customHeight="1" x14ac:dyDescent="0.2">
      <c r="C29" s="1" t="s">
        <v>55</v>
      </c>
      <c r="F29" s="36">
        <f ca="1">INT(RAND()*5)*5+85</f>
        <v>90</v>
      </c>
      <c r="G29" s="36"/>
      <c r="H29" s="36"/>
      <c r="I29" t="s">
        <v>42</v>
      </c>
      <c r="K29" t="s">
        <v>41</v>
      </c>
      <c r="M29" s="32">
        <f ca="1">INT(RAND()*5)*5+25</f>
        <v>30</v>
      </c>
      <c r="N29" s="32"/>
      <c r="O29" t="s">
        <v>42</v>
      </c>
      <c r="Q29" s="1" t="s">
        <v>56</v>
      </c>
      <c r="T29" s="32">
        <f ca="1">INT(RAND()*5)*5+60</f>
        <v>70</v>
      </c>
      <c r="U29" s="32"/>
      <c r="V29" t="s">
        <v>42</v>
      </c>
      <c r="X29" t="s">
        <v>57</v>
      </c>
      <c r="Z29" s="36">
        <f ca="1">INT(RAND()*5)*5+80</f>
        <v>95</v>
      </c>
      <c r="AA29" s="36"/>
      <c r="AB29" s="36"/>
      <c r="AC29" t="s">
        <v>42</v>
      </c>
      <c r="AE29" s="1" t="s">
        <v>55</v>
      </c>
      <c r="AH29" s="32">
        <f ca="1">INT(RAND()*5)*5+10</f>
        <v>10</v>
      </c>
      <c r="AI29" s="32"/>
      <c r="AJ29" t="s">
        <v>42</v>
      </c>
      <c r="AL29" t="s">
        <v>57</v>
      </c>
      <c r="AN29" s="32">
        <f ca="1">INT(RAND()*5)*5+50</f>
        <v>65</v>
      </c>
      <c r="AO29" s="32"/>
      <c r="AP29" t="s">
        <v>42</v>
      </c>
      <c r="AS29" s="9"/>
      <c r="AT29" s="9"/>
      <c r="AY29"/>
      <c r="AZ29"/>
    </row>
    <row r="30" spans="1:52" ht="20.149999999999999" customHeight="1" x14ac:dyDescent="0.2"/>
    <row r="31" spans="1:52" ht="20.149999999999999" customHeight="1" x14ac:dyDescent="0.2"/>
    <row r="32" spans="1:52" ht="20.149999999999999" customHeight="1" x14ac:dyDescent="0.2"/>
    <row r="33" spans="1:52" ht="20.149999999999999" customHeight="1" x14ac:dyDescent="0.2"/>
    <row r="34" spans="1:52" ht="20.149999999999999" customHeight="1" x14ac:dyDescent="0.2"/>
    <row r="35" spans="1:52" ht="20.149999999999999" customHeight="1" x14ac:dyDescent="0.2"/>
    <row r="36" spans="1:52" ht="19" customHeight="1" x14ac:dyDescent="0.2"/>
    <row r="37" spans="1:52" ht="19" customHeight="1" x14ac:dyDescent="0.2"/>
    <row r="38" spans="1:52" ht="23.5" x14ac:dyDescent="0.2">
      <c r="D38" s="3" t="str">
        <f>IF(D1="","",D1)</f>
        <v>三角形の角</v>
      </c>
      <c r="AM38" s="2" t="str">
        <f>IF(AM1="","",AM1)</f>
        <v>№</v>
      </c>
      <c r="AN38" s="2"/>
      <c r="AO38" s="35" t="str">
        <f>IF(AO1="","",AO1)</f>
        <v/>
      </c>
      <c r="AP38" s="35" t="str">
        <f>IF(AP1="","",AP1)</f>
        <v/>
      </c>
      <c r="AR38" s="9"/>
      <c r="AS38" s="9"/>
      <c r="AT38" s="9"/>
      <c r="AX38"/>
      <c r="AY38"/>
      <c r="AZ38"/>
    </row>
    <row r="39" spans="1:52" ht="23.5" x14ac:dyDescent="0.2">
      <c r="E39" s="5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9"/>
      <c r="AS39" s="9"/>
      <c r="AT39" s="9"/>
      <c r="AX39"/>
      <c r="AY39"/>
      <c r="AZ39"/>
    </row>
    <row r="40" spans="1:52" ht="20.149999999999999" customHeight="1" x14ac:dyDescent="0.2">
      <c r="A40" t="str">
        <f>IF(A3="","",A3)</f>
        <v>１．</v>
      </c>
      <c r="D40" t="str">
        <f>IF(D3="","",D3)</f>
        <v>次の角の大きさを求めなさい。</v>
      </c>
    </row>
    <row r="41" spans="1:52" ht="20.149999999999999" customHeight="1" x14ac:dyDescent="0.2">
      <c r="A41" t="str">
        <f t="shared" ref="A41:AK41" si="0">IF(A4="","",A4)</f>
        <v/>
      </c>
      <c r="B41" t="str">
        <f t="shared" si="0"/>
        <v/>
      </c>
      <c r="C41" t="str">
        <f t="shared" si="0"/>
        <v>(1)</v>
      </c>
      <c r="H41" t="str">
        <f t="shared" si="0"/>
        <v/>
      </c>
      <c r="I41" t="str">
        <f t="shared" si="0"/>
        <v/>
      </c>
      <c r="J41" t="str">
        <f t="shared" si="0"/>
        <v/>
      </c>
      <c r="K41" t="str">
        <f t="shared" si="0"/>
        <v/>
      </c>
      <c r="L41" t="str">
        <f t="shared" si="0"/>
        <v/>
      </c>
      <c r="M41" t="str">
        <f t="shared" si="0"/>
        <v/>
      </c>
      <c r="N41" t="str">
        <f t="shared" si="0"/>
        <v/>
      </c>
      <c r="O41" t="str">
        <f t="shared" si="0"/>
        <v/>
      </c>
      <c r="P41" t="str">
        <f t="shared" si="0"/>
        <v/>
      </c>
      <c r="Q41" t="str">
        <f t="shared" si="0"/>
        <v/>
      </c>
      <c r="R41" t="str">
        <f t="shared" si="0"/>
        <v/>
      </c>
      <c r="S41" t="str">
        <f t="shared" si="0"/>
        <v>∠Ａ＝</v>
      </c>
      <c r="W41" s="32">
        <f t="shared" ca="1" si="0"/>
        <v>35</v>
      </c>
      <c r="X41" s="32"/>
      <c r="Y41" t="str">
        <f t="shared" si="0"/>
        <v>°</v>
      </c>
      <c r="AA41" t="str">
        <f t="shared" si="0"/>
        <v>，</v>
      </c>
      <c r="AC41" t="str">
        <f t="shared" si="0"/>
        <v>∠Ｃ＝</v>
      </c>
      <c r="AG41" s="32">
        <f t="shared" ca="1" si="0"/>
        <v>80</v>
      </c>
      <c r="AH41" s="32"/>
      <c r="AI41" t="str">
        <f t="shared" si="0"/>
        <v>°</v>
      </c>
      <c r="AJ41" t="str">
        <f t="shared" si="0"/>
        <v/>
      </c>
      <c r="AK41" t="str">
        <f t="shared" si="0"/>
        <v>のとき，</v>
      </c>
    </row>
    <row r="42" spans="1:52" ht="20.149999999999999" customHeight="1" x14ac:dyDescent="0.2">
      <c r="A42" t="str">
        <f>IF(A5="","",A5)</f>
        <v/>
      </c>
      <c r="B42" t="str">
        <f>IF(B5="","",B5)</f>
        <v/>
      </c>
      <c r="C42" t="str">
        <f>IF(C5="","",C5)</f>
        <v/>
      </c>
      <c r="H42" t="str">
        <f t="shared" ref="H42:S42" si="1">IF(H5="","",H5)</f>
        <v/>
      </c>
      <c r="I42" t="str">
        <f t="shared" si="1"/>
        <v/>
      </c>
      <c r="J42" t="str">
        <f t="shared" si="1"/>
        <v/>
      </c>
      <c r="K42" t="str">
        <f t="shared" si="1"/>
        <v/>
      </c>
      <c r="L42" t="str">
        <f t="shared" si="1"/>
        <v/>
      </c>
      <c r="M42" t="str">
        <f t="shared" si="1"/>
        <v/>
      </c>
      <c r="N42" t="str">
        <f t="shared" si="1"/>
        <v/>
      </c>
      <c r="O42" t="str">
        <f t="shared" si="1"/>
        <v/>
      </c>
      <c r="P42" t="str">
        <f t="shared" si="1"/>
        <v/>
      </c>
      <c r="Q42" t="str">
        <f t="shared" si="1"/>
        <v/>
      </c>
      <c r="R42" t="str">
        <f t="shared" si="1"/>
        <v/>
      </c>
      <c r="S42" t="str">
        <f t="shared" si="1"/>
        <v>∠Ｂの大きさを求めなさい。</v>
      </c>
    </row>
    <row r="43" spans="1:52" ht="20.149999999999999" customHeight="1" x14ac:dyDescent="0.2">
      <c r="A43" t="str">
        <f t="shared" ref="A43:AT43" si="2">IF(A6="","",A6)</f>
        <v/>
      </c>
      <c r="B43" t="str">
        <f t="shared" si="2"/>
        <v/>
      </c>
      <c r="C43" t="str">
        <f t="shared" si="2"/>
        <v/>
      </c>
      <c r="H43" t="str">
        <f t="shared" si="2"/>
        <v/>
      </c>
      <c r="I43" t="str">
        <f t="shared" si="2"/>
        <v/>
      </c>
      <c r="J43" t="str">
        <f t="shared" si="2"/>
        <v/>
      </c>
      <c r="K43" t="str">
        <f t="shared" si="2"/>
        <v/>
      </c>
      <c r="L43" t="str">
        <f t="shared" si="2"/>
        <v/>
      </c>
      <c r="M43" t="str">
        <f t="shared" si="2"/>
        <v/>
      </c>
      <c r="N43" t="str">
        <f t="shared" si="2"/>
        <v/>
      </c>
      <c r="O43" t="str">
        <f t="shared" si="2"/>
        <v/>
      </c>
      <c r="P43" t="str">
        <f t="shared" si="2"/>
        <v/>
      </c>
      <c r="Q43" t="str">
        <f t="shared" si="2"/>
        <v/>
      </c>
      <c r="R43" t="str">
        <f t="shared" si="2"/>
        <v/>
      </c>
      <c r="S43" t="str">
        <f t="shared" si="2"/>
        <v/>
      </c>
      <c r="T43" t="str">
        <f t="shared" si="2"/>
        <v/>
      </c>
      <c r="U43" t="str">
        <f t="shared" si="2"/>
        <v/>
      </c>
      <c r="V43" t="str">
        <f t="shared" si="2"/>
        <v/>
      </c>
      <c r="W43" t="str">
        <f t="shared" si="2"/>
        <v/>
      </c>
      <c r="X43" t="str">
        <f t="shared" si="2"/>
        <v/>
      </c>
      <c r="Y43" t="str">
        <f t="shared" si="2"/>
        <v/>
      </c>
      <c r="Z43" t="str">
        <f t="shared" si="2"/>
        <v/>
      </c>
      <c r="AA43" t="str">
        <f t="shared" si="2"/>
        <v/>
      </c>
      <c r="AB43" t="str">
        <f t="shared" si="2"/>
        <v/>
      </c>
      <c r="AC43" t="str">
        <f t="shared" si="2"/>
        <v/>
      </c>
      <c r="AD43" t="str">
        <f t="shared" si="2"/>
        <v/>
      </c>
      <c r="AE43" t="str">
        <f t="shared" si="2"/>
        <v/>
      </c>
      <c r="AF43" t="str">
        <f t="shared" si="2"/>
        <v/>
      </c>
      <c r="AG43" t="str">
        <f t="shared" si="2"/>
        <v/>
      </c>
      <c r="AH43" t="str">
        <f t="shared" si="2"/>
        <v/>
      </c>
      <c r="AI43" t="str">
        <f t="shared" si="2"/>
        <v/>
      </c>
      <c r="AJ43" t="str">
        <f t="shared" si="2"/>
        <v/>
      </c>
      <c r="AK43" t="str">
        <f t="shared" si="2"/>
        <v/>
      </c>
      <c r="AL43" t="str">
        <f t="shared" si="2"/>
        <v/>
      </c>
      <c r="AM43" t="str">
        <f t="shared" si="2"/>
        <v/>
      </c>
      <c r="AN43" t="str">
        <f t="shared" si="2"/>
        <v/>
      </c>
      <c r="AO43" t="str">
        <f t="shared" si="2"/>
        <v/>
      </c>
      <c r="AP43" t="str">
        <f t="shared" si="2"/>
        <v/>
      </c>
      <c r="AQ43" t="str">
        <f t="shared" si="2"/>
        <v/>
      </c>
      <c r="AR43" t="str">
        <f t="shared" si="2"/>
        <v/>
      </c>
      <c r="AS43" t="str">
        <f t="shared" si="2"/>
        <v/>
      </c>
      <c r="AT43" t="str">
        <f t="shared" si="2"/>
        <v/>
      </c>
    </row>
    <row r="44" spans="1:52" ht="20.149999999999999" customHeight="1" x14ac:dyDescent="0.2">
      <c r="A44" t="str">
        <f>IF(A7="","",A7)</f>
        <v/>
      </c>
      <c r="B44" t="str">
        <f>IF(B7="","",B7)</f>
        <v/>
      </c>
      <c r="C44" t="str">
        <f>IF(C7="","",C7)</f>
        <v/>
      </c>
      <c r="H44" t="str">
        <f t="shared" ref="H44:V44" si="3">IF(H7="","",H7)</f>
        <v/>
      </c>
      <c r="I44" t="str">
        <f t="shared" si="3"/>
        <v/>
      </c>
      <c r="J44" t="str">
        <f t="shared" si="3"/>
        <v/>
      </c>
      <c r="K44" t="str">
        <f t="shared" si="3"/>
        <v/>
      </c>
      <c r="L44" t="str">
        <f t="shared" si="3"/>
        <v/>
      </c>
      <c r="M44" t="str">
        <f t="shared" si="3"/>
        <v/>
      </c>
      <c r="N44" t="str">
        <f t="shared" si="3"/>
        <v/>
      </c>
      <c r="O44" t="str">
        <f t="shared" si="3"/>
        <v/>
      </c>
      <c r="P44" t="str">
        <f t="shared" si="3"/>
        <v/>
      </c>
      <c r="Q44" t="str">
        <f t="shared" si="3"/>
        <v/>
      </c>
      <c r="R44" t="str">
        <f t="shared" si="3"/>
        <v/>
      </c>
      <c r="S44" t="str">
        <f t="shared" si="3"/>
        <v/>
      </c>
      <c r="T44" t="str">
        <f t="shared" si="3"/>
        <v/>
      </c>
      <c r="U44" t="str">
        <f t="shared" si="3"/>
        <v/>
      </c>
      <c r="V44" t="str">
        <f t="shared" si="3"/>
        <v/>
      </c>
      <c r="W44" s="7" t="s">
        <v>43</v>
      </c>
      <c r="X44" s="7"/>
      <c r="Y44" s="7"/>
      <c r="Z44" s="7"/>
      <c r="AA44" s="34">
        <f ca="1">180-W41-AG41</f>
        <v>65</v>
      </c>
      <c r="AB44" s="34"/>
      <c r="AC44" s="34"/>
      <c r="AD44" s="7" t="s">
        <v>22</v>
      </c>
    </row>
    <row r="45" spans="1:52" ht="20.149999999999999" customHeight="1" x14ac:dyDescent="0.2">
      <c r="A45" t="str">
        <f t="shared" ref="A45:AT45" si="4">IF(A8="","",A8)</f>
        <v/>
      </c>
      <c r="B45" t="str">
        <f t="shared" si="4"/>
        <v/>
      </c>
      <c r="C45" t="str">
        <f t="shared" si="4"/>
        <v/>
      </c>
      <c r="H45" t="str">
        <f t="shared" si="4"/>
        <v/>
      </c>
      <c r="I45" t="str">
        <f t="shared" si="4"/>
        <v/>
      </c>
      <c r="J45" t="str">
        <f t="shared" si="4"/>
        <v/>
      </c>
      <c r="K45" t="str">
        <f t="shared" si="4"/>
        <v/>
      </c>
      <c r="L45" t="str">
        <f t="shared" si="4"/>
        <v/>
      </c>
      <c r="M45" t="str">
        <f t="shared" si="4"/>
        <v/>
      </c>
      <c r="N45" t="str">
        <f t="shared" si="4"/>
        <v/>
      </c>
      <c r="O45" t="str">
        <f t="shared" si="4"/>
        <v/>
      </c>
      <c r="P45" t="str">
        <f t="shared" si="4"/>
        <v/>
      </c>
      <c r="Q45" t="str">
        <f t="shared" si="4"/>
        <v/>
      </c>
      <c r="R45" t="str">
        <f t="shared" si="4"/>
        <v/>
      </c>
      <c r="S45" t="str">
        <f t="shared" si="4"/>
        <v/>
      </c>
      <c r="T45" t="str">
        <f t="shared" si="4"/>
        <v/>
      </c>
      <c r="U45" t="str">
        <f t="shared" si="4"/>
        <v/>
      </c>
      <c r="V45" t="str">
        <f t="shared" si="4"/>
        <v/>
      </c>
      <c r="W45" t="str">
        <f t="shared" si="4"/>
        <v/>
      </c>
      <c r="X45" t="str">
        <f t="shared" si="4"/>
        <v/>
      </c>
      <c r="Y45" t="str">
        <f t="shared" si="4"/>
        <v/>
      </c>
      <c r="Z45" t="str">
        <f t="shared" si="4"/>
        <v/>
      </c>
      <c r="AA45" t="str">
        <f t="shared" si="4"/>
        <v/>
      </c>
      <c r="AB45" t="str">
        <f t="shared" si="4"/>
        <v/>
      </c>
      <c r="AC45" t="str">
        <f t="shared" si="4"/>
        <v/>
      </c>
      <c r="AD45" t="str">
        <f t="shared" si="4"/>
        <v/>
      </c>
      <c r="AE45" t="str">
        <f t="shared" si="4"/>
        <v/>
      </c>
      <c r="AF45" t="str">
        <f t="shared" si="4"/>
        <v/>
      </c>
      <c r="AG45" t="str">
        <f t="shared" si="4"/>
        <v/>
      </c>
      <c r="AH45" t="str">
        <f t="shared" si="4"/>
        <v/>
      </c>
      <c r="AI45" t="str">
        <f t="shared" si="4"/>
        <v/>
      </c>
      <c r="AJ45" t="str">
        <f t="shared" si="4"/>
        <v/>
      </c>
      <c r="AK45" t="str">
        <f t="shared" si="4"/>
        <v/>
      </c>
      <c r="AL45" t="str">
        <f t="shared" si="4"/>
        <v/>
      </c>
      <c r="AM45" t="str">
        <f t="shared" si="4"/>
        <v/>
      </c>
      <c r="AN45" t="str">
        <f t="shared" si="4"/>
        <v/>
      </c>
      <c r="AO45" t="str">
        <f t="shared" si="4"/>
        <v/>
      </c>
      <c r="AP45" t="str">
        <f t="shared" si="4"/>
        <v/>
      </c>
      <c r="AQ45" t="str">
        <f t="shared" si="4"/>
        <v/>
      </c>
      <c r="AR45" t="str">
        <f t="shared" si="4"/>
        <v/>
      </c>
      <c r="AS45" t="str">
        <f t="shared" si="4"/>
        <v/>
      </c>
      <c r="AT45" t="str">
        <f t="shared" si="4"/>
        <v/>
      </c>
    </row>
    <row r="46" spans="1:52" ht="20.149999999999999" customHeight="1" x14ac:dyDescent="0.2">
      <c r="A46" t="str">
        <f t="shared" ref="A46:AT46" si="5">IF(A9="","",A9)</f>
        <v/>
      </c>
      <c r="B46" t="str">
        <f t="shared" si="5"/>
        <v/>
      </c>
      <c r="C46" t="str">
        <f t="shared" si="5"/>
        <v/>
      </c>
      <c r="H46" t="str">
        <f t="shared" si="5"/>
        <v/>
      </c>
      <c r="I46" t="str">
        <f t="shared" si="5"/>
        <v/>
      </c>
      <c r="J46" t="str">
        <f t="shared" si="5"/>
        <v/>
      </c>
      <c r="K46" t="str">
        <f t="shared" si="5"/>
        <v/>
      </c>
      <c r="L46" t="str">
        <f t="shared" si="5"/>
        <v/>
      </c>
      <c r="M46" t="str">
        <f t="shared" si="5"/>
        <v/>
      </c>
      <c r="N46" t="str">
        <f t="shared" si="5"/>
        <v/>
      </c>
      <c r="O46" t="str">
        <f t="shared" si="5"/>
        <v/>
      </c>
      <c r="P46" t="str">
        <f t="shared" si="5"/>
        <v/>
      </c>
      <c r="Q46" t="str">
        <f t="shared" si="5"/>
        <v/>
      </c>
      <c r="R46" t="str">
        <f t="shared" si="5"/>
        <v/>
      </c>
      <c r="S46" t="str">
        <f t="shared" si="5"/>
        <v/>
      </c>
      <c r="T46" t="str">
        <f t="shared" si="5"/>
        <v/>
      </c>
      <c r="U46" t="str">
        <f t="shared" si="5"/>
        <v/>
      </c>
      <c r="V46" t="str">
        <f t="shared" si="5"/>
        <v/>
      </c>
      <c r="W46" t="str">
        <f t="shared" si="5"/>
        <v/>
      </c>
      <c r="X46" t="str">
        <f t="shared" si="5"/>
        <v/>
      </c>
      <c r="Y46" t="str">
        <f t="shared" si="5"/>
        <v/>
      </c>
      <c r="Z46" t="str">
        <f t="shared" si="5"/>
        <v/>
      </c>
      <c r="AA46" t="str">
        <f t="shared" si="5"/>
        <v/>
      </c>
      <c r="AB46" t="str">
        <f t="shared" si="5"/>
        <v/>
      </c>
      <c r="AC46" t="str">
        <f t="shared" si="5"/>
        <v/>
      </c>
      <c r="AD46" t="str">
        <f t="shared" si="5"/>
        <v/>
      </c>
      <c r="AE46" t="str">
        <f t="shared" si="5"/>
        <v/>
      </c>
      <c r="AF46" t="str">
        <f t="shared" si="5"/>
        <v/>
      </c>
      <c r="AG46" t="str">
        <f t="shared" si="5"/>
        <v/>
      </c>
      <c r="AH46" t="str">
        <f t="shared" si="5"/>
        <v/>
      </c>
      <c r="AI46" t="str">
        <f t="shared" si="5"/>
        <v/>
      </c>
      <c r="AJ46" t="str">
        <f t="shared" si="5"/>
        <v/>
      </c>
      <c r="AK46" t="str">
        <f t="shared" si="5"/>
        <v/>
      </c>
      <c r="AL46" t="str">
        <f t="shared" si="5"/>
        <v/>
      </c>
      <c r="AM46" t="str">
        <f t="shared" si="5"/>
        <v/>
      </c>
      <c r="AN46" t="str">
        <f t="shared" si="5"/>
        <v/>
      </c>
      <c r="AO46" t="str">
        <f t="shared" si="5"/>
        <v/>
      </c>
      <c r="AP46" t="str">
        <f t="shared" si="5"/>
        <v/>
      </c>
      <c r="AQ46" t="str">
        <f t="shared" si="5"/>
        <v/>
      </c>
      <c r="AR46" t="str">
        <f t="shared" si="5"/>
        <v/>
      </c>
      <c r="AS46" t="str">
        <f t="shared" si="5"/>
        <v/>
      </c>
      <c r="AT46" t="str">
        <f t="shared" si="5"/>
        <v/>
      </c>
    </row>
    <row r="47" spans="1:52" ht="20.149999999999999" customHeight="1" x14ac:dyDescent="0.2">
      <c r="A47" t="str">
        <f t="shared" ref="A47:AT47" si="6">IF(A10="","",A10)</f>
        <v/>
      </c>
      <c r="B47" t="str">
        <f t="shared" si="6"/>
        <v/>
      </c>
      <c r="C47" t="str">
        <f t="shared" si="6"/>
        <v/>
      </c>
      <c r="H47" t="str">
        <f t="shared" si="6"/>
        <v/>
      </c>
      <c r="I47" t="str">
        <f t="shared" si="6"/>
        <v/>
      </c>
      <c r="J47" t="str">
        <f t="shared" si="6"/>
        <v/>
      </c>
      <c r="K47" t="str">
        <f t="shared" si="6"/>
        <v/>
      </c>
      <c r="L47" t="str">
        <f t="shared" si="6"/>
        <v/>
      </c>
      <c r="M47" t="str">
        <f t="shared" si="6"/>
        <v/>
      </c>
      <c r="N47" t="str">
        <f t="shared" si="6"/>
        <v/>
      </c>
      <c r="O47" t="str">
        <f t="shared" si="6"/>
        <v/>
      </c>
      <c r="P47" t="str">
        <f t="shared" si="6"/>
        <v/>
      </c>
      <c r="Q47" t="str">
        <f t="shared" si="6"/>
        <v/>
      </c>
      <c r="R47" t="str">
        <f t="shared" si="6"/>
        <v/>
      </c>
      <c r="S47" t="str">
        <f t="shared" si="6"/>
        <v/>
      </c>
      <c r="T47" t="str">
        <f t="shared" si="6"/>
        <v/>
      </c>
      <c r="U47" t="str">
        <f t="shared" si="6"/>
        <v/>
      </c>
      <c r="V47" t="str">
        <f t="shared" si="6"/>
        <v/>
      </c>
      <c r="W47" t="str">
        <f t="shared" si="6"/>
        <v/>
      </c>
      <c r="X47" t="str">
        <f t="shared" si="6"/>
        <v/>
      </c>
      <c r="Y47" t="str">
        <f t="shared" si="6"/>
        <v/>
      </c>
      <c r="Z47" t="str">
        <f t="shared" si="6"/>
        <v/>
      </c>
      <c r="AA47" t="str">
        <f t="shared" si="6"/>
        <v/>
      </c>
      <c r="AB47" t="str">
        <f t="shared" si="6"/>
        <v/>
      </c>
      <c r="AC47" t="str">
        <f t="shared" si="6"/>
        <v/>
      </c>
      <c r="AD47" t="str">
        <f t="shared" si="6"/>
        <v/>
      </c>
      <c r="AE47" t="str">
        <f t="shared" si="6"/>
        <v/>
      </c>
      <c r="AF47" t="str">
        <f t="shared" si="6"/>
        <v/>
      </c>
      <c r="AG47" t="str">
        <f t="shared" si="6"/>
        <v/>
      </c>
      <c r="AH47" t="str">
        <f t="shared" si="6"/>
        <v/>
      </c>
      <c r="AI47" t="str">
        <f t="shared" si="6"/>
        <v/>
      </c>
      <c r="AJ47" t="str">
        <f t="shared" si="6"/>
        <v/>
      </c>
      <c r="AK47" t="str">
        <f t="shared" si="6"/>
        <v/>
      </c>
      <c r="AL47" t="str">
        <f t="shared" si="6"/>
        <v/>
      </c>
      <c r="AM47" t="str">
        <f t="shared" si="6"/>
        <v/>
      </c>
      <c r="AN47" t="str">
        <f t="shared" si="6"/>
        <v/>
      </c>
      <c r="AO47" t="str">
        <f t="shared" si="6"/>
        <v/>
      </c>
      <c r="AP47" t="str">
        <f t="shared" si="6"/>
        <v/>
      </c>
      <c r="AQ47" t="str">
        <f t="shared" si="6"/>
        <v/>
      </c>
      <c r="AR47" t="str">
        <f t="shared" si="6"/>
        <v/>
      </c>
      <c r="AS47" t="str">
        <f t="shared" si="6"/>
        <v/>
      </c>
      <c r="AT47" t="str">
        <f t="shared" si="6"/>
        <v/>
      </c>
    </row>
    <row r="48" spans="1:52" ht="20.149999999999999" customHeight="1" x14ac:dyDescent="0.2">
      <c r="A48" t="str">
        <f t="shared" ref="A48:C49" si="7">IF(A11="","",A11)</f>
        <v/>
      </c>
      <c r="B48" t="str">
        <f t="shared" si="7"/>
        <v/>
      </c>
      <c r="C48" t="str">
        <f t="shared" si="7"/>
        <v>(2)</v>
      </c>
      <c r="H48" t="str">
        <f t="shared" ref="H48:S48" si="8">IF(H11="","",H11)</f>
        <v/>
      </c>
      <c r="I48" t="str">
        <f t="shared" si="8"/>
        <v/>
      </c>
      <c r="J48" t="str">
        <f t="shared" si="8"/>
        <v/>
      </c>
      <c r="K48" t="str">
        <f t="shared" si="8"/>
        <v/>
      </c>
      <c r="L48" t="str">
        <f t="shared" si="8"/>
        <v/>
      </c>
      <c r="M48" t="str">
        <f t="shared" si="8"/>
        <v/>
      </c>
      <c r="N48" t="str">
        <f t="shared" si="8"/>
        <v/>
      </c>
      <c r="O48" t="str">
        <f t="shared" si="8"/>
        <v/>
      </c>
      <c r="P48" t="str">
        <f t="shared" si="8"/>
        <v/>
      </c>
      <c r="Q48" t="str">
        <f t="shared" si="8"/>
        <v/>
      </c>
      <c r="R48" t="str">
        <f t="shared" si="8"/>
        <v/>
      </c>
      <c r="S48" t="str">
        <f t="shared" si="8"/>
        <v>∠Ａ＝</v>
      </c>
      <c r="W48" s="32">
        <f ca="1">IF(W11="","",W11)</f>
        <v>25</v>
      </c>
      <c r="X48" s="32"/>
      <c r="Y48" t="str">
        <f>IF(Y11="","",Y11)</f>
        <v>°</v>
      </c>
      <c r="AA48" t="str">
        <f>IF(AA11="","",AA11)</f>
        <v>，</v>
      </c>
      <c r="AC48" t="str">
        <f>IF(AC11="","",AC11)</f>
        <v>∠Ｂ＝</v>
      </c>
      <c r="AG48" s="32">
        <f ca="1">IF(AG11="","",AG11)</f>
        <v>50</v>
      </c>
      <c r="AH48" s="32"/>
      <c r="AI48" t="str">
        <f>IF(AI11="","",AI11)</f>
        <v>°</v>
      </c>
      <c r="AK48" t="str">
        <f>IF(AK11="","",AK11)</f>
        <v>のとき，</v>
      </c>
    </row>
    <row r="49" spans="1:52" ht="20.149999999999999" customHeight="1" x14ac:dyDescent="0.2">
      <c r="A49" t="str">
        <f t="shared" si="7"/>
        <v/>
      </c>
      <c r="B49" t="str">
        <f t="shared" si="7"/>
        <v/>
      </c>
      <c r="C49" t="str">
        <f t="shared" si="7"/>
        <v/>
      </c>
      <c r="H49" t="str">
        <f t="shared" ref="H49:S49" si="9">IF(H12="","",H12)</f>
        <v/>
      </c>
      <c r="I49" t="str">
        <f t="shared" si="9"/>
        <v/>
      </c>
      <c r="J49" t="str">
        <f t="shared" si="9"/>
        <v/>
      </c>
      <c r="K49" t="str">
        <f t="shared" si="9"/>
        <v/>
      </c>
      <c r="L49" t="str">
        <f t="shared" si="9"/>
        <v/>
      </c>
      <c r="M49" t="str">
        <f t="shared" si="9"/>
        <v/>
      </c>
      <c r="N49" t="str">
        <f t="shared" si="9"/>
        <v/>
      </c>
      <c r="O49" t="str">
        <f t="shared" si="9"/>
        <v/>
      </c>
      <c r="P49" t="str">
        <f t="shared" si="9"/>
        <v/>
      </c>
      <c r="Q49" t="str">
        <f t="shared" si="9"/>
        <v/>
      </c>
      <c r="R49" t="str">
        <f t="shared" si="9"/>
        <v/>
      </c>
      <c r="S49" t="str">
        <f t="shared" si="9"/>
        <v>∠ＡＣＤの大きさを求めなさい。</v>
      </c>
    </row>
    <row r="50" spans="1:52" ht="20.149999999999999" customHeight="1" x14ac:dyDescent="0.2">
      <c r="A50" t="str">
        <f t="shared" ref="A50:AT50" si="10">IF(A13="","",A13)</f>
        <v/>
      </c>
      <c r="B50" t="str">
        <f t="shared" si="10"/>
        <v/>
      </c>
      <c r="C50" t="str">
        <f t="shared" si="10"/>
        <v/>
      </c>
      <c r="H50" t="str">
        <f t="shared" si="10"/>
        <v/>
      </c>
      <c r="I50" t="str">
        <f t="shared" si="10"/>
        <v/>
      </c>
      <c r="J50" t="str">
        <f t="shared" si="10"/>
        <v/>
      </c>
      <c r="K50" t="str">
        <f t="shared" si="10"/>
        <v/>
      </c>
      <c r="L50" t="str">
        <f t="shared" si="10"/>
        <v/>
      </c>
      <c r="M50" t="str">
        <f t="shared" si="10"/>
        <v/>
      </c>
      <c r="N50" t="str">
        <f t="shared" si="10"/>
        <v/>
      </c>
      <c r="O50" t="str">
        <f t="shared" si="10"/>
        <v/>
      </c>
      <c r="P50" t="str">
        <f t="shared" si="10"/>
        <v/>
      </c>
      <c r="Q50" t="str">
        <f t="shared" si="10"/>
        <v/>
      </c>
      <c r="R50" t="str">
        <f t="shared" si="10"/>
        <v/>
      </c>
      <c r="S50" t="str">
        <f t="shared" si="10"/>
        <v/>
      </c>
      <c r="T50" t="str">
        <f t="shared" si="10"/>
        <v/>
      </c>
      <c r="U50" t="str">
        <f t="shared" si="10"/>
        <v/>
      </c>
      <c r="V50" t="str">
        <f t="shared" si="10"/>
        <v/>
      </c>
      <c r="W50" t="str">
        <f t="shared" si="10"/>
        <v/>
      </c>
      <c r="X50" t="str">
        <f t="shared" si="10"/>
        <v/>
      </c>
      <c r="Y50" t="str">
        <f t="shared" si="10"/>
        <v/>
      </c>
      <c r="Z50" t="str">
        <f t="shared" si="10"/>
        <v/>
      </c>
      <c r="AA50" t="str">
        <f t="shared" si="10"/>
        <v/>
      </c>
      <c r="AB50" t="str">
        <f t="shared" si="10"/>
        <v/>
      </c>
      <c r="AC50" t="str">
        <f t="shared" si="10"/>
        <v/>
      </c>
      <c r="AD50" t="str">
        <f t="shared" si="10"/>
        <v/>
      </c>
      <c r="AE50" t="str">
        <f t="shared" si="10"/>
        <v/>
      </c>
      <c r="AF50" t="str">
        <f t="shared" si="10"/>
        <v/>
      </c>
      <c r="AG50" t="str">
        <f t="shared" si="10"/>
        <v/>
      </c>
      <c r="AH50" t="str">
        <f t="shared" si="10"/>
        <v/>
      </c>
      <c r="AI50" t="str">
        <f t="shared" si="10"/>
        <v/>
      </c>
      <c r="AJ50" t="str">
        <f t="shared" si="10"/>
        <v/>
      </c>
      <c r="AK50" t="str">
        <f t="shared" si="10"/>
        <v/>
      </c>
      <c r="AL50" t="str">
        <f t="shared" si="10"/>
        <v/>
      </c>
      <c r="AM50" t="str">
        <f t="shared" si="10"/>
        <v/>
      </c>
      <c r="AN50" t="str">
        <f t="shared" si="10"/>
        <v/>
      </c>
      <c r="AO50" t="str">
        <f t="shared" si="10"/>
        <v/>
      </c>
      <c r="AP50" t="str">
        <f t="shared" si="10"/>
        <v/>
      </c>
      <c r="AQ50" t="str">
        <f t="shared" si="10"/>
        <v/>
      </c>
      <c r="AR50" t="str">
        <f t="shared" si="10"/>
        <v/>
      </c>
      <c r="AS50" t="str">
        <f t="shared" si="10"/>
        <v/>
      </c>
      <c r="AT50" t="str">
        <f t="shared" si="10"/>
        <v/>
      </c>
    </row>
    <row r="51" spans="1:52" ht="20.149999999999999" customHeight="1" x14ac:dyDescent="0.2">
      <c r="A51" t="str">
        <f>IF(A14="","",A14)</f>
        <v/>
      </c>
      <c r="B51" t="str">
        <f>IF(B14="","",B14)</f>
        <v/>
      </c>
      <c r="C51" t="str">
        <f>IF(C14="","",C14)</f>
        <v/>
      </c>
      <c r="H51" t="str">
        <f t="shared" ref="H51:V51" si="11">IF(H14="","",H14)</f>
        <v/>
      </c>
      <c r="I51" t="str">
        <f t="shared" si="11"/>
        <v/>
      </c>
      <c r="J51" t="str">
        <f t="shared" si="11"/>
        <v/>
      </c>
      <c r="K51" t="str">
        <f t="shared" si="11"/>
        <v/>
      </c>
      <c r="L51" t="str">
        <f t="shared" si="11"/>
        <v/>
      </c>
      <c r="M51" t="str">
        <f t="shared" si="11"/>
        <v/>
      </c>
      <c r="N51" t="str">
        <f t="shared" si="11"/>
        <v/>
      </c>
      <c r="O51" t="str">
        <f t="shared" si="11"/>
        <v/>
      </c>
      <c r="P51" t="str">
        <f t="shared" si="11"/>
        <v/>
      </c>
      <c r="Q51" t="str">
        <f t="shared" si="11"/>
        <v/>
      </c>
      <c r="R51" t="str">
        <f t="shared" si="11"/>
        <v/>
      </c>
      <c r="S51" t="str">
        <f t="shared" si="11"/>
        <v/>
      </c>
      <c r="T51" t="str">
        <f t="shared" si="11"/>
        <v/>
      </c>
      <c r="U51" t="str">
        <f t="shared" si="11"/>
        <v/>
      </c>
      <c r="V51" t="str">
        <f t="shared" si="11"/>
        <v/>
      </c>
      <c r="W51" s="7" t="s">
        <v>58</v>
      </c>
      <c r="X51" s="7"/>
      <c r="Y51" s="7"/>
      <c r="Z51" s="7"/>
      <c r="AA51" s="7"/>
      <c r="AB51" s="7"/>
      <c r="AC51" s="7"/>
      <c r="AD51" s="34">
        <f ca="1">W48+AG48</f>
        <v>75</v>
      </c>
      <c r="AE51" s="34"/>
      <c r="AF51" s="34"/>
      <c r="AG51" s="7" t="s">
        <v>22</v>
      </c>
    </row>
    <row r="52" spans="1:52" ht="20.149999999999999" customHeight="1" x14ac:dyDescent="0.2">
      <c r="A52" t="str">
        <f t="shared" ref="A52:AT52" si="12">IF(A15="","",A15)</f>
        <v/>
      </c>
      <c r="B52" t="str">
        <f t="shared" si="12"/>
        <v/>
      </c>
      <c r="C52" t="str">
        <f t="shared" si="12"/>
        <v/>
      </c>
      <c r="H52" t="str">
        <f t="shared" si="12"/>
        <v/>
      </c>
      <c r="I52" t="str">
        <f t="shared" si="12"/>
        <v/>
      </c>
      <c r="J52" t="str">
        <f t="shared" si="12"/>
        <v/>
      </c>
      <c r="K52" t="str">
        <f t="shared" si="12"/>
        <v/>
      </c>
      <c r="L52" t="str">
        <f t="shared" si="12"/>
        <v/>
      </c>
      <c r="M52" t="str">
        <f t="shared" si="12"/>
        <v/>
      </c>
      <c r="N52" t="str">
        <f t="shared" si="12"/>
        <v/>
      </c>
      <c r="O52" t="str">
        <f t="shared" si="12"/>
        <v/>
      </c>
      <c r="P52" t="str">
        <f t="shared" si="12"/>
        <v/>
      </c>
      <c r="Q52" t="str">
        <f t="shared" si="12"/>
        <v/>
      </c>
      <c r="R52" t="str">
        <f t="shared" si="12"/>
        <v/>
      </c>
      <c r="S52" t="str">
        <f t="shared" si="12"/>
        <v/>
      </c>
      <c r="T52" t="str">
        <f t="shared" si="12"/>
        <v/>
      </c>
      <c r="U52" t="str">
        <f t="shared" si="12"/>
        <v/>
      </c>
      <c r="V52" t="str">
        <f t="shared" si="12"/>
        <v/>
      </c>
      <c r="W52" t="str">
        <f t="shared" si="12"/>
        <v/>
      </c>
      <c r="X52" t="str">
        <f t="shared" si="12"/>
        <v/>
      </c>
      <c r="Y52" t="str">
        <f t="shared" si="12"/>
        <v/>
      </c>
      <c r="Z52" t="str">
        <f t="shared" si="12"/>
        <v/>
      </c>
      <c r="AA52" t="str">
        <f t="shared" si="12"/>
        <v/>
      </c>
      <c r="AB52" t="str">
        <f t="shared" si="12"/>
        <v/>
      </c>
      <c r="AC52" t="str">
        <f t="shared" si="12"/>
        <v/>
      </c>
      <c r="AD52" t="str">
        <f t="shared" si="12"/>
        <v/>
      </c>
      <c r="AE52" t="str">
        <f t="shared" si="12"/>
        <v/>
      </c>
      <c r="AF52" t="str">
        <f t="shared" si="12"/>
        <v/>
      </c>
      <c r="AG52" t="str">
        <f t="shared" si="12"/>
        <v/>
      </c>
      <c r="AH52" t="str">
        <f t="shared" si="12"/>
        <v/>
      </c>
      <c r="AI52" t="str">
        <f t="shared" si="12"/>
        <v/>
      </c>
      <c r="AJ52" t="str">
        <f t="shared" si="12"/>
        <v/>
      </c>
      <c r="AK52" t="str">
        <f t="shared" si="12"/>
        <v/>
      </c>
      <c r="AL52" t="str">
        <f t="shared" si="12"/>
        <v/>
      </c>
      <c r="AM52" t="str">
        <f t="shared" si="12"/>
        <v/>
      </c>
      <c r="AN52" t="str">
        <f t="shared" si="12"/>
        <v/>
      </c>
      <c r="AO52" t="str">
        <f t="shared" si="12"/>
        <v/>
      </c>
      <c r="AP52" t="str">
        <f t="shared" si="12"/>
        <v/>
      </c>
      <c r="AQ52" t="str">
        <f t="shared" si="12"/>
        <v/>
      </c>
      <c r="AR52" t="str">
        <f t="shared" si="12"/>
        <v/>
      </c>
      <c r="AS52" t="str">
        <f t="shared" si="12"/>
        <v/>
      </c>
      <c r="AT52" t="str">
        <f t="shared" si="12"/>
        <v/>
      </c>
    </row>
    <row r="53" spans="1:52" ht="20.149999999999999" customHeight="1" x14ac:dyDescent="0.2">
      <c r="A53" t="str">
        <f t="shared" ref="A53:AT53" si="13">IF(A16="","",A16)</f>
        <v/>
      </c>
      <c r="B53" t="str">
        <f t="shared" si="13"/>
        <v/>
      </c>
      <c r="C53" t="str">
        <f t="shared" si="13"/>
        <v/>
      </c>
      <c r="H53" t="str">
        <f t="shared" si="13"/>
        <v/>
      </c>
      <c r="I53" t="str">
        <f t="shared" si="13"/>
        <v/>
      </c>
      <c r="J53" t="str">
        <f t="shared" si="13"/>
        <v/>
      </c>
      <c r="K53" t="str">
        <f t="shared" si="13"/>
        <v/>
      </c>
      <c r="L53" t="str">
        <f t="shared" si="13"/>
        <v/>
      </c>
      <c r="M53" t="str">
        <f t="shared" si="13"/>
        <v/>
      </c>
      <c r="N53" t="str">
        <f t="shared" si="13"/>
        <v/>
      </c>
      <c r="O53" t="str">
        <f t="shared" si="13"/>
        <v/>
      </c>
      <c r="P53" t="str">
        <f t="shared" si="13"/>
        <v/>
      </c>
      <c r="Q53" t="str">
        <f t="shared" si="13"/>
        <v/>
      </c>
      <c r="R53" t="str">
        <f t="shared" si="13"/>
        <v/>
      </c>
      <c r="S53" t="str">
        <f t="shared" si="13"/>
        <v/>
      </c>
      <c r="T53" t="str">
        <f t="shared" si="13"/>
        <v/>
      </c>
      <c r="U53" t="str">
        <f t="shared" si="13"/>
        <v/>
      </c>
      <c r="V53" t="str">
        <f t="shared" si="13"/>
        <v/>
      </c>
      <c r="W53" t="str">
        <f t="shared" si="13"/>
        <v/>
      </c>
      <c r="X53" t="str">
        <f t="shared" si="13"/>
        <v/>
      </c>
      <c r="Y53" t="str">
        <f t="shared" si="13"/>
        <v/>
      </c>
      <c r="Z53" t="str">
        <f t="shared" si="13"/>
        <v/>
      </c>
      <c r="AA53" t="str">
        <f t="shared" si="13"/>
        <v/>
      </c>
      <c r="AB53" t="str">
        <f t="shared" si="13"/>
        <v/>
      </c>
      <c r="AC53" t="str">
        <f t="shared" si="13"/>
        <v/>
      </c>
      <c r="AD53" t="str">
        <f t="shared" si="13"/>
        <v/>
      </c>
      <c r="AE53" t="str">
        <f t="shared" si="13"/>
        <v/>
      </c>
      <c r="AF53" t="str">
        <f t="shared" si="13"/>
        <v/>
      </c>
      <c r="AG53" t="str">
        <f t="shared" si="13"/>
        <v/>
      </c>
      <c r="AH53" t="str">
        <f t="shared" si="13"/>
        <v/>
      </c>
      <c r="AI53" t="str">
        <f t="shared" si="13"/>
        <v/>
      </c>
      <c r="AJ53" t="str">
        <f t="shared" si="13"/>
        <v/>
      </c>
      <c r="AK53" t="str">
        <f t="shared" si="13"/>
        <v/>
      </c>
      <c r="AL53" t="str">
        <f t="shared" si="13"/>
        <v/>
      </c>
      <c r="AM53" t="str">
        <f t="shared" si="13"/>
        <v/>
      </c>
      <c r="AN53" t="str">
        <f t="shared" si="13"/>
        <v/>
      </c>
      <c r="AO53" t="str">
        <f t="shared" si="13"/>
        <v/>
      </c>
      <c r="AP53" t="str">
        <f t="shared" si="13"/>
        <v/>
      </c>
      <c r="AQ53" t="str">
        <f t="shared" si="13"/>
        <v/>
      </c>
      <c r="AR53" t="str">
        <f t="shared" si="13"/>
        <v/>
      </c>
      <c r="AS53" t="str">
        <f t="shared" si="13"/>
        <v/>
      </c>
      <c r="AT53" t="str">
        <f t="shared" si="13"/>
        <v/>
      </c>
    </row>
    <row r="54" spans="1:52" ht="20.149999999999999" customHeight="1" x14ac:dyDescent="0.2">
      <c r="A54" t="str">
        <f t="shared" ref="A54:AT54" si="14">IF(A17="","",A17)</f>
        <v/>
      </c>
      <c r="B54" t="str">
        <f t="shared" si="14"/>
        <v/>
      </c>
      <c r="C54" t="str">
        <f t="shared" si="14"/>
        <v/>
      </c>
      <c r="H54" t="str">
        <f t="shared" si="14"/>
        <v/>
      </c>
      <c r="I54" t="str">
        <f t="shared" si="14"/>
        <v/>
      </c>
      <c r="J54" t="str">
        <f t="shared" si="14"/>
        <v/>
      </c>
      <c r="K54" t="str">
        <f t="shared" si="14"/>
        <v/>
      </c>
      <c r="L54" t="str">
        <f t="shared" si="14"/>
        <v/>
      </c>
      <c r="M54" t="str">
        <f t="shared" si="14"/>
        <v/>
      </c>
      <c r="N54" t="str">
        <f t="shared" si="14"/>
        <v/>
      </c>
      <c r="O54" t="str">
        <f t="shared" si="14"/>
        <v/>
      </c>
      <c r="P54" t="str">
        <f t="shared" si="14"/>
        <v/>
      </c>
      <c r="Q54" t="str">
        <f t="shared" si="14"/>
        <v/>
      </c>
      <c r="R54" t="str">
        <f t="shared" si="14"/>
        <v/>
      </c>
      <c r="S54" t="str">
        <f t="shared" si="14"/>
        <v/>
      </c>
      <c r="T54" t="str">
        <f t="shared" si="14"/>
        <v/>
      </c>
      <c r="U54" t="str">
        <f t="shared" si="14"/>
        <v/>
      </c>
      <c r="V54" t="str">
        <f t="shared" si="14"/>
        <v/>
      </c>
      <c r="W54" t="str">
        <f t="shared" si="14"/>
        <v/>
      </c>
      <c r="X54" t="str">
        <f t="shared" si="14"/>
        <v/>
      </c>
      <c r="Y54" t="str">
        <f t="shared" si="14"/>
        <v/>
      </c>
      <c r="Z54" t="str">
        <f t="shared" si="14"/>
        <v/>
      </c>
      <c r="AA54" t="str">
        <f t="shared" si="14"/>
        <v/>
      </c>
      <c r="AB54" t="str">
        <f t="shared" si="14"/>
        <v/>
      </c>
      <c r="AC54" t="str">
        <f t="shared" si="14"/>
        <v/>
      </c>
      <c r="AD54" t="str">
        <f t="shared" si="14"/>
        <v/>
      </c>
      <c r="AE54" t="str">
        <f t="shared" si="14"/>
        <v/>
      </c>
      <c r="AF54" t="str">
        <f t="shared" si="14"/>
        <v/>
      </c>
      <c r="AG54" t="str">
        <f t="shared" si="14"/>
        <v/>
      </c>
      <c r="AH54" t="str">
        <f t="shared" si="14"/>
        <v/>
      </c>
      <c r="AI54" t="str">
        <f t="shared" si="14"/>
        <v/>
      </c>
      <c r="AJ54" t="str">
        <f t="shared" si="14"/>
        <v/>
      </c>
      <c r="AK54" t="str">
        <f t="shared" si="14"/>
        <v/>
      </c>
      <c r="AL54" t="str">
        <f t="shared" si="14"/>
        <v/>
      </c>
      <c r="AM54" t="str">
        <f t="shared" si="14"/>
        <v/>
      </c>
      <c r="AN54" t="str">
        <f t="shared" si="14"/>
        <v/>
      </c>
      <c r="AO54" t="str">
        <f t="shared" si="14"/>
        <v/>
      </c>
      <c r="AP54" t="str">
        <f t="shared" si="14"/>
        <v/>
      </c>
      <c r="AQ54" t="str">
        <f t="shared" si="14"/>
        <v/>
      </c>
      <c r="AR54" t="str">
        <f t="shared" si="14"/>
        <v/>
      </c>
      <c r="AS54" t="str">
        <f t="shared" si="14"/>
        <v/>
      </c>
      <c r="AT54" t="str">
        <f t="shared" si="14"/>
        <v/>
      </c>
    </row>
    <row r="55" spans="1:52" ht="20.149999999999999" customHeight="1" x14ac:dyDescent="0.2">
      <c r="A55" t="str">
        <f t="shared" ref="A55:AT55" si="15">IF(A18="","",A18)</f>
        <v/>
      </c>
      <c r="B55" t="str">
        <f t="shared" si="15"/>
        <v/>
      </c>
      <c r="C55" t="str">
        <f t="shared" si="15"/>
        <v/>
      </c>
      <c r="H55" t="str">
        <f t="shared" si="15"/>
        <v/>
      </c>
      <c r="I55" t="str">
        <f t="shared" si="15"/>
        <v/>
      </c>
      <c r="J55" t="str">
        <f t="shared" si="15"/>
        <v/>
      </c>
      <c r="K55" t="str">
        <f t="shared" si="15"/>
        <v/>
      </c>
      <c r="L55" t="str">
        <f t="shared" si="15"/>
        <v/>
      </c>
      <c r="M55" t="str">
        <f t="shared" si="15"/>
        <v/>
      </c>
      <c r="N55" t="str">
        <f t="shared" si="15"/>
        <v/>
      </c>
      <c r="O55" t="str">
        <f t="shared" si="15"/>
        <v/>
      </c>
      <c r="P55" t="str">
        <f t="shared" si="15"/>
        <v/>
      </c>
      <c r="Q55" t="str">
        <f t="shared" si="15"/>
        <v/>
      </c>
      <c r="R55" t="str">
        <f t="shared" si="15"/>
        <v/>
      </c>
      <c r="S55" t="str">
        <f t="shared" si="15"/>
        <v/>
      </c>
      <c r="T55" t="str">
        <f t="shared" si="15"/>
        <v/>
      </c>
      <c r="U55" t="str">
        <f t="shared" si="15"/>
        <v/>
      </c>
      <c r="V55" t="str">
        <f t="shared" si="15"/>
        <v/>
      </c>
      <c r="W55" t="str">
        <f t="shared" si="15"/>
        <v/>
      </c>
      <c r="X55" t="str">
        <f t="shared" si="15"/>
        <v/>
      </c>
      <c r="Y55" t="str">
        <f t="shared" si="15"/>
        <v/>
      </c>
      <c r="Z55" t="str">
        <f t="shared" si="15"/>
        <v/>
      </c>
      <c r="AA55" t="str">
        <f t="shared" si="15"/>
        <v/>
      </c>
      <c r="AB55" t="str">
        <f t="shared" si="15"/>
        <v/>
      </c>
      <c r="AC55" t="str">
        <f t="shared" si="15"/>
        <v/>
      </c>
      <c r="AD55" t="str">
        <f t="shared" si="15"/>
        <v/>
      </c>
      <c r="AE55" t="str">
        <f t="shared" si="15"/>
        <v/>
      </c>
      <c r="AF55" t="str">
        <f t="shared" si="15"/>
        <v/>
      </c>
      <c r="AG55" t="str">
        <f t="shared" si="15"/>
        <v/>
      </c>
      <c r="AH55" t="str">
        <f t="shared" si="15"/>
        <v/>
      </c>
      <c r="AI55" t="str">
        <f t="shared" si="15"/>
        <v/>
      </c>
      <c r="AJ55" t="str">
        <f t="shared" si="15"/>
        <v/>
      </c>
      <c r="AK55" t="str">
        <f t="shared" si="15"/>
        <v/>
      </c>
      <c r="AL55" t="str">
        <f t="shared" si="15"/>
        <v/>
      </c>
      <c r="AM55" t="str">
        <f t="shared" si="15"/>
        <v/>
      </c>
      <c r="AN55" t="str">
        <f t="shared" si="15"/>
        <v/>
      </c>
      <c r="AO55" t="str">
        <f t="shared" si="15"/>
        <v/>
      </c>
      <c r="AP55" t="str">
        <f t="shared" si="15"/>
        <v/>
      </c>
      <c r="AQ55" t="str">
        <f t="shared" si="15"/>
        <v/>
      </c>
      <c r="AR55" t="str">
        <f t="shared" si="15"/>
        <v/>
      </c>
      <c r="AS55" t="str">
        <f t="shared" si="15"/>
        <v/>
      </c>
      <c r="AT55" t="str">
        <f t="shared" si="15"/>
        <v/>
      </c>
    </row>
    <row r="56" spans="1:52" ht="20.149999999999999" customHeight="1" x14ac:dyDescent="0.2">
      <c r="A56" t="str">
        <f t="shared" ref="A56:C57" si="16">IF(A19="","",A19)</f>
        <v/>
      </c>
      <c r="B56" t="str">
        <f t="shared" si="16"/>
        <v/>
      </c>
      <c r="C56" t="str">
        <f t="shared" si="16"/>
        <v>(3)</v>
      </c>
      <c r="H56" t="str">
        <f t="shared" ref="H56:S56" si="17">IF(H19="","",H19)</f>
        <v/>
      </c>
      <c r="I56" t="str">
        <f t="shared" si="17"/>
        <v/>
      </c>
      <c r="J56" t="str">
        <f t="shared" si="17"/>
        <v/>
      </c>
      <c r="K56" t="str">
        <f t="shared" si="17"/>
        <v/>
      </c>
      <c r="L56" t="str">
        <f t="shared" si="17"/>
        <v/>
      </c>
      <c r="M56" t="str">
        <f t="shared" si="17"/>
        <v/>
      </c>
      <c r="N56" t="str">
        <f t="shared" si="17"/>
        <v/>
      </c>
      <c r="O56" t="str">
        <f t="shared" si="17"/>
        <v/>
      </c>
      <c r="P56" t="str">
        <f t="shared" si="17"/>
        <v/>
      </c>
      <c r="Q56" t="str">
        <f t="shared" si="17"/>
        <v/>
      </c>
      <c r="R56" t="str">
        <f t="shared" si="17"/>
        <v/>
      </c>
      <c r="S56" t="str">
        <f t="shared" si="17"/>
        <v>∠ＤＡＢ＝</v>
      </c>
      <c r="Z56" s="32">
        <f ca="1">IF(Z19="","",Z19)</f>
        <v>110</v>
      </c>
      <c r="AA56" s="32"/>
      <c r="AB56" s="32"/>
      <c r="AC56" t="str">
        <f>IF(AC19="","",AC19)</f>
        <v>°</v>
      </c>
      <c r="AE56" t="str">
        <f>IF(AE19="","",AE19)</f>
        <v>，</v>
      </c>
      <c r="AG56" t="str">
        <f>IF(AG19="","",AG19)</f>
        <v>∠Ｃ＝</v>
      </c>
      <c r="AK56" s="32">
        <f ca="1">IF(AK19="","",AK19)</f>
        <v>65</v>
      </c>
      <c r="AL56" s="32"/>
      <c r="AM56" t="str">
        <f>IF(AM19="","",AM19)</f>
        <v>°</v>
      </c>
      <c r="AO56" t="str">
        <f>IF(AO19="","",AO19)</f>
        <v/>
      </c>
    </row>
    <row r="57" spans="1:52" ht="20.149999999999999" customHeight="1" x14ac:dyDescent="0.2">
      <c r="A57" t="str">
        <f t="shared" si="16"/>
        <v/>
      </c>
      <c r="B57" t="str">
        <f t="shared" si="16"/>
        <v/>
      </c>
      <c r="C57" t="str">
        <f t="shared" si="16"/>
        <v/>
      </c>
      <c r="H57" t="str">
        <f t="shared" ref="H57:S57" si="18">IF(H20="","",H20)</f>
        <v/>
      </c>
      <c r="I57" t="str">
        <f t="shared" si="18"/>
        <v/>
      </c>
      <c r="J57" t="str">
        <f t="shared" si="18"/>
        <v/>
      </c>
      <c r="K57" t="str">
        <f t="shared" si="18"/>
        <v/>
      </c>
      <c r="L57" t="str">
        <f t="shared" si="18"/>
        <v/>
      </c>
      <c r="M57" t="str">
        <f t="shared" si="18"/>
        <v/>
      </c>
      <c r="N57" t="str">
        <f t="shared" si="18"/>
        <v/>
      </c>
      <c r="O57" t="str">
        <f t="shared" si="18"/>
        <v/>
      </c>
      <c r="P57" t="str">
        <f t="shared" si="18"/>
        <v/>
      </c>
      <c r="Q57" t="str">
        <f t="shared" si="18"/>
        <v/>
      </c>
      <c r="R57" t="str">
        <f t="shared" si="18"/>
        <v/>
      </c>
      <c r="S57" t="str">
        <f t="shared" si="18"/>
        <v>のとき，∠Ｂの大きさを求めなさい。</v>
      </c>
    </row>
    <row r="58" spans="1:52" ht="20.149999999999999" customHeight="1" x14ac:dyDescent="0.2">
      <c r="A58" t="str">
        <f t="shared" ref="A58:AT58" si="19">IF(A21="","",A21)</f>
        <v/>
      </c>
      <c r="B58" t="str">
        <f t="shared" si="19"/>
        <v/>
      </c>
      <c r="C58" t="str">
        <f t="shared" si="19"/>
        <v/>
      </c>
      <c r="H58" t="str">
        <f t="shared" si="19"/>
        <v/>
      </c>
      <c r="I58" t="str">
        <f t="shared" si="19"/>
        <v/>
      </c>
      <c r="J58" t="str">
        <f t="shared" si="19"/>
        <v/>
      </c>
      <c r="K58" t="str">
        <f t="shared" si="19"/>
        <v/>
      </c>
      <c r="L58" t="str">
        <f t="shared" si="19"/>
        <v/>
      </c>
      <c r="M58" t="str">
        <f t="shared" si="19"/>
        <v/>
      </c>
      <c r="N58" t="str">
        <f t="shared" si="19"/>
        <v/>
      </c>
      <c r="O58" t="str">
        <f t="shared" si="19"/>
        <v/>
      </c>
      <c r="P58" t="str">
        <f t="shared" si="19"/>
        <v/>
      </c>
      <c r="Q58" t="str">
        <f t="shared" si="19"/>
        <v/>
      </c>
      <c r="R58" t="str">
        <f t="shared" si="19"/>
        <v/>
      </c>
      <c r="S58" t="str">
        <f t="shared" si="19"/>
        <v/>
      </c>
      <c r="T58" t="str">
        <f t="shared" si="19"/>
        <v/>
      </c>
      <c r="U58" t="str">
        <f t="shared" si="19"/>
        <v/>
      </c>
      <c r="V58" t="str">
        <f t="shared" si="19"/>
        <v/>
      </c>
      <c r="W58" t="str">
        <f t="shared" si="19"/>
        <v/>
      </c>
      <c r="X58" t="str">
        <f t="shared" si="19"/>
        <v/>
      </c>
      <c r="Y58" t="str">
        <f t="shared" si="19"/>
        <v/>
      </c>
      <c r="Z58" t="str">
        <f t="shared" si="19"/>
        <v/>
      </c>
      <c r="AA58" t="str">
        <f t="shared" si="19"/>
        <v/>
      </c>
      <c r="AB58" t="str">
        <f t="shared" si="19"/>
        <v/>
      </c>
      <c r="AC58" t="str">
        <f t="shared" si="19"/>
        <v/>
      </c>
      <c r="AD58" t="str">
        <f t="shared" si="19"/>
        <v/>
      </c>
      <c r="AE58" t="str">
        <f t="shared" si="19"/>
        <v/>
      </c>
      <c r="AF58" t="str">
        <f t="shared" si="19"/>
        <v/>
      </c>
      <c r="AG58" t="str">
        <f t="shared" si="19"/>
        <v/>
      </c>
      <c r="AH58" t="str">
        <f t="shared" si="19"/>
        <v/>
      </c>
      <c r="AI58" t="str">
        <f t="shared" si="19"/>
        <v/>
      </c>
      <c r="AJ58" t="str">
        <f t="shared" si="19"/>
        <v/>
      </c>
      <c r="AK58" t="str">
        <f t="shared" si="19"/>
        <v/>
      </c>
      <c r="AL58" t="str">
        <f t="shared" si="19"/>
        <v/>
      </c>
      <c r="AM58" t="str">
        <f t="shared" si="19"/>
        <v/>
      </c>
      <c r="AN58" t="str">
        <f t="shared" si="19"/>
        <v/>
      </c>
      <c r="AO58" t="str">
        <f t="shared" si="19"/>
        <v/>
      </c>
      <c r="AP58" t="str">
        <f t="shared" si="19"/>
        <v/>
      </c>
      <c r="AQ58" t="str">
        <f t="shared" si="19"/>
        <v/>
      </c>
      <c r="AR58" t="str">
        <f t="shared" si="19"/>
        <v/>
      </c>
      <c r="AS58" t="str">
        <f t="shared" si="19"/>
        <v/>
      </c>
      <c r="AT58" t="str">
        <f t="shared" si="19"/>
        <v/>
      </c>
    </row>
    <row r="59" spans="1:52" ht="20.149999999999999" customHeight="1" x14ac:dyDescent="0.2">
      <c r="A59" t="str">
        <f>IF(A22="","",A22)</f>
        <v/>
      </c>
      <c r="B59" t="str">
        <f>IF(B22="","",B22)</f>
        <v/>
      </c>
      <c r="C59" t="str">
        <f>IF(C22="","",C22)</f>
        <v/>
      </c>
      <c r="H59" t="str">
        <f t="shared" ref="H59:V59" si="20">IF(H22="","",H22)</f>
        <v/>
      </c>
      <c r="I59" t="str">
        <f t="shared" si="20"/>
        <v/>
      </c>
      <c r="J59" t="str">
        <f t="shared" si="20"/>
        <v/>
      </c>
      <c r="K59" t="str">
        <f t="shared" si="20"/>
        <v/>
      </c>
      <c r="L59" t="str">
        <f t="shared" si="20"/>
        <v/>
      </c>
      <c r="M59" t="str">
        <f t="shared" si="20"/>
        <v/>
      </c>
      <c r="N59" t="str">
        <f t="shared" si="20"/>
        <v/>
      </c>
      <c r="O59" t="str">
        <f t="shared" si="20"/>
        <v/>
      </c>
      <c r="P59" t="str">
        <f t="shared" si="20"/>
        <v/>
      </c>
      <c r="Q59" t="str">
        <f t="shared" si="20"/>
        <v/>
      </c>
      <c r="R59" t="str">
        <f t="shared" si="20"/>
        <v/>
      </c>
      <c r="S59" t="str">
        <f t="shared" si="20"/>
        <v/>
      </c>
      <c r="T59" t="str">
        <f t="shared" si="20"/>
        <v/>
      </c>
      <c r="U59" t="str">
        <f t="shared" si="20"/>
        <v/>
      </c>
      <c r="V59" t="str">
        <f t="shared" si="20"/>
        <v/>
      </c>
      <c r="W59" s="7" t="s">
        <v>43</v>
      </c>
      <c r="X59" s="7"/>
      <c r="Y59" s="7"/>
      <c r="Z59" s="7"/>
      <c r="AA59" s="34">
        <f ca="1">Z56-AK56</f>
        <v>45</v>
      </c>
      <c r="AB59" s="34"/>
      <c r="AC59" s="34"/>
      <c r="AD59" s="7" t="s">
        <v>22</v>
      </c>
      <c r="AE59" s="7"/>
    </row>
    <row r="60" spans="1:52" ht="20.149999999999999" customHeight="1" x14ac:dyDescent="0.2">
      <c r="A60" t="str">
        <f t="shared" ref="A60:AT60" si="21">IF(A23="","",A23)</f>
        <v/>
      </c>
      <c r="B60" t="str">
        <f t="shared" si="21"/>
        <v/>
      </c>
      <c r="C60" t="str">
        <f t="shared" si="21"/>
        <v/>
      </c>
      <c r="H60" t="str">
        <f t="shared" si="21"/>
        <v/>
      </c>
      <c r="I60" t="str">
        <f t="shared" si="21"/>
        <v/>
      </c>
      <c r="J60" t="str">
        <f t="shared" si="21"/>
        <v/>
      </c>
      <c r="K60" t="str">
        <f t="shared" si="21"/>
        <v/>
      </c>
      <c r="L60" t="str">
        <f t="shared" si="21"/>
        <v/>
      </c>
      <c r="M60" t="str">
        <f t="shared" si="21"/>
        <v/>
      </c>
      <c r="N60" t="str">
        <f t="shared" si="21"/>
        <v/>
      </c>
      <c r="O60" t="str">
        <f t="shared" si="21"/>
        <v/>
      </c>
      <c r="P60" t="str">
        <f t="shared" si="21"/>
        <v/>
      </c>
      <c r="Q60" t="str">
        <f t="shared" si="21"/>
        <v/>
      </c>
      <c r="R60" t="str">
        <f t="shared" si="21"/>
        <v/>
      </c>
      <c r="S60" t="str">
        <f t="shared" si="21"/>
        <v/>
      </c>
      <c r="T60" t="str">
        <f t="shared" si="21"/>
        <v/>
      </c>
      <c r="U60" t="str">
        <f t="shared" si="21"/>
        <v/>
      </c>
      <c r="V60" t="str">
        <f t="shared" si="21"/>
        <v/>
      </c>
      <c r="W60" t="str">
        <f t="shared" si="21"/>
        <v/>
      </c>
      <c r="X60" t="str">
        <f t="shared" si="21"/>
        <v/>
      </c>
      <c r="Y60" t="str">
        <f t="shared" si="21"/>
        <v/>
      </c>
      <c r="Z60" t="str">
        <f t="shared" si="21"/>
        <v/>
      </c>
      <c r="AA60" t="str">
        <f t="shared" si="21"/>
        <v/>
      </c>
      <c r="AB60" t="str">
        <f t="shared" si="21"/>
        <v/>
      </c>
      <c r="AC60" t="str">
        <f t="shared" si="21"/>
        <v/>
      </c>
      <c r="AD60" t="str">
        <f t="shared" si="21"/>
        <v/>
      </c>
      <c r="AE60" t="str">
        <f t="shared" si="21"/>
        <v/>
      </c>
      <c r="AF60" t="str">
        <f t="shared" si="21"/>
        <v/>
      </c>
      <c r="AG60" t="str">
        <f t="shared" si="21"/>
        <v/>
      </c>
      <c r="AH60" t="str">
        <f t="shared" si="21"/>
        <v/>
      </c>
      <c r="AI60" t="str">
        <f t="shared" si="21"/>
        <v/>
      </c>
      <c r="AJ60" t="str">
        <f t="shared" si="21"/>
        <v/>
      </c>
      <c r="AK60" t="str">
        <f t="shared" si="21"/>
        <v/>
      </c>
      <c r="AL60" t="str">
        <f t="shared" si="21"/>
        <v/>
      </c>
      <c r="AM60" t="str">
        <f t="shared" si="21"/>
        <v/>
      </c>
      <c r="AN60" t="str">
        <f t="shared" si="21"/>
        <v/>
      </c>
      <c r="AO60" t="str">
        <f t="shared" si="21"/>
        <v/>
      </c>
      <c r="AP60" t="str">
        <f t="shared" si="21"/>
        <v/>
      </c>
      <c r="AQ60" t="str">
        <f t="shared" si="21"/>
        <v/>
      </c>
      <c r="AR60" t="str">
        <f t="shared" si="21"/>
        <v/>
      </c>
      <c r="AS60" t="str">
        <f t="shared" si="21"/>
        <v/>
      </c>
      <c r="AT60" t="str">
        <f t="shared" si="21"/>
        <v/>
      </c>
    </row>
    <row r="61" spans="1:52" ht="20.149999999999999" customHeight="1" x14ac:dyDescent="0.2">
      <c r="A61" t="str">
        <f t="shared" ref="A61:AT61" si="22">IF(A24="","",A24)</f>
        <v/>
      </c>
      <c r="B61" t="str">
        <f t="shared" si="22"/>
        <v/>
      </c>
      <c r="C61" t="str">
        <f t="shared" si="22"/>
        <v/>
      </c>
      <c r="H61" t="str">
        <f t="shared" si="22"/>
        <v/>
      </c>
      <c r="I61" t="str">
        <f t="shared" si="22"/>
        <v/>
      </c>
      <c r="J61" t="str">
        <f t="shared" si="22"/>
        <v/>
      </c>
      <c r="K61" t="str">
        <f t="shared" si="22"/>
        <v/>
      </c>
      <c r="L61" t="str">
        <f t="shared" si="22"/>
        <v/>
      </c>
      <c r="M61" t="str">
        <f t="shared" si="22"/>
        <v/>
      </c>
      <c r="N61" t="str">
        <f t="shared" si="22"/>
        <v/>
      </c>
      <c r="O61" t="str">
        <f t="shared" si="22"/>
        <v/>
      </c>
      <c r="P61" t="str">
        <f t="shared" si="22"/>
        <v/>
      </c>
      <c r="Q61" t="str">
        <f t="shared" si="22"/>
        <v/>
      </c>
      <c r="R61" t="str">
        <f t="shared" si="22"/>
        <v/>
      </c>
      <c r="S61" t="str">
        <f t="shared" si="22"/>
        <v/>
      </c>
      <c r="T61" t="str">
        <f t="shared" si="22"/>
        <v/>
      </c>
      <c r="U61" t="str">
        <f t="shared" si="22"/>
        <v/>
      </c>
      <c r="V61" t="str">
        <f t="shared" si="22"/>
        <v/>
      </c>
      <c r="W61" t="str">
        <f t="shared" si="22"/>
        <v/>
      </c>
      <c r="X61" t="str">
        <f t="shared" si="22"/>
        <v/>
      </c>
      <c r="Y61" t="str">
        <f t="shared" si="22"/>
        <v/>
      </c>
      <c r="Z61" t="str">
        <f t="shared" si="22"/>
        <v/>
      </c>
      <c r="AA61" t="str">
        <f t="shared" si="22"/>
        <v/>
      </c>
      <c r="AB61" t="str">
        <f t="shared" si="22"/>
        <v/>
      </c>
      <c r="AC61" t="str">
        <f t="shared" si="22"/>
        <v/>
      </c>
      <c r="AD61" t="str">
        <f t="shared" si="22"/>
        <v/>
      </c>
      <c r="AE61" t="str">
        <f t="shared" si="22"/>
        <v/>
      </c>
      <c r="AF61" t="str">
        <f t="shared" si="22"/>
        <v/>
      </c>
      <c r="AG61" t="str">
        <f t="shared" si="22"/>
        <v/>
      </c>
      <c r="AH61" t="str">
        <f t="shared" si="22"/>
        <v/>
      </c>
      <c r="AI61" t="str">
        <f t="shared" si="22"/>
        <v/>
      </c>
      <c r="AJ61" t="str">
        <f t="shared" si="22"/>
        <v/>
      </c>
      <c r="AK61" t="str">
        <f t="shared" si="22"/>
        <v/>
      </c>
      <c r="AL61" t="str">
        <f t="shared" si="22"/>
        <v/>
      </c>
      <c r="AM61" t="str">
        <f t="shared" si="22"/>
        <v/>
      </c>
      <c r="AN61" t="str">
        <f t="shared" si="22"/>
        <v/>
      </c>
      <c r="AO61" t="str">
        <f t="shared" si="22"/>
        <v/>
      </c>
      <c r="AP61" t="str">
        <f t="shared" si="22"/>
        <v/>
      </c>
      <c r="AQ61" t="str">
        <f t="shared" si="22"/>
        <v/>
      </c>
      <c r="AR61" t="str">
        <f t="shared" si="22"/>
        <v/>
      </c>
      <c r="AS61" t="str">
        <f t="shared" si="22"/>
        <v/>
      </c>
      <c r="AT61" t="str">
        <f t="shared" si="22"/>
        <v/>
      </c>
    </row>
    <row r="62" spans="1:52" ht="20.149999999999999" customHeight="1" x14ac:dyDescent="0.2">
      <c r="A62" t="str">
        <f t="shared" ref="A62:AT62" si="23">IF(A25="","",A25)</f>
        <v/>
      </c>
      <c r="B62" t="str">
        <f t="shared" si="23"/>
        <v/>
      </c>
      <c r="C62" t="str">
        <f t="shared" si="23"/>
        <v/>
      </c>
      <c r="H62" t="str">
        <f t="shared" si="23"/>
        <v/>
      </c>
      <c r="I62" t="str">
        <f t="shared" si="23"/>
        <v/>
      </c>
      <c r="J62" t="str">
        <f t="shared" si="23"/>
        <v/>
      </c>
      <c r="K62" t="str">
        <f t="shared" si="23"/>
        <v/>
      </c>
      <c r="L62" t="str">
        <f t="shared" si="23"/>
        <v/>
      </c>
      <c r="M62" t="str">
        <f t="shared" si="23"/>
        <v/>
      </c>
      <c r="N62" t="str">
        <f t="shared" si="23"/>
        <v/>
      </c>
      <c r="O62" t="str">
        <f t="shared" si="23"/>
        <v/>
      </c>
      <c r="P62" t="str">
        <f t="shared" si="23"/>
        <v/>
      </c>
      <c r="Q62" t="str">
        <f t="shared" si="23"/>
        <v/>
      </c>
      <c r="R62" t="str">
        <f t="shared" si="23"/>
        <v/>
      </c>
      <c r="S62" t="str">
        <f t="shared" si="23"/>
        <v/>
      </c>
      <c r="T62" t="str">
        <f t="shared" si="23"/>
        <v/>
      </c>
      <c r="U62" t="str">
        <f t="shared" si="23"/>
        <v/>
      </c>
      <c r="V62" t="str">
        <f t="shared" si="23"/>
        <v/>
      </c>
      <c r="W62" t="str">
        <f t="shared" si="23"/>
        <v/>
      </c>
      <c r="X62" t="str">
        <f t="shared" si="23"/>
        <v/>
      </c>
      <c r="Y62" t="str">
        <f t="shared" si="23"/>
        <v/>
      </c>
      <c r="Z62" t="str">
        <f t="shared" si="23"/>
        <v/>
      </c>
      <c r="AA62" t="str">
        <f t="shared" si="23"/>
        <v/>
      </c>
      <c r="AB62" t="str">
        <f t="shared" si="23"/>
        <v/>
      </c>
      <c r="AC62" t="str">
        <f t="shared" si="23"/>
        <v/>
      </c>
      <c r="AD62" t="str">
        <f t="shared" si="23"/>
        <v/>
      </c>
      <c r="AE62" t="str">
        <f t="shared" si="23"/>
        <v/>
      </c>
      <c r="AF62" t="str">
        <f t="shared" si="23"/>
        <v/>
      </c>
      <c r="AG62" t="str">
        <f t="shared" si="23"/>
        <v/>
      </c>
      <c r="AH62" t="str">
        <f t="shared" si="23"/>
        <v/>
      </c>
      <c r="AI62" t="str">
        <f t="shared" si="23"/>
        <v/>
      </c>
      <c r="AJ62" t="str">
        <f t="shared" si="23"/>
        <v/>
      </c>
      <c r="AK62" t="str">
        <f t="shared" si="23"/>
        <v/>
      </c>
      <c r="AL62" t="str">
        <f t="shared" si="23"/>
        <v/>
      </c>
      <c r="AM62" t="str">
        <f t="shared" si="23"/>
        <v/>
      </c>
      <c r="AN62" t="str">
        <f t="shared" si="23"/>
        <v/>
      </c>
      <c r="AO62" t="str">
        <f t="shared" si="23"/>
        <v/>
      </c>
      <c r="AP62" t="str">
        <f t="shared" si="23"/>
        <v/>
      </c>
      <c r="AQ62" t="str">
        <f t="shared" si="23"/>
        <v/>
      </c>
      <c r="AR62" t="str">
        <f t="shared" si="23"/>
        <v/>
      </c>
      <c r="AS62" t="str">
        <f t="shared" si="23"/>
        <v/>
      </c>
      <c r="AT62" t="str">
        <f t="shared" si="23"/>
        <v/>
      </c>
    </row>
    <row r="63" spans="1:52" ht="20.149999999999999" customHeight="1" x14ac:dyDescent="0.2">
      <c r="A63" t="str">
        <f t="shared" ref="A63:A73" si="24">IF(A26="","",A26)</f>
        <v>２．</v>
      </c>
      <c r="D63" t="str">
        <f>IF(D26="","",D26)</f>
        <v>三角形で，２つの内角が次のような大きさのとき，その三角形は，</v>
      </c>
      <c r="AU63" s="9">
        <f ca="1">F65</f>
        <v>50</v>
      </c>
      <c r="AV63" s="9">
        <f ca="1">L65</f>
        <v>70</v>
      </c>
      <c r="AW63" s="9">
        <f ca="1">180-AU63-AV63</f>
        <v>60</v>
      </c>
      <c r="AX63" s="9">
        <f ca="1">MAX(AU63:AW63)</f>
        <v>70</v>
      </c>
      <c r="AY63" s="9">
        <f ca="1">IF(AX63&lt;90,1,IF(AX63=90,2,3))</f>
        <v>1</v>
      </c>
      <c r="AZ63" s="9" t="str">
        <f ca="1">VLOOKUP(AY63,$AU$70:$AV$72,2)</f>
        <v>鋭角三角形</v>
      </c>
    </row>
    <row r="64" spans="1:52" ht="20.149999999999999" customHeight="1" x14ac:dyDescent="0.2">
      <c r="A64" t="str">
        <f t="shared" si="24"/>
        <v/>
      </c>
      <c r="B64" t="str">
        <f t="shared" ref="B64:C66" si="25">IF(B27="","",B27)</f>
        <v/>
      </c>
      <c r="C64" t="str">
        <f t="shared" si="25"/>
        <v/>
      </c>
      <c r="D64" t="str">
        <f>IF(D27="","",D27)</f>
        <v>鋭角三角形，直角三角形，鈍角三角形のどれですか。</v>
      </c>
      <c r="AU64" s="9">
        <f ca="1">T65</f>
        <v>20</v>
      </c>
      <c r="AV64" s="9">
        <f ca="1">Z65</f>
        <v>75</v>
      </c>
      <c r="AW64" s="9">
        <f ca="1">180-AU64-AV64</f>
        <v>85</v>
      </c>
      <c r="AX64" s="9">
        <f ca="1">MAX(AU64:AW64)</f>
        <v>85</v>
      </c>
      <c r="AY64" s="9">
        <f ca="1">IF(AX64&lt;90,1,IF(AX64=90,2,3))</f>
        <v>1</v>
      </c>
      <c r="AZ64" s="9" t="str">
        <f ca="1">VLOOKUP(AY64,$AU$70:$AV$72,2)</f>
        <v>鋭角三角形</v>
      </c>
    </row>
    <row r="65" spans="1:52" ht="20.149999999999999" customHeight="1" x14ac:dyDescent="0.2">
      <c r="A65" t="str">
        <f t="shared" si="24"/>
        <v/>
      </c>
      <c r="B65" t="str">
        <f t="shared" si="25"/>
        <v/>
      </c>
      <c r="C65" t="str">
        <f t="shared" si="25"/>
        <v>(1)</v>
      </c>
      <c r="F65" s="32">
        <f ca="1">IF(F28="","",F28)</f>
        <v>50</v>
      </c>
      <c r="G65" s="32"/>
      <c r="H65" t="str">
        <f>IF(H28="","",H28)</f>
        <v>°</v>
      </c>
      <c r="I65" t="str">
        <f>IF(I28="","",I28)</f>
        <v/>
      </c>
      <c r="J65" t="str">
        <f>IF(J28="","",J28)</f>
        <v>，</v>
      </c>
      <c r="L65" s="32">
        <f ca="1">IF(L28="","",L28)</f>
        <v>70</v>
      </c>
      <c r="M65" s="32"/>
      <c r="N65" t="str">
        <f>IF(N28="","",N28)</f>
        <v>°</v>
      </c>
      <c r="Q65" t="str">
        <f>IF(Q28="","",Q28)</f>
        <v>(2)</v>
      </c>
      <c r="T65" s="32">
        <f ca="1">IF(T28="","",T28)</f>
        <v>20</v>
      </c>
      <c r="U65" s="32"/>
      <c r="V65" t="str">
        <f>IF(V28="","",V28)</f>
        <v>°</v>
      </c>
      <c r="X65" t="str">
        <f>IF(X28="","",X28)</f>
        <v>，</v>
      </c>
      <c r="Z65" s="32">
        <f ca="1">IF(Z28="","",Z28)</f>
        <v>75</v>
      </c>
      <c r="AA65" s="32"/>
      <c r="AB65" t="str">
        <f>IF(AB28="","",AB28)</f>
        <v>°</v>
      </c>
      <c r="AE65" t="str">
        <f>IF(AE28="","",AE28)</f>
        <v>(3)</v>
      </c>
      <c r="AH65" s="32">
        <f ca="1">IF(AH28="","",AH28)</f>
        <v>65</v>
      </c>
      <c r="AI65" s="32"/>
      <c r="AJ65" t="str">
        <f>IF(AJ28="","",AJ28)</f>
        <v>°</v>
      </c>
      <c r="AL65" t="str">
        <f>IF(AL28="","",AL28)</f>
        <v>，</v>
      </c>
      <c r="AN65" s="32">
        <f ca="1">IF(AN28="","",AN28)</f>
        <v>30</v>
      </c>
      <c r="AO65" s="32"/>
      <c r="AP65" t="str">
        <f>IF(AP28="","",AP28)</f>
        <v>°</v>
      </c>
      <c r="AS65" s="9">
        <f ca="1">AH65</f>
        <v>65</v>
      </c>
      <c r="AT65" s="9">
        <f ca="1">AN65</f>
        <v>30</v>
      </c>
      <c r="AU65" s="9">
        <f ca="1">180-AS65-AT65</f>
        <v>85</v>
      </c>
      <c r="AV65" s="9">
        <f ca="1">MAX(AS65:AU65)</f>
        <v>85</v>
      </c>
      <c r="AW65" s="9">
        <f ca="1">IF(AV65&lt;90,1,IF(AV65=90,2,3))</f>
        <v>1</v>
      </c>
      <c r="AX65" s="9" t="str">
        <f ca="1">VLOOKUP(AW65,$AU$70:$AV$72,2)</f>
        <v>鋭角三角形</v>
      </c>
      <c r="AY65"/>
      <c r="AZ65"/>
    </row>
    <row r="66" spans="1:52" ht="20.149999999999999" customHeight="1" x14ac:dyDescent="0.2">
      <c r="A66" t="str">
        <f t="shared" si="24"/>
        <v/>
      </c>
      <c r="B66" t="str">
        <f t="shared" si="25"/>
        <v/>
      </c>
      <c r="C66" t="str">
        <f t="shared" si="25"/>
        <v>(4)</v>
      </c>
      <c r="F66" s="32">
        <f ca="1">IF(F29="","",F29)</f>
        <v>90</v>
      </c>
      <c r="G66" s="32"/>
      <c r="H66" s="32"/>
      <c r="I66" t="str">
        <f>IF(I29="","",I29)</f>
        <v>°</v>
      </c>
      <c r="J66" t="str">
        <f>IF(J29="","",J29)</f>
        <v/>
      </c>
      <c r="K66" t="str">
        <f>IF(K29="","",K29)</f>
        <v>，</v>
      </c>
      <c r="M66" s="32">
        <f ca="1">IF(M29="","",M29)</f>
        <v>30</v>
      </c>
      <c r="N66" s="32"/>
      <c r="O66" t="str">
        <f>IF(O29="","",O29)</f>
        <v>°</v>
      </c>
      <c r="Q66" t="str">
        <f>IF(Q29="","",Q29)</f>
        <v>(5)</v>
      </c>
      <c r="T66" s="32">
        <f ca="1">IF(T29="","",T29)</f>
        <v>70</v>
      </c>
      <c r="U66" s="32"/>
      <c r="V66" t="str">
        <f>IF(V29="","",V29)</f>
        <v>°</v>
      </c>
      <c r="X66" t="str">
        <f>IF(X29="","",X29)</f>
        <v>，</v>
      </c>
      <c r="Z66" s="32">
        <f ca="1">IF(Z29="","",Z29)</f>
        <v>95</v>
      </c>
      <c r="AA66" s="32"/>
      <c r="AB66" s="32"/>
      <c r="AC66" t="str">
        <f>IF(AC29="","",AC29)</f>
        <v>°</v>
      </c>
      <c r="AE66" t="str">
        <f>IF(AE29="","",AE29)</f>
        <v>(4)</v>
      </c>
      <c r="AH66" s="32">
        <f ca="1">IF(AH29="","",AH29)</f>
        <v>10</v>
      </c>
      <c r="AI66" s="32"/>
      <c r="AJ66" t="str">
        <f>IF(AJ29="","",AJ29)</f>
        <v>°</v>
      </c>
      <c r="AL66" t="str">
        <f>IF(AL29="","",AL29)</f>
        <v>，</v>
      </c>
      <c r="AN66" s="32">
        <f ca="1">IF(AN29="","",AN29)</f>
        <v>65</v>
      </c>
      <c r="AO66" s="32"/>
      <c r="AP66" t="str">
        <f>IF(AP29="","",AP29)</f>
        <v>°</v>
      </c>
      <c r="AS66" s="9">
        <f ca="1">F66</f>
        <v>90</v>
      </c>
      <c r="AT66" s="9">
        <f ca="1">M66</f>
        <v>30</v>
      </c>
      <c r="AU66" s="9">
        <f ca="1">180-AS66-AT66</f>
        <v>60</v>
      </c>
      <c r="AV66" s="9">
        <f ca="1">MAX(AS66:AU66)</f>
        <v>90</v>
      </c>
      <c r="AW66" s="9">
        <f ca="1">IF(AV66&lt;90,1,IF(AV66=90,2,3))</f>
        <v>2</v>
      </c>
      <c r="AX66" s="9" t="str">
        <f ca="1">VLOOKUP(AW66,$AU$70:$AV$72,2)</f>
        <v>直角三角形</v>
      </c>
      <c r="AY66"/>
      <c r="AZ66"/>
    </row>
    <row r="67" spans="1:52" ht="20.149999999999999" customHeight="1" x14ac:dyDescent="0.2">
      <c r="A67" t="str">
        <f t="shared" si="24"/>
        <v/>
      </c>
      <c r="B67" t="str">
        <f t="shared" ref="B67:B73" si="26">IF(B30="","",B30)</f>
        <v/>
      </c>
      <c r="AS67" s="9">
        <f ca="1">T66</f>
        <v>70</v>
      </c>
      <c r="AT67" s="9">
        <f ca="1">Z66</f>
        <v>95</v>
      </c>
      <c r="AU67" s="9">
        <f ca="1">180-AS67-AT67</f>
        <v>15</v>
      </c>
      <c r="AV67" s="9">
        <f ca="1">MAX(AS67:AU67)</f>
        <v>95</v>
      </c>
      <c r="AW67" s="9">
        <f ca="1">IF(AV67&lt;90,1,IF(AV67=90,2,3))</f>
        <v>3</v>
      </c>
      <c r="AX67" s="9" t="str">
        <f ca="1">VLOOKUP(AW67,$AU$70:$AV$72,2)</f>
        <v>鈍角三角形</v>
      </c>
      <c r="AY67"/>
      <c r="AZ67"/>
    </row>
    <row r="68" spans="1:52" ht="20.149999999999999" customHeight="1" x14ac:dyDescent="0.2">
      <c r="A68" t="str">
        <f t="shared" si="24"/>
        <v/>
      </c>
      <c r="B68" t="str">
        <f t="shared" si="26"/>
        <v/>
      </c>
      <c r="C68" s="8" t="s">
        <v>37</v>
      </c>
      <c r="D68" s="7"/>
      <c r="E68" s="7"/>
      <c r="F68" s="7" t="str">
        <f ca="1">AZ63</f>
        <v>鋭角三角形</v>
      </c>
      <c r="G68" s="7"/>
      <c r="H68" s="7"/>
      <c r="I68" s="7"/>
      <c r="J68" s="7"/>
      <c r="K68" s="7"/>
      <c r="L68" s="7"/>
      <c r="M68" s="7"/>
      <c r="N68" s="7"/>
      <c r="O68" s="7"/>
      <c r="P68" s="7"/>
      <c r="Q68" s="8" t="s">
        <v>46</v>
      </c>
      <c r="R68" s="7"/>
      <c r="S68" s="7"/>
      <c r="T68" s="7" t="str">
        <f ca="1">AZ64</f>
        <v>鋭角三角形</v>
      </c>
      <c r="U68" s="7"/>
      <c r="V68" s="7"/>
      <c r="W68" s="7"/>
      <c r="X68" s="7"/>
      <c r="Y68" s="7"/>
      <c r="Z68" s="7"/>
      <c r="AA68" s="7"/>
      <c r="AB68" s="7"/>
      <c r="AC68" s="7"/>
      <c r="AD68" s="7"/>
      <c r="AE68" s="8" t="s">
        <v>50</v>
      </c>
      <c r="AF68" s="7"/>
      <c r="AG68" s="7"/>
      <c r="AH68" s="7" t="str">
        <f ca="1">AX65</f>
        <v>鋭角三角形</v>
      </c>
      <c r="AI68" s="7"/>
      <c r="AJ68" s="7"/>
      <c r="AK68" s="7"/>
      <c r="AL68" s="7"/>
      <c r="AM68" s="7"/>
      <c r="AN68" s="7"/>
      <c r="AO68" s="7"/>
      <c r="AP68" s="7"/>
      <c r="AU68" s="9">
        <f ca="1">AH66</f>
        <v>10</v>
      </c>
      <c r="AV68" s="9">
        <f ca="1">AN66</f>
        <v>65</v>
      </c>
      <c r="AW68" s="9">
        <f ca="1">180-AU68-AV68</f>
        <v>105</v>
      </c>
      <c r="AX68" s="9">
        <f ca="1">MAX(AU68:AW68)</f>
        <v>105</v>
      </c>
      <c r="AY68" s="9">
        <f ca="1">IF(AX68&lt;90,1,IF(AX68=90,2,3))</f>
        <v>3</v>
      </c>
      <c r="AZ68" s="9" t="str">
        <f ca="1">VLOOKUP(AY68,$AU$70:$AV$72,2)</f>
        <v>鈍角三角形</v>
      </c>
    </row>
    <row r="69" spans="1:52" ht="20.149999999999999" customHeight="1" x14ac:dyDescent="0.2">
      <c r="A69" t="str">
        <f t="shared" si="24"/>
        <v/>
      </c>
      <c r="B69" t="str">
        <f t="shared" si="26"/>
        <v/>
      </c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</row>
    <row r="70" spans="1:52" ht="20.149999999999999" customHeight="1" x14ac:dyDescent="0.2">
      <c r="A70" t="str">
        <f t="shared" si="24"/>
        <v/>
      </c>
      <c r="B70" t="str">
        <f t="shared" si="26"/>
        <v/>
      </c>
      <c r="C70" s="8" t="s">
        <v>55</v>
      </c>
      <c r="D70" s="7"/>
      <c r="E70" s="7"/>
      <c r="F70" s="7" t="str">
        <f ca="1">AX66</f>
        <v>直角三角形</v>
      </c>
      <c r="G70" s="7"/>
      <c r="H70" s="7"/>
      <c r="I70" s="7"/>
      <c r="J70" s="7"/>
      <c r="K70" s="7"/>
      <c r="L70" s="7"/>
      <c r="M70" s="7"/>
      <c r="N70" s="7"/>
      <c r="O70" s="7"/>
      <c r="P70" s="7"/>
      <c r="Q70" s="8" t="s">
        <v>56</v>
      </c>
      <c r="R70" s="7"/>
      <c r="S70" s="7"/>
      <c r="T70" s="7" t="str">
        <f ca="1">AX67</f>
        <v>鈍角三角形</v>
      </c>
      <c r="U70" s="7"/>
      <c r="V70" s="7"/>
      <c r="W70" s="7"/>
      <c r="X70" s="7"/>
      <c r="Y70" s="7"/>
      <c r="Z70" s="7"/>
      <c r="AA70" s="7"/>
      <c r="AB70" s="7"/>
      <c r="AC70" s="7"/>
      <c r="AD70" s="7"/>
      <c r="AE70" s="8" t="s">
        <v>62</v>
      </c>
      <c r="AF70" s="7"/>
      <c r="AG70" s="7"/>
      <c r="AH70" s="7" t="str">
        <f ca="1">AZ68</f>
        <v>鈍角三角形</v>
      </c>
      <c r="AI70" s="7"/>
      <c r="AJ70" s="7"/>
      <c r="AK70" s="7"/>
      <c r="AL70" s="7"/>
      <c r="AM70" s="7"/>
      <c r="AN70" s="7"/>
      <c r="AO70" s="7"/>
      <c r="AP70" s="7"/>
      <c r="AU70" s="9">
        <v>1</v>
      </c>
      <c r="AV70" s="9" t="s">
        <v>59</v>
      </c>
    </row>
    <row r="71" spans="1:52" ht="20.149999999999999" customHeight="1" x14ac:dyDescent="0.2">
      <c r="A71" t="str">
        <f t="shared" si="24"/>
        <v/>
      </c>
      <c r="B71" t="str">
        <f t="shared" si="26"/>
        <v/>
      </c>
      <c r="AU71" s="9">
        <v>2</v>
      </c>
      <c r="AV71" s="9" t="s">
        <v>60</v>
      </c>
    </row>
    <row r="72" spans="1:52" ht="20.149999999999999" customHeight="1" x14ac:dyDescent="0.2">
      <c r="A72" t="str">
        <f t="shared" si="24"/>
        <v/>
      </c>
      <c r="B72" t="str">
        <f t="shared" si="26"/>
        <v/>
      </c>
      <c r="AU72" s="9">
        <v>3</v>
      </c>
      <c r="AV72" s="9" t="s">
        <v>61</v>
      </c>
    </row>
    <row r="73" spans="1:52" ht="20.149999999999999" customHeight="1" x14ac:dyDescent="0.2">
      <c r="A73" t="str">
        <f t="shared" si="24"/>
        <v/>
      </c>
      <c r="B73" t="str">
        <f t="shared" si="26"/>
        <v/>
      </c>
    </row>
    <row r="74" spans="1:52" ht="20.149999999999999" customHeight="1" x14ac:dyDescent="0.2"/>
    <row r="75" spans="1:52" ht="20.149999999999999" customHeight="1" x14ac:dyDescent="0.2"/>
    <row r="76" spans="1:52" ht="20.149999999999999" customHeight="1" x14ac:dyDescent="0.2"/>
    <row r="77" spans="1:52" ht="20.149999999999999" customHeight="1" x14ac:dyDescent="0.2"/>
    <row r="78" spans="1:52" ht="20.149999999999999" customHeight="1" x14ac:dyDescent="0.2"/>
    <row r="79" spans="1:52" ht="20.149999999999999" customHeight="1" x14ac:dyDescent="0.2"/>
    <row r="80" spans="1:52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41">
    <mergeCell ref="AO1:AP1"/>
    <mergeCell ref="AO38:AP38"/>
    <mergeCell ref="W4:X4"/>
    <mergeCell ref="AG4:AH4"/>
    <mergeCell ref="W11:X11"/>
    <mergeCell ref="AG11:AH11"/>
    <mergeCell ref="Z19:AB19"/>
    <mergeCell ref="AK19:AL19"/>
    <mergeCell ref="Z28:AA28"/>
    <mergeCell ref="AH28:AI28"/>
    <mergeCell ref="AN28:AO28"/>
    <mergeCell ref="F29:H29"/>
    <mergeCell ref="M29:N29"/>
    <mergeCell ref="T29:U29"/>
    <mergeCell ref="Z29:AB29"/>
    <mergeCell ref="AH29:AI29"/>
    <mergeCell ref="AN29:AO29"/>
    <mergeCell ref="F28:G28"/>
    <mergeCell ref="L28:M28"/>
    <mergeCell ref="T28:U28"/>
    <mergeCell ref="W41:X41"/>
    <mergeCell ref="AG41:AH41"/>
    <mergeCell ref="AG48:AH48"/>
    <mergeCell ref="W48:X48"/>
    <mergeCell ref="AD51:AF51"/>
    <mergeCell ref="AA44:AC44"/>
    <mergeCell ref="F65:G65"/>
    <mergeCell ref="L65:M65"/>
    <mergeCell ref="AN65:AO65"/>
    <mergeCell ref="AN66:AO66"/>
    <mergeCell ref="AH66:AI66"/>
    <mergeCell ref="Z66:AB66"/>
    <mergeCell ref="Z56:AB56"/>
    <mergeCell ref="AK56:AL56"/>
    <mergeCell ref="AH65:AI65"/>
    <mergeCell ref="AA59:AC59"/>
    <mergeCell ref="T66:U66"/>
    <mergeCell ref="M66:N66"/>
    <mergeCell ref="T65:U65"/>
    <mergeCell ref="Z65:AA65"/>
    <mergeCell ref="F66:H66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&amp;L図形の調べ方&amp;R数学ドリル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AZ100"/>
  <sheetViews>
    <sheetView workbookViewId="0"/>
  </sheetViews>
  <sheetFormatPr defaultRowHeight="14" x14ac:dyDescent="0.2"/>
  <cols>
    <col min="1" max="43" width="1.75" customWidth="1"/>
    <col min="44" max="46" width="9" customWidth="1"/>
    <col min="47" max="52" width="9" style="9"/>
  </cols>
  <sheetData>
    <row r="1" spans="1:52" ht="23.5" x14ac:dyDescent="0.2">
      <c r="D1" s="3" t="s">
        <v>102</v>
      </c>
      <c r="AM1" s="2" t="s">
        <v>0</v>
      </c>
      <c r="AN1" s="2"/>
      <c r="AO1" s="35"/>
      <c r="AP1" s="35"/>
      <c r="AR1" s="9"/>
      <c r="AS1" s="9"/>
      <c r="AT1" s="9"/>
      <c r="AX1"/>
      <c r="AY1"/>
      <c r="AZ1"/>
    </row>
    <row r="2" spans="1:52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9"/>
      <c r="AS2" s="9"/>
      <c r="AT2" s="9"/>
      <c r="AX2"/>
      <c r="AY2"/>
      <c r="AZ2"/>
    </row>
    <row r="3" spans="1:52" ht="20.149999999999999" customHeight="1" x14ac:dyDescent="0.2">
      <c r="A3" s="1" t="s">
        <v>36</v>
      </c>
      <c r="D3" s="41">
        <f ca="1">INT(RAND()*8)+3</f>
        <v>4</v>
      </c>
      <c r="E3" s="41"/>
      <c r="F3" t="s">
        <v>63</v>
      </c>
    </row>
    <row r="4" spans="1:52" ht="20.149999999999999" customHeight="1" x14ac:dyDescent="0.2"/>
    <row r="5" spans="1:52" ht="20.149999999999999" customHeight="1" x14ac:dyDescent="0.2"/>
    <row r="6" spans="1:52" ht="20.149999999999999" customHeight="1" x14ac:dyDescent="0.2"/>
    <row r="7" spans="1:52" ht="20.149999999999999" customHeight="1" x14ac:dyDescent="0.2"/>
    <row r="8" spans="1:52" ht="20.149999999999999" customHeight="1" x14ac:dyDescent="0.2"/>
    <row r="9" spans="1:52" ht="20.149999999999999" customHeight="1" x14ac:dyDescent="0.2"/>
    <row r="10" spans="1:52" ht="20.149999999999999" customHeight="1" x14ac:dyDescent="0.2">
      <c r="A10" s="1" t="s">
        <v>9</v>
      </c>
      <c r="D10" s="36" t="s">
        <v>64</v>
      </c>
      <c r="E10" s="36"/>
      <c r="F10" s="40">
        <f ca="1">INT(RAND()*8)+3</f>
        <v>9</v>
      </c>
      <c r="G10" s="40"/>
      <c r="H10" t="s">
        <v>65</v>
      </c>
      <c r="AU10" s="11"/>
    </row>
    <row r="11" spans="1:52" ht="20.149999999999999" customHeight="1" x14ac:dyDescent="0.2"/>
    <row r="12" spans="1:52" ht="20.149999999999999" customHeight="1" x14ac:dyDescent="0.2"/>
    <row r="13" spans="1:52" ht="20.149999999999999" customHeight="1" x14ac:dyDescent="0.2"/>
    <row r="14" spans="1:52" ht="20.149999999999999" customHeight="1" x14ac:dyDescent="0.2"/>
    <row r="15" spans="1:52" ht="20.149999999999999" customHeight="1" x14ac:dyDescent="0.2"/>
    <row r="16" spans="1:52" ht="20.149999999999999" customHeight="1" x14ac:dyDescent="0.2"/>
    <row r="17" spans="1:15" ht="20.149999999999999" customHeight="1" x14ac:dyDescent="0.2">
      <c r="A17" s="1" t="s">
        <v>14</v>
      </c>
      <c r="D17" t="s">
        <v>66</v>
      </c>
      <c r="L17" s="36">
        <f ca="1">180*INT(RAND()*9+1)</f>
        <v>180</v>
      </c>
      <c r="M17" s="36"/>
      <c r="N17" s="36"/>
      <c r="O17" t="s">
        <v>67</v>
      </c>
    </row>
    <row r="18" spans="1:15" ht="20.149999999999999" customHeight="1" x14ac:dyDescent="0.2"/>
    <row r="19" spans="1:15" ht="20.149999999999999" customHeight="1" x14ac:dyDescent="0.2"/>
    <row r="20" spans="1:15" ht="20.149999999999999" customHeight="1" x14ac:dyDescent="0.2"/>
    <row r="21" spans="1:15" ht="20.149999999999999" customHeight="1" x14ac:dyDescent="0.2"/>
    <row r="22" spans="1:15" ht="20.149999999999999" customHeight="1" x14ac:dyDescent="0.2"/>
    <row r="23" spans="1:15" ht="20.149999999999999" customHeight="1" x14ac:dyDescent="0.2"/>
    <row r="24" spans="1:15" ht="20.149999999999999" customHeight="1" x14ac:dyDescent="0.2">
      <c r="A24" s="1" t="s">
        <v>68</v>
      </c>
      <c r="D24" t="s">
        <v>69</v>
      </c>
    </row>
    <row r="25" spans="1:15" ht="20.149999999999999" customHeight="1" x14ac:dyDescent="0.2">
      <c r="D25" t="s">
        <v>70</v>
      </c>
      <c r="G25" s="32" t="s">
        <v>71</v>
      </c>
      <c r="H25" s="32"/>
      <c r="I25" s="36">
        <f ca="1">INT(RAND()*3)*5+85</f>
        <v>95</v>
      </c>
      <c r="J25" s="36"/>
      <c r="K25" s="36"/>
      <c r="L25" t="s">
        <v>42</v>
      </c>
    </row>
    <row r="26" spans="1:15" ht="20.149999999999999" customHeight="1" x14ac:dyDescent="0.2">
      <c r="D26" t="s">
        <v>72</v>
      </c>
      <c r="G26" s="32" t="s">
        <v>71</v>
      </c>
      <c r="H26" s="32"/>
      <c r="I26" s="36">
        <f ca="1">INT(RAND()*3)*5+50</f>
        <v>55</v>
      </c>
      <c r="J26" s="36"/>
      <c r="K26" s="36"/>
      <c r="L26" t="s">
        <v>42</v>
      </c>
    </row>
    <row r="27" spans="1:15" ht="20.149999999999999" customHeight="1" x14ac:dyDescent="0.2">
      <c r="D27" t="s">
        <v>73</v>
      </c>
      <c r="G27" s="32" t="s">
        <v>71</v>
      </c>
      <c r="H27" s="32"/>
      <c r="I27" s="36">
        <f ca="1">INT(RAND()*3)*5+70</f>
        <v>80</v>
      </c>
      <c r="J27" s="36"/>
      <c r="K27" s="36"/>
      <c r="L27" t="s">
        <v>42</v>
      </c>
    </row>
    <row r="28" spans="1:15" ht="20.149999999999999" customHeight="1" x14ac:dyDescent="0.2">
      <c r="D28" t="s">
        <v>74</v>
      </c>
      <c r="G28" s="32" t="s">
        <v>71</v>
      </c>
      <c r="H28" s="32"/>
      <c r="I28" s="36">
        <f ca="1">INT(RAND()*3)*5+75</f>
        <v>85</v>
      </c>
      <c r="J28" s="36"/>
      <c r="K28" s="36"/>
      <c r="L28" t="s">
        <v>42</v>
      </c>
    </row>
    <row r="29" spans="1:15" ht="20.149999999999999" customHeight="1" x14ac:dyDescent="0.2"/>
    <row r="30" spans="1:15" ht="20.149999999999999" customHeight="1" x14ac:dyDescent="0.2"/>
    <row r="31" spans="1:15" ht="20.149999999999999" customHeight="1" x14ac:dyDescent="0.2"/>
    <row r="32" spans="1:15" ht="20.149999999999999" customHeight="1" x14ac:dyDescent="0.2"/>
    <row r="33" spans="1:52" ht="20.149999999999999" customHeight="1" x14ac:dyDescent="0.2"/>
    <row r="34" spans="1:52" ht="20.149999999999999" customHeight="1" x14ac:dyDescent="0.2"/>
    <row r="35" spans="1:52" ht="20.149999999999999" customHeight="1" x14ac:dyDescent="0.2"/>
    <row r="36" spans="1:52" ht="19" customHeight="1" x14ac:dyDescent="0.2"/>
    <row r="37" spans="1:52" ht="19" customHeight="1" x14ac:dyDescent="0.2"/>
    <row r="38" spans="1:52" ht="23.5" x14ac:dyDescent="0.2">
      <c r="D38" s="3" t="str">
        <f>IF(D1="","",D1)</f>
        <v>多角形の角</v>
      </c>
      <c r="AM38" s="2" t="str">
        <f>IF(AM1="","",AM1)</f>
        <v>№</v>
      </c>
      <c r="AN38" s="2"/>
      <c r="AO38" s="35" t="str">
        <f>IF(AO1="","",AO1)</f>
        <v/>
      </c>
      <c r="AP38" s="35" t="str">
        <f>IF(AP1="","",AP1)</f>
        <v/>
      </c>
      <c r="AR38" s="9"/>
      <c r="AS38" s="9"/>
      <c r="AT38" s="9"/>
      <c r="AX38"/>
      <c r="AY38"/>
      <c r="AZ38"/>
    </row>
    <row r="39" spans="1:52" ht="23.5" x14ac:dyDescent="0.2">
      <c r="E39" s="5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R39" s="9"/>
      <c r="AS39" s="9"/>
      <c r="AT39" s="9"/>
      <c r="AX39"/>
      <c r="AY39"/>
      <c r="AZ39"/>
    </row>
    <row r="40" spans="1:52" ht="20.149999999999999" customHeight="1" x14ac:dyDescent="0.2">
      <c r="A40" t="str">
        <f>IF(A3="","",A3)</f>
        <v>１．</v>
      </c>
      <c r="D40" s="40">
        <f ca="1">IF(D3="","",D3)</f>
        <v>4</v>
      </c>
      <c r="E40" s="40"/>
      <c r="F40" t="str">
        <f>IF(F3="","",F3)</f>
        <v>角形の内角の和を求めなさい。</v>
      </c>
    </row>
    <row r="41" spans="1:52" ht="20.149999999999999" customHeight="1" x14ac:dyDescent="0.2">
      <c r="A41" t="str">
        <f t="shared" ref="A41:AT41" si="0">IF(A4="","",A4)</f>
        <v/>
      </c>
      <c r="D41" t="str">
        <f t="shared" si="0"/>
        <v/>
      </c>
      <c r="E41" t="str">
        <f t="shared" si="0"/>
        <v/>
      </c>
      <c r="F41" t="str">
        <f t="shared" si="0"/>
        <v/>
      </c>
      <c r="G41" t="str">
        <f t="shared" si="0"/>
        <v/>
      </c>
      <c r="H41" t="str">
        <f t="shared" si="0"/>
        <v/>
      </c>
      <c r="I41" t="str">
        <f t="shared" si="0"/>
        <v/>
      </c>
      <c r="J41" t="str">
        <f t="shared" si="0"/>
        <v/>
      </c>
      <c r="K41" t="str">
        <f t="shared" si="0"/>
        <v/>
      </c>
      <c r="L41" t="str">
        <f t="shared" si="0"/>
        <v/>
      </c>
      <c r="M41" t="str">
        <f t="shared" si="0"/>
        <v/>
      </c>
      <c r="N41" t="str">
        <f t="shared" si="0"/>
        <v/>
      </c>
      <c r="O41" t="str">
        <f t="shared" si="0"/>
        <v/>
      </c>
      <c r="P41" t="str">
        <f t="shared" si="0"/>
        <v/>
      </c>
      <c r="Q41" t="str">
        <f t="shared" si="0"/>
        <v/>
      </c>
      <c r="R41" t="str">
        <f t="shared" si="0"/>
        <v/>
      </c>
      <c r="S41" t="str">
        <f t="shared" si="0"/>
        <v/>
      </c>
      <c r="T41" t="str">
        <f t="shared" si="0"/>
        <v/>
      </c>
      <c r="U41" t="str">
        <f t="shared" si="0"/>
        <v/>
      </c>
      <c r="V41" t="str">
        <f t="shared" si="0"/>
        <v/>
      </c>
      <c r="W41" t="str">
        <f t="shared" si="0"/>
        <v/>
      </c>
      <c r="X41" t="str">
        <f t="shared" si="0"/>
        <v/>
      </c>
      <c r="Y41" t="str">
        <f t="shared" si="0"/>
        <v/>
      </c>
      <c r="Z41" t="str">
        <f t="shared" si="0"/>
        <v/>
      </c>
      <c r="AA41" t="str">
        <f t="shared" si="0"/>
        <v/>
      </c>
      <c r="AB41" t="str">
        <f t="shared" si="0"/>
        <v/>
      </c>
      <c r="AC41" t="str">
        <f t="shared" si="0"/>
        <v/>
      </c>
      <c r="AD41" t="str">
        <f t="shared" si="0"/>
        <v/>
      </c>
      <c r="AE41" t="str">
        <f t="shared" si="0"/>
        <v/>
      </c>
      <c r="AF41" t="str">
        <f t="shared" si="0"/>
        <v/>
      </c>
      <c r="AG41" t="str">
        <f t="shared" si="0"/>
        <v/>
      </c>
      <c r="AH41" t="str">
        <f t="shared" si="0"/>
        <v/>
      </c>
      <c r="AI41" t="str">
        <f t="shared" si="0"/>
        <v/>
      </c>
      <c r="AJ41" t="str">
        <f t="shared" si="0"/>
        <v/>
      </c>
      <c r="AK41" t="str">
        <f t="shared" si="0"/>
        <v/>
      </c>
      <c r="AL41" t="str">
        <f t="shared" si="0"/>
        <v/>
      </c>
      <c r="AM41" t="str">
        <f t="shared" si="0"/>
        <v/>
      </c>
      <c r="AN41" t="str">
        <f t="shared" si="0"/>
        <v/>
      </c>
      <c r="AO41" t="str">
        <f t="shared" si="0"/>
        <v/>
      </c>
      <c r="AP41" t="str">
        <f t="shared" si="0"/>
        <v/>
      </c>
      <c r="AQ41" t="str">
        <f t="shared" si="0"/>
        <v/>
      </c>
      <c r="AR41" t="str">
        <f t="shared" si="0"/>
        <v/>
      </c>
      <c r="AS41" t="str">
        <f t="shared" si="0"/>
        <v/>
      </c>
      <c r="AT41" t="str">
        <f t="shared" si="0"/>
        <v/>
      </c>
    </row>
    <row r="42" spans="1:52" ht="20.149999999999999" customHeight="1" x14ac:dyDescent="0.2">
      <c r="A42" t="str">
        <f t="shared" ref="A42:AT42" si="1">IF(A5="","",A5)</f>
        <v/>
      </c>
      <c r="D42" s="33">
        <v>180</v>
      </c>
      <c r="E42" s="33"/>
      <c r="F42" s="33"/>
      <c r="G42" s="33" t="s">
        <v>75</v>
      </c>
      <c r="H42" s="33"/>
      <c r="I42" s="7" t="s">
        <v>76</v>
      </c>
      <c r="J42" s="33">
        <f ca="1">D40</f>
        <v>4</v>
      </c>
      <c r="K42" s="33"/>
      <c r="L42" s="33" t="s">
        <v>77</v>
      </c>
      <c r="M42" s="33"/>
      <c r="N42" s="7">
        <v>2</v>
      </c>
      <c r="O42" s="7" t="s">
        <v>78</v>
      </c>
      <c r="P42" s="33" t="s">
        <v>79</v>
      </c>
      <c r="Q42" s="33"/>
      <c r="R42" s="33">
        <f ca="1">D42*(J42-2)</f>
        <v>360</v>
      </c>
      <c r="S42" s="33"/>
      <c r="T42" s="33"/>
      <c r="U42" s="7" t="str">
        <f t="shared" si="1"/>
        <v/>
      </c>
      <c r="V42" s="7" t="str">
        <f t="shared" si="1"/>
        <v/>
      </c>
      <c r="W42" s="7" t="str">
        <f t="shared" si="1"/>
        <v/>
      </c>
      <c r="X42" s="7" t="str">
        <f t="shared" si="1"/>
        <v/>
      </c>
      <c r="Y42" s="7" t="str">
        <f t="shared" si="1"/>
        <v/>
      </c>
      <c r="Z42" s="7" t="str">
        <f t="shared" si="1"/>
        <v/>
      </c>
      <c r="AA42" s="7" t="str">
        <f t="shared" si="1"/>
        <v/>
      </c>
      <c r="AB42" s="7" t="str">
        <f t="shared" si="1"/>
        <v/>
      </c>
      <c r="AC42" s="10" t="str">
        <f t="shared" si="1"/>
        <v/>
      </c>
      <c r="AD42" s="37">
        <f ca="1">R42</f>
        <v>360</v>
      </c>
      <c r="AE42" s="37"/>
      <c r="AF42" s="37"/>
      <c r="AG42" s="10" t="s">
        <v>22</v>
      </c>
      <c r="AH42" s="10" t="str">
        <f t="shared" si="1"/>
        <v/>
      </c>
      <c r="AI42" t="str">
        <f t="shared" si="1"/>
        <v/>
      </c>
      <c r="AJ42" t="str">
        <f t="shared" si="1"/>
        <v/>
      </c>
      <c r="AK42" t="str">
        <f t="shared" si="1"/>
        <v/>
      </c>
      <c r="AL42" t="str">
        <f t="shared" si="1"/>
        <v/>
      </c>
      <c r="AM42" t="str">
        <f t="shared" si="1"/>
        <v/>
      </c>
      <c r="AN42" t="str">
        <f t="shared" si="1"/>
        <v/>
      </c>
      <c r="AO42" t="str">
        <f t="shared" si="1"/>
        <v/>
      </c>
      <c r="AP42" t="str">
        <f t="shared" si="1"/>
        <v/>
      </c>
      <c r="AQ42" t="str">
        <f t="shared" si="1"/>
        <v/>
      </c>
      <c r="AR42" t="str">
        <f t="shared" si="1"/>
        <v/>
      </c>
      <c r="AS42" t="str">
        <f t="shared" si="1"/>
        <v/>
      </c>
      <c r="AT42" t="str">
        <f t="shared" si="1"/>
        <v/>
      </c>
    </row>
    <row r="43" spans="1:52" ht="20.149999999999999" customHeight="1" x14ac:dyDescent="0.2">
      <c r="A43" t="str">
        <f t="shared" ref="A43:AT43" si="2">IF(A6="","",A6)</f>
        <v/>
      </c>
      <c r="D43" t="str">
        <f t="shared" si="2"/>
        <v/>
      </c>
      <c r="E43" t="str">
        <f t="shared" si="2"/>
        <v/>
      </c>
      <c r="F43" t="str">
        <f t="shared" si="2"/>
        <v/>
      </c>
      <c r="G43" t="str">
        <f t="shared" si="2"/>
        <v/>
      </c>
      <c r="H43" t="str">
        <f t="shared" si="2"/>
        <v/>
      </c>
      <c r="I43" t="str">
        <f t="shared" si="2"/>
        <v/>
      </c>
      <c r="J43" t="str">
        <f t="shared" si="2"/>
        <v/>
      </c>
      <c r="K43" t="str">
        <f t="shared" si="2"/>
        <v/>
      </c>
      <c r="L43" t="str">
        <f t="shared" si="2"/>
        <v/>
      </c>
      <c r="M43" t="str">
        <f t="shared" si="2"/>
        <v/>
      </c>
      <c r="N43" t="str">
        <f t="shared" si="2"/>
        <v/>
      </c>
      <c r="O43" t="str">
        <f t="shared" si="2"/>
        <v/>
      </c>
      <c r="P43" t="str">
        <f t="shared" si="2"/>
        <v/>
      </c>
      <c r="Q43" t="str">
        <f t="shared" si="2"/>
        <v/>
      </c>
      <c r="R43" t="str">
        <f t="shared" si="2"/>
        <v/>
      </c>
      <c r="S43" t="str">
        <f t="shared" si="2"/>
        <v/>
      </c>
      <c r="T43" t="str">
        <f t="shared" si="2"/>
        <v/>
      </c>
      <c r="U43" t="str">
        <f t="shared" si="2"/>
        <v/>
      </c>
      <c r="V43" t="str">
        <f t="shared" si="2"/>
        <v/>
      </c>
      <c r="W43" t="str">
        <f t="shared" si="2"/>
        <v/>
      </c>
      <c r="X43" t="str">
        <f t="shared" si="2"/>
        <v/>
      </c>
      <c r="Y43" t="str">
        <f t="shared" si="2"/>
        <v/>
      </c>
      <c r="Z43" t="str">
        <f t="shared" si="2"/>
        <v/>
      </c>
      <c r="AA43" t="str">
        <f t="shared" si="2"/>
        <v/>
      </c>
      <c r="AB43" t="str">
        <f t="shared" si="2"/>
        <v/>
      </c>
      <c r="AC43" t="str">
        <f t="shared" si="2"/>
        <v/>
      </c>
      <c r="AD43" t="str">
        <f t="shared" si="2"/>
        <v/>
      </c>
      <c r="AE43" t="str">
        <f t="shared" si="2"/>
        <v/>
      </c>
      <c r="AF43" t="str">
        <f t="shared" si="2"/>
        <v/>
      </c>
      <c r="AG43" t="str">
        <f t="shared" si="2"/>
        <v/>
      </c>
      <c r="AH43" t="str">
        <f t="shared" si="2"/>
        <v/>
      </c>
      <c r="AI43" t="str">
        <f t="shared" si="2"/>
        <v/>
      </c>
      <c r="AJ43" t="str">
        <f t="shared" si="2"/>
        <v/>
      </c>
      <c r="AK43" t="str">
        <f t="shared" si="2"/>
        <v/>
      </c>
      <c r="AL43" t="str">
        <f t="shared" si="2"/>
        <v/>
      </c>
      <c r="AM43" t="str">
        <f t="shared" si="2"/>
        <v/>
      </c>
      <c r="AN43" t="str">
        <f t="shared" si="2"/>
        <v/>
      </c>
      <c r="AO43" t="str">
        <f t="shared" si="2"/>
        <v/>
      </c>
      <c r="AP43" t="str">
        <f t="shared" si="2"/>
        <v/>
      </c>
      <c r="AQ43" t="str">
        <f t="shared" si="2"/>
        <v/>
      </c>
      <c r="AR43" t="str">
        <f t="shared" si="2"/>
        <v/>
      </c>
      <c r="AS43" t="str">
        <f t="shared" si="2"/>
        <v/>
      </c>
      <c r="AT43" t="str">
        <f t="shared" si="2"/>
        <v/>
      </c>
    </row>
    <row r="44" spans="1:52" ht="20.149999999999999" customHeight="1" x14ac:dyDescent="0.2">
      <c r="A44" t="str">
        <f t="shared" ref="A44:AT44" si="3">IF(A7="","",A7)</f>
        <v/>
      </c>
      <c r="D44" t="str">
        <f t="shared" si="3"/>
        <v/>
      </c>
      <c r="E44" t="str">
        <f t="shared" si="3"/>
        <v/>
      </c>
      <c r="F44" t="str">
        <f t="shared" si="3"/>
        <v/>
      </c>
      <c r="G44" t="str">
        <f t="shared" si="3"/>
        <v/>
      </c>
      <c r="H44" t="str">
        <f t="shared" si="3"/>
        <v/>
      </c>
      <c r="I44" t="str">
        <f t="shared" si="3"/>
        <v/>
      </c>
      <c r="J44" t="str">
        <f t="shared" si="3"/>
        <v/>
      </c>
      <c r="K44" t="str">
        <f t="shared" si="3"/>
        <v/>
      </c>
      <c r="L44" t="str">
        <f t="shared" si="3"/>
        <v/>
      </c>
      <c r="M44" t="str">
        <f t="shared" si="3"/>
        <v/>
      </c>
      <c r="N44" t="str">
        <f t="shared" si="3"/>
        <v/>
      </c>
      <c r="O44" t="str">
        <f t="shared" si="3"/>
        <v/>
      </c>
      <c r="P44" t="str">
        <f t="shared" si="3"/>
        <v/>
      </c>
      <c r="Q44" t="str">
        <f t="shared" si="3"/>
        <v/>
      </c>
      <c r="R44" t="str">
        <f t="shared" si="3"/>
        <v/>
      </c>
      <c r="S44" t="str">
        <f t="shared" si="3"/>
        <v/>
      </c>
      <c r="T44" t="str">
        <f t="shared" si="3"/>
        <v/>
      </c>
      <c r="U44" t="str">
        <f t="shared" si="3"/>
        <v/>
      </c>
      <c r="V44" t="str">
        <f t="shared" si="3"/>
        <v/>
      </c>
      <c r="W44" t="str">
        <f t="shared" si="3"/>
        <v/>
      </c>
      <c r="X44" t="str">
        <f t="shared" si="3"/>
        <v/>
      </c>
      <c r="Y44" t="str">
        <f t="shared" si="3"/>
        <v/>
      </c>
      <c r="Z44" t="str">
        <f t="shared" si="3"/>
        <v/>
      </c>
      <c r="AA44" t="str">
        <f t="shared" si="3"/>
        <v/>
      </c>
      <c r="AB44" t="str">
        <f t="shared" si="3"/>
        <v/>
      </c>
      <c r="AC44" t="str">
        <f t="shared" si="3"/>
        <v/>
      </c>
      <c r="AD44" t="str">
        <f t="shared" si="3"/>
        <v/>
      </c>
      <c r="AE44" t="str">
        <f t="shared" si="3"/>
        <v/>
      </c>
      <c r="AF44" t="str">
        <f t="shared" si="3"/>
        <v/>
      </c>
      <c r="AG44" t="str">
        <f t="shared" si="3"/>
        <v/>
      </c>
      <c r="AH44" t="str">
        <f t="shared" si="3"/>
        <v/>
      </c>
      <c r="AI44" t="str">
        <f t="shared" si="3"/>
        <v/>
      </c>
      <c r="AJ44" t="str">
        <f t="shared" si="3"/>
        <v/>
      </c>
      <c r="AK44" t="str">
        <f t="shared" si="3"/>
        <v/>
      </c>
      <c r="AL44" t="str">
        <f t="shared" si="3"/>
        <v/>
      </c>
      <c r="AM44" t="str">
        <f t="shared" si="3"/>
        <v/>
      </c>
      <c r="AN44" t="str">
        <f t="shared" si="3"/>
        <v/>
      </c>
      <c r="AO44" t="str">
        <f t="shared" si="3"/>
        <v/>
      </c>
      <c r="AP44" t="str">
        <f t="shared" si="3"/>
        <v/>
      </c>
      <c r="AQ44" t="str">
        <f t="shared" si="3"/>
        <v/>
      </c>
      <c r="AR44" t="str">
        <f t="shared" si="3"/>
        <v/>
      </c>
      <c r="AS44" t="str">
        <f t="shared" si="3"/>
        <v/>
      </c>
      <c r="AT44" t="str">
        <f t="shared" si="3"/>
        <v/>
      </c>
    </row>
    <row r="45" spans="1:52" ht="20.149999999999999" customHeight="1" x14ac:dyDescent="0.2">
      <c r="A45" t="str">
        <f t="shared" ref="A45:AT45" si="4">IF(A8="","",A8)</f>
        <v/>
      </c>
      <c r="D45" t="str">
        <f t="shared" si="4"/>
        <v/>
      </c>
      <c r="E45" t="str">
        <f t="shared" si="4"/>
        <v/>
      </c>
      <c r="F45" t="str">
        <f t="shared" si="4"/>
        <v/>
      </c>
      <c r="G45" t="str">
        <f t="shared" si="4"/>
        <v/>
      </c>
      <c r="H45" t="str">
        <f t="shared" si="4"/>
        <v/>
      </c>
      <c r="I45" t="str">
        <f t="shared" si="4"/>
        <v/>
      </c>
      <c r="J45" t="str">
        <f t="shared" si="4"/>
        <v/>
      </c>
      <c r="K45" t="str">
        <f t="shared" si="4"/>
        <v/>
      </c>
      <c r="L45" t="str">
        <f t="shared" si="4"/>
        <v/>
      </c>
      <c r="M45" t="str">
        <f t="shared" si="4"/>
        <v/>
      </c>
      <c r="N45" t="str">
        <f t="shared" si="4"/>
        <v/>
      </c>
      <c r="O45" t="str">
        <f t="shared" si="4"/>
        <v/>
      </c>
      <c r="P45" t="str">
        <f t="shared" si="4"/>
        <v/>
      </c>
      <c r="Q45" t="str">
        <f t="shared" si="4"/>
        <v/>
      </c>
      <c r="R45" t="str">
        <f t="shared" si="4"/>
        <v/>
      </c>
      <c r="S45" t="str">
        <f t="shared" si="4"/>
        <v/>
      </c>
      <c r="T45" t="str">
        <f t="shared" si="4"/>
        <v/>
      </c>
      <c r="U45" t="str">
        <f t="shared" si="4"/>
        <v/>
      </c>
      <c r="V45" t="str">
        <f t="shared" si="4"/>
        <v/>
      </c>
      <c r="W45" t="str">
        <f t="shared" si="4"/>
        <v/>
      </c>
      <c r="X45" t="str">
        <f t="shared" si="4"/>
        <v/>
      </c>
      <c r="Y45" t="str">
        <f t="shared" si="4"/>
        <v/>
      </c>
      <c r="Z45" t="str">
        <f t="shared" si="4"/>
        <v/>
      </c>
      <c r="AA45" t="str">
        <f t="shared" si="4"/>
        <v/>
      </c>
      <c r="AB45" t="str">
        <f t="shared" si="4"/>
        <v/>
      </c>
      <c r="AC45" t="str">
        <f t="shared" si="4"/>
        <v/>
      </c>
      <c r="AD45" t="str">
        <f t="shared" si="4"/>
        <v/>
      </c>
      <c r="AE45" t="str">
        <f t="shared" si="4"/>
        <v/>
      </c>
      <c r="AF45" t="str">
        <f t="shared" si="4"/>
        <v/>
      </c>
      <c r="AG45" t="str">
        <f t="shared" si="4"/>
        <v/>
      </c>
      <c r="AH45" t="str">
        <f t="shared" si="4"/>
        <v/>
      </c>
      <c r="AI45" t="str">
        <f t="shared" si="4"/>
        <v/>
      </c>
      <c r="AJ45" t="str">
        <f t="shared" si="4"/>
        <v/>
      </c>
      <c r="AK45" t="str">
        <f t="shared" si="4"/>
        <v/>
      </c>
      <c r="AL45" t="str">
        <f t="shared" si="4"/>
        <v/>
      </c>
      <c r="AM45" t="str">
        <f t="shared" si="4"/>
        <v/>
      </c>
      <c r="AN45" t="str">
        <f t="shared" si="4"/>
        <v/>
      </c>
      <c r="AO45" t="str">
        <f t="shared" si="4"/>
        <v/>
      </c>
      <c r="AP45" t="str">
        <f t="shared" si="4"/>
        <v/>
      </c>
      <c r="AQ45" t="str">
        <f t="shared" si="4"/>
        <v/>
      </c>
      <c r="AR45" t="str">
        <f t="shared" si="4"/>
        <v/>
      </c>
      <c r="AS45" t="str">
        <f t="shared" si="4"/>
        <v/>
      </c>
      <c r="AT45" t="str">
        <f t="shared" si="4"/>
        <v/>
      </c>
    </row>
    <row r="46" spans="1:52" ht="20.149999999999999" customHeight="1" x14ac:dyDescent="0.2">
      <c r="A46" t="str">
        <f t="shared" ref="A46:AT46" si="5">IF(A9="","",A9)</f>
        <v/>
      </c>
      <c r="D46" t="str">
        <f t="shared" si="5"/>
        <v/>
      </c>
      <c r="E46" t="str">
        <f t="shared" si="5"/>
        <v/>
      </c>
      <c r="F46" t="str">
        <f t="shared" si="5"/>
        <v/>
      </c>
      <c r="G46" t="str">
        <f t="shared" si="5"/>
        <v/>
      </c>
      <c r="H46" t="str">
        <f t="shared" si="5"/>
        <v/>
      </c>
      <c r="I46" t="str">
        <f t="shared" si="5"/>
        <v/>
      </c>
      <c r="J46" t="str">
        <f t="shared" si="5"/>
        <v/>
      </c>
      <c r="K46" t="str">
        <f t="shared" si="5"/>
        <v/>
      </c>
      <c r="L46" t="str">
        <f t="shared" si="5"/>
        <v/>
      </c>
      <c r="M46" t="str">
        <f t="shared" si="5"/>
        <v/>
      </c>
      <c r="N46" t="str">
        <f t="shared" si="5"/>
        <v/>
      </c>
      <c r="O46" t="str">
        <f t="shared" si="5"/>
        <v/>
      </c>
      <c r="P46" t="str">
        <f t="shared" si="5"/>
        <v/>
      </c>
      <c r="Q46" t="str">
        <f t="shared" si="5"/>
        <v/>
      </c>
      <c r="R46" t="str">
        <f t="shared" si="5"/>
        <v/>
      </c>
      <c r="S46" t="str">
        <f t="shared" si="5"/>
        <v/>
      </c>
      <c r="T46" t="str">
        <f t="shared" si="5"/>
        <v/>
      </c>
      <c r="U46" t="str">
        <f t="shared" si="5"/>
        <v/>
      </c>
      <c r="V46" t="str">
        <f t="shared" si="5"/>
        <v/>
      </c>
      <c r="W46" t="str">
        <f t="shared" si="5"/>
        <v/>
      </c>
      <c r="X46" t="str">
        <f t="shared" si="5"/>
        <v/>
      </c>
      <c r="Y46" t="str">
        <f t="shared" si="5"/>
        <v/>
      </c>
      <c r="Z46" t="str">
        <f t="shared" si="5"/>
        <v/>
      </c>
      <c r="AA46" t="str">
        <f t="shared" si="5"/>
        <v/>
      </c>
      <c r="AB46" t="str">
        <f t="shared" si="5"/>
        <v/>
      </c>
      <c r="AC46" t="str">
        <f t="shared" si="5"/>
        <v/>
      </c>
      <c r="AD46" t="str">
        <f t="shared" si="5"/>
        <v/>
      </c>
      <c r="AE46" t="str">
        <f t="shared" si="5"/>
        <v/>
      </c>
      <c r="AF46" t="str">
        <f t="shared" si="5"/>
        <v/>
      </c>
      <c r="AG46" t="str">
        <f t="shared" si="5"/>
        <v/>
      </c>
      <c r="AH46" t="str">
        <f t="shared" si="5"/>
        <v/>
      </c>
      <c r="AI46" t="str">
        <f t="shared" si="5"/>
        <v/>
      </c>
      <c r="AJ46" t="str">
        <f t="shared" si="5"/>
        <v/>
      </c>
      <c r="AK46" t="str">
        <f t="shared" si="5"/>
        <v/>
      </c>
      <c r="AL46" t="str">
        <f t="shared" si="5"/>
        <v/>
      </c>
      <c r="AM46" t="str">
        <f t="shared" si="5"/>
        <v/>
      </c>
      <c r="AN46" t="str">
        <f t="shared" si="5"/>
        <v/>
      </c>
      <c r="AO46" t="str">
        <f t="shared" si="5"/>
        <v/>
      </c>
      <c r="AP46" t="str">
        <f t="shared" si="5"/>
        <v/>
      </c>
      <c r="AQ46" t="str">
        <f t="shared" si="5"/>
        <v/>
      </c>
      <c r="AR46" t="str">
        <f t="shared" si="5"/>
        <v/>
      </c>
      <c r="AS46" t="str">
        <f t="shared" si="5"/>
        <v/>
      </c>
      <c r="AT46" t="str">
        <f t="shared" si="5"/>
        <v/>
      </c>
    </row>
    <row r="47" spans="1:52" ht="20.149999999999999" customHeight="1" x14ac:dyDescent="0.2">
      <c r="A47" t="str">
        <f>IF(A10="","",A10)</f>
        <v>２．</v>
      </c>
      <c r="D47" t="str">
        <f>IF(D10="","",D10)</f>
        <v>正</v>
      </c>
      <c r="F47" s="40">
        <f ca="1">IF(F10="","",F10)</f>
        <v>9</v>
      </c>
      <c r="G47" s="40"/>
      <c r="H47" t="str">
        <f>IF(H10="","",H10)</f>
        <v>角形の１つの内角の大きさは何度ですか。</v>
      </c>
    </row>
    <row r="48" spans="1:52" ht="20.149999999999999" customHeight="1" x14ac:dyDescent="0.2">
      <c r="A48" t="str">
        <f t="shared" ref="A48:AT48" si="6">IF(A11="","",A11)</f>
        <v/>
      </c>
      <c r="D48" t="str">
        <f t="shared" si="6"/>
        <v/>
      </c>
      <c r="E48" t="str">
        <f t="shared" si="6"/>
        <v/>
      </c>
      <c r="F48" t="str">
        <f t="shared" si="6"/>
        <v/>
      </c>
      <c r="G48" t="str">
        <f t="shared" si="6"/>
        <v/>
      </c>
      <c r="H48" t="str">
        <f t="shared" si="6"/>
        <v/>
      </c>
      <c r="I48" t="str">
        <f t="shared" si="6"/>
        <v/>
      </c>
      <c r="J48" t="str">
        <f t="shared" si="6"/>
        <v/>
      </c>
      <c r="K48" t="str">
        <f t="shared" si="6"/>
        <v/>
      </c>
      <c r="L48" t="str">
        <f t="shared" si="6"/>
        <v/>
      </c>
      <c r="M48" t="str">
        <f t="shared" si="6"/>
        <v/>
      </c>
      <c r="N48" t="str">
        <f t="shared" si="6"/>
        <v/>
      </c>
      <c r="O48" t="str">
        <f t="shared" si="6"/>
        <v/>
      </c>
      <c r="P48" t="str">
        <f t="shared" si="6"/>
        <v/>
      </c>
      <c r="Q48" t="str">
        <f t="shared" si="6"/>
        <v/>
      </c>
      <c r="R48" t="str">
        <f t="shared" si="6"/>
        <v/>
      </c>
      <c r="S48" t="str">
        <f t="shared" si="6"/>
        <v/>
      </c>
      <c r="T48" t="str">
        <f t="shared" si="6"/>
        <v/>
      </c>
      <c r="U48" t="str">
        <f t="shared" si="6"/>
        <v/>
      </c>
      <c r="V48" t="str">
        <f t="shared" si="6"/>
        <v/>
      </c>
      <c r="W48" t="str">
        <f t="shared" si="6"/>
        <v/>
      </c>
      <c r="X48" t="str">
        <f t="shared" si="6"/>
        <v/>
      </c>
      <c r="Y48" t="str">
        <f t="shared" si="6"/>
        <v/>
      </c>
      <c r="Z48" t="str">
        <f t="shared" si="6"/>
        <v/>
      </c>
      <c r="AA48" t="str">
        <f t="shared" si="6"/>
        <v/>
      </c>
      <c r="AB48" t="str">
        <f t="shared" si="6"/>
        <v/>
      </c>
      <c r="AC48" t="str">
        <f t="shared" si="6"/>
        <v/>
      </c>
      <c r="AD48" t="str">
        <f t="shared" si="6"/>
        <v/>
      </c>
      <c r="AE48" t="str">
        <f t="shared" si="6"/>
        <v/>
      </c>
      <c r="AF48" t="str">
        <f t="shared" si="6"/>
        <v/>
      </c>
      <c r="AG48" t="str">
        <f t="shared" si="6"/>
        <v/>
      </c>
      <c r="AH48" t="str">
        <f t="shared" si="6"/>
        <v/>
      </c>
      <c r="AI48" t="str">
        <f t="shared" si="6"/>
        <v/>
      </c>
      <c r="AJ48" t="str">
        <f t="shared" si="6"/>
        <v/>
      </c>
      <c r="AK48" t="str">
        <f t="shared" si="6"/>
        <v/>
      </c>
      <c r="AL48" t="str">
        <f t="shared" si="6"/>
        <v/>
      </c>
      <c r="AM48" t="str">
        <f t="shared" si="6"/>
        <v/>
      </c>
      <c r="AN48" t="str">
        <f t="shared" si="6"/>
        <v/>
      </c>
      <c r="AO48" t="str">
        <f t="shared" si="6"/>
        <v/>
      </c>
      <c r="AP48" t="str">
        <f t="shared" si="6"/>
        <v/>
      </c>
      <c r="AQ48" t="str">
        <f t="shared" si="6"/>
        <v/>
      </c>
      <c r="AR48" t="str">
        <f t="shared" si="6"/>
        <v/>
      </c>
      <c r="AS48" t="str">
        <f t="shared" si="6"/>
        <v/>
      </c>
      <c r="AT48" t="str">
        <f t="shared" si="6"/>
        <v/>
      </c>
    </row>
    <row r="49" spans="1:49" ht="20.149999999999999" customHeight="1" x14ac:dyDescent="0.2">
      <c r="A49" t="str">
        <f t="shared" ref="A49:AT49" si="7">IF(A12="","",A12)</f>
        <v/>
      </c>
      <c r="D49" s="33">
        <v>180</v>
      </c>
      <c r="E49" s="33"/>
      <c r="F49" s="33"/>
      <c r="G49" s="33" t="s">
        <v>75</v>
      </c>
      <c r="H49" s="33"/>
      <c r="I49" s="7" t="s">
        <v>76</v>
      </c>
      <c r="J49" s="33">
        <f ca="1">F47</f>
        <v>9</v>
      </c>
      <c r="K49" s="33"/>
      <c r="L49" s="33" t="s">
        <v>77</v>
      </c>
      <c r="M49" s="33"/>
      <c r="N49" s="7">
        <v>2</v>
      </c>
      <c r="O49" s="7" t="s">
        <v>78</v>
      </c>
      <c r="P49" s="33" t="s">
        <v>79</v>
      </c>
      <c r="Q49" s="33"/>
      <c r="R49" s="33">
        <f ca="1">D49*(J49-2)</f>
        <v>1260</v>
      </c>
      <c r="S49" s="33"/>
      <c r="T49" s="33"/>
      <c r="U49" t="str">
        <f t="shared" si="7"/>
        <v/>
      </c>
      <c r="V49" t="str">
        <f t="shared" si="7"/>
        <v/>
      </c>
      <c r="W49" t="str">
        <f t="shared" si="7"/>
        <v/>
      </c>
      <c r="X49" t="str">
        <f t="shared" si="7"/>
        <v/>
      </c>
      <c r="Y49" t="str">
        <f t="shared" si="7"/>
        <v/>
      </c>
      <c r="Z49" t="str">
        <f t="shared" si="7"/>
        <v/>
      </c>
      <c r="AA49" t="str">
        <f t="shared" si="7"/>
        <v/>
      </c>
      <c r="AB49" t="str">
        <f t="shared" si="7"/>
        <v/>
      </c>
      <c r="AC49" t="str">
        <f t="shared" si="7"/>
        <v/>
      </c>
      <c r="AD49" t="str">
        <f t="shared" si="7"/>
        <v/>
      </c>
      <c r="AE49" t="str">
        <f t="shared" si="7"/>
        <v/>
      </c>
      <c r="AF49" t="str">
        <f t="shared" si="7"/>
        <v/>
      </c>
      <c r="AG49" t="str">
        <f t="shared" si="7"/>
        <v/>
      </c>
      <c r="AH49" t="str">
        <f t="shared" si="7"/>
        <v/>
      </c>
      <c r="AI49" t="str">
        <f t="shared" si="7"/>
        <v/>
      </c>
      <c r="AJ49" t="str">
        <f t="shared" si="7"/>
        <v/>
      </c>
      <c r="AK49" t="str">
        <f t="shared" si="7"/>
        <v/>
      </c>
      <c r="AL49" t="str">
        <f t="shared" si="7"/>
        <v/>
      </c>
      <c r="AM49" t="str">
        <f t="shared" si="7"/>
        <v/>
      </c>
      <c r="AN49" t="str">
        <f t="shared" si="7"/>
        <v/>
      </c>
      <c r="AO49" t="str">
        <f t="shared" si="7"/>
        <v/>
      </c>
      <c r="AP49" t="str">
        <f t="shared" si="7"/>
        <v/>
      </c>
      <c r="AQ49" t="str">
        <f t="shared" si="7"/>
        <v/>
      </c>
      <c r="AR49" t="str">
        <f t="shared" si="7"/>
        <v/>
      </c>
      <c r="AS49" t="str">
        <f t="shared" si="7"/>
        <v/>
      </c>
      <c r="AT49" t="str">
        <f t="shared" si="7"/>
        <v/>
      </c>
    </row>
    <row r="50" spans="1:49" ht="20.149999999999999" customHeight="1" x14ac:dyDescent="0.2">
      <c r="A50" t="str">
        <f>IF(A13="","",A13)</f>
        <v/>
      </c>
      <c r="D50" s="33">
        <f ca="1">R49</f>
        <v>1260</v>
      </c>
      <c r="E50" s="33"/>
      <c r="F50" s="33"/>
      <c r="G50" s="33" t="s">
        <v>80</v>
      </c>
      <c r="H50" s="33"/>
      <c r="I50" s="33">
        <f ca="1">F47</f>
        <v>9</v>
      </c>
      <c r="J50" s="33"/>
      <c r="K50" s="33" t="s">
        <v>79</v>
      </c>
      <c r="L50" s="33"/>
      <c r="M50" s="37">
        <f ca="1">AV50</f>
        <v>140</v>
      </c>
      <c r="N50" s="37"/>
      <c r="O50" s="37"/>
      <c r="P50" s="33" t="str">
        <f ca="1">IF(AW50="","","＝")</f>
        <v>＝</v>
      </c>
      <c r="Q50" s="33"/>
      <c r="R50" s="33">
        <f ca="1">IF(AW50="","",AW50)</f>
        <v>140</v>
      </c>
      <c r="S50" s="33"/>
      <c r="T50" s="33"/>
      <c r="U50" s="7" t="str">
        <f t="shared" ref="U50:AC50" si="8">IF(U13="","",U13)</f>
        <v/>
      </c>
      <c r="V50" s="7" t="str">
        <f t="shared" si="8"/>
        <v/>
      </c>
      <c r="W50" s="7" t="str">
        <f t="shared" si="8"/>
        <v/>
      </c>
      <c r="X50" s="7" t="str">
        <f t="shared" si="8"/>
        <v/>
      </c>
      <c r="Y50" s="7" t="str">
        <f t="shared" si="8"/>
        <v/>
      </c>
      <c r="Z50" s="7" t="str">
        <f t="shared" si="8"/>
        <v/>
      </c>
      <c r="AA50" s="7" t="str">
        <f t="shared" si="8"/>
        <v/>
      </c>
      <c r="AB50" s="7" t="str">
        <f t="shared" si="8"/>
        <v/>
      </c>
      <c r="AC50" s="7" t="str">
        <f t="shared" si="8"/>
        <v/>
      </c>
      <c r="AD50" s="37" t="str">
        <f ca="1">IF(AW50="",AV50,"")</f>
        <v/>
      </c>
      <c r="AE50" s="37" t="str">
        <f>IF(AE13="","",AE13)</f>
        <v/>
      </c>
      <c r="AF50" s="37" t="str">
        <f>IF(AF13="","",AF13)</f>
        <v/>
      </c>
      <c r="AG50" s="33" t="str">
        <f ca="1">IF(AW50="","°","")</f>
        <v/>
      </c>
      <c r="AH50" s="33"/>
      <c r="AI50" s="7" t="str">
        <f>IF(AI13="","",AI13)</f>
        <v/>
      </c>
      <c r="AJ50" s="33">
        <f ca="1">AW50</f>
        <v>140</v>
      </c>
      <c r="AK50" s="33"/>
      <c r="AL50" s="33"/>
      <c r="AM50" s="33" t="str">
        <f ca="1">IF(AW50="","","°")</f>
        <v>°</v>
      </c>
      <c r="AN50" s="33"/>
      <c r="AO50" s="7" t="str">
        <f t="shared" ref="AO50:AT51" si="9">IF(AO13="","",AO13)</f>
        <v/>
      </c>
      <c r="AP50" t="str">
        <f t="shared" si="9"/>
        <v/>
      </c>
      <c r="AQ50" t="str">
        <f t="shared" si="9"/>
        <v/>
      </c>
      <c r="AR50" t="str">
        <f t="shared" si="9"/>
        <v/>
      </c>
      <c r="AS50" t="str">
        <f t="shared" si="9"/>
        <v/>
      </c>
      <c r="AT50" t="str">
        <f t="shared" si="9"/>
        <v/>
      </c>
      <c r="AU50" s="9">
        <f ca="1">D50</f>
        <v>1260</v>
      </c>
      <c r="AV50" s="9">
        <f ca="1">AU50/GCD(AU50,AU51)</f>
        <v>140</v>
      </c>
      <c r="AW50" s="9">
        <f ca="1">IF(AV50/AV51=INT(AV50/AV51),AV50/AV51,"")</f>
        <v>140</v>
      </c>
    </row>
    <row r="51" spans="1:49" ht="20.149999999999999" customHeight="1" x14ac:dyDescent="0.2">
      <c r="A51" t="str">
        <f>IF(A14="","",A14)</f>
        <v/>
      </c>
      <c r="D51" s="33"/>
      <c r="E51" s="33"/>
      <c r="F51" s="33"/>
      <c r="G51" s="33"/>
      <c r="H51" s="33"/>
      <c r="I51" s="33"/>
      <c r="J51" s="33"/>
      <c r="K51" s="33"/>
      <c r="L51" s="33"/>
      <c r="M51" s="33">
        <f ca="1">AV51</f>
        <v>1</v>
      </c>
      <c r="N51" s="33"/>
      <c r="O51" s="33"/>
      <c r="P51" s="33"/>
      <c r="Q51" s="33"/>
      <c r="R51" s="33"/>
      <c r="S51" s="33"/>
      <c r="T51" s="33"/>
      <c r="U51" s="7" t="str">
        <f t="shared" ref="U51:AC51" si="10">IF(U14="","",U14)</f>
        <v/>
      </c>
      <c r="V51" s="7" t="str">
        <f t="shared" si="10"/>
        <v/>
      </c>
      <c r="W51" s="7" t="str">
        <f t="shared" si="10"/>
        <v/>
      </c>
      <c r="X51" s="7" t="str">
        <f t="shared" si="10"/>
        <v/>
      </c>
      <c r="Y51" s="7" t="str">
        <f t="shared" si="10"/>
        <v/>
      </c>
      <c r="Z51" s="7" t="str">
        <f t="shared" si="10"/>
        <v/>
      </c>
      <c r="AA51" s="7" t="str">
        <f t="shared" si="10"/>
        <v/>
      </c>
      <c r="AB51" s="7" t="str">
        <f t="shared" si="10"/>
        <v/>
      </c>
      <c r="AC51" s="10" t="str">
        <f t="shared" si="10"/>
        <v/>
      </c>
      <c r="AD51" s="37" t="str">
        <f ca="1">IF(AW50="",AV51,"")</f>
        <v/>
      </c>
      <c r="AE51" s="37" t="str">
        <f>IF(AE14="","",AE14)</f>
        <v/>
      </c>
      <c r="AF51" s="37" t="str">
        <f>IF(AF14="","",AF14)</f>
        <v/>
      </c>
      <c r="AG51" s="37"/>
      <c r="AH51" s="37"/>
      <c r="AI51" s="10" t="str">
        <f>IF(AI14="","",AI14)</f>
        <v/>
      </c>
      <c r="AJ51" s="37"/>
      <c r="AK51" s="37"/>
      <c r="AL51" s="37"/>
      <c r="AM51" s="37"/>
      <c r="AN51" s="37"/>
      <c r="AO51" s="10" t="str">
        <f t="shared" si="9"/>
        <v/>
      </c>
      <c r="AP51" t="str">
        <f t="shared" si="9"/>
        <v/>
      </c>
      <c r="AQ51" t="str">
        <f t="shared" si="9"/>
        <v/>
      </c>
      <c r="AR51" t="str">
        <f t="shared" si="9"/>
        <v/>
      </c>
      <c r="AS51" t="str">
        <f t="shared" si="9"/>
        <v/>
      </c>
      <c r="AT51" t="str">
        <f t="shared" si="9"/>
        <v/>
      </c>
      <c r="AU51" s="9">
        <f ca="1">I50</f>
        <v>9</v>
      </c>
      <c r="AV51" s="9">
        <f ca="1">AU51/GCD(AU50,AU51)</f>
        <v>1</v>
      </c>
    </row>
    <row r="52" spans="1:49" ht="20.149999999999999" customHeight="1" x14ac:dyDescent="0.2">
      <c r="A52" t="str">
        <f t="shared" ref="A52:AT52" si="11">IF(A15="","",A15)</f>
        <v/>
      </c>
      <c r="D52" t="str">
        <f t="shared" si="11"/>
        <v/>
      </c>
      <c r="E52" t="str">
        <f t="shared" si="11"/>
        <v/>
      </c>
      <c r="F52" t="str">
        <f t="shared" si="11"/>
        <v/>
      </c>
      <c r="G52" t="str">
        <f t="shared" si="11"/>
        <v/>
      </c>
      <c r="H52" t="str">
        <f t="shared" si="11"/>
        <v/>
      </c>
      <c r="I52" t="str">
        <f t="shared" si="11"/>
        <v/>
      </c>
      <c r="J52" t="str">
        <f t="shared" si="11"/>
        <v/>
      </c>
      <c r="K52" t="str">
        <f t="shared" si="11"/>
        <v/>
      </c>
      <c r="L52" t="str">
        <f t="shared" si="11"/>
        <v/>
      </c>
      <c r="M52" t="str">
        <f t="shared" si="11"/>
        <v/>
      </c>
      <c r="N52" t="str">
        <f t="shared" si="11"/>
        <v/>
      </c>
      <c r="O52" t="str">
        <f t="shared" si="11"/>
        <v/>
      </c>
      <c r="P52" t="str">
        <f t="shared" si="11"/>
        <v/>
      </c>
      <c r="Q52" t="str">
        <f t="shared" si="11"/>
        <v/>
      </c>
      <c r="R52" t="str">
        <f t="shared" si="11"/>
        <v/>
      </c>
      <c r="S52" t="str">
        <f t="shared" si="11"/>
        <v/>
      </c>
      <c r="T52" t="str">
        <f t="shared" si="11"/>
        <v/>
      </c>
      <c r="U52" t="str">
        <f t="shared" si="11"/>
        <v/>
      </c>
      <c r="V52" t="str">
        <f t="shared" si="11"/>
        <v/>
      </c>
      <c r="W52" t="str">
        <f t="shared" si="11"/>
        <v/>
      </c>
      <c r="X52" t="str">
        <f t="shared" si="11"/>
        <v/>
      </c>
      <c r="Y52" t="str">
        <f t="shared" si="11"/>
        <v/>
      </c>
      <c r="Z52" t="str">
        <f t="shared" si="11"/>
        <v/>
      </c>
      <c r="AA52" t="str">
        <f t="shared" si="11"/>
        <v/>
      </c>
      <c r="AB52" t="str">
        <f t="shared" si="11"/>
        <v/>
      </c>
      <c r="AC52" t="str">
        <f t="shared" si="11"/>
        <v/>
      </c>
      <c r="AD52" t="str">
        <f t="shared" si="11"/>
        <v/>
      </c>
      <c r="AE52" t="str">
        <f t="shared" si="11"/>
        <v/>
      </c>
      <c r="AF52" t="str">
        <f t="shared" si="11"/>
        <v/>
      </c>
      <c r="AG52" t="str">
        <f t="shared" si="11"/>
        <v/>
      </c>
      <c r="AH52" t="str">
        <f t="shared" si="11"/>
        <v/>
      </c>
      <c r="AI52" t="str">
        <f t="shared" si="11"/>
        <v/>
      </c>
      <c r="AJ52" t="str">
        <f t="shared" si="11"/>
        <v/>
      </c>
      <c r="AK52" t="str">
        <f t="shared" si="11"/>
        <v/>
      </c>
      <c r="AL52" t="str">
        <f t="shared" si="11"/>
        <v/>
      </c>
      <c r="AM52" t="str">
        <f t="shared" si="11"/>
        <v/>
      </c>
      <c r="AN52" t="str">
        <f t="shared" si="11"/>
        <v/>
      </c>
      <c r="AO52" t="str">
        <f t="shared" si="11"/>
        <v/>
      </c>
      <c r="AP52" t="str">
        <f t="shared" si="11"/>
        <v/>
      </c>
      <c r="AQ52" t="str">
        <f t="shared" si="11"/>
        <v/>
      </c>
      <c r="AR52" t="str">
        <f t="shared" si="11"/>
        <v/>
      </c>
      <c r="AS52" t="str">
        <f t="shared" si="11"/>
        <v/>
      </c>
      <c r="AT52" t="str">
        <f t="shared" si="11"/>
        <v/>
      </c>
    </row>
    <row r="53" spans="1:49" ht="20.149999999999999" customHeight="1" x14ac:dyDescent="0.2">
      <c r="A53" t="str">
        <f t="shared" ref="A53:AT53" si="12">IF(A16="","",A16)</f>
        <v/>
      </c>
      <c r="D53" t="str">
        <f t="shared" si="12"/>
        <v/>
      </c>
      <c r="E53" t="str">
        <f t="shared" si="12"/>
        <v/>
      </c>
      <c r="F53" t="str">
        <f t="shared" si="12"/>
        <v/>
      </c>
      <c r="G53" t="str">
        <f t="shared" si="12"/>
        <v/>
      </c>
      <c r="H53" t="str">
        <f t="shared" si="12"/>
        <v/>
      </c>
      <c r="I53" t="str">
        <f t="shared" si="12"/>
        <v/>
      </c>
      <c r="J53" t="str">
        <f t="shared" si="12"/>
        <v/>
      </c>
      <c r="K53" t="str">
        <f t="shared" si="12"/>
        <v/>
      </c>
      <c r="L53" t="str">
        <f t="shared" si="12"/>
        <v/>
      </c>
      <c r="M53" t="str">
        <f t="shared" si="12"/>
        <v/>
      </c>
      <c r="N53" t="str">
        <f t="shared" si="12"/>
        <v/>
      </c>
      <c r="O53" t="str">
        <f t="shared" si="12"/>
        <v/>
      </c>
      <c r="P53" t="str">
        <f t="shared" si="12"/>
        <v/>
      </c>
      <c r="Q53" t="str">
        <f t="shared" si="12"/>
        <v/>
      </c>
      <c r="R53" t="str">
        <f t="shared" si="12"/>
        <v/>
      </c>
      <c r="S53" t="str">
        <f t="shared" si="12"/>
        <v/>
      </c>
      <c r="T53" t="str">
        <f t="shared" si="12"/>
        <v/>
      </c>
      <c r="U53" t="str">
        <f t="shared" si="12"/>
        <v/>
      </c>
      <c r="V53" t="str">
        <f t="shared" si="12"/>
        <v/>
      </c>
      <c r="W53" t="str">
        <f t="shared" si="12"/>
        <v/>
      </c>
      <c r="X53" t="str">
        <f t="shared" si="12"/>
        <v/>
      </c>
      <c r="Y53" t="str">
        <f t="shared" si="12"/>
        <v/>
      </c>
      <c r="Z53" t="str">
        <f t="shared" si="12"/>
        <v/>
      </c>
      <c r="AA53" t="str">
        <f t="shared" si="12"/>
        <v/>
      </c>
      <c r="AB53" t="str">
        <f t="shared" si="12"/>
        <v/>
      </c>
      <c r="AC53" t="str">
        <f t="shared" si="12"/>
        <v/>
      </c>
      <c r="AD53" t="str">
        <f t="shared" si="12"/>
        <v/>
      </c>
      <c r="AE53" t="str">
        <f t="shared" si="12"/>
        <v/>
      </c>
      <c r="AF53" t="str">
        <f t="shared" si="12"/>
        <v/>
      </c>
      <c r="AG53" t="str">
        <f t="shared" si="12"/>
        <v/>
      </c>
      <c r="AH53" t="str">
        <f t="shared" si="12"/>
        <v/>
      </c>
      <c r="AI53" t="str">
        <f t="shared" si="12"/>
        <v/>
      </c>
      <c r="AJ53" t="str">
        <f t="shared" si="12"/>
        <v/>
      </c>
      <c r="AK53" t="str">
        <f t="shared" si="12"/>
        <v/>
      </c>
      <c r="AL53" t="str">
        <f t="shared" si="12"/>
        <v/>
      </c>
      <c r="AM53" t="str">
        <f t="shared" si="12"/>
        <v/>
      </c>
      <c r="AN53" t="str">
        <f t="shared" si="12"/>
        <v/>
      </c>
      <c r="AO53" t="str">
        <f t="shared" si="12"/>
        <v/>
      </c>
      <c r="AP53" t="str">
        <f t="shared" si="12"/>
        <v/>
      </c>
      <c r="AQ53" t="str">
        <f t="shared" si="12"/>
        <v/>
      </c>
      <c r="AR53" t="str">
        <f t="shared" si="12"/>
        <v/>
      </c>
      <c r="AS53" t="str">
        <f t="shared" si="12"/>
        <v/>
      </c>
      <c r="AT53" t="str">
        <f t="shared" si="12"/>
        <v/>
      </c>
    </row>
    <row r="54" spans="1:49" ht="20.149999999999999" customHeight="1" x14ac:dyDescent="0.2">
      <c r="A54" t="str">
        <f>IF(A17="","",A17)</f>
        <v>３．</v>
      </c>
      <c r="D54" t="str">
        <f>IF(D17="","",D17)</f>
        <v>内角の和が，</v>
      </c>
      <c r="L54" s="32">
        <f ca="1">IF(L17="","",L17)</f>
        <v>180</v>
      </c>
      <c r="M54" s="32"/>
      <c r="N54" s="32"/>
      <c r="O54" t="str">
        <f>IF(O17="","",O17)</f>
        <v>°の多角形は何角形ですか。</v>
      </c>
    </row>
    <row r="55" spans="1:49" ht="20.149999999999999" customHeight="1" x14ac:dyDescent="0.2">
      <c r="A55" t="str">
        <f t="shared" ref="A55:AT55" si="13">IF(A18="","",A18)</f>
        <v/>
      </c>
      <c r="D55" t="str">
        <f t="shared" si="13"/>
        <v/>
      </c>
      <c r="E55" t="str">
        <f t="shared" si="13"/>
        <v/>
      </c>
      <c r="F55" t="str">
        <f t="shared" si="13"/>
        <v/>
      </c>
      <c r="G55" t="str">
        <f t="shared" si="13"/>
        <v/>
      </c>
      <c r="H55" t="str">
        <f t="shared" si="13"/>
        <v/>
      </c>
      <c r="I55" t="str">
        <f t="shared" si="13"/>
        <v/>
      </c>
      <c r="J55" t="str">
        <f t="shared" si="13"/>
        <v/>
      </c>
      <c r="K55" t="str">
        <f t="shared" si="13"/>
        <v/>
      </c>
      <c r="L55" t="str">
        <f t="shared" si="13"/>
        <v/>
      </c>
      <c r="M55" t="str">
        <f t="shared" si="13"/>
        <v/>
      </c>
      <c r="N55" t="str">
        <f t="shared" si="13"/>
        <v/>
      </c>
      <c r="O55" t="str">
        <f t="shared" si="13"/>
        <v/>
      </c>
      <c r="P55" t="str">
        <f t="shared" si="13"/>
        <v/>
      </c>
      <c r="Q55" t="str">
        <f t="shared" si="13"/>
        <v/>
      </c>
      <c r="R55" t="str">
        <f t="shared" si="13"/>
        <v/>
      </c>
      <c r="S55" t="str">
        <f t="shared" si="13"/>
        <v/>
      </c>
      <c r="T55" t="str">
        <f t="shared" si="13"/>
        <v/>
      </c>
      <c r="U55" t="str">
        <f t="shared" si="13"/>
        <v/>
      </c>
      <c r="V55" t="str">
        <f t="shared" si="13"/>
        <v/>
      </c>
      <c r="W55" t="str">
        <f t="shared" si="13"/>
        <v/>
      </c>
      <c r="X55" t="str">
        <f t="shared" si="13"/>
        <v/>
      </c>
      <c r="Y55" t="str">
        <f t="shared" si="13"/>
        <v/>
      </c>
      <c r="Z55" t="str">
        <f t="shared" si="13"/>
        <v/>
      </c>
      <c r="AA55" t="str">
        <f t="shared" si="13"/>
        <v/>
      </c>
      <c r="AB55" t="str">
        <f t="shared" si="13"/>
        <v/>
      </c>
      <c r="AC55" t="str">
        <f t="shared" si="13"/>
        <v/>
      </c>
      <c r="AD55" t="str">
        <f t="shared" si="13"/>
        <v/>
      </c>
      <c r="AE55" t="str">
        <f t="shared" si="13"/>
        <v/>
      </c>
      <c r="AF55" t="str">
        <f t="shared" si="13"/>
        <v/>
      </c>
      <c r="AG55" t="str">
        <f t="shared" si="13"/>
        <v/>
      </c>
      <c r="AH55" t="str">
        <f t="shared" si="13"/>
        <v/>
      </c>
      <c r="AI55" t="str">
        <f t="shared" si="13"/>
        <v/>
      </c>
      <c r="AJ55" t="str">
        <f t="shared" si="13"/>
        <v/>
      </c>
      <c r="AK55" t="str">
        <f t="shared" si="13"/>
        <v/>
      </c>
      <c r="AL55" t="str">
        <f t="shared" si="13"/>
        <v/>
      </c>
      <c r="AM55" t="str">
        <f t="shared" si="13"/>
        <v/>
      </c>
      <c r="AN55" t="str">
        <f t="shared" si="13"/>
        <v/>
      </c>
      <c r="AO55" t="str">
        <f t="shared" si="13"/>
        <v/>
      </c>
      <c r="AP55" t="str">
        <f t="shared" si="13"/>
        <v/>
      </c>
      <c r="AQ55" t="str">
        <f t="shared" si="13"/>
        <v/>
      </c>
      <c r="AR55" t="str">
        <f t="shared" si="13"/>
        <v/>
      </c>
      <c r="AS55" t="str">
        <f t="shared" si="13"/>
        <v/>
      </c>
      <c r="AT55" t="str">
        <f t="shared" si="13"/>
        <v/>
      </c>
    </row>
    <row r="56" spans="1:49" ht="20.149999999999999" customHeight="1" x14ac:dyDescent="0.2">
      <c r="A56" t="str">
        <f>IF(A19="","",A19)</f>
        <v/>
      </c>
      <c r="D56" s="7" t="s">
        <v>81</v>
      </c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33">
        <f ca="1">L54</f>
        <v>180</v>
      </c>
      <c r="Q56" s="33"/>
      <c r="R56" s="33"/>
      <c r="S56" s="7" t="s">
        <v>83</v>
      </c>
      <c r="T56" s="7"/>
      <c r="U56" s="7" t="s">
        <v>84</v>
      </c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T56" t="str">
        <f>IF(AT19="","",AT19)</f>
        <v/>
      </c>
      <c r="AU56" s="9">
        <f ca="1">R57+360</f>
        <v>540</v>
      </c>
      <c r="AV56" s="9">
        <f ca="1">AU56/GCD(AU56,AU57)</f>
        <v>3</v>
      </c>
      <c r="AW56" s="9">
        <f ca="1">IF(AV56/AV57=INT(AV56/AV57),AV56/AV57,"")</f>
        <v>3</v>
      </c>
    </row>
    <row r="57" spans="1:49" ht="20.149999999999999" customHeight="1" x14ac:dyDescent="0.2">
      <c r="A57" t="str">
        <f t="shared" ref="A57:AT57" si="14">IF(A20="","",A20)</f>
        <v/>
      </c>
      <c r="D57" s="33">
        <v>180</v>
      </c>
      <c r="E57" s="33"/>
      <c r="F57" s="33"/>
      <c r="G57" s="33" t="s">
        <v>85</v>
      </c>
      <c r="H57" s="33"/>
      <c r="I57" s="7" t="s">
        <v>86</v>
      </c>
      <c r="J57" s="33" t="s">
        <v>87</v>
      </c>
      <c r="K57" s="33"/>
      <c r="L57" s="33" t="s">
        <v>88</v>
      </c>
      <c r="M57" s="33"/>
      <c r="N57" s="7">
        <v>2</v>
      </c>
      <c r="O57" s="7" t="s">
        <v>89</v>
      </c>
      <c r="P57" s="33" t="s">
        <v>90</v>
      </c>
      <c r="Q57" s="33"/>
      <c r="R57" s="33">
        <f ca="1">P56</f>
        <v>180</v>
      </c>
      <c r="S57" s="33"/>
      <c r="T57" s="33"/>
      <c r="U57" s="7" t="str">
        <f t="shared" si="14"/>
        <v/>
      </c>
      <c r="V57" s="7" t="str">
        <f t="shared" si="14"/>
        <v/>
      </c>
      <c r="W57" s="7" t="str">
        <f t="shared" si="14"/>
        <v/>
      </c>
      <c r="X57" s="7" t="str">
        <f t="shared" si="14"/>
        <v/>
      </c>
      <c r="Y57" s="7" t="str">
        <f t="shared" si="14"/>
        <v/>
      </c>
      <c r="Z57" s="7" t="str">
        <f t="shared" si="14"/>
        <v/>
      </c>
      <c r="AA57" s="7" t="str">
        <f t="shared" si="14"/>
        <v/>
      </c>
      <c r="AB57" s="7" t="str">
        <f t="shared" si="14"/>
        <v/>
      </c>
      <c r="AC57" s="7" t="str">
        <f t="shared" si="14"/>
        <v/>
      </c>
      <c r="AD57" s="7" t="str">
        <f t="shared" si="14"/>
        <v/>
      </c>
      <c r="AE57" s="7" t="str">
        <f t="shared" si="14"/>
        <v/>
      </c>
      <c r="AF57" s="7" t="str">
        <f t="shared" si="14"/>
        <v/>
      </c>
      <c r="AG57" s="7" t="str">
        <f t="shared" si="14"/>
        <v/>
      </c>
      <c r="AH57" s="7" t="str">
        <f t="shared" si="14"/>
        <v/>
      </c>
      <c r="AI57" s="7" t="str">
        <f t="shared" si="14"/>
        <v/>
      </c>
      <c r="AJ57" s="7" t="str">
        <f t="shared" si="14"/>
        <v/>
      </c>
      <c r="AK57" s="7" t="str">
        <f t="shared" si="14"/>
        <v/>
      </c>
      <c r="AL57" t="str">
        <f t="shared" si="14"/>
        <v/>
      </c>
      <c r="AM57" t="str">
        <f t="shared" si="14"/>
        <v/>
      </c>
      <c r="AN57" t="str">
        <f t="shared" si="14"/>
        <v/>
      </c>
      <c r="AO57" t="str">
        <f t="shared" si="14"/>
        <v/>
      </c>
      <c r="AP57" t="str">
        <f t="shared" si="14"/>
        <v/>
      </c>
      <c r="AQ57" t="str">
        <f t="shared" si="14"/>
        <v/>
      </c>
      <c r="AR57" t="str">
        <f t="shared" si="14"/>
        <v/>
      </c>
      <c r="AS57" t="str">
        <f t="shared" si="14"/>
        <v/>
      </c>
      <c r="AT57" t="str">
        <f t="shared" si="14"/>
        <v/>
      </c>
      <c r="AU57" s="9">
        <f>D57</f>
        <v>180</v>
      </c>
      <c r="AV57" s="9">
        <f ca="1">AU57/GCD(AU56,AU57)</f>
        <v>1</v>
      </c>
    </row>
    <row r="58" spans="1:49" ht="20.149999999999999" customHeight="1" x14ac:dyDescent="0.2">
      <c r="A58" t="str">
        <f t="shared" ref="A58:AE58" si="15">IF(A21="","",A21)</f>
        <v/>
      </c>
      <c r="D58" s="7" t="str">
        <f t="shared" si="15"/>
        <v/>
      </c>
      <c r="E58" s="7" t="str">
        <f t="shared" si="15"/>
        <v/>
      </c>
      <c r="F58" s="7" t="str">
        <f t="shared" si="15"/>
        <v/>
      </c>
      <c r="G58" s="7" t="str">
        <f t="shared" si="15"/>
        <v/>
      </c>
      <c r="H58" s="7" t="str">
        <f t="shared" si="15"/>
        <v/>
      </c>
      <c r="I58" s="7" t="str">
        <f t="shared" si="15"/>
        <v/>
      </c>
      <c r="J58" s="7" t="str">
        <f t="shared" si="15"/>
        <v/>
      </c>
      <c r="K58" s="7" t="str">
        <f t="shared" si="15"/>
        <v/>
      </c>
      <c r="L58" s="7" t="str">
        <f t="shared" si="15"/>
        <v/>
      </c>
      <c r="M58" s="7" t="str">
        <f t="shared" si="15"/>
        <v/>
      </c>
      <c r="N58" s="33" t="s">
        <v>87</v>
      </c>
      <c r="O58" s="33"/>
      <c r="P58" s="33" t="s">
        <v>90</v>
      </c>
      <c r="Q58" s="33"/>
      <c r="R58" s="33">
        <f ca="1">AW56</f>
        <v>3</v>
      </c>
      <c r="S58" s="33"/>
      <c r="T58" s="7" t="str">
        <f t="shared" si="15"/>
        <v/>
      </c>
      <c r="U58" s="7" t="str">
        <f t="shared" si="15"/>
        <v/>
      </c>
      <c r="V58" s="7" t="str">
        <f t="shared" si="15"/>
        <v/>
      </c>
      <c r="W58" s="7" t="str">
        <f t="shared" si="15"/>
        <v/>
      </c>
      <c r="X58" s="7" t="str">
        <f t="shared" si="15"/>
        <v/>
      </c>
      <c r="Y58" s="7" t="str">
        <f t="shared" si="15"/>
        <v/>
      </c>
      <c r="Z58" s="7" t="str">
        <f t="shared" si="15"/>
        <v/>
      </c>
      <c r="AA58" s="7" t="str">
        <f t="shared" si="15"/>
        <v/>
      </c>
      <c r="AB58" s="7" t="str">
        <f t="shared" si="15"/>
        <v/>
      </c>
      <c r="AC58" s="7" t="str">
        <f t="shared" si="15"/>
        <v/>
      </c>
      <c r="AD58" s="7" t="str">
        <f t="shared" si="15"/>
        <v/>
      </c>
      <c r="AE58" s="10" t="str">
        <f t="shared" si="15"/>
        <v/>
      </c>
      <c r="AF58" s="38">
        <f ca="1">R58</f>
        <v>3</v>
      </c>
      <c r="AG58" s="38"/>
      <c r="AH58" s="10" t="s">
        <v>82</v>
      </c>
      <c r="AI58" s="10"/>
      <c r="AJ58" s="10"/>
      <c r="AK58" s="10"/>
    </row>
    <row r="59" spans="1:49" ht="20.149999999999999" customHeight="1" x14ac:dyDescent="0.2">
      <c r="A59" t="str">
        <f t="shared" ref="A59:AT59" si="16">IF(A22="","",A22)</f>
        <v/>
      </c>
      <c r="D59" t="str">
        <f t="shared" si="16"/>
        <v/>
      </c>
      <c r="E59" t="str">
        <f t="shared" si="16"/>
        <v/>
      </c>
      <c r="F59" t="str">
        <f t="shared" si="16"/>
        <v/>
      </c>
      <c r="G59" t="str">
        <f t="shared" si="16"/>
        <v/>
      </c>
      <c r="H59" t="str">
        <f t="shared" si="16"/>
        <v/>
      </c>
      <c r="I59" t="str">
        <f t="shared" si="16"/>
        <v/>
      </c>
      <c r="J59" t="str">
        <f t="shared" si="16"/>
        <v/>
      </c>
      <c r="K59" t="str">
        <f t="shared" si="16"/>
        <v/>
      </c>
      <c r="L59" t="str">
        <f t="shared" si="16"/>
        <v/>
      </c>
      <c r="M59" t="str">
        <f t="shared" si="16"/>
        <v/>
      </c>
      <c r="N59" t="str">
        <f t="shared" si="16"/>
        <v/>
      </c>
      <c r="O59" t="str">
        <f t="shared" si="16"/>
        <v/>
      </c>
      <c r="P59" t="str">
        <f t="shared" si="16"/>
        <v/>
      </c>
      <c r="Q59" t="str">
        <f t="shared" si="16"/>
        <v/>
      </c>
      <c r="R59" t="str">
        <f t="shared" si="16"/>
        <v/>
      </c>
      <c r="S59" t="str">
        <f t="shared" si="16"/>
        <v/>
      </c>
      <c r="T59" t="str">
        <f t="shared" si="16"/>
        <v/>
      </c>
      <c r="U59" t="str">
        <f t="shared" si="16"/>
        <v/>
      </c>
      <c r="V59" t="str">
        <f t="shared" si="16"/>
        <v/>
      </c>
      <c r="W59" t="str">
        <f t="shared" si="16"/>
        <v/>
      </c>
      <c r="X59" t="str">
        <f t="shared" si="16"/>
        <v/>
      </c>
      <c r="Y59" t="str">
        <f t="shared" si="16"/>
        <v/>
      </c>
      <c r="Z59" t="str">
        <f t="shared" si="16"/>
        <v/>
      </c>
      <c r="AA59" t="str">
        <f t="shared" si="16"/>
        <v/>
      </c>
      <c r="AB59" t="str">
        <f t="shared" si="16"/>
        <v/>
      </c>
      <c r="AC59" t="str">
        <f t="shared" si="16"/>
        <v/>
      </c>
      <c r="AD59" t="str">
        <f t="shared" si="16"/>
        <v/>
      </c>
      <c r="AE59" t="str">
        <f t="shared" si="16"/>
        <v/>
      </c>
      <c r="AF59" t="str">
        <f t="shared" si="16"/>
        <v/>
      </c>
      <c r="AG59" t="str">
        <f t="shared" si="16"/>
        <v/>
      </c>
      <c r="AH59" t="str">
        <f t="shared" si="16"/>
        <v/>
      </c>
      <c r="AI59" t="str">
        <f t="shared" si="16"/>
        <v/>
      </c>
      <c r="AJ59" t="str">
        <f t="shared" si="16"/>
        <v/>
      </c>
      <c r="AK59" t="str">
        <f t="shared" si="16"/>
        <v/>
      </c>
      <c r="AL59" t="str">
        <f t="shared" si="16"/>
        <v/>
      </c>
      <c r="AM59" t="str">
        <f t="shared" si="16"/>
        <v/>
      </c>
      <c r="AN59" t="str">
        <f t="shared" si="16"/>
        <v/>
      </c>
      <c r="AO59" t="str">
        <f t="shared" si="16"/>
        <v/>
      </c>
      <c r="AP59" t="str">
        <f t="shared" si="16"/>
        <v/>
      </c>
      <c r="AQ59" t="str">
        <f t="shared" si="16"/>
        <v/>
      </c>
      <c r="AR59" t="str">
        <f t="shared" si="16"/>
        <v/>
      </c>
      <c r="AS59" t="str">
        <f t="shared" si="16"/>
        <v/>
      </c>
      <c r="AT59" t="str">
        <f t="shared" si="16"/>
        <v/>
      </c>
    </row>
    <row r="60" spans="1:49" ht="20.149999999999999" customHeight="1" x14ac:dyDescent="0.2">
      <c r="A60" t="str">
        <f t="shared" ref="A60:AT60" si="17">IF(A23="","",A23)</f>
        <v/>
      </c>
      <c r="D60" t="str">
        <f t="shared" si="17"/>
        <v/>
      </c>
      <c r="E60" t="str">
        <f t="shared" si="17"/>
        <v/>
      </c>
      <c r="F60" t="str">
        <f t="shared" si="17"/>
        <v/>
      </c>
      <c r="G60" t="str">
        <f t="shared" si="17"/>
        <v/>
      </c>
      <c r="H60" t="str">
        <f t="shared" si="17"/>
        <v/>
      </c>
      <c r="I60" t="str">
        <f t="shared" si="17"/>
        <v/>
      </c>
      <c r="J60" t="str">
        <f t="shared" si="17"/>
        <v/>
      </c>
      <c r="K60" t="str">
        <f t="shared" si="17"/>
        <v/>
      </c>
      <c r="L60" t="str">
        <f t="shared" si="17"/>
        <v/>
      </c>
      <c r="M60" t="str">
        <f t="shared" si="17"/>
        <v/>
      </c>
      <c r="N60" t="str">
        <f t="shared" si="17"/>
        <v/>
      </c>
      <c r="O60" t="str">
        <f t="shared" si="17"/>
        <v/>
      </c>
      <c r="P60" t="str">
        <f t="shared" si="17"/>
        <v/>
      </c>
      <c r="Q60" t="str">
        <f t="shared" si="17"/>
        <v/>
      </c>
      <c r="R60" t="str">
        <f t="shared" si="17"/>
        <v/>
      </c>
      <c r="S60" t="str">
        <f t="shared" si="17"/>
        <v/>
      </c>
      <c r="T60" t="str">
        <f t="shared" si="17"/>
        <v/>
      </c>
      <c r="U60" t="str">
        <f t="shared" si="17"/>
        <v/>
      </c>
      <c r="V60" t="str">
        <f t="shared" si="17"/>
        <v/>
      </c>
      <c r="W60" t="str">
        <f t="shared" si="17"/>
        <v/>
      </c>
      <c r="X60" t="str">
        <f t="shared" si="17"/>
        <v/>
      </c>
      <c r="Y60" t="str">
        <f t="shared" si="17"/>
        <v/>
      </c>
      <c r="Z60" t="str">
        <f t="shared" si="17"/>
        <v/>
      </c>
      <c r="AA60" t="str">
        <f t="shared" si="17"/>
        <v/>
      </c>
      <c r="AB60" t="str">
        <f t="shared" si="17"/>
        <v/>
      </c>
      <c r="AC60" t="str">
        <f t="shared" si="17"/>
        <v/>
      </c>
      <c r="AD60" t="str">
        <f t="shared" si="17"/>
        <v/>
      </c>
      <c r="AE60" t="str">
        <f t="shared" si="17"/>
        <v/>
      </c>
      <c r="AF60" t="str">
        <f t="shared" si="17"/>
        <v/>
      </c>
      <c r="AG60" t="str">
        <f t="shared" si="17"/>
        <v/>
      </c>
      <c r="AH60" t="str">
        <f t="shared" si="17"/>
        <v/>
      </c>
      <c r="AI60" t="str">
        <f t="shared" si="17"/>
        <v/>
      </c>
      <c r="AJ60" t="str">
        <f t="shared" si="17"/>
        <v/>
      </c>
      <c r="AK60" t="str">
        <f t="shared" si="17"/>
        <v/>
      </c>
      <c r="AL60" t="str">
        <f t="shared" si="17"/>
        <v/>
      </c>
      <c r="AM60" t="str">
        <f t="shared" si="17"/>
        <v/>
      </c>
      <c r="AN60" t="str">
        <f t="shared" si="17"/>
        <v/>
      </c>
      <c r="AO60" t="str">
        <f t="shared" si="17"/>
        <v/>
      </c>
      <c r="AP60" t="str">
        <f t="shared" si="17"/>
        <v/>
      </c>
      <c r="AQ60" t="str">
        <f t="shared" si="17"/>
        <v/>
      </c>
      <c r="AR60" t="str">
        <f t="shared" si="17"/>
        <v/>
      </c>
      <c r="AS60" t="str">
        <f t="shared" si="17"/>
        <v/>
      </c>
      <c r="AT60" t="str">
        <f t="shared" si="17"/>
        <v/>
      </c>
    </row>
    <row r="61" spans="1:49" ht="20.149999999999999" customHeight="1" x14ac:dyDescent="0.2">
      <c r="A61" t="str">
        <f>IF(A24="","",A24)</f>
        <v>４．</v>
      </c>
      <c r="D61" t="str">
        <f>IF(D24="","",D24)</f>
        <v>右の図で，∠ｘの大きさを求めなさい。</v>
      </c>
    </row>
    <row r="62" spans="1:49" ht="20.149999999999999" customHeight="1" x14ac:dyDescent="0.2">
      <c r="A62" t="str">
        <f t="shared" ref="A62:AT62" si="18">IF(A25="","",A25)</f>
        <v/>
      </c>
      <c r="B62" t="str">
        <f t="shared" si="18"/>
        <v/>
      </c>
      <c r="C62" t="str">
        <f t="shared" si="18"/>
        <v/>
      </c>
      <c r="D62" t="str">
        <f t="shared" si="18"/>
        <v>∠ａ</v>
      </c>
      <c r="G62" t="str">
        <f t="shared" si="18"/>
        <v>＝</v>
      </c>
      <c r="I62" s="36">
        <f t="shared" ca="1" si="18"/>
        <v>95</v>
      </c>
      <c r="J62" s="36"/>
      <c r="K62" s="36"/>
      <c r="L62" t="str">
        <f t="shared" si="18"/>
        <v>°</v>
      </c>
      <c r="M62" t="str">
        <f t="shared" si="18"/>
        <v/>
      </c>
      <c r="N62" t="str">
        <f t="shared" si="18"/>
        <v/>
      </c>
      <c r="O62" t="str">
        <f t="shared" si="18"/>
        <v/>
      </c>
      <c r="P62" t="str">
        <f t="shared" si="18"/>
        <v/>
      </c>
      <c r="Q62" t="str">
        <f t="shared" si="18"/>
        <v/>
      </c>
      <c r="R62" t="str">
        <f t="shared" si="18"/>
        <v/>
      </c>
      <c r="S62" t="str">
        <f t="shared" si="18"/>
        <v/>
      </c>
      <c r="T62" t="str">
        <f t="shared" si="18"/>
        <v/>
      </c>
      <c r="U62" t="str">
        <f t="shared" si="18"/>
        <v/>
      </c>
      <c r="V62" t="str">
        <f t="shared" si="18"/>
        <v/>
      </c>
      <c r="W62" t="str">
        <f t="shared" si="18"/>
        <v/>
      </c>
      <c r="X62" t="str">
        <f t="shared" si="18"/>
        <v/>
      </c>
      <c r="Y62" t="str">
        <f t="shared" si="18"/>
        <v/>
      </c>
      <c r="Z62" t="str">
        <f t="shared" si="18"/>
        <v/>
      </c>
      <c r="AA62" t="str">
        <f t="shared" si="18"/>
        <v/>
      </c>
      <c r="AB62" t="str">
        <f t="shared" si="18"/>
        <v/>
      </c>
      <c r="AC62" t="str">
        <f t="shared" si="18"/>
        <v/>
      </c>
      <c r="AD62" t="str">
        <f t="shared" si="18"/>
        <v/>
      </c>
      <c r="AE62" t="str">
        <f t="shared" si="18"/>
        <v/>
      </c>
      <c r="AF62" t="str">
        <f t="shared" si="18"/>
        <v/>
      </c>
      <c r="AG62" t="str">
        <f t="shared" si="18"/>
        <v/>
      </c>
      <c r="AH62" t="str">
        <f t="shared" si="18"/>
        <v/>
      </c>
      <c r="AI62" t="str">
        <f t="shared" si="18"/>
        <v/>
      </c>
      <c r="AJ62" t="str">
        <f t="shared" si="18"/>
        <v/>
      </c>
      <c r="AK62" t="str">
        <f t="shared" si="18"/>
        <v/>
      </c>
      <c r="AL62" t="str">
        <f t="shared" si="18"/>
        <v/>
      </c>
      <c r="AM62" t="str">
        <f t="shared" si="18"/>
        <v/>
      </c>
      <c r="AN62" t="str">
        <f t="shared" si="18"/>
        <v/>
      </c>
      <c r="AO62" t="str">
        <f t="shared" si="18"/>
        <v/>
      </c>
      <c r="AP62" t="str">
        <f t="shared" si="18"/>
        <v/>
      </c>
      <c r="AQ62" t="str">
        <f t="shared" si="18"/>
        <v/>
      </c>
      <c r="AR62" t="str">
        <f t="shared" si="18"/>
        <v/>
      </c>
      <c r="AS62" t="str">
        <f t="shared" si="18"/>
        <v/>
      </c>
      <c r="AT62" t="str">
        <f t="shared" si="18"/>
        <v/>
      </c>
    </row>
    <row r="63" spans="1:49" ht="20.149999999999999" customHeight="1" x14ac:dyDescent="0.2">
      <c r="A63" t="str">
        <f t="shared" ref="A63:AT63" si="19">IF(A26="","",A26)</f>
        <v/>
      </c>
      <c r="B63" t="str">
        <f t="shared" si="19"/>
        <v/>
      </c>
      <c r="C63" t="str">
        <f t="shared" si="19"/>
        <v/>
      </c>
      <c r="D63" t="str">
        <f t="shared" si="19"/>
        <v>∠ｂ</v>
      </c>
      <c r="G63" t="str">
        <f t="shared" si="19"/>
        <v>＝</v>
      </c>
      <c r="I63" s="39">
        <f t="shared" ca="1" si="19"/>
        <v>55</v>
      </c>
      <c r="J63" s="39"/>
      <c r="K63" s="39"/>
      <c r="L63" t="str">
        <f t="shared" si="19"/>
        <v>°</v>
      </c>
      <c r="M63" t="str">
        <f t="shared" si="19"/>
        <v/>
      </c>
      <c r="N63" t="str">
        <f t="shared" si="19"/>
        <v/>
      </c>
      <c r="O63" t="str">
        <f t="shared" si="19"/>
        <v/>
      </c>
      <c r="P63" t="str">
        <f t="shared" si="19"/>
        <v/>
      </c>
      <c r="Q63" t="str">
        <f t="shared" si="19"/>
        <v/>
      </c>
      <c r="R63" t="str">
        <f t="shared" si="19"/>
        <v/>
      </c>
      <c r="S63" t="str">
        <f t="shared" si="19"/>
        <v/>
      </c>
      <c r="T63" t="str">
        <f t="shared" si="19"/>
        <v/>
      </c>
      <c r="U63" t="str">
        <f t="shared" si="19"/>
        <v/>
      </c>
      <c r="V63" t="str">
        <f t="shared" si="19"/>
        <v/>
      </c>
      <c r="W63" t="str">
        <f t="shared" si="19"/>
        <v/>
      </c>
      <c r="X63" t="str">
        <f t="shared" si="19"/>
        <v/>
      </c>
      <c r="Y63" t="str">
        <f t="shared" si="19"/>
        <v/>
      </c>
      <c r="Z63" t="str">
        <f t="shared" si="19"/>
        <v/>
      </c>
      <c r="AA63" t="str">
        <f t="shared" si="19"/>
        <v/>
      </c>
      <c r="AB63" t="str">
        <f t="shared" si="19"/>
        <v/>
      </c>
      <c r="AC63" t="str">
        <f t="shared" si="19"/>
        <v/>
      </c>
      <c r="AD63" t="str">
        <f t="shared" si="19"/>
        <v/>
      </c>
      <c r="AE63" t="str">
        <f t="shared" si="19"/>
        <v/>
      </c>
      <c r="AF63" t="str">
        <f t="shared" si="19"/>
        <v/>
      </c>
      <c r="AG63" t="str">
        <f t="shared" si="19"/>
        <v/>
      </c>
      <c r="AH63" t="str">
        <f t="shared" si="19"/>
        <v/>
      </c>
      <c r="AI63" t="str">
        <f t="shared" si="19"/>
        <v/>
      </c>
      <c r="AJ63" t="str">
        <f t="shared" si="19"/>
        <v/>
      </c>
      <c r="AK63" t="str">
        <f t="shared" si="19"/>
        <v/>
      </c>
      <c r="AL63" t="str">
        <f t="shared" si="19"/>
        <v/>
      </c>
      <c r="AM63" t="str">
        <f t="shared" si="19"/>
        <v/>
      </c>
      <c r="AN63" t="str">
        <f t="shared" si="19"/>
        <v/>
      </c>
      <c r="AO63" t="str">
        <f t="shared" si="19"/>
        <v/>
      </c>
      <c r="AP63" t="str">
        <f t="shared" si="19"/>
        <v/>
      </c>
      <c r="AQ63" t="str">
        <f t="shared" si="19"/>
        <v/>
      </c>
      <c r="AR63" t="str">
        <f t="shared" si="19"/>
        <v/>
      </c>
      <c r="AS63" t="str">
        <f t="shared" si="19"/>
        <v/>
      </c>
      <c r="AT63" t="str">
        <f t="shared" si="19"/>
        <v/>
      </c>
    </row>
    <row r="64" spans="1:49" ht="20.149999999999999" customHeight="1" x14ac:dyDescent="0.2">
      <c r="A64" t="str">
        <f t="shared" ref="A64:AT64" si="20">IF(A27="","",A27)</f>
        <v/>
      </c>
      <c r="B64" t="str">
        <f t="shared" si="20"/>
        <v/>
      </c>
      <c r="C64" t="str">
        <f t="shared" si="20"/>
        <v/>
      </c>
      <c r="D64" t="str">
        <f t="shared" si="20"/>
        <v>∠ｃ</v>
      </c>
      <c r="G64" t="str">
        <f t="shared" si="20"/>
        <v>＝</v>
      </c>
      <c r="I64" s="36">
        <f t="shared" ca="1" si="20"/>
        <v>80</v>
      </c>
      <c r="J64" s="36"/>
      <c r="K64" s="36"/>
      <c r="L64" t="str">
        <f t="shared" si="20"/>
        <v>°</v>
      </c>
      <c r="M64" t="str">
        <f t="shared" si="20"/>
        <v/>
      </c>
      <c r="N64" t="str">
        <f t="shared" si="20"/>
        <v/>
      </c>
      <c r="O64" t="str">
        <f t="shared" si="20"/>
        <v/>
      </c>
      <c r="P64" t="str">
        <f t="shared" si="20"/>
        <v/>
      </c>
      <c r="Q64" t="str">
        <f t="shared" si="20"/>
        <v/>
      </c>
      <c r="R64" t="str">
        <f t="shared" si="20"/>
        <v/>
      </c>
      <c r="S64" t="str">
        <f t="shared" si="20"/>
        <v/>
      </c>
      <c r="T64" t="str">
        <f t="shared" si="20"/>
        <v/>
      </c>
      <c r="U64" t="str">
        <f t="shared" si="20"/>
        <v/>
      </c>
      <c r="V64" t="str">
        <f t="shared" si="20"/>
        <v/>
      </c>
      <c r="W64" t="str">
        <f t="shared" si="20"/>
        <v/>
      </c>
      <c r="X64" t="str">
        <f t="shared" si="20"/>
        <v/>
      </c>
      <c r="Y64" t="str">
        <f t="shared" si="20"/>
        <v/>
      </c>
      <c r="Z64" t="str">
        <f t="shared" si="20"/>
        <v/>
      </c>
      <c r="AA64" t="str">
        <f t="shared" si="20"/>
        <v/>
      </c>
      <c r="AB64" t="str">
        <f t="shared" si="20"/>
        <v/>
      </c>
      <c r="AC64" t="str">
        <f t="shared" si="20"/>
        <v/>
      </c>
      <c r="AD64" t="str">
        <f t="shared" si="20"/>
        <v/>
      </c>
      <c r="AE64" t="str">
        <f t="shared" si="20"/>
        <v/>
      </c>
      <c r="AF64" t="str">
        <f t="shared" si="20"/>
        <v/>
      </c>
      <c r="AG64" t="str">
        <f t="shared" si="20"/>
        <v/>
      </c>
      <c r="AH64" t="str">
        <f t="shared" si="20"/>
        <v/>
      </c>
      <c r="AI64" t="str">
        <f t="shared" si="20"/>
        <v/>
      </c>
      <c r="AJ64" t="str">
        <f t="shared" si="20"/>
        <v/>
      </c>
      <c r="AK64" t="str">
        <f t="shared" si="20"/>
        <v/>
      </c>
      <c r="AL64" t="str">
        <f t="shared" si="20"/>
        <v/>
      </c>
      <c r="AM64" t="str">
        <f t="shared" si="20"/>
        <v/>
      </c>
      <c r="AN64" t="str">
        <f t="shared" si="20"/>
        <v/>
      </c>
      <c r="AO64" t="str">
        <f t="shared" si="20"/>
        <v/>
      </c>
      <c r="AP64" t="str">
        <f t="shared" si="20"/>
        <v/>
      </c>
      <c r="AQ64" t="str">
        <f t="shared" si="20"/>
        <v/>
      </c>
      <c r="AR64" t="str">
        <f t="shared" si="20"/>
        <v/>
      </c>
      <c r="AS64" t="str">
        <f t="shared" si="20"/>
        <v/>
      </c>
      <c r="AT64" t="str">
        <f t="shared" si="20"/>
        <v/>
      </c>
    </row>
    <row r="65" spans="1:52" ht="20.149999999999999" customHeight="1" x14ac:dyDescent="0.2">
      <c r="A65" t="str">
        <f t="shared" ref="A65:AT65" si="21">IF(A28="","",A28)</f>
        <v/>
      </c>
      <c r="B65" t="str">
        <f t="shared" si="21"/>
        <v/>
      </c>
      <c r="C65" t="str">
        <f t="shared" si="21"/>
        <v/>
      </c>
      <c r="D65" t="str">
        <f t="shared" si="21"/>
        <v>∠ｄ</v>
      </c>
      <c r="G65" t="str">
        <f t="shared" si="21"/>
        <v>＝</v>
      </c>
      <c r="I65" s="36">
        <f t="shared" ca="1" si="21"/>
        <v>85</v>
      </c>
      <c r="J65" s="36"/>
      <c r="K65" s="36"/>
      <c r="L65" t="str">
        <f t="shared" si="21"/>
        <v>°</v>
      </c>
      <c r="M65" t="str">
        <f t="shared" si="21"/>
        <v/>
      </c>
      <c r="N65" t="str">
        <f t="shared" si="21"/>
        <v/>
      </c>
      <c r="O65" t="str">
        <f t="shared" si="21"/>
        <v/>
      </c>
      <c r="P65" t="str">
        <f t="shared" si="21"/>
        <v/>
      </c>
      <c r="Q65" t="str">
        <f t="shared" si="21"/>
        <v/>
      </c>
      <c r="R65" t="str">
        <f t="shared" si="21"/>
        <v/>
      </c>
      <c r="S65" t="str">
        <f t="shared" si="21"/>
        <v/>
      </c>
      <c r="T65" t="str">
        <f t="shared" si="21"/>
        <v/>
      </c>
      <c r="U65" t="str">
        <f t="shared" si="21"/>
        <v/>
      </c>
      <c r="V65" t="str">
        <f t="shared" si="21"/>
        <v/>
      </c>
      <c r="W65" t="str">
        <f t="shared" si="21"/>
        <v/>
      </c>
      <c r="X65" t="str">
        <f t="shared" si="21"/>
        <v/>
      </c>
      <c r="Y65" t="str">
        <f t="shared" si="21"/>
        <v/>
      </c>
      <c r="Z65" t="str">
        <f t="shared" si="21"/>
        <v/>
      </c>
      <c r="AA65" t="str">
        <f t="shared" si="21"/>
        <v/>
      </c>
      <c r="AB65" t="str">
        <f t="shared" si="21"/>
        <v/>
      </c>
      <c r="AC65" t="str">
        <f t="shared" si="21"/>
        <v/>
      </c>
      <c r="AD65" t="str">
        <f t="shared" si="21"/>
        <v/>
      </c>
      <c r="AE65" t="str">
        <f t="shared" si="21"/>
        <v/>
      </c>
      <c r="AF65" t="str">
        <f t="shared" si="21"/>
        <v/>
      </c>
      <c r="AG65" t="str">
        <f t="shared" si="21"/>
        <v/>
      </c>
      <c r="AH65" t="str">
        <f t="shared" si="21"/>
        <v/>
      </c>
      <c r="AI65" t="str">
        <f t="shared" si="21"/>
        <v/>
      </c>
      <c r="AJ65" t="str">
        <f t="shared" si="21"/>
        <v/>
      </c>
      <c r="AK65" t="str">
        <f t="shared" si="21"/>
        <v/>
      </c>
      <c r="AL65" t="str">
        <f t="shared" si="21"/>
        <v/>
      </c>
      <c r="AM65" t="str">
        <f t="shared" si="21"/>
        <v/>
      </c>
      <c r="AN65" t="str">
        <f t="shared" si="21"/>
        <v/>
      </c>
      <c r="AO65" t="str">
        <f t="shared" si="21"/>
        <v/>
      </c>
      <c r="AP65" t="str">
        <f t="shared" si="21"/>
        <v/>
      </c>
      <c r="AQ65" t="str">
        <f t="shared" si="21"/>
        <v/>
      </c>
      <c r="AR65" t="str">
        <f t="shared" si="21"/>
        <v/>
      </c>
      <c r="AS65" t="str">
        <f t="shared" si="21"/>
        <v/>
      </c>
      <c r="AT65" t="str">
        <f t="shared" si="21"/>
        <v/>
      </c>
    </row>
    <row r="66" spans="1:52" ht="20.149999999999999" customHeight="1" x14ac:dyDescent="0.2">
      <c r="A66" t="str">
        <f t="shared" ref="A66:AT66" si="22">IF(A29="","",A29)</f>
        <v/>
      </c>
      <c r="B66" t="str">
        <f t="shared" si="22"/>
        <v/>
      </c>
      <c r="C66" t="str">
        <f t="shared" si="22"/>
        <v/>
      </c>
      <c r="D66" t="str">
        <f t="shared" si="22"/>
        <v/>
      </c>
      <c r="G66" t="str">
        <f t="shared" si="22"/>
        <v/>
      </c>
      <c r="H66" t="str">
        <f t="shared" si="22"/>
        <v/>
      </c>
      <c r="I66" t="str">
        <f t="shared" si="22"/>
        <v/>
      </c>
      <c r="J66" t="str">
        <f t="shared" si="22"/>
        <v/>
      </c>
      <c r="K66" t="str">
        <f t="shared" si="22"/>
        <v/>
      </c>
      <c r="L66" t="str">
        <f t="shared" si="22"/>
        <v/>
      </c>
      <c r="M66" t="str">
        <f t="shared" si="22"/>
        <v/>
      </c>
      <c r="N66" t="str">
        <f t="shared" si="22"/>
        <v/>
      </c>
      <c r="O66" t="str">
        <f t="shared" si="22"/>
        <v/>
      </c>
      <c r="P66" t="str">
        <f t="shared" si="22"/>
        <v/>
      </c>
      <c r="Q66" t="str">
        <f t="shared" si="22"/>
        <v/>
      </c>
      <c r="R66" t="str">
        <f t="shared" si="22"/>
        <v/>
      </c>
      <c r="S66" t="str">
        <f t="shared" si="22"/>
        <v/>
      </c>
      <c r="T66" t="str">
        <f t="shared" si="22"/>
        <v/>
      </c>
      <c r="U66" t="str">
        <f t="shared" si="22"/>
        <v/>
      </c>
      <c r="V66" t="str">
        <f t="shared" si="22"/>
        <v/>
      </c>
      <c r="W66" t="str">
        <f t="shared" si="22"/>
        <v/>
      </c>
      <c r="X66" t="str">
        <f t="shared" si="22"/>
        <v/>
      </c>
      <c r="Y66" t="str">
        <f t="shared" si="22"/>
        <v/>
      </c>
      <c r="Z66" t="str">
        <f t="shared" si="22"/>
        <v/>
      </c>
      <c r="AA66" t="str">
        <f t="shared" si="22"/>
        <v/>
      </c>
      <c r="AB66" t="str">
        <f t="shared" si="22"/>
        <v/>
      </c>
      <c r="AC66" t="str">
        <f t="shared" si="22"/>
        <v/>
      </c>
      <c r="AD66" t="str">
        <f t="shared" si="22"/>
        <v/>
      </c>
      <c r="AE66" t="str">
        <f t="shared" si="22"/>
        <v/>
      </c>
      <c r="AF66" t="str">
        <f t="shared" si="22"/>
        <v/>
      </c>
      <c r="AG66" t="str">
        <f t="shared" si="22"/>
        <v/>
      </c>
      <c r="AH66" t="str">
        <f t="shared" si="22"/>
        <v/>
      </c>
      <c r="AI66" t="str">
        <f t="shared" si="22"/>
        <v/>
      </c>
      <c r="AJ66" t="str">
        <f t="shared" si="22"/>
        <v/>
      </c>
      <c r="AK66" t="str">
        <f t="shared" si="22"/>
        <v/>
      </c>
      <c r="AL66" t="str">
        <f t="shared" si="22"/>
        <v/>
      </c>
      <c r="AM66" t="str">
        <f t="shared" si="22"/>
        <v/>
      </c>
      <c r="AN66" t="str">
        <f t="shared" si="22"/>
        <v/>
      </c>
      <c r="AO66" t="str">
        <f t="shared" si="22"/>
        <v/>
      </c>
      <c r="AP66" t="str">
        <f t="shared" si="22"/>
        <v/>
      </c>
      <c r="AQ66" t="str">
        <f t="shared" si="22"/>
        <v/>
      </c>
      <c r="AR66" t="str">
        <f t="shared" si="22"/>
        <v/>
      </c>
      <c r="AS66" t="str">
        <f t="shared" si="22"/>
        <v/>
      </c>
      <c r="AT66" t="str">
        <f t="shared" si="22"/>
        <v/>
      </c>
    </row>
    <row r="67" spans="1:52" ht="20.149999999999999" customHeight="1" x14ac:dyDescent="0.2">
      <c r="A67" t="str">
        <f t="shared" ref="A67:AT67" si="23">IF(A30="","",A30)</f>
        <v/>
      </c>
      <c r="B67" t="str">
        <f t="shared" si="23"/>
        <v/>
      </c>
      <c r="C67" t="str">
        <f t="shared" si="23"/>
        <v/>
      </c>
      <c r="D67" s="7" t="s">
        <v>92</v>
      </c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33">
        <v>360</v>
      </c>
      <c r="Q67" s="33"/>
      <c r="R67" s="33"/>
      <c r="S67" s="7" t="s">
        <v>93</v>
      </c>
      <c r="T67" s="7" t="s">
        <v>94</v>
      </c>
      <c r="U67" s="7"/>
      <c r="V67" s="7"/>
      <c r="W67" s="7"/>
      <c r="X67" s="7"/>
      <c r="Y67" s="7"/>
      <c r="Z67" s="7" t="str">
        <f t="shared" si="23"/>
        <v/>
      </c>
      <c r="AA67" t="str">
        <f t="shared" si="23"/>
        <v/>
      </c>
      <c r="AB67" t="str">
        <f t="shared" si="23"/>
        <v/>
      </c>
      <c r="AC67" t="str">
        <f t="shared" si="23"/>
        <v/>
      </c>
      <c r="AD67" t="str">
        <f t="shared" si="23"/>
        <v/>
      </c>
      <c r="AE67" t="str">
        <f t="shared" si="23"/>
        <v/>
      </c>
      <c r="AF67" t="str">
        <f t="shared" si="23"/>
        <v/>
      </c>
      <c r="AG67" t="str">
        <f t="shared" si="23"/>
        <v/>
      </c>
      <c r="AH67" t="str">
        <f t="shared" si="23"/>
        <v/>
      </c>
      <c r="AI67" t="str">
        <f t="shared" si="23"/>
        <v/>
      </c>
      <c r="AJ67" t="str">
        <f t="shared" si="23"/>
        <v/>
      </c>
      <c r="AK67" t="str">
        <f t="shared" si="23"/>
        <v/>
      </c>
      <c r="AL67" t="str">
        <f t="shared" si="23"/>
        <v/>
      </c>
      <c r="AM67" t="str">
        <f t="shared" si="23"/>
        <v/>
      </c>
      <c r="AN67" t="str">
        <f t="shared" si="23"/>
        <v/>
      </c>
      <c r="AO67" t="str">
        <f t="shared" si="23"/>
        <v/>
      </c>
      <c r="AP67" t="str">
        <f t="shared" si="23"/>
        <v/>
      </c>
      <c r="AQ67" t="str">
        <f t="shared" si="23"/>
        <v/>
      </c>
      <c r="AR67" t="str">
        <f t="shared" si="23"/>
        <v/>
      </c>
      <c r="AS67" t="str">
        <f t="shared" si="23"/>
        <v/>
      </c>
      <c r="AT67" t="str">
        <f t="shared" si="23"/>
        <v/>
      </c>
      <c r="AU67" s="9">
        <f ca="1">I62</f>
        <v>95</v>
      </c>
      <c r="AV67" s="9">
        <f ca="1">I63</f>
        <v>55</v>
      </c>
      <c r="AW67" s="9">
        <f ca="1">I64</f>
        <v>80</v>
      </c>
      <c r="AX67" s="9">
        <f ca="1">I65</f>
        <v>85</v>
      </c>
      <c r="AY67" s="9">
        <f ca="1">360-SUM(AU67:AX67)</f>
        <v>45</v>
      </c>
      <c r="AZ67" s="9">
        <f ca="1">180-AY67</f>
        <v>135</v>
      </c>
    </row>
    <row r="68" spans="1:52" ht="20.149999999999999" customHeight="1" x14ac:dyDescent="0.2">
      <c r="A68" t="str">
        <f t="shared" ref="A68:C69" si="24">IF(A31="","",A31)</f>
        <v/>
      </c>
      <c r="B68" t="str">
        <f t="shared" si="24"/>
        <v/>
      </c>
      <c r="C68" t="str">
        <f t="shared" si="24"/>
        <v/>
      </c>
      <c r="D68" s="33">
        <f ca="1">I62</f>
        <v>95</v>
      </c>
      <c r="E68" s="33"/>
      <c r="F68" s="33" t="s">
        <v>95</v>
      </c>
      <c r="G68" s="33"/>
      <c r="H68" s="33">
        <f ca="1">I63</f>
        <v>55</v>
      </c>
      <c r="I68" s="33"/>
      <c r="J68" s="33" t="s">
        <v>95</v>
      </c>
      <c r="K68" s="33"/>
      <c r="L68" s="33">
        <f ca="1">I64</f>
        <v>80</v>
      </c>
      <c r="M68" s="33"/>
      <c r="N68" s="33" t="s">
        <v>95</v>
      </c>
      <c r="O68" s="33"/>
      <c r="P68" s="33">
        <f ca="1">I65</f>
        <v>85</v>
      </c>
      <c r="Q68" s="33"/>
      <c r="R68" s="33" t="s">
        <v>95</v>
      </c>
      <c r="S68" s="33"/>
      <c r="T68" s="7" t="s">
        <v>96</v>
      </c>
      <c r="U68" s="7"/>
      <c r="V68" s="33" t="s">
        <v>97</v>
      </c>
      <c r="W68" s="33"/>
      <c r="X68" s="33">
        <v>360</v>
      </c>
      <c r="Y68" s="33"/>
      <c r="Z68" s="33"/>
    </row>
    <row r="69" spans="1:52" ht="20.149999999999999" customHeight="1" x14ac:dyDescent="0.2">
      <c r="A69" t="str">
        <f t="shared" si="24"/>
        <v/>
      </c>
      <c r="B69" t="str">
        <f t="shared" si="24"/>
        <v/>
      </c>
      <c r="C69" t="str">
        <f t="shared" si="24"/>
        <v/>
      </c>
      <c r="D69" s="7" t="s">
        <v>98</v>
      </c>
      <c r="E69" s="7"/>
      <c r="F69" s="7"/>
      <c r="G69" s="33">
        <f ca="1">AY67</f>
        <v>45</v>
      </c>
      <c r="H69" s="33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 t="str">
        <f t="shared" ref="Z69:AN69" si="25">IF(Z32="","",Z32)</f>
        <v/>
      </c>
      <c r="AA69" t="str">
        <f t="shared" si="25"/>
        <v/>
      </c>
      <c r="AB69" t="str">
        <f t="shared" si="25"/>
        <v/>
      </c>
      <c r="AC69" t="str">
        <f t="shared" si="25"/>
        <v/>
      </c>
      <c r="AD69" t="str">
        <f t="shared" si="25"/>
        <v/>
      </c>
      <c r="AE69" t="str">
        <f t="shared" si="25"/>
        <v/>
      </c>
      <c r="AF69" t="str">
        <f t="shared" si="25"/>
        <v/>
      </c>
      <c r="AG69" t="str">
        <f t="shared" si="25"/>
        <v/>
      </c>
      <c r="AH69" t="str">
        <f t="shared" si="25"/>
        <v/>
      </c>
      <c r="AI69" t="str">
        <f t="shared" si="25"/>
        <v/>
      </c>
      <c r="AJ69" t="str">
        <f t="shared" si="25"/>
        <v/>
      </c>
      <c r="AK69" t="str">
        <f t="shared" si="25"/>
        <v/>
      </c>
      <c r="AL69" s="7" t="s">
        <v>91</v>
      </c>
      <c r="AM69" t="str">
        <f t="shared" si="25"/>
        <v/>
      </c>
      <c r="AN69" t="str">
        <f t="shared" si="25"/>
        <v/>
      </c>
      <c r="AS69" t="str">
        <f>IF(AS32="","",AS32)</f>
        <v/>
      </c>
      <c r="AT69" t="str">
        <f>IF(AT32="","",AT32)</f>
        <v/>
      </c>
    </row>
    <row r="70" spans="1:52" ht="20.149999999999999" customHeight="1" x14ac:dyDescent="0.2">
      <c r="A70" t="str">
        <f t="shared" ref="A70:AT70" si="26">IF(A33="","",A33)</f>
        <v/>
      </c>
      <c r="B70" t="str">
        <f t="shared" si="26"/>
        <v/>
      </c>
      <c r="C70" t="str">
        <f t="shared" si="26"/>
        <v/>
      </c>
      <c r="D70" s="7" t="s">
        <v>99</v>
      </c>
      <c r="E70" s="7"/>
      <c r="F70" s="7"/>
      <c r="G70" s="33">
        <v>180</v>
      </c>
      <c r="H70" s="33"/>
      <c r="I70" s="33"/>
      <c r="J70" s="33" t="s">
        <v>100</v>
      </c>
      <c r="K70" s="33"/>
      <c r="L70" s="33">
        <f ca="1">G69</f>
        <v>45</v>
      </c>
      <c r="M70" s="33"/>
      <c r="N70" s="33" t="s">
        <v>97</v>
      </c>
      <c r="O70" s="33"/>
      <c r="P70" s="33">
        <f ca="1">G70-L70</f>
        <v>135</v>
      </c>
      <c r="Q70" s="33"/>
      <c r="R70" s="33"/>
      <c r="S70" s="7"/>
      <c r="T70" s="7"/>
      <c r="U70" s="7"/>
      <c r="V70" s="7"/>
      <c r="W70" s="7"/>
      <c r="X70" s="7"/>
      <c r="Y70" s="7"/>
      <c r="Z70" s="7" t="str">
        <f t="shared" si="26"/>
        <v/>
      </c>
      <c r="AA70" t="str">
        <f t="shared" si="26"/>
        <v/>
      </c>
      <c r="AB70" t="str">
        <f t="shared" si="26"/>
        <v/>
      </c>
      <c r="AC70" t="str">
        <f t="shared" si="26"/>
        <v/>
      </c>
      <c r="AD70" t="str">
        <f t="shared" si="26"/>
        <v/>
      </c>
      <c r="AE70" t="str">
        <f t="shared" si="26"/>
        <v/>
      </c>
      <c r="AF70" t="str">
        <f t="shared" si="26"/>
        <v/>
      </c>
      <c r="AG70" t="str">
        <f t="shared" si="26"/>
        <v/>
      </c>
      <c r="AH70" t="str">
        <f t="shared" si="26"/>
        <v/>
      </c>
      <c r="AI70" t="str">
        <f t="shared" si="26"/>
        <v/>
      </c>
      <c r="AJ70" t="str">
        <f t="shared" si="26"/>
        <v/>
      </c>
      <c r="AK70" t="str">
        <f t="shared" si="26"/>
        <v/>
      </c>
      <c r="AL70" t="str">
        <f t="shared" si="26"/>
        <v/>
      </c>
      <c r="AM70" t="str">
        <f t="shared" si="26"/>
        <v/>
      </c>
      <c r="AN70" t="str">
        <f t="shared" si="26"/>
        <v/>
      </c>
      <c r="AO70" t="str">
        <f t="shared" si="26"/>
        <v/>
      </c>
      <c r="AP70" t="str">
        <f t="shared" si="26"/>
        <v/>
      </c>
      <c r="AQ70" t="str">
        <f t="shared" si="26"/>
        <v/>
      </c>
      <c r="AR70" t="str">
        <f t="shared" si="26"/>
        <v/>
      </c>
      <c r="AS70" t="str">
        <f t="shared" si="26"/>
        <v/>
      </c>
      <c r="AT70" t="str">
        <f t="shared" si="26"/>
        <v/>
      </c>
    </row>
    <row r="71" spans="1:52" ht="20.149999999999999" customHeight="1" x14ac:dyDescent="0.2">
      <c r="A71" t="str">
        <f t="shared" ref="A71:AT71" si="27">IF(A34="","",A34)</f>
        <v/>
      </c>
      <c r="B71" t="str">
        <f t="shared" si="27"/>
        <v/>
      </c>
      <c r="C71" t="str">
        <f t="shared" si="27"/>
        <v/>
      </c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 t="str">
        <f t="shared" si="27"/>
        <v/>
      </c>
      <c r="AA71" t="str">
        <f t="shared" si="27"/>
        <v/>
      </c>
      <c r="AB71" t="str">
        <f t="shared" si="27"/>
        <v/>
      </c>
      <c r="AC71" t="str">
        <f t="shared" si="27"/>
        <v/>
      </c>
      <c r="AD71" t="str">
        <f t="shared" si="27"/>
        <v/>
      </c>
      <c r="AE71" t="str">
        <f t="shared" si="27"/>
        <v/>
      </c>
      <c r="AF71" t="str">
        <f t="shared" si="27"/>
        <v/>
      </c>
      <c r="AG71" t="str">
        <f t="shared" si="27"/>
        <v/>
      </c>
      <c r="AH71" t="str">
        <f t="shared" si="27"/>
        <v/>
      </c>
      <c r="AI71" t="str">
        <f t="shared" si="27"/>
        <v/>
      </c>
      <c r="AJ71" t="str">
        <f t="shared" si="27"/>
        <v/>
      </c>
      <c r="AK71" t="str">
        <f t="shared" si="27"/>
        <v/>
      </c>
      <c r="AL71" t="str">
        <f t="shared" si="27"/>
        <v/>
      </c>
      <c r="AM71" t="str">
        <f t="shared" si="27"/>
        <v/>
      </c>
      <c r="AN71" t="str">
        <f t="shared" si="27"/>
        <v/>
      </c>
      <c r="AO71" t="str">
        <f t="shared" si="27"/>
        <v/>
      </c>
      <c r="AP71" t="str">
        <f t="shared" si="27"/>
        <v/>
      </c>
      <c r="AQ71" t="str">
        <f t="shared" si="27"/>
        <v/>
      </c>
      <c r="AR71" t="str">
        <f t="shared" si="27"/>
        <v/>
      </c>
      <c r="AS71" t="str">
        <f t="shared" si="27"/>
        <v/>
      </c>
      <c r="AT71" t="str">
        <f t="shared" si="27"/>
        <v/>
      </c>
    </row>
    <row r="72" spans="1:52" ht="20.149999999999999" customHeight="1" x14ac:dyDescent="0.2">
      <c r="A72" t="str">
        <f t="shared" ref="A72:AT72" si="28">IF(A35="","",A35)</f>
        <v/>
      </c>
      <c r="B72" t="str">
        <f t="shared" si="28"/>
        <v/>
      </c>
      <c r="C72" t="str">
        <f t="shared" si="28"/>
        <v/>
      </c>
      <c r="D72" s="7"/>
      <c r="E72" s="7"/>
      <c r="F72" s="7"/>
      <c r="G72" s="7"/>
      <c r="H72" s="7"/>
      <c r="I72" s="7"/>
      <c r="J72" s="7"/>
      <c r="K72" s="10"/>
      <c r="L72" s="10" t="s">
        <v>101</v>
      </c>
      <c r="M72" s="10"/>
      <c r="N72" s="10"/>
      <c r="O72" s="10"/>
      <c r="P72" s="37">
        <f ca="1">P70</f>
        <v>135</v>
      </c>
      <c r="Q72" s="37"/>
      <c r="R72" s="37"/>
      <c r="S72" s="10" t="s">
        <v>93</v>
      </c>
      <c r="T72" s="10"/>
      <c r="U72" s="10"/>
      <c r="V72" s="7"/>
      <c r="W72" s="7"/>
      <c r="X72" s="7"/>
      <c r="Y72" s="7"/>
      <c r="Z72" s="7" t="str">
        <f t="shared" si="28"/>
        <v/>
      </c>
      <c r="AA72" t="str">
        <f t="shared" si="28"/>
        <v/>
      </c>
      <c r="AB72" t="str">
        <f t="shared" si="28"/>
        <v/>
      </c>
      <c r="AC72" t="str">
        <f t="shared" si="28"/>
        <v/>
      </c>
      <c r="AD72" t="str">
        <f t="shared" si="28"/>
        <v/>
      </c>
      <c r="AE72" t="str">
        <f t="shared" si="28"/>
        <v/>
      </c>
      <c r="AF72" t="str">
        <f t="shared" si="28"/>
        <v/>
      </c>
      <c r="AG72" t="str">
        <f t="shared" si="28"/>
        <v/>
      </c>
      <c r="AH72" t="str">
        <f t="shared" si="28"/>
        <v/>
      </c>
      <c r="AI72" t="str">
        <f t="shared" si="28"/>
        <v/>
      </c>
      <c r="AJ72" t="str">
        <f t="shared" si="28"/>
        <v/>
      </c>
      <c r="AK72" t="str">
        <f t="shared" si="28"/>
        <v/>
      </c>
      <c r="AL72" t="str">
        <f t="shared" si="28"/>
        <v/>
      </c>
      <c r="AM72" t="str">
        <f t="shared" si="28"/>
        <v/>
      </c>
      <c r="AN72" t="str">
        <f t="shared" si="28"/>
        <v/>
      </c>
      <c r="AO72" t="str">
        <f t="shared" si="28"/>
        <v/>
      </c>
      <c r="AP72" t="str">
        <f t="shared" si="28"/>
        <v/>
      </c>
      <c r="AQ72" t="str">
        <f t="shared" si="28"/>
        <v/>
      </c>
      <c r="AR72" t="str">
        <f t="shared" si="28"/>
        <v/>
      </c>
      <c r="AS72" t="str">
        <f t="shared" si="28"/>
        <v/>
      </c>
      <c r="AT72" t="str">
        <f t="shared" si="28"/>
        <v/>
      </c>
    </row>
    <row r="73" spans="1:52" ht="20.149999999999999" customHeight="1" x14ac:dyDescent="0.2">
      <c r="A73" t="str">
        <f t="shared" ref="A73:AT73" si="29">IF(A36="","",A36)</f>
        <v/>
      </c>
      <c r="B73" t="str">
        <f t="shared" si="29"/>
        <v/>
      </c>
      <c r="C73" t="str">
        <f t="shared" si="29"/>
        <v/>
      </c>
      <c r="Z73" t="str">
        <f t="shared" si="29"/>
        <v/>
      </c>
      <c r="AA73" t="str">
        <f t="shared" si="29"/>
        <v/>
      </c>
      <c r="AB73" t="str">
        <f t="shared" si="29"/>
        <v/>
      </c>
      <c r="AC73" t="str">
        <f t="shared" si="29"/>
        <v/>
      </c>
      <c r="AD73" t="str">
        <f t="shared" si="29"/>
        <v/>
      </c>
      <c r="AE73" t="str">
        <f t="shared" si="29"/>
        <v/>
      </c>
      <c r="AF73" t="str">
        <f t="shared" si="29"/>
        <v/>
      </c>
      <c r="AG73" t="str">
        <f t="shared" si="29"/>
        <v/>
      </c>
      <c r="AH73" t="str">
        <f t="shared" si="29"/>
        <v/>
      </c>
      <c r="AI73" t="str">
        <f t="shared" si="29"/>
        <v/>
      </c>
      <c r="AJ73" t="str">
        <f t="shared" si="29"/>
        <v/>
      </c>
      <c r="AK73" t="str">
        <f t="shared" si="29"/>
        <v/>
      </c>
      <c r="AL73" t="str">
        <f t="shared" si="29"/>
        <v/>
      </c>
      <c r="AM73" t="str">
        <f t="shared" si="29"/>
        <v/>
      </c>
      <c r="AN73" t="str">
        <f t="shared" si="29"/>
        <v/>
      </c>
      <c r="AO73" t="str">
        <f t="shared" si="29"/>
        <v/>
      </c>
      <c r="AP73" t="str">
        <f t="shared" si="29"/>
        <v/>
      </c>
      <c r="AQ73" t="str">
        <f t="shared" si="29"/>
        <v/>
      </c>
      <c r="AR73" t="str">
        <f t="shared" si="29"/>
        <v/>
      </c>
      <c r="AS73" t="str">
        <f t="shared" si="29"/>
        <v/>
      </c>
      <c r="AT73" t="str">
        <f t="shared" si="29"/>
        <v/>
      </c>
    </row>
    <row r="74" spans="1:52" ht="20.149999999999999" customHeight="1" x14ac:dyDescent="0.2"/>
    <row r="75" spans="1:52" ht="20.149999999999999" customHeight="1" x14ac:dyDescent="0.2"/>
    <row r="76" spans="1:52" ht="20.149999999999999" customHeight="1" x14ac:dyDescent="0.2"/>
    <row r="77" spans="1:52" ht="20.149999999999999" customHeight="1" x14ac:dyDescent="0.2"/>
    <row r="78" spans="1:52" ht="20.149999999999999" customHeight="1" x14ac:dyDescent="0.2"/>
    <row r="79" spans="1:52" ht="20.149999999999999" customHeight="1" x14ac:dyDescent="0.2"/>
    <row r="80" spans="1:52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76">
    <mergeCell ref="AD42:AF42"/>
    <mergeCell ref="G27:H27"/>
    <mergeCell ref="G28:H28"/>
    <mergeCell ref="D3:E3"/>
    <mergeCell ref="F10:G10"/>
    <mergeCell ref="D10:E10"/>
    <mergeCell ref="L17:N17"/>
    <mergeCell ref="G25:H25"/>
    <mergeCell ref="G26:H26"/>
    <mergeCell ref="I25:K25"/>
    <mergeCell ref="I26:K26"/>
    <mergeCell ref="I27:K27"/>
    <mergeCell ref="I28:K28"/>
    <mergeCell ref="AO1:AP1"/>
    <mergeCell ref="AO38:AP38"/>
    <mergeCell ref="D40:E40"/>
    <mergeCell ref="D57:F57"/>
    <mergeCell ref="G57:H57"/>
    <mergeCell ref="J57:K57"/>
    <mergeCell ref="G42:H42"/>
    <mergeCell ref="J42:K42"/>
    <mergeCell ref="F47:G47"/>
    <mergeCell ref="P42:Q42"/>
    <mergeCell ref="R42:T42"/>
    <mergeCell ref="D49:F49"/>
    <mergeCell ref="G49:H49"/>
    <mergeCell ref="J49:K49"/>
    <mergeCell ref="L49:M49"/>
    <mergeCell ref="P49:Q49"/>
    <mergeCell ref="R49:T49"/>
    <mergeCell ref="D42:F42"/>
    <mergeCell ref="L42:M42"/>
    <mergeCell ref="AJ50:AL51"/>
    <mergeCell ref="AM50:AN51"/>
    <mergeCell ref="D50:F51"/>
    <mergeCell ref="G50:H51"/>
    <mergeCell ref="I50:J51"/>
    <mergeCell ref="K50:L51"/>
    <mergeCell ref="M50:O50"/>
    <mergeCell ref="M51:O51"/>
    <mergeCell ref="L57:M57"/>
    <mergeCell ref="P57:Q57"/>
    <mergeCell ref="R57:T57"/>
    <mergeCell ref="L54:N54"/>
    <mergeCell ref="AG50:AH51"/>
    <mergeCell ref="P56:R56"/>
    <mergeCell ref="P50:Q51"/>
    <mergeCell ref="R50:T51"/>
    <mergeCell ref="AD50:AF50"/>
    <mergeCell ref="AD51:AF51"/>
    <mergeCell ref="P58:Q58"/>
    <mergeCell ref="R58:S58"/>
    <mergeCell ref="AF58:AG58"/>
    <mergeCell ref="D68:E68"/>
    <mergeCell ref="F68:G68"/>
    <mergeCell ref="H68:I68"/>
    <mergeCell ref="J68:K68"/>
    <mergeCell ref="V68:W68"/>
    <mergeCell ref="X68:Z68"/>
    <mergeCell ref="I63:K63"/>
    <mergeCell ref="I62:K62"/>
    <mergeCell ref="N58:O58"/>
    <mergeCell ref="I64:K64"/>
    <mergeCell ref="I65:K65"/>
    <mergeCell ref="G69:H69"/>
    <mergeCell ref="P67:R67"/>
    <mergeCell ref="L68:M68"/>
    <mergeCell ref="N68:O68"/>
    <mergeCell ref="P68:Q68"/>
    <mergeCell ref="R68:S68"/>
    <mergeCell ref="P70:R70"/>
    <mergeCell ref="P72:R72"/>
    <mergeCell ref="G70:I70"/>
    <mergeCell ref="J70:K70"/>
    <mergeCell ref="L70:M70"/>
    <mergeCell ref="N70:O70"/>
  </mergeCells>
  <phoneticPr fontId="1"/>
  <conditionalFormatting sqref="AD50:AF50">
    <cfRule type="expression" dxfId="0" priority="1" stopIfTrue="1">
      <formula>AD50=""</formula>
    </cfRule>
  </conditionalFormatting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&amp;L図形の調べ方&amp;R数学ドリル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U100"/>
  <sheetViews>
    <sheetView workbookViewId="0"/>
  </sheetViews>
  <sheetFormatPr defaultColWidth="9" defaultRowHeight="14" x14ac:dyDescent="0.2"/>
  <cols>
    <col min="1" max="43" width="1.75" customWidth="1"/>
    <col min="44" max="46" width="9" customWidth="1"/>
  </cols>
  <sheetData>
    <row r="1" spans="1:47" ht="23.5" x14ac:dyDescent="0.2">
      <c r="D1" s="3" t="s">
        <v>102</v>
      </c>
      <c r="AM1" s="2" t="s">
        <v>0</v>
      </c>
      <c r="AN1" s="2"/>
      <c r="AO1" s="35"/>
      <c r="AP1" s="35"/>
    </row>
    <row r="2" spans="1:47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47" ht="20.149999999999999" customHeight="1" x14ac:dyDescent="0.2">
      <c r="A3" s="1" t="s">
        <v>169</v>
      </c>
      <c r="C3" t="s">
        <v>170</v>
      </c>
      <c r="D3" s="28"/>
      <c r="E3" s="28"/>
    </row>
    <row r="4" spans="1:47" ht="20.149999999999999" customHeight="1" x14ac:dyDescent="0.2">
      <c r="C4" s="1" t="s">
        <v>171</v>
      </c>
      <c r="P4" s="1" t="s">
        <v>172</v>
      </c>
      <c r="R4" t="s">
        <v>177</v>
      </c>
      <c r="AD4" s="1" t="s">
        <v>173</v>
      </c>
      <c r="AF4" t="s">
        <v>177</v>
      </c>
    </row>
    <row r="5" spans="1:47" ht="20.149999999999999" customHeight="1" x14ac:dyDescent="0.2"/>
    <row r="6" spans="1:47" ht="20.149999999999999" customHeight="1" x14ac:dyDescent="0.2"/>
    <row r="7" spans="1:47" ht="20.149999999999999" customHeight="1" x14ac:dyDescent="0.2"/>
    <row r="8" spans="1:47" ht="20.149999999999999" customHeight="1" x14ac:dyDescent="0.2"/>
    <row r="9" spans="1:47" ht="20.149999999999999" customHeight="1" x14ac:dyDescent="0.2">
      <c r="E9" t="s">
        <v>174</v>
      </c>
      <c r="I9" s="32">
        <f ca="1">INT(RAND()*10+1)+25</f>
        <v>32</v>
      </c>
      <c r="J9" s="32"/>
      <c r="K9" t="s">
        <v>175</v>
      </c>
      <c r="S9" t="s">
        <v>174</v>
      </c>
      <c r="W9" s="32">
        <f ca="1">INT(RAND()*10+1)+25</f>
        <v>31</v>
      </c>
      <c r="X9" s="32"/>
      <c r="Y9" t="s">
        <v>175</v>
      </c>
      <c r="AF9" t="s">
        <v>174</v>
      </c>
      <c r="AJ9" s="32">
        <f ca="1">INT(RAND()*10+1)+25</f>
        <v>26</v>
      </c>
      <c r="AK9" s="32"/>
      <c r="AL9" t="s">
        <v>175</v>
      </c>
    </row>
    <row r="10" spans="1:47" ht="20.149999999999999" customHeight="1" x14ac:dyDescent="0.2">
      <c r="A10" s="1"/>
      <c r="E10" t="s">
        <v>176</v>
      </c>
      <c r="F10" s="28"/>
      <c r="G10" s="28"/>
      <c r="I10" s="32">
        <f ca="1">INT(RAND()*10+1)+105</f>
        <v>107</v>
      </c>
      <c r="J10" s="32"/>
      <c r="K10" s="32"/>
      <c r="L10" t="s">
        <v>175</v>
      </c>
      <c r="AF10" t="s">
        <v>188</v>
      </c>
      <c r="AJ10" s="32">
        <f ca="1">INT(RAND()*10+1)+35</f>
        <v>44</v>
      </c>
      <c r="AK10" s="32"/>
      <c r="AL10" t="s">
        <v>175</v>
      </c>
      <c r="AU10" s="28"/>
    </row>
    <row r="11" spans="1:47" ht="20.149999999999999" customHeight="1" x14ac:dyDescent="0.2"/>
    <row r="12" spans="1:47" ht="20.149999999999999" customHeight="1" x14ac:dyDescent="0.2"/>
    <row r="13" spans="1:47" ht="20.149999999999999" customHeight="1" x14ac:dyDescent="0.2">
      <c r="C13" s="1"/>
    </row>
    <row r="14" spans="1:47" ht="20.149999999999999" customHeight="1" x14ac:dyDescent="0.2">
      <c r="C14" s="1" t="s">
        <v>179</v>
      </c>
      <c r="Y14" s="1" t="s">
        <v>180</v>
      </c>
    </row>
    <row r="15" spans="1:47" ht="20.149999999999999" customHeight="1" x14ac:dyDescent="0.2"/>
    <row r="16" spans="1:47" ht="20.149999999999999" customHeight="1" x14ac:dyDescent="0.2"/>
    <row r="17" spans="1:41" ht="20.149999999999999" customHeight="1" x14ac:dyDescent="0.2">
      <c r="A17" s="1"/>
    </row>
    <row r="18" spans="1:41" ht="20.149999999999999" customHeight="1" x14ac:dyDescent="0.2"/>
    <row r="19" spans="1:41" ht="20.149999999999999" customHeight="1" x14ac:dyDescent="0.2"/>
    <row r="20" spans="1:41" ht="20.149999999999999" customHeight="1" x14ac:dyDescent="0.2">
      <c r="E20" t="s">
        <v>174</v>
      </c>
      <c r="I20" s="32">
        <f ca="1">INT(RAND()*10+1)+115</f>
        <v>122</v>
      </c>
      <c r="J20" s="32"/>
      <c r="K20" s="32"/>
      <c r="L20" t="s">
        <v>175</v>
      </c>
      <c r="Z20" t="s">
        <v>174</v>
      </c>
      <c r="AD20" s="32">
        <f ca="1">INT(RAND()*10+1)+75</f>
        <v>80</v>
      </c>
      <c r="AE20" s="32"/>
      <c r="AF20" t="s">
        <v>175</v>
      </c>
      <c r="AI20" t="s">
        <v>176</v>
      </c>
      <c r="AJ20" s="28"/>
      <c r="AK20" s="28"/>
      <c r="AM20" s="32">
        <f ca="1">INT(RAND()*10+1)+65</f>
        <v>74</v>
      </c>
      <c r="AN20" s="32"/>
      <c r="AO20" t="s">
        <v>175</v>
      </c>
    </row>
    <row r="21" spans="1:41" ht="20.149999999999999" customHeight="1" x14ac:dyDescent="0.2">
      <c r="E21" t="s">
        <v>176</v>
      </c>
      <c r="F21" s="28"/>
      <c r="G21" s="28"/>
      <c r="I21" s="32">
        <f ca="1">INT(RAND()*10+1)+75</f>
        <v>84</v>
      </c>
      <c r="J21" s="32"/>
      <c r="K21" t="s">
        <v>175</v>
      </c>
      <c r="Z21" t="s">
        <v>178</v>
      </c>
      <c r="AA21" s="28"/>
      <c r="AB21" s="28"/>
      <c r="AD21" s="32">
        <f ca="1">INT(RAND()*10+1)+55</f>
        <v>56</v>
      </c>
      <c r="AE21" s="32"/>
      <c r="AF21" t="s">
        <v>175</v>
      </c>
      <c r="AI21" t="s">
        <v>181</v>
      </c>
      <c r="AJ21" s="28"/>
      <c r="AK21" s="28"/>
      <c r="AM21" s="32">
        <f ca="1">INT(RAND()*10+1)+60</f>
        <v>70</v>
      </c>
      <c r="AN21" s="32"/>
      <c r="AO21" t="s">
        <v>175</v>
      </c>
    </row>
    <row r="22" spans="1:41" ht="20.149999999999999" customHeight="1" x14ac:dyDescent="0.2">
      <c r="E22" t="s">
        <v>178</v>
      </c>
      <c r="I22" s="32">
        <f ca="1">INT(RAND()*10+1)+70</f>
        <v>74</v>
      </c>
      <c r="J22" s="32"/>
      <c r="K22" t="s">
        <v>175</v>
      </c>
    </row>
    <row r="23" spans="1:41" ht="20.149999999999999" customHeight="1" x14ac:dyDescent="0.2"/>
    <row r="24" spans="1:41" ht="20.149999999999999" customHeight="1" x14ac:dyDescent="0.2">
      <c r="A24" s="1"/>
    </row>
    <row r="25" spans="1:41" ht="20.149999999999999" customHeight="1" x14ac:dyDescent="0.2"/>
    <row r="26" spans="1:41" ht="20.149999999999999" customHeight="1" x14ac:dyDescent="0.2">
      <c r="C26" s="1" t="s">
        <v>182</v>
      </c>
      <c r="Y26" s="1" t="s">
        <v>183</v>
      </c>
    </row>
    <row r="27" spans="1:41" ht="20.149999999999999" customHeight="1" x14ac:dyDescent="0.2"/>
    <row r="28" spans="1:41" ht="20.149999999999999" customHeight="1" x14ac:dyDescent="0.2"/>
    <row r="29" spans="1:41" ht="20.149999999999999" customHeight="1" x14ac:dyDescent="0.2"/>
    <row r="30" spans="1:41" ht="20.149999999999999" customHeight="1" x14ac:dyDescent="0.2">
      <c r="E30" t="s">
        <v>174</v>
      </c>
      <c r="I30" s="32">
        <f ca="1">INT(RAND()*10+1)+50</f>
        <v>51</v>
      </c>
      <c r="J30" s="32"/>
      <c r="K30" t="s">
        <v>175</v>
      </c>
      <c r="AH30" t="s">
        <v>174</v>
      </c>
      <c r="AL30" s="32">
        <f ca="1">INT(RAND()*10+1)+47</f>
        <v>54</v>
      </c>
      <c r="AM30" s="32"/>
      <c r="AN30" t="s">
        <v>175</v>
      </c>
    </row>
    <row r="31" spans="1:41" ht="20.149999999999999" customHeight="1" x14ac:dyDescent="0.2">
      <c r="E31" t="s">
        <v>176</v>
      </c>
      <c r="F31" s="28"/>
      <c r="G31" s="28"/>
      <c r="I31" s="32">
        <f ca="1">INT(RAND()*10+1)+65</f>
        <v>72</v>
      </c>
      <c r="J31" s="32"/>
      <c r="K31" t="s">
        <v>175</v>
      </c>
      <c r="AH31" t="s">
        <v>176</v>
      </c>
      <c r="AI31" s="28"/>
      <c r="AJ31" s="28"/>
      <c r="AL31" s="32">
        <f ca="1">INT(RAND()*10+1)+75</f>
        <v>83</v>
      </c>
      <c r="AM31" s="32"/>
      <c r="AN31" t="s">
        <v>175</v>
      </c>
    </row>
    <row r="32" spans="1:41" ht="20.149999999999999" customHeight="1" x14ac:dyDescent="0.2">
      <c r="AH32" t="s">
        <v>178</v>
      </c>
      <c r="AL32" s="32">
        <f ca="1">INT(RAND()*10+1)+15</f>
        <v>17</v>
      </c>
      <c r="AM32" s="32"/>
      <c r="AN32" t="s">
        <v>175</v>
      </c>
    </row>
    <row r="33" spans="1:43" ht="20.149999999999999" customHeight="1" x14ac:dyDescent="0.2"/>
    <row r="34" spans="1:43" ht="20.149999999999999" customHeight="1" x14ac:dyDescent="0.2"/>
    <row r="35" spans="1:43" ht="20.149999999999999" customHeight="1" x14ac:dyDescent="0.2"/>
    <row r="36" spans="1:43" ht="19" customHeight="1" x14ac:dyDescent="0.2"/>
    <row r="37" spans="1:43" ht="19" customHeight="1" x14ac:dyDescent="0.2"/>
    <row r="38" spans="1:43" ht="23.5" x14ac:dyDescent="0.2">
      <c r="D38" s="3" t="str">
        <f>IF(D1="","",D1)</f>
        <v>多角形の角</v>
      </c>
      <c r="AM38" s="2" t="str">
        <f>IF(AM1="","",AM1)</f>
        <v>№</v>
      </c>
      <c r="AN38" s="2"/>
      <c r="AO38" s="35" t="str">
        <f>IF(AO1="","",AO1)</f>
        <v/>
      </c>
      <c r="AP38" s="35" t="str">
        <f>IF(AP1="","",AP1)</f>
        <v/>
      </c>
    </row>
    <row r="39" spans="1:43" ht="23.5" x14ac:dyDescent="0.2">
      <c r="E39" s="29" t="s">
        <v>2</v>
      </c>
      <c r="F39" s="30"/>
      <c r="G39" s="30"/>
      <c r="H39" s="30"/>
      <c r="I39" s="30"/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43" ht="20.149999999999999" customHeight="1" x14ac:dyDescent="0.2">
      <c r="A40" t="str">
        <f>IF(A3="","",A3)</f>
        <v>１．</v>
      </c>
      <c r="C40" t="str">
        <f>IF(C3="","",C3)</f>
        <v>次の図で，∠ｘの大きさを求めなさい。</v>
      </c>
      <c r="D40" s="28"/>
      <c r="E40" s="28"/>
    </row>
    <row r="41" spans="1:43" ht="20.149999999999999" customHeight="1" x14ac:dyDescent="0.2">
      <c r="A41" t="str">
        <f>IF(A4="","",A4)</f>
        <v/>
      </c>
      <c r="B41" t="str">
        <f>IF(B4="","",B4)</f>
        <v/>
      </c>
      <c r="C41" s="1" t="str">
        <f>IF(C4="","",C4)</f>
        <v>(1)</v>
      </c>
      <c r="P41" s="1" t="str">
        <f>IF(P4="","",P4)</f>
        <v>(2)</v>
      </c>
      <c r="R41" t="str">
        <f>IF(R4="","",R4)</f>
        <v>ℓ//ｍ</v>
      </c>
      <c r="AD41" s="1" t="str">
        <f>IF(AD4="","",AD4)</f>
        <v>(3)</v>
      </c>
      <c r="AF41" t="str">
        <f>IF(AF4="","",AF4)</f>
        <v>ℓ//ｍ</v>
      </c>
    </row>
    <row r="42" spans="1:43" ht="20.149999999999999" customHeight="1" x14ac:dyDescent="0.2">
      <c r="A42" t="str">
        <f t="shared" ref="A42:AQ42" si="0">IF(A5="","",A5)</f>
        <v/>
      </c>
      <c r="B42" t="str">
        <f t="shared" si="0"/>
        <v/>
      </c>
      <c r="C42" t="str">
        <f t="shared" si="0"/>
        <v/>
      </c>
      <c r="D42" t="str">
        <f t="shared" si="0"/>
        <v/>
      </c>
      <c r="E42" t="str">
        <f t="shared" si="0"/>
        <v/>
      </c>
      <c r="F42" t="str">
        <f t="shared" si="0"/>
        <v/>
      </c>
      <c r="G42" t="str">
        <f t="shared" si="0"/>
        <v/>
      </c>
      <c r="H42" t="str">
        <f t="shared" si="0"/>
        <v/>
      </c>
      <c r="I42" t="str">
        <f t="shared" si="0"/>
        <v/>
      </c>
      <c r="J42" t="str">
        <f t="shared" si="0"/>
        <v/>
      </c>
      <c r="K42" t="str">
        <f t="shared" si="0"/>
        <v/>
      </c>
      <c r="L42" t="str">
        <f t="shared" si="0"/>
        <v/>
      </c>
      <c r="M42" t="str">
        <f t="shared" si="0"/>
        <v/>
      </c>
      <c r="N42" t="str">
        <f t="shared" si="0"/>
        <v/>
      </c>
      <c r="O42" t="str">
        <f t="shared" si="0"/>
        <v/>
      </c>
      <c r="P42" t="str">
        <f t="shared" si="0"/>
        <v/>
      </c>
      <c r="Q42" t="str">
        <f t="shared" si="0"/>
        <v/>
      </c>
      <c r="R42" t="str">
        <f t="shared" si="0"/>
        <v/>
      </c>
      <c r="S42" t="str">
        <f t="shared" si="0"/>
        <v/>
      </c>
      <c r="T42" t="str">
        <f t="shared" si="0"/>
        <v/>
      </c>
      <c r="U42" t="str">
        <f t="shared" si="0"/>
        <v/>
      </c>
      <c r="V42" t="str">
        <f t="shared" si="0"/>
        <v/>
      </c>
      <c r="W42" t="str">
        <f t="shared" si="0"/>
        <v/>
      </c>
      <c r="X42" t="str">
        <f t="shared" si="0"/>
        <v/>
      </c>
      <c r="Y42" t="str">
        <f t="shared" si="0"/>
        <v/>
      </c>
      <c r="Z42" t="str">
        <f t="shared" si="0"/>
        <v/>
      </c>
      <c r="AA42" t="str">
        <f t="shared" si="0"/>
        <v/>
      </c>
      <c r="AB42" t="str">
        <f t="shared" si="0"/>
        <v/>
      </c>
      <c r="AC42" t="str">
        <f t="shared" si="0"/>
        <v/>
      </c>
      <c r="AD42" t="str">
        <f t="shared" si="0"/>
        <v/>
      </c>
      <c r="AE42" t="str">
        <f t="shared" si="0"/>
        <v/>
      </c>
      <c r="AF42" t="str">
        <f t="shared" si="0"/>
        <v/>
      </c>
      <c r="AG42" t="str">
        <f t="shared" si="0"/>
        <v/>
      </c>
      <c r="AH42" t="str">
        <f t="shared" si="0"/>
        <v/>
      </c>
      <c r="AI42" t="str">
        <f t="shared" si="0"/>
        <v/>
      </c>
      <c r="AJ42" t="str">
        <f t="shared" si="0"/>
        <v/>
      </c>
      <c r="AK42" t="str">
        <f t="shared" si="0"/>
        <v/>
      </c>
      <c r="AL42" t="str">
        <f t="shared" si="0"/>
        <v/>
      </c>
      <c r="AM42" t="str">
        <f t="shared" si="0"/>
        <v/>
      </c>
      <c r="AN42" t="str">
        <f t="shared" si="0"/>
        <v/>
      </c>
      <c r="AO42" t="str">
        <f t="shared" si="0"/>
        <v/>
      </c>
      <c r="AP42" t="str">
        <f t="shared" si="0"/>
        <v/>
      </c>
      <c r="AQ42" t="str">
        <f t="shared" si="0"/>
        <v/>
      </c>
    </row>
    <row r="43" spans="1:43" ht="20.149999999999999" customHeight="1" x14ac:dyDescent="0.2">
      <c r="A43" t="str">
        <f t="shared" ref="A43:AQ43" si="1">IF(A6="","",A6)</f>
        <v/>
      </c>
      <c r="B43" t="str">
        <f t="shared" si="1"/>
        <v/>
      </c>
      <c r="C43" t="str">
        <f t="shared" si="1"/>
        <v/>
      </c>
      <c r="D43" t="str">
        <f t="shared" si="1"/>
        <v/>
      </c>
      <c r="E43" t="str">
        <f t="shared" si="1"/>
        <v/>
      </c>
      <c r="F43" t="str">
        <f t="shared" si="1"/>
        <v/>
      </c>
      <c r="G43" t="str">
        <f t="shared" si="1"/>
        <v/>
      </c>
      <c r="H43" t="str">
        <f t="shared" si="1"/>
        <v/>
      </c>
      <c r="I43" t="str">
        <f t="shared" si="1"/>
        <v/>
      </c>
      <c r="J43" t="str">
        <f t="shared" si="1"/>
        <v/>
      </c>
      <c r="K43" t="str">
        <f t="shared" si="1"/>
        <v/>
      </c>
      <c r="L43" t="str">
        <f t="shared" si="1"/>
        <v/>
      </c>
      <c r="M43" t="str">
        <f t="shared" si="1"/>
        <v/>
      </c>
      <c r="N43" t="str">
        <f t="shared" si="1"/>
        <v/>
      </c>
      <c r="O43" t="str">
        <f t="shared" si="1"/>
        <v/>
      </c>
      <c r="P43" t="str">
        <f t="shared" si="1"/>
        <v/>
      </c>
      <c r="Q43" t="str">
        <f t="shared" si="1"/>
        <v/>
      </c>
      <c r="R43" t="str">
        <f t="shared" si="1"/>
        <v/>
      </c>
      <c r="S43" t="str">
        <f t="shared" si="1"/>
        <v/>
      </c>
      <c r="T43" t="str">
        <f t="shared" si="1"/>
        <v/>
      </c>
      <c r="U43" t="str">
        <f t="shared" si="1"/>
        <v/>
      </c>
      <c r="V43" t="str">
        <f t="shared" si="1"/>
        <v/>
      </c>
      <c r="W43" t="str">
        <f t="shared" si="1"/>
        <v/>
      </c>
      <c r="X43" t="str">
        <f t="shared" si="1"/>
        <v/>
      </c>
      <c r="Y43" t="str">
        <f t="shared" si="1"/>
        <v/>
      </c>
      <c r="Z43" t="str">
        <f t="shared" si="1"/>
        <v/>
      </c>
      <c r="AA43" t="str">
        <f t="shared" si="1"/>
        <v/>
      </c>
      <c r="AB43" t="str">
        <f t="shared" si="1"/>
        <v/>
      </c>
      <c r="AC43" t="str">
        <f t="shared" si="1"/>
        <v/>
      </c>
      <c r="AD43" t="str">
        <f t="shared" si="1"/>
        <v/>
      </c>
      <c r="AE43" t="str">
        <f t="shared" si="1"/>
        <v/>
      </c>
      <c r="AF43" t="str">
        <f t="shared" si="1"/>
        <v/>
      </c>
      <c r="AG43" t="str">
        <f t="shared" si="1"/>
        <v/>
      </c>
      <c r="AH43" t="str">
        <f t="shared" si="1"/>
        <v/>
      </c>
      <c r="AI43" t="str">
        <f t="shared" si="1"/>
        <v/>
      </c>
      <c r="AJ43" t="str">
        <f t="shared" si="1"/>
        <v/>
      </c>
      <c r="AK43" t="str">
        <f t="shared" si="1"/>
        <v/>
      </c>
      <c r="AL43" t="str">
        <f t="shared" si="1"/>
        <v/>
      </c>
      <c r="AM43" t="str">
        <f t="shared" si="1"/>
        <v/>
      </c>
      <c r="AN43" t="str">
        <f t="shared" si="1"/>
        <v/>
      </c>
      <c r="AO43" t="str">
        <f t="shared" si="1"/>
        <v/>
      </c>
      <c r="AP43" t="str">
        <f t="shared" si="1"/>
        <v/>
      </c>
      <c r="AQ43" t="str">
        <f t="shared" si="1"/>
        <v/>
      </c>
    </row>
    <row r="44" spans="1:43" ht="20.149999999999999" customHeight="1" x14ac:dyDescent="0.2">
      <c r="A44" t="str">
        <f t="shared" ref="A44:AQ44" si="2">IF(A7="","",A7)</f>
        <v/>
      </c>
      <c r="B44" t="str">
        <f t="shared" si="2"/>
        <v/>
      </c>
      <c r="C44" t="str">
        <f t="shared" si="2"/>
        <v/>
      </c>
      <c r="D44" t="str">
        <f t="shared" si="2"/>
        <v/>
      </c>
      <c r="E44" t="str">
        <f t="shared" si="2"/>
        <v/>
      </c>
      <c r="F44" t="str">
        <f t="shared" si="2"/>
        <v/>
      </c>
      <c r="G44" t="str">
        <f t="shared" si="2"/>
        <v/>
      </c>
      <c r="H44" t="str">
        <f t="shared" si="2"/>
        <v/>
      </c>
      <c r="I44" t="str">
        <f t="shared" si="2"/>
        <v/>
      </c>
      <c r="J44" t="str">
        <f t="shared" si="2"/>
        <v/>
      </c>
      <c r="K44" t="str">
        <f t="shared" si="2"/>
        <v/>
      </c>
      <c r="L44" t="str">
        <f t="shared" si="2"/>
        <v/>
      </c>
      <c r="M44" t="str">
        <f t="shared" si="2"/>
        <v/>
      </c>
      <c r="N44" t="str">
        <f t="shared" si="2"/>
        <v/>
      </c>
      <c r="O44" t="str">
        <f t="shared" si="2"/>
        <v/>
      </c>
      <c r="P44" t="str">
        <f t="shared" si="2"/>
        <v/>
      </c>
      <c r="Q44" t="str">
        <f t="shared" si="2"/>
        <v/>
      </c>
      <c r="R44" t="str">
        <f t="shared" si="2"/>
        <v/>
      </c>
      <c r="S44" t="str">
        <f t="shared" si="2"/>
        <v/>
      </c>
      <c r="T44" t="str">
        <f t="shared" si="2"/>
        <v/>
      </c>
      <c r="U44" t="str">
        <f t="shared" si="2"/>
        <v/>
      </c>
      <c r="V44" t="str">
        <f t="shared" si="2"/>
        <v/>
      </c>
      <c r="W44" t="str">
        <f t="shared" si="2"/>
        <v/>
      </c>
      <c r="X44" t="str">
        <f t="shared" si="2"/>
        <v/>
      </c>
      <c r="Y44" t="str">
        <f t="shared" si="2"/>
        <v/>
      </c>
      <c r="Z44" t="str">
        <f t="shared" si="2"/>
        <v/>
      </c>
      <c r="AA44" t="str">
        <f t="shared" si="2"/>
        <v/>
      </c>
      <c r="AB44" t="str">
        <f t="shared" si="2"/>
        <v/>
      </c>
      <c r="AC44" t="str">
        <f t="shared" si="2"/>
        <v/>
      </c>
      <c r="AD44" t="str">
        <f t="shared" si="2"/>
        <v/>
      </c>
      <c r="AE44" t="str">
        <f t="shared" si="2"/>
        <v/>
      </c>
      <c r="AF44" t="str">
        <f t="shared" si="2"/>
        <v/>
      </c>
      <c r="AG44" t="str">
        <f t="shared" si="2"/>
        <v/>
      </c>
      <c r="AH44" t="str">
        <f t="shared" si="2"/>
        <v/>
      </c>
      <c r="AI44" t="str">
        <f t="shared" si="2"/>
        <v/>
      </c>
      <c r="AJ44" t="str">
        <f t="shared" si="2"/>
        <v/>
      </c>
      <c r="AK44" t="str">
        <f t="shared" si="2"/>
        <v/>
      </c>
      <c r="AL44" t="str">
        <f t="shared" si="2"/>
        <v/>
      </c>
      <c r="AM44" t="str">
        <f t="shared" si="2"/>
        <v/>
      </c>
      <c r="AN44" t="str">
        <f t="shared" si="2"/>
        <v/>
      </c>
      <c r="AO44" t="str">
        <f t="shared" si="2"/>
        <v/>
      </c>
      <c r="AP44" t="str">
        <f t="shared" si="2"/>
        <v/>
      </c>
      <c r="AQ44" t="str">
        <f t="shared" si="2"/>
        <v/>
      </c>
    </row>
    <row r="45" spans="1:43" ht="20.149999999999999" customHeight="1" x14ac:dyDescent="0.2">
      <c r="A45" t="str">
        <f t="shared" ref="A45:AQ45" si="3">IF(A8="","",A8)</f>
        <v/>
      </c>
      <c r="B45" t="str">
        <f t="shared" si="3"/>
        <v/>
      </c>
      <c r="C45" t="str">
        <f t="shared" si="3"/>
        <v/>
      </c>
      <c r="D45" t="str">
        <f t="shared" si="3"/>
        <v/>
      </c>
      <c r="E45" t="str">
        <f t="shared" si="3"/>
        <v/>
      </c>
      <c r="F45" t="str">
        <f t="shared" si="3"/>
        <v/>
      </c>
      <c r="G45" t="str">
        <f t="shared" si="3"/>
        <v/>
      </c>
      <c r="H45" t="str">
        <f t="shared" si="3"/>
        <v/>
      </c>
      <c r="I45" t="str">
        <f t="shared" si="3"/>
        <v/>
      </c>
      <c r="J45" t="str">
        <f t="shared" si="3"/>
        <v/>
      </c>
      <c r="K45" t="str">
        <f t="shared" si="3"/>
        <v/>
      </c>
      <c r="L45" t="str">
        <f t="shared" si="3"/>
        <v/>
      </c>
      <c r="M45" t="str">
        <f t="shared" si="3"/>
        <v/>
      </c>
      <c r="N45" t="str">
        <f t="shared" si="3"/>
        <v/>
      </c>
      <c r="O45" t="str">
        <f t="shared" si="3"/>
        <v/>
      </c>
      <c r="P45" t="str">
        <f t="shared" si="3"/>
        <v/>
      </c>
      <c r="Q45" t="str">
        <f t="shared" si="3"/>
        <v/>
      </c>
      <c r="R45" t="str">
        <f t="shared" si="3"/>
        <v/>
      </c>
      <c r="S45" t="str">
        <f t="shared" si="3"/>
        <v/>
      </c>
      <c r="T45" t="str">
        <f t="shared" si="3"/>
        <v/>
      </c>
      <c r="U45" t="str">
        <f t="shared" si="3"/>
        <v/>
      </c>
      <c r="V45" t="str">
        <f t="shared" si="3"/>
        <v/>
      </c>
      <c r="W45" t="str">
        <f t="shared" si="3"/>
        <v/>
      </c>
      <c r="X45" t="str">
        <f t="shared" si="3"/>
        <v/>
      </c>
      <c r="Y45" t="str">
        <f t="shared" si="3"/>
        <v/>
      </c>
      <c r="Z45" t="str">
        <f t="shared" si="3"/>
        <v/>
      </c>
      <c r="AA45" t="str">
        <f t="shared" si="3"/>
        <v/>
      </c>
      <c r="AB45" t="str">
        <f t="shared" si="3"/>
        <v/>
      </c>
      <c r="AC45" t="str">
        <f t="shared" si="3"/>
        <v/>
      </c>
      <c r="AD45" t="str">
        <f t="shared" si="3"/>
        <v/>
      </c>
      <c r="AE45" t="str">
        <f t="shared" si="3"/>
        <v/>
      </c>
      <c r="AF45" t="str">
        <f t="shared" si="3"/>
        <v/>
      </c>
      <c r="AG45" t="str">
        <f t="shared" si="3"/>
        <v/>
      </c>
      <c r="AH45" t="str">
        <f t="shared" si="3"/>
        <v/>
      </c>
      <c r="AI45" t="str">
        <f t="shared" si="3"/>
        <v/>
      </c>
      <c r="AJ45" t="str">
        <f t="shared" si="3"/>
        <v/>
      </c>
      <c r="AK45" t="str">
        <f t="shared" si="3"/>
        <v/>
      </c>
      <c r="AL45" t="str">
        <f t="shared" si="3"/>
        <v/>
      </c>
      <c r="AM45" t="str">
        <f t="shared" si="3"/>
        <v/>
      </c>
      <c r="AN45" t="str">
        <f t="shared" si="3"/>
        <v/>
      </c>
      <c r="AO45" t="str">
        <f t="shared" si="3"/>
        <v/>
      </c>
      <c r="AP45" t="str">
        <f t="shared" si="3"/>
        <v/>
      </c>
      <c r="AQ45" t="str">
        <f t="shared" si="3"/>
        <v/>
      </c>
    </row>
    <row r="46" spans="1:43" ht="20.149999999999999" customHeight="1" x14ac:dyDescent="0.2">
      <c r="A46" t="str">
        <f t="shared" ref="A46:AQ46" si="4">IF(A9="","",A9)</f>
        <v/>
      </c>
      <c r="B46" t="str">
        <f t="shared" si="4"/>
        <v/>
      </c>
      <c r="C46" t="str">
        <f t="shared" si="4"/>
        <v/>
      </c>
      <c r="D46" t="str">
        <f t="shared" si="4"/>
        <v/>
      </c>
      <c r="E46" t="str">
        <f t="shared" si="4"/>
        <v>∠ａ＝</v>
      </c>
      <c r="I46" s="32">
        <f t="shared" ca="1" si="4"/>
        <v>32</v>
      </c>
      <c r="J46" s="32" t="str">
        <f t="shared" si="4"/>
        <v/>
      </c>
      <c r="K46" t="str">
        <f t="shared" si="4"/>
        <v>°</v>
      </c>
      <c r="L46" t="str">
        <f t="shared" si="4"/>
        <v/>
      </c>
      <c r="M46" t="str">
        <f t="shared" si="4"/>
        <v/>
      </c>
      <c r="N46" t="str">
        <f t="shared" si="4"/>
        <v/>
      </c>
      <c r="O46" t="str">
        <f t="shared" si="4"/>
        <v/>
      </c>
      <c r="P46" t="str">
        <f t="shared" si="4"/>
        <v/>
      </c>
      <c r="Q46" t="str">
        <f t="shared" si="4"/>
        <v/>
      </c>
      <c r="R46" t="str">
        <f t="shared" si="4"/>
        <v/>
      </c>
      <c r="S46" t="str">
        <f t="shared" si="4"/>
        <v>∠ａ＝</v>
      </c>
      <c r="W46" s="32">
        <f t="shared" ca="1" si="4"/>
        <v>31</v>
      </c>
      <c r="X46" s="32" t="str">
        <f t="shared" si="4"/>
        <v/>
      </c>
      <c r="Y46" t="str">
        <f t="shared" si="4"/>
        <v>°</v>
      </c>
      <c r="Z46" t="str">
        <f t="shared" si="4"/>
        <v/>
      </c>
      <c r="AA46" t="str">
        <f t="shared" si="4"/>
        <v/>
      </c>
      <c r="AB46" t="str">
        <f t="shared" si="4"/>
        <v/>
      </c>
      <c r="AC46" t="str">
        <f t="shared" si="4"/>
        <v/>
      </c>
      <c r="AD46" t="str">
        <f t="shared" si="4"/>
        <v/>
      </c>
      <c r="AE46" t="str">
        <f t="shared" si="4"/>
        <v/>
      </c>
      <c r="AF46" t="str">
        <f t="shared" si="4"/>
        <v>∠ａ＝</v>
      </c>
      <c r="AJ46" s="32">
        <f t="shared" ca="1" si="4"/>
        <v>26</v>
      </c>
      <c r="AK46" s="32" t="str">
        <f t="shared" si="4"/>
        <v/>
      </c>
      <c r="AL46" t="str">
        <f t="shared" si="4"/>
        <v>°</v>
      </c>
      <c r="AM46" t="str">
        <f t="shared" si="4"/>
        <v/>
      </c>
      <c r="AN46" t="str">
        <f t="shared" si="4"/>
        <v/>
      </c>
      <c r="AO46" t="str">
        <f t="shared" si="4"/>
        <v/>
      </c>
      <c r="AP46" t="str">
        <f t="shared" si="4"/>
        <v/>
      </c>
      <c r="AQ46" t="str">
        <f t="shared" si="4"/>
        <v/>
      </c>
    </row>
    <row r="47" spans="1:43" ht="20.149999999999999" customHeight="1" x14ac:dyDescent="0.2">
      <c r="A47" s="1" t="str">
        <f t="shared" ref="A47:O47" si="5">IF(A10="","",A10)</f>
        <v/>
      </c>
      <c r="B47" t="str">
        <f t="shared" si="5"/>
        <v/>
      </c>
      <c r="C47" t="str">
        <f t="shared" si="5"/>
        <v/>
      </c>
      <c r="D47" t="str">
        <f t="shared" si="5"/>
        <v/>
      </c>
      <c r="E47" t="str">
        <f t="shared" si="5"/>
        <v>∠ｂ＝</v>
      </c>
      <c r="F47" s="28"/>
      <c r="G47" s="28"/>
      <c r="I47" s="32">
        <f t="shared" ca="1" si="5"/>
        <v>107</v>
      </c>
      <c r="J47" s="32" t="str">
        <f t="shared" si="5"/>
        <v/>
      </c>
      <c r="K47" s="32" t="str">
        <f t="shared" si="5"/>
        <v/>
      </c>
      <c r="L47" t="str">
        <f t="shared" si="5"/>
        <v>°</v>
      </c>
      <c r="M47" t="str">
        <f t="shared" si="5"/>
        <v/>
      </c>
      <c r="N47" t="str">
        <f t="shared" si="5"/>
        <v/>
      </c>
      <c r="O47" t="str">
        <f t="shared" si="5"/>
        <v/>
      </c>
      <c r="S47" s="30" t="s">
        <v>187</v>
      </c>
      <c r="T47" s="30"/>
      <c r="U47" s="30"/>
      <c r="V47" s="30"/>
      <c r="W47" s="42">
        <v>180</v>
      </c>
      <c r="X47" s="42"/>
      <c r="Y47" s="42"/>
      <c r="Z47" s="42" t="s">
        <v>185</v>
      </c>
      <c r="AA47" s="42"/>
      <c r="AB47" s="42">
        <f ca="1">W46</f>
        <v>31</v>
      </c>
      <c r="AC47" s="42"/>
      <c r="AD47" s="31"/>
      <c r="AF47" t="str">
        <f>IF(AF10="","",AF10)</f>
        <v>∠ｂ＝</v>
      </c>
      <c r="AJ47" s="32">
        <f t="shared" ref="AJ47:AQ47" ca="1" si="6">IF(AJ10="","",AJ10)</f>
        <v>44</v>
      </c>
      <c r="AK47" s="32" t="str">
        <f t="shared" si="6"/>
        <v/>
      </c>
      <c r="AL47" t="str">
        <f t="shared" si="6"/>
        <v>°</v>
      </c>
      <c r="AM47" t="str">
        <f t="shared" si="6"/>
        <v/>
      </c>
      <c r="AN47" t="str">
        <f t="shared" si="6"/>
        <v/>
      </c>
      <c r="AO47" t="str">
        <f t="shared" si="6"/>
        <v/>
      </c>
      <c r="AP47" t="str">
        <f t="shared" si="6"/>
        <v/>
      </c>
      <c r="AQ47" t="str">
        <f t="shared" si="6"/>
        <v/>
      </c>
    </row>
    <row r="48" spans="1:43" ht="20.149999999999999" customHeight="1" x14ac:dyDescent="0.2">
      <c r="B48" s="30" t="s">
        <v>184</v>
      </c>
      <c r="C48" s="30"/>
      <c r="D48" s="30"/>
      <c r="E48" s="30"/>
      <c r="F48" s="42">
        <v>180</v>
      </c>
      <c r="G48" s="42"/>
      <c r="H48" s="42"/>
      <c r="I48" s="42" t="s">
        <v>185</v>
      </c>
      <c r="J48" s="42"/>
      <c r="K48" s="42">
        <f ca="1">I46</f>
        <v>32</v>
      </c>
      <c r="L48" s="42"/>
      <c r="M48" s="42" t="s">
        <v>185</v>
      </c>
      <c r="N48" s="42"/>
      <c r="O48" s="42">
        <f ca="1">I47</f>
        <v>107</v>
      </c>
      <c r="P48" s="42"/>
      <c r="Q48" s="42"/>
      <c r="S48" s="30"/>
      <c r="T48" s="30"/>
      <c r="U48" s="42" t="s">
        <v>186</v>
      </c>
      <c r="V48" s="42"/>
      <c r="W48" s="42">
        <f ca="1">W47-AB47</f>
        <v>149</v>
      </c>
      <c r="X48" s="42"/>
      <c r="Y48" s="42"/>
      <c r="Z48" s="30" t="s">
        <v>175</v>
      </c>
      <c r="AA48" s="30"/>
      <c r="AF48" s="30" t="s">
        <v>187</v>
      </c>
      <c r="AG48" s="30"/>
      <c r="AH48" s="30"/>
      <c r="AI48" s="30"/>
      <c r="AJ48" s="42">
        <f ca="1">AJ46</f>
        <v>26</v>
      </c>
      <c r="AK48" s="42"/>
      <c r="AL48" s="42" t="s">
        <v>189</v>
      </c>
      <c r="AM48" s="42"/>
      <c r="AN48" s="42">
        <f ca="1">AJ47</f>
        <v>44</v>
      </c>
      <c r="AO48" s="42"/>
    </row>
    <row r="49" spans="1:43" ht="20.149999999999999" customHeight="1" x14ac:dyDescent="0.2">
      <c r="B49" s="30"/>
      <c r="C49" s="30"/>
      <c r="D49" s="42" t="s">
        <v>186</v>
      </c>
      <c r="E49" s="42"/>
      <c r="F49" s="42">
        <f ca="1">F48-K48-O48</f>
        <v>41</v>
      </c>
      <c r="G49" s="42"/>
      <c r="H49" s="42"/>
      <c r="I49" s="30" t="s">
        <v>175</v>
      </c>
      <c r="J49" s="30"/>
      <c r="K49" s="30"/>
      <c r="L49" s="30"/>
      <c r="M49" s="30"/>
      <c r="N49" s="30"/>
      <c r="O49" s="30"/>
      <c r="P49" s="30"/>
      <c r="Q49" s="30"/>
      <c r="AF49" s="30"/>
      <c r="AG49" s="30"/>
      <c r="AH49" s="42" t="s">
        <v>186</v>
      </c>
      <c r="AI49" s="42"/>
      <c r="AJ49" s="42">
        <f ca="1">AJ48+AN48</f>
        <v>70</v>
      </c>
      <c r="AK49" s="42"/>
      <c r="AL49" s="42"/>
      <c r="AM49" s="30" t="s">
        <v>175</v>
      </c>
      <c r="AN49" s="30"/>
      <c r="AO49" s="30"/>
    </row>
    <row r="50" spans="1:43" ht="20.149999999999999" customHeight="1" x14ac:dyDescent="0.2">
      <c r="C50" s="1"/>
    </row>
    <row r="51" spans="1:43" ht="20.149999999999999" customHeight="1" x14ac:dyDescent="0.2">
      <c r="A51" t="str">
        <f>IF(A14="","",A14)</f>
        <v/>
      </c>
      <c r="B51" t="str">
        <f>IF(B14="","",B14)</f>
        <v/>
      </c>
      <c r="C51" s="1" t="str">
        <f>IF(C14="","",C14)</f>
        <v>(4)</v>
      </c>
      <c r="Y51" s="1" t="str">
        <f>IF(Y14="","",Y14)</f>
        <v>(5)</v>
      </c>
    </row>
    <row r="52" spans="1:43" ht="20.149999999999999" customHeight="1" x14ac:dyDescent="0.2">
      <c r="A52" t="str">
        <f t="shared" ref="A52:AQ52" si="7">IF(A15="","",A15)</f>
        <v/>
      </c>
      <c r="B52" t="str">
        <f t="shared" si="7"/>
        <v/>
      </c>
      <c r="C52" t="str">
        <f t="shared" si="7"/>
        <v/>
      </c>
      <c r="D52" t="str">
        <f t="shared" si="7"/>
        <v/>
      </c>
      <c r="E52" t="str">
        <f t="shared" si="7"/>
        <v/>
      </c>
      <c r="F52" t="str">
        <f t="shared" si="7"/>
        <v/>
      </c>
      <c r="G52" t="str">
        <f t="shared" si="7"/>
        <v/>
      </c>
      <c r="H52" t="str">
        <f t="shared" si="7"/>
        <v/>
      </c>
      <c r="I52" t="str">
        <f t="shared" si="7"/>
        <v/>
      </c>
      <c r="J52" t="str">
        <f t="shared" si="7"/>
        <v/>
      </c>
      <c r="K52" t="str">
        <f t="shared" si="7"/>
        <v/>
      </c>
      <c r="L52" t="str">
        <f t="shared" si="7"/>
        <v/>
      </c>
      <c r="M52" t="str">
        <f t="shared" si="7"/>
        <v/>
      </c>
      <c r="N52" t="str">
        <f t="shared" si="7"/>
        <v/>
      </c>
      <c r="O52" t="str">
        <f t="shared" si="7"/>
        <v/>
      </c>
      <c r="P52" t="str">
        <f t="shared" si="7"/>
        <v/>
      </c>
      <c r="Q52" t="str">
        <f t="shared" si="7"/>
        <v/>
      </c>
      <c r="R52" t="str">
        <f t="shared" si="7"/>
        <v/>
      </c>
      <c r="S52" t="str">
        <f t="shared" si="7"/>
        <v/>
      </c>
      <c r="T52" t="str">
        <f t="shared" si="7"/>
        <v/>
      </c>
      <c r="U52" t="str">
        <f t="shared" si="7"/>
        <v/>
      </c>
      <c r="V52" t="str">
        <f t="shared" si="7"/>
        <v/>
      </c>
      <c r="W52" t="str">
        <f t="shared" si="7"/>
        <v/>
      </c>
      <c r="X52" t="str">
        <f t="shared" si="7"/>
        <v/>
      </c>
      <c r="Y52" t="str">
        <f t="shared" si="7"/>
        <v/>
      </c>
      <c r="Z52" t="str">
        <f t="shared" si="7"/>
        <v/>
      </c>
      <c r="AA52" t="str">
        <f t="shared" si="7"/>
        <v/>
      </c>
      <c r="AB52" t="str">
        <f t="shared" si="7"/>
        <v/>
      </c>
      <c r="AC52" t="str">
        <f t="shared" si="7"/>
        <v/>
      </c>
      <c r="AD52" t="str">
        <f t="shared" si="7"/>
        <v/>
      </c>
      <c r="AE52" t="str">
        <f t="shared" si="7"/>
        <v/>
      </c>
      <c r="AF52" t="str">
        <f t="shared" si="7"/>
        <v/>
      </c>
      <c r="AG52" t="str">
        <f t="shared" si="7"/>
        <v/>
      </c>
      <c r="AH52" t="str">
        <f t="shared" si="7"/>
        <v/>
      </c>
      <c r="AI52" t="str">
        <f t="shared" si="7"/>
        <v/>
      </c>
      <c r="AJ52" t="str">
        <f t="shared" si="7"/>
        <v/>
      </c>
      <c r="AK52" t="str">
        <f t="shared" si="7"/>
        <v/>
      </c>
      <c r="AL52" t="str">
        <f t="shared" si="7"/>
        <v/>
      </c>
      <c r="AM52" t="str">
        <f t="shared" si="7"/>
        <v/>
      </c>
      <c r="AN52" t="str">
        <f t="shared" si="7"/>
        <v/>
      </c>
      <c r="AO52" t="str">
        <f t="shared" si="7"/>
        <v/>
      </c>
      <c r="AP52" t="str">
        <f t="shared" si="7"/>
        <v/>
      </c>
      <c r="AQ52" t="str">
        <f t="shared" si="7"/>
        <v/>
      </c>
    </row>
    <row r="53" spans="1:43" ht="20.149999999999999" customHeight="1" x14ac:dyDescent="0.2">
      <c r="A53" t="str">
        <f t="shared" ref="A53:AQ53" si="8">IF(A16="","",A16)</f>
        <v/>
      </c>
      <c r="B53" t="str">
        <f t="shared" si="8"/>
        <v/>
      </c>
      <c r="C53" t="str">
        <f t="shared" si="8"/>
        <v/>
      </c>
      <c r="D53" t="str">
        <f t="shared" si="8"/>
        <v/>
      </c>
      <c r="E53" t="str">
        <f t="shared" si="8"/>
        <v/>
      </c>
      <c r="F53" t="str">
        <f t="shared" si="8"/>
        <v/>
      </c>
      <c r="G53" t="str">
        <f t="shared" si="8"/>
        <v/>
      </c>
      <c r="H53" t="str">
        <f t="shared" si="8"/>
        <v/>
      </c>
      <c r="I53" t="str">
        <f t="shared" si="8"/>
        <v/>
      </c>
      <c r="J53" t="str">
        <f t="shared" si="8"/>
        <v/>
      </c>
      <c r="K53" t="str">
        <f t="shared" si="8"/>
        <v/>
      </c>
      <c r="L53" t="str">
        <f t="shared" si="8"/>
        <v/>
      </c>
      <c r="M53" t="str">
        <f t="shared" si="8"/>
        <v/>
      </c>
      <c r="N53" t="str">
        <f t="shared" si="8"/>
        <v/>
      </c>
      <c r="O53" t="str">
        <f t="shared" si="8"/>
        <v/>
      </c>
      <c r="P53" t="str">
        <f t="shared" si="8"/>
        <v/>
      </c>
      <c r="Q53" t="str">
        <f t="shared" si="8"/>
        <v/>
      </c>
      <c r="R53" t="str">
        <f t="shared" si="8"/>
        <v/>
      </c>
      <c r="S53" t="str">
        <f t="shared" si="8"/>
        <v/>
      </c>
      <c r="T53" t="str">
        <f t="shared" si="8"/>
        <v/>
      </c>
      <c r="U53" t="str">
        <f t="shared" si="8"/>
        <v/>
      </c>
      <c r="V53" t="str">
        <f t="shared" si="8"/>
        <v/>
      </c>
      <c r="W53" t="str">
        <f t="shared" si="8"/>
        <v/>
      </c>
      <c r="X53" t="str">
        <f t="shared" si="8"/>
        <v/>
      </c>
      <c r="Y53" t="str">
        <f t="shared" si="8"/>
        <v/>
      </c>
      <c r="Z53" t="str">
        <f t="shared" si="8"/>
        <v/>
      </c>
      <c r="AA53" t="str">
        <f t="shared" si="8"/>
        <v/>
      </c>
      <c r="AB53" t="str">
        <f t="shared" si="8"/>
        <v/>
      </c>
      <c r="AC53" t="str">
        <f t="shared" si="8"/>
        <v/>
      </c>
      <c r="AD53" t="str">
        <f t="shared" si="8"/>
        <v/>
      </c>
      <c r="AE53" t="str">
        <f t="shared" si="8"/>
        <v/>
      </c>
      <c r="AF53" t="str">
        <f t="shared" si="8"/>
        <v/>
      </c>
      <c r="AG53" t="str">
        <f t="shared" si="8"/>
        <v/>
      </c>
      <c r="AH53" t="str">
        <f t="shared" si="8"/>
        <v/>
      </c>
      <c r="AI53" t="str">
        <f t="shared" si="8"/>
        <v/>
      </c>
      <c r="AJ53" t="str">
        <f t="shared" si="8"/>
        <v/>
      </c>
      <c r="AK53" t="str">
        <f t="shared" si="8"/>
        <v/>
      </c>
      <c r="AL53" t="str">
        <f t="shared" si="8"/>
        <v/>
      </c>
      <c r="AM53" t="str">
        <f t="shared" si="8"/>
        <v/>
      </c>
      <c r="AN53" t="str">
        <f t="shared" si="8"/>
        <v/>
      </c>
      <c r="AO53" t="str">
        <f t="shared" si="8"/>
        <v/>
      </c>
      <c r="AP53" t="str">
        <f t="shared" si="8"/>
        <v/>
      </c>
      <c r="AQ53" t="str">
        <f t="shared" si="8"/>
        <v/>
      </c>
    </row>
    <row r="54" spans="1:43" ht="20.149999999999999" customHeight="1" x14ac:dyDescent="0.2">
      <c r="A54" s="1" t="str">
        <f t="shared" ref="A54:AQ54" si="9">IF(A17="","",A17)</f>
        <v/>
      </c>
      <c r="B54" t="str">
        <f t="shared" si="9"/>
        <v/>
      </c>
      <c r="C54" t="str">
        <f t="shared" si="9"/>
        <v/>
      </c>
      <c r="D54" t="str">
        <f t="shared" si="9"/>
        <v/>
      </c>
      <c r="E54" t="str">
        <f t="shared" si="9"/>
        <v/>
      </c>
      <c r="F54" t="str">
        <f t="shared" si="9"/>
        <v/>
      </c>
      <c r="G54" t="str">
        <f t="shared" si="9"/>
        <v/>
      </c>
      <c r="H54" t="str">
        <f t="shared" si="9"/>
        <v/>
      </c>
      <c r="I54" t="str">
        <f t="shared" si="9"/>
        <v/>
      </c>
      <c r="J54" t="str">
        <f t="shared" si="9"/>
        <v/>
      </c>
      <c r="K54" t="str">
        <f t="shared" si="9"/>
        <v/>
      </c>
      <c r="L54" t="str">
        <f t="shared" si="9"/>
        <v/>
      </c>
      <c r="M54" t="str">
        <f t="shared" si="9"/>
        <v/>
      </c>
      <c r="N54" t="str">
        <f t="shared" si="9"/>
        <v/>
      </c>
      <c r="O54" t="str">
        <f t="shared" si="9"/>
        <v/>
      </c>
      <c r="P54" t="str">
        <f t="shared" si="9"/>
        <v/>
      </c>
      <c r="Q54" t="str">
        <f t="shared" si="9"/>
        <v/>
      </c>
      <c r="R54" t="str">
        <f t="shared" si="9"/>
        <v/>
      </c>
      <c r="S54" t="str">
        <f t="shared" si="9"/>
        <v/>
      </c>
      <c r="T54" t="str">
        <f t="shared" si="9"/>
        <v/>
      </c>
      <c r="U54" t="str">
        <f t="shared" si="9"/>
        <v/>
      </c>
      <c r="V54" t="str">
        <f t="shared" si="9"/>
        <v/>
      </c>
      <c r="W54" t="str">
        <f t="shared" si="9"/>
        <v/>
      </c>
      <c r="X54" t="str">
        <f t="shared" si="9"/>
        <v/>
      </c>
      <c r="Y54" t="str">
        <f t="shared" si="9"/>
        <v/>
      </c>
      <c r="Z54" t="str">
        <f t="shared" si="9"/>
        <v/>
      </c>
      <c r="AA54" t="str">
        <f t="shared" si="9"/>
        <v/>
      </c>
      <c r="AB54" t="str">
        <f t="shared" si="9"/>
        <v/>
      </c>
      <c r="AC54" t="str">
        <f t="shared" si="9"/>
        <v/>
      </c>
      <c r="AD54" t="str">
        <f t="shared" si="9"/>
        <v/>
      </c>
      <c r="AE54" t="str">
        <f t="shared" si="9"/>
        <v/>
      </c>
      <c r="AF54" t="str">
        <f t="shared" si="9"/>
        <v/>
      </c>
      <c r="AG54" t="str">
        <f t="shared" si="9"/>
        <v/>
      </c>
      <c r="AH54" t="str">
        <f t="shared" si="9"/>
        <v/>
      </c>
      <c r="AI54" t="str">
        <f t="shared" si="9"/>
        <v/>
      </c>
      <c r="AJ54" t="str">
        <f t="shared" si="9"/>
        <v/>
      </c>
      <c r="AK54" t="str">
        <f t="shared" si="9"/>
        <v/>
      </c>
      <c r="AL54" t="str">
        <f t="shared" si="9"/>
        <v/>
      </c>
      <c r="AM54" t="str">
        <f t="shared" si="9"/>
        <v/>
      </c>
      <c r="AN54" t="str">
        <f t="shared" si="9"/>
        <v/>
      </c>
      <c r="AO54" t="str">
        <f t="shared" si="9"/>
        <v/>
      </c>
      <c r="AP54" t="str">
        <f t="shared" si="9"/>
        <v/>
      </c>
      <c r="AQ54" t="str">
        <f t="shared" si="9"/>
        <v/>
      </c>
    </row>
    <row r="55" spans="1:43" ht="20.149999999999999" customHeight="1" x14ac:dyDescent="0.2">
      <c r="A55" t="str">
        <f t="shared" ref="A55:AQ55" si="10">IF(A18="","",A18)</f>
        <v/>
      </c>
      <c r="B55" t="str">
        <f t="shared" si="10"/>
        <v/>
      </c>
      <c r="C55" t="str">
        <f t="shared" si="10"/>
        <v/>
      </c>
      <c r="D55" t="str">
        <f t="shared" si="10"/>
        <v/>
      </c>
      <c r="E55" t="str">
        <f t="shared" si="10"/>
        <v/>
      </c>
      <c r="F55" t="str">
        <f t="shared" si="10"/>
        <v/>
      </c>
      <c r="G55" t="str">
        <f t="shared" si="10"/>
        <v/>
      </c>
      <c r="H55" t="str">
        <f t="shared" si="10"/>
        <v/>
      </c>
      <c r="I55" t="str">
        <f t="shared" si="10"/>
        <v/>
      </c>
      <c r="J55" t="str">
        <f t="shared" si="10"/>
        <v/>
      </c>
      <c r="K55" t="str">
        <f t="shared" si="10"/>
        <v/>
      </c>
      <c r="L55" t="str">
        <f t="shared" si="10"/>
        <v/>
      </c>
      <c r="M55" t="str">
        <f t="shared" si="10"/>
        <v/>
      </c>
      <c r="N55" t="str">
        <f t="shared" si="10"/>
        <v/>
      </c>
      <c r="O55" t="str">
        <f t="shared" si="10"/>
        <v/>
      </c>
      <c r="P55" t="str">
        <f t="shared" si="10"/>
        <v/>
      </c>
      <c r="Q55" t="str">
        <f t="shared" si="10"/>
        <v/>
      </c>
      <c r="R55" t="str">
        <f t="shared" si="10"/>
        <v/>
      </c>
      <c r="S55" t="str">
        <f t="shared" si="10"/>
        <v/>
      </c>
      <c r="T55" t="str">
        <f t="shared" si="10"/>
        <v/>
      </c>
      <c r="U55" t="str">
        <f t="shared" si="10"/>
        <v/>
      </c>
      <c r="V55" t="str">
        <f t="shared" si="10"/>
        <v/>
      </c>
      <c r="W55" t="str">
        <f t="shared" si="10"/>
        <v/>
      </c>
      <c r="X55" t="str">
        <f t="shared" si="10"/>
        <v/>
      </c>
      <c r="Y55" t="str">
        <f t="shared" si="10"/>
        <v/>
      </c>
      <c r="Z55" t="str">
        <f t="shared" si="10"/>
        <v/>
      </c>
      <c r="AA55" t="str">
        <f t="shared" si="10"/>
        <v/>
      </c>
      <c r="AB55" t="str">
        <f t="shared" si="10"/>
        <v/>
      </c>
      <c r="AC55" t="str">
        <f t="shared" si="10"/>
        <v/>
      </c>
      <c r="AD55" t="str">
        <f t="shared" si="10"/>
        <v/>
      </c>
      <c r="AE55" t="str">
        <f t="shared" si="10"/>
        <v/>
      </c>
      <c r="AF55" t="str">
        <f t="shared" si="10"/>
        <v/>
      </c>
      <c r="AG55" t="str">
        <f t="shared" si="10"/>
        <v/>
      </c>
      <c r="AH55" t="str">
        <f t="shared" si="10"/>
        <v/>
      </c>
      <c r="AI55" t="str">
        <f t="shared" si="10"/>
        <v/>
      </c>
      <c r="AJ55" t="str">
        <f t="shared" si="10"/>
        <v/>
      </c>
      <c r="AK55" t="str">
        <f t="shared" si="10"/>
        <v/>
      </c>
      <c r="AL55" t="str">
        <f t="shared" si="10"/>
        <v/>
      </c>
      <c r="AM55" t="str">
        <f t="shared" si="10"/>
        <v/>
      </c>
      <c r="AN55" t="str">
        <f t="shared" si="10"/>
        <v/>
      </c>
      <c r="AO55" t="str">
        <f t="shared" si="10"/>
        <v/>
      </c>
      <c r="AP55" t="str">
        <f t="shared" si="10"/>
        <v/>
      </c>
      <c r="AQ55" t="str">
        <f t="shared" si="10"/>
        <v/>
      </c>
    </row>
    <row r="56" spans="1:43" ht="20.149999999999999" customHeight="1" x14ac:dyDescent="0.2">
      <c r="A56" t="str">
        <f t="shared" ref="A56:AQ56" si="11">IF(A19="","",A19)</f>
        <v/>
      </c>
      <c r="B56" t="str">
        <f t="shared" si="11"/>
        <v/>
      </c>
      <c r="C56" t="str">
        <f t="shared" si="11"/>
        <v/>
      </c>
      <c r="D56" t="str">
        <f t="shared" si="11"/>
        <v/>
      </c>
      <c r="E56" t="str">
        <f t="shared" si="11"/>
        <v/>
      </c>
      <c r="F56" t="str">
        <f t="shared" si="11"/>
        <v/>
      </c>
      <c r="G56" t="str">
        <f t="shared" si="11"/>
        <v/>
      </c>
      <c r="H56" t="str">
        <f t="shared" si="11"/>
        <v/>
      </c>
      <c r="I56" t="str">
        <f t="shared" si="11"/>
        <v/>
      </c>
      <c r="J56" t="str">
        <f t="shared" si="11"/>
        <v/>
      </c>
      <c r="K56" t="str">
        <f t="shared" si="11"/>
        <v/>
      </c>
      <c r="L56" t="str">
        <f t="shared" si="11"/>
        <v/>
      </c>
      <c r="M56" t="str">
        <f t="shared" si="11"/>
        <v/>
      </c>
      <c r="N56" t="str">
        <f t="shared" si="11"/>
        <v/>
      </c>
      <c r="O56" t="str">
        <f t="shared" si="11"/>
        <v/>
      </c>
      <c r="P56" t="str">
        <f t="shared" si="11"/>
        <v/>
      </c>
      <c r="Q56" t="str">
        <f t="shared" si="11"/>
        <v/>
      </c>
      <c r="R56" t="str">
        <f t="shared" si="11"/>
        <v/>
      </c>
      <c r="S56" t="str">
        <f t="shared" si="11"/>
        <v/>
      </c>
      <c r="T56" t="str">
        <f t="shared" si="11"/>
        <v/>
      </c>
      <c r="U56" t="str">
        <f t="shared" si="11"/>
        <v/>
      </c>
      <c r="V56" t="str">
        <f t="shared" si="11"/>
        <v/>
      </c>
      <c r="W56" t="str">
        <f t="shared" si="11"/>
        <v/>
      </c>
      <c r="X56" t="str">
        <f t="shared" si="11"/>
        <v/>
      </c>
      <c r="Y56" t="str">
        <f t="shared" si="11"/>
        <v/>
      </c>
      <c r="Z56" t="str">
        <f t="shared" si="11"/>
        <v/>
      </c>
      <c r="AA56" t="str">
        <f t="shared" si="11"/>
        <v/>
      </c>
      <c r="AB56" t="str">
        <f t="shared" si="11"/>
        <v/>
      </c>
      <c r="AC56" t="str">
        <f t="shared" si="11"/>
        <v/>
      </c>
      <c r="AD56" t="str">
        <f t="shared" si="11"/>
        <v/>
      </c>
      <c r="AE56" t="str">
        <f t="shared" si="11"/>
        <v/>
      </c>
      <c r="AF56" t="str">
        <f t="shared" si="11"/>
        <v/>
      </c>
      <c r="AG56" t="str">
        <f t="shared" si="11"/>
        <v/>
      </c>
      <c r="AH56" t="str">
        <f t="shared" si="11"/>
        <v/>
      </c>
      <c r="AI56" t="str">
        <f t="shared" si="11"/>
        <v/>
      </c>
      <c r="AJ56" t="str">
        <f t="shared" si="11"/>
        <v/>
      </c>
      <c r="AK56" t="str">
        <f t="shared" si="11"/>
        <v/>
      </c>
      <c r="AL56" t="str">
        <f t="shared" si="11"/>
        <v/>
      </c>
      <c r="AM56" t="str">
        <f t="shared" si="11"/>
        <v/>
      </c>
      <c r="AN56" t="str">
        <f t="shared" si="11"/>
        <v/>
      </c>
      <c r="AO56" t="str">
        <f t="shared" si="11"/>
        <v/>
      </c>
      <c r="AP56" t="str">
        <f t="shared" si="11"/>
        <v/>
      </c>
      <c r="AQ56" t="str">
        <f t="shared" si="11"/>
        <v/>
      </c>
    </row>
    <row r="57" spans="1:43" ht="20.149999999999999" customHeight="1" x14ac:dyDescent="0.2">
      <c r="A57" t="str">
        <f t="shared" ref="A57:AQ57" si="12">IF(A20="","",A20)</f>
        <v/>
      </c>
      <c r="B57" t="str">
        <f t="shared" si="12"/>
        <v/>
      </c>
      <c r="C57" t="str">
        <f t="shared" si="12"/>
        <v/>
      </c>
      <c r="D57" t="str">
        <f t="shared" si="12"/>
        <v/>
      </c>
      <c r="E57" t="str">
        <f t="shared" si="12"/>
        <v>∠ａ＝</v>
      </c>
      <c r="I57" s="32">
        <f t="shared" ca="1" si="12"/>
        <v>122</v>
      </c>
      <c r="J57" s="32" t="str">
        <f t="shared" si="12"/>
        <v/>
      </c>
      <c r="K57" s="32" t="str">
        <f t="shared" si="12"/>
        <v/>
      </c>
      <c r="L57" t="str">
        <f t="shared" si="12"/>
        <v>°</v>
      </c>
      <c r="M57" t="str">
        <f t="shared" si="12"/>
        <v/>
      </c>
      <c r="N57" t="str">
        <f t="shared" si="12"/>
        <v/>
      </c>
      <c r="O57" t="str">
        <f t="shared" si="12"/>
        <v/>
      </c>
      <c r="P57" t="str">
        <f t="shared" si="12"/>
        <v/>
      </c>
      <c r="Q57" t="str">
        <f t="shared" si="12"/>
        <v/>
      </c>
      <c r="R57" t="str">
        <f t="shared" si="12"/>
        <v/>
      </c>
      <c r="S57" t="str">
        <f t="shared" si="12"/>
        <v/>
      </c>
      <c r="T57" t="str">
        <f t="shared" si="12"/>
        <v/>
      </c>
      <c r="U57" t="str">
        <f t="shared" si="12"/>
        <v/>
      </c>
      <c r="V57" t="str">
        <f t="shared" si="12"/>
        <v/>
      </c>
      <c r="W57" t="str">
        <f t="shared" si="12"/>
        <v/>
      </c>
      <c r="X57" t="str">
        <f t="shared" si="12"/>
        <v/>
      </c>
      <c r="Y57" t="str">
        <f t="shared" si="12"/>
        <v/>
      </c>
      <c r="Z57" t="str">
        <f t="shared" si="12"/>
        <v>∠ａ＝</v>
      </c>
      <c r="AD57" s="32">
        <f t="shared" ca="1" si="12"/>
        <v>80</v>
      </c>
      <c r="AE57" s="32" t="str">
        <f t="shared" si="12"/>
        <v/>
      </c>
      <c r="AF57" t="str">
        <f t="shared" si="12"/>
        <v>°</v>
      </c>
      <c r="AI57" t="str">
        <f t="shared" si="12"/>
        <v>∠ｂ＝</v>
      </c>
      <c r="AJ57" s="28"/>
      <c r="AK57" s="28"/>
      <c r="AM57" s="32">
        <f t="shared" ca="1" si="12"/>
        <v>74</v>
      </c>
      <c r="AN57" s="32" t="str">
        <f t="shared" si="12"/>
        <v/>
      </c>
      <c r="AO57" t="str">
        <f t="shared" si="12"/>
        <v>°</v>
      </c>
      <c r="AP57" t="str">
        <f t="shared" si="12"/>
        <v/>
      </c>
      <c r="AQ57" t="str">
        <f t="shared" si="12"/>
        <v/>
      </c>
    </row>
    <row r="58" spans="1:43" ht="20.149999999999999" customHeight="1" x14ac:dyDescent="0.2">
      <c r="A58" t="str">
        <f t="shared" ref="A58:AQ58" si="13">IF(A21="","",A21)</f>
        <v/>
      </c>
      <c r="B58" t="str">
        <f t="shared" si="13"/>
        <v/>
      </c>
      <c r="C58" t="str">
        <f t="shared" si="13"/>
        <v/>
      </c>
      <c r="D58" t="str">
        <f t="shared" si="13"/>
        <v/>
      </c>
      <c r="E58" t="str">
        <f t="shared" si="13"/>
        <v>∠ｂ＝</v>
      </c>
      <c r="F58" s="28"/>
      <c r="G58" s="28"/>
      <c r="I58" s="32">
        <f t="shared" ca="1" si="13"/>
        <v>84</v>
      </c>
      <c r="J58" s="32" t="str">
        <f t="shared" si="13"/>
        <v/>
      </c>
      <c r="K58" t="str">
        <f t="shared" si="13"/>
        <v>°</v>
      </c>
      <c r="L58" t="str">
        <f t="shared" si="13"/>
        <v/>
      </c>
      <c r="M58" t="str">
        <f t="shared" si="13"/>
        <v/>
      </c>
      <c r="N58" t="str">
        <f t="shared" si="13"/>
        <v/>
      </c>
      <c r="O58" t="str">
        <f t="shared" si="13"/>
        <v/>
      </c>
      <c r="P58" t="str">
        <f t="shared" si="13"/>
        <v/>
      </c>
      <c r="Q58" t="str">
        <f t="shared" si="13"/>
        <v/>
      </c>
      <c r="R58" t="str">
        <f t="shared" si="13"/>
        <v/>
      </c>
      <c r="S58" t="str">
        <f t="shared" si="13"/>
        <v/>
      </c>
      <c r="T58" t="str">
        <f t="shared" si="13"/>
        <v/>
      </c>
      <c r="U58" t="str">
        <f t="shared" si="13"/>
        <v/>
      </c>
      <c r="V58" t="str">
        <f t="shared" si="13"/>
        <v/>
      </c>
      <c r="W58" t="str">
        <f t="shared" si="13"/>
        <v/>
      </c>
      <c r="X58" t="str">
        <f t="shared" si="13"/>
        <v/>
      </c>
      <c r="Y58" t="str">
        <f t="shared" si="13"/>
        <v/>
      </c>
      <c r="Z58" t="str">
        <f t="shared" si="13"/>
        <v>∠ｃ＝</v>
      </c>
      <c r="AA58" s="28"/>
      <c r="AB58" s="28"/>
      <c r="AD58" s="32">
        <f t="shared" ca="1" si="13"/>
        <v>56</v>
      </c>
      <c r="AE58" s="32" t="str">
        <f t="shared" si="13"/>
        <v/>
      </c>
      <c r="AF58" t="str">
        <f t="shared" si="13"/>
        <v>°</v>
      </c>
      <c r="AI58" t="str">
        <f t="shared" si="13"/>
        <v>∠ｄ＝</v>
      </c>
      <c r="AJ58" s="28"/>
      <c r="AK58" s="28"/>
      <c r="AM58" s="32">
        <f t="shared" ca="1" si="13"/>
        <v>70</v>
      </c>
      <c r="AN58" s="32" t="str">
        <f t="shared" si="13"/>
        <v/>
      </c>
      <c r="AO58" t="str">
        <f t="shared" si="13"/>
        <v>°</v>
      </c>
      <c r="AP58" t="str">
        <f t="shared" si="13"/>
        <v/>
      </c>
      <c r="AQ58" t="str">
        <f t="shared" si="13"/>
        <v/>
      </c>
    </row>
    <row r="59" spans="1:43" ht="20.149999999999999" customHeight="1" x14ac:dyDescent="0.2">
      <c r="A59" t="str">
        <f t="shared" ref="A59:AQ59" si="14">IF(A22="","",A22)</f>
        <v/>
      </c>
      <c r="B59" t="str">
        <f t="shared" si="14"/>
        <v/>
      </c>
      <c r="C59" t="str">
        <f t="shared" si="14"/>
        <v/>
      </c>
      <c r="D59" t="str">
        <f t="shared" si="14"/>
        <v/>
      </c>
      <c r="E59" t="str">
        <f t="shared" si="14"/>
        <v>∠ｃ＝</v>
      </c>
      <c r="I59" s="32">
        <f t="shared" ca="1" si="14"/>
        <v>74</v>
      </c>
      <c r="J59" s="32" t="str">
        <f t="shared" si="14"/>
        <v/>
      </c>
      <c r="K59" t="str">
        <f t="shared" si="14"/>
        <v>°</v>
      </c>
      <c r="L59" t="str">
        <f t="shared" si="14"/>
        <v/>
      </c>
      <c r="M59" t="str">
        <f t="shared" si="14"/>
        <v/>
      </c>
      <c r="N59" t="str">
        <f t="shared" si="14"/>
        <v/>
      </c>
      <c r="O59" t="str">
        <f t="shared" si="14"/>
        <v/>
      </c>
      <c r="P59" t="str">
        <f t="shared" si="14"/>
        <v/>
      </c>
      <c r="Q59" t="str">
        <f t="shared" si="14"/>
        <v/>
      </c>
      <c r="R59" t="str">
        <f t="shared" si="14"/>
        <v/>
      </c>
      <c r="S59" t="str">
        <f t="shared" si="14"/>
        <v/>
      </c>
      <c r="T59" t="str">
        <f t="shared" si="14"/>
        <v/>
      </c>
      <c r="U59" t="str">
        <f t="shared" si="14"/>
        <v/>
      </c>
      <c r="V59" t="str">
        <f t="shared" si="14"/>
        <v/>
      </c>
      <c r="W59" t="str">
        <f t="shared" si="14"/>
        <v/>
      </c>
      <c r="X59" t="str">
        <f t="shared" si="14"/>
        <v/>
      </c>
      <c r="Y59" t="str">
        <f t="shared" si="14"/>
        <v/>
      </c>
      <c r="Z59" t="str">
        <f t="shared" si="14"/>
        <v/>
      </c>
      <c r="AA59" t="str">
        <f t="shared" si="14"/>
        <v/>
      </c>
      <c r="AB59" t="str">
        <f t="shared" si="14"/>
        <v/>
      </c>
      <c r="AC59" t="str">
        <f t="shared" si="14"/>
        <v/>
      </c>
      <c r="AD59" t="str">
        <f t="shared" si="14"/>
        <v/>
      </c>
      <c r="AE59" t="str">
        <f t="shared" si="14"/>
        <v/>
      </c>
      <c r="AF59" t="str">
        <f t="shared" si="14"/>
        <v/>
      </c>
      <c r="AG59" t="str">
        <f t="shared" si="14"/>
        <v/>
      </c>
      <c r="AH59" t="str">
        <f t="shared" si="14"/>
        <v/>
      </c>
      <c r="AI59" t="str">
        <f t="shared" si="14"/>
        <v/>
      </c>
      <c r="AJ59" t="str">
        <f t="shared" si="14"/>
        <v/>
      </c>
      <c r="AK59" t="str">
        <f t="shared" si="14"/>
        <v/>
      </c>
      <c r="AL59" t="str">
        <f t="shared" si="14"/>
        <v/>
      </c>
      <c r="AM59" t="str">
        <f t="shared" si="14"/>
        <v/>
      </c>
      <c r="AN59" t="str">
        <f t="shared" si="14"/>
        <v/>
      </c>
      <c r="AO59" t="str">
        <f t="shared" si="14"/>
        <v/>
      </c>
      <c r="AP59" t="str">
        <f t="shared" si="14"/>
        <v/>
      </c>
      <c r="AQ59" t="str">
        <f t="shared" si="14"/>
        <v/>
      </c>
    </row>
    <row r="60" spans="1:43" ht="20.149999999999999" customHeight="1" x14ac:dyDescent="0.2">
      <c r="B60" s="42">
        <f ca="1">I57</f>
        <v>122</v>
      </c>
      <c r="C60" s="42"/>
      <c r="D60" s="42"/>
      <c r="E60" s="43" t="s">
        <v>189</v>
      </c>
      <c r="F60" s="43"/>
      <c r="G60" s="42">
        <f ca="1">I58</f>
        <v>84</v>
      </c>
      <c r="H60" s="42"/>
      <c r="I60" s="42" t="s">
        <v>189</v>
      </c>
      <c r="J60" s="42"/>
      <c r="K60" s="42">
        <f ca="1">I59</f>
        <v>74</v>
      </c>
      <c r="L60" s="42"/>
      <c r="M60" s="42" t="s">
        <v>186</v>
      </c>
      <c r="N60" s="42"/>
      <c r="O60" s="42">
        <f ca="1">B60+G60+K60</f>
        <v>280</v>
      </c>
      <c r="P60" s="42"/>
      <c r="Q60" s="42"/>
      <c r="R60" s="30"/>
      <c r="Y60" s="42">
        <f ca="1">AD57</f>
        <v>80</v>
      </c>
      <c r="Z60" s="42"/>
      <c r="AA60" s="42" t="s">
        <v>189</v>
      </c>
      <c r="AB60" s="42"/>
      <c r="AC60" s="42">
        <f ca="1">AM57</f>
        <v>74</v>
      </c>
      <c r="AD60" s="42"/>
      <c r="AE60" s="42" t="s">
        <v>189</v>
      </c>
      <c r="AF60" s="42"/>
      <c r="AG60" s="42">
        <f ca="1">AD58</f>
        <v>56</v>
      </c>
      <c r="AH60" s="42"/>
      <c r="AI60" s="42" t="s">
        <v>189</v>
      </c>
      <c r="AJ60" s="42"/>
      <c r="AK60" s="42">
        <f ca="1">AM58</f>
        <v>70</v>
      </c>
      <c r="AL60" s="42"/>
      <c r="AM60" s="42" t="s">
        <v>186</v>
      </c>
      <c r="AN60" s="42"/>
      <c r="AO60" s="42">
        <f ca="1">Y60+AC60+AG60+AK60</f>
        <v>280</v>
      </c>
      <c r="AP60" s="42"/>
      <c r="AQ60" s="42"/>
    </row>
    <row r="61" spans="1:43" ht="20.149999999999999" customHeight="1" x14ac:dyDescent="0.2">
      <c r="A61" s="1"/>
      <c r="B61" s="42">
        <v>360</v>
      </c>
      <c r="C61" s="42"/>
      <c r="D61" s="42"/>
      <c r="E61" s="42" t="s">
        <v>185</v>
      </c>
      <c r="F61" s="42"/>
      <c r="G61" s="42">
        <f ca="1">O60</f>
        <v>280</v>
      </c>
      <c r="H61" s="42"/>
      <c r="I61" s="42"/>
      <c r="J61" s="42" t="s">
        <v>186</v>
      </c>
      <c r="K61" s="42"/>
      <c r="L61" s="42">
        <f ca="1">B61-G61</f>
        <v>80</v>
      </c>
      <c r="M61" s="42"/>
      <c r="N61" s="42"/>
      <c r="O61" s="30"/>
      <c r="P61" s="30"/>
      <c r="Q61" s="30"/>
      <c r="R61" s="30"/>
      <c r="Y61" s="30" t="s">
        <v>187</v>
      </c>
      <c r="Z61" s="30"/>
      <c r="AA61" s="30"/>
      <c r="AB61" s="30"/>
      <c r="AC61" s="42">
        <v>360</v>
      </c>
      <c r="AD61" s="42"/>
      <c r="AE61" s="42"/>
      <c r="AF61" s="42" t="s">
        <v>185</v>
      </c>
      <c r="AG61" s="42"/>
      <c r="AH61" s="42">
        <f ca="1">AO60</f>
        <v>280</v>
      </c>
      <c r="AI61" s="42"/>
      <c r="AJ61" s="42"/>
      <c r="AK61" s="42" t="s">
        <v>186</v>
      </c>
      <c r="AL61" s="42"/>
      <c r="AM61" s="42">
        <f ca="1">AC61-AH61</f>
        <v>80</v>
      </c>
      <c r="AN61" s="42"/>
      <c r="AO61" s="42"/>
      <c r="AP61" s="30" t="s">
        <v>175</v>
      </c>
      <c r="AQ61" s="30"/>
    </row>
    <row r="62" spans="1:43" ht="20.149999999999999" customHeight="1" x14ac:dyDescent="0.2">
      <c r="B62" s="30" t="s">
        <v>190</v>
      </c>
      <c r="C62" s="30"/>
      <c r="D62" s="30"/>
      <c r="E62" s="30"/>
      <c r="F62" s="42">
        <v>180</v>
      </c>
      <c r="G62" s="42"/>
      <c r="H62" s="42"/>
      <c r="I62" s="42" t="s">
        <v>185</v>
      </c>
      <c r="J62" s="42"/>
      <c r="K62" s="42">
        <f ca="1">L61</f>
        <v>80</v>
      </c>
      <c r="L62" s="42"/>
      <c r="M62" s="42" t="s">
        <v>191</v>
      </c>
      <c r="N62" s="42"/>
      <c r="O62" s="42">
        <f ca="1">F62-K62</f>
        <v>100</v>
      </c>
      <c r="P62" s="42"/>
      <c r="Q62" s="42"/>
      <c r="R62" s="30" t="s">
        <v>175</v>
      </c>
    </row>
    <row r="63" spans="1:43" ht="20.149999999999999" customHeight="1" x14ac:dyDescent="0.2">
      <c r="A63" t="str">
        <f>IF(A26="","",A26)</f>
        <v/>
      </c>
      <c r="B63" t="str">
        <f>IF(B26="","",B26)</f>
        <v/>
      </c>
      <c r="C63" s="1" t="str">
        <f>IF(C26="","",C26)</f>
        <v>(6)</v>
      </c>
      <c r="Y63" s="1" t="str">
        <f>IF(Y26="","",Y26)</f>
        <v>(7)</v>
      </c>
    </row>
    <row r="64" spans="1:43" ht="20.149999999999999" customHeight="1" x14ac:dyDescent="0.2">
      <c r="A64" t="str">
        <f t="shared" ref="A64:AQ64" si="15">IF(A27="","",A27)</f>
        <v/>
      </c>
      <c r="B64" t="str">
        <f t="shared" si="15"/>
        <v/>
      </c>
      <c r="C64" t="str">
        <f t="shared" si="15"/>
        <v/>
      </c>
      <c r="D64" t="str">
        <f t="shared" si="15"/>
        <v/>
      </c>
      <c r="E64" t="str">
        <f t="shared" si="15"/>
        <v/>
      </c>
      <c r="F64" t="str">
        <f t="shared" si="15"/>
        <v/>
      </c>
      <c r="G64" t="str">
        <f t="shared" si="15"/>
        <v/>
      </c>
      <c r="H64" t="str">
        <f t="shared" si="15"/>
        <v/>
      </c>
      <c r="I64" t="str">
        <f t="shared" si="15"/>
        <v/>
      </c>
      <c r="J64" t="str">
        <f t="shared" si="15"/>
        <v/>
      </c>
      <c r="K64" t="str">
        <f t="shared" si="15"/>
        <v/>
      </c>
      <c r="L64" t="str">
        <f t="shared" si="15"/>
        <v/>
      </c>
      <c r="M64" t="str">
        <f t="shared" si="15"/>
        <v/>
      </c>
      <c r="N64" t="str">
        <f t="shared" si="15"/>
        <v/>
      </c>
      <c r="O64" t="str">
        <f t="shared" si="15"/>
        <v/>
      </c>
      <c r="P64" t="str">
        <f t="shared" si="15"/>
        <v/>
      </c>
      <c r="Q64" t="str">
        <f t="shared" si="15"/>
        <v/>
      </c>
      <c r="R64" t="str">
        <f t="shared" si="15"/>
        <v/>
      </c>
      <c r="S64" t="str">
        <f t="shared" si="15"/>
        <v/>
      </c>
      <c r="T64" t="str">
        <f t="shared" si="15"/>
        <v/>
      </c>
      <c r="U64" t="str">
        <f t="shared" si="15"/>
        <v/>
      </c>
      <c r="V64" t="str">
        <f t="shared" si="15"/>
        <v/>
      </c>
      <c r="W64" t="str">
        <f t="shared" si="15"/>
        <v/>
      </c>
      <c r="X64" t="str">
        <f t="shared" si="15"/>
        <v/>
      </c>
      <c r="Y64" t="str">
        <f t="shared" si="15"/>
        <v/>
      </c>
      <c r="Z64" t="str">
        <f t="shared" si="15"/>
        <v/>
      </c>
      <c r="AA64" t="str">
        <f t="shared" si="15"/>
        <v/>
      </c>
      <c r="AB64" t="str">
        <f t="shared" si="15"/>
        <v/>
      </c>
      <c r="AC64" t="str">
        <f t="shared" si="15"/>
        <v/>
      </c>
      <c r="AD64" t="str">
        <f t="shared" si="15"/>
        <v/>
      </c>
      <c r="AE64" t="str">
        <f t="shared" si="15"/>
        <v/>
      </c>
      <c r="AF64" t="str">
        <f t="shared" si="15"/>
        <v/>
      </c>
      <c r="AG64" t="str">
        <f t="shared" si="15"/>
        <v/>
      </c>
      <c r="AH64" t="str">
        <f t="shared" si="15"/>
        <v/>
      </c>
      <c r="AI64" t="str">
        <f t="shared" si="15"/>
        <v/>
      </c>
      <c r="AJ64" t="str">
        <f t="shared" si="15"/>
        <v/>
      </c>
      <c r="AK64" t="str">
        <f t="shared" si="15"/>
        <v/>
      </c>
      <c r="AL64" t="str">
        <f t="shared" si="15"/>
        <v/>
      </c>
      <c r="AM64" t="str">
        <f t="shared" si="15"/>
        <v/>
      </c>
      <c r="AN64" t="str">
        <f t="shared" si="15"/>
        <v/>
      </c>
      <c r="AO64" t="str">
        <f t="shared" si="15"/>
        <v/>
      </c>
      <c r="AP64" t="str">
        <f t="shared" si="15"/>
        <v/>
      </c>
      <c r="AQ64" t="str">
        <f t="shared" si="15"/>
        <v/>
      </c>
    </row>
    <row r="65" spans="1:43" ht="20.149999999999999" customHeight="1" x14ac:dyDescent="0.2">
      <c r="A65" t="str">
        <f t="shared" ref="A65:AQ65" si="16">IF(A28="","",A28)</f>
        <v/>
      </c>
      <c r="B65" t="str">
        <f t="shared" si="16"/>
        <v/>
      </c>
      <c r="C65" t="str">
        <f t="shared" si="16"/>
        <v/>
      </c>
      <c r="D65" t="str">
        <f t="shared" si="16"/>
        <v/>
      </c>
      <c r="E65" t="str">
        <f t="shared" si="16"/>
        <v/>
      </c>
      <c r="F65" t="str">
        <f t="shared" si="16"/>
        <v/>
      </c>
      <c r="G65" t="str">
        <f t="shared" si="16"/>
        <v/>
      </c>
      <c r="H65" t="str">
        <f t="shared" si="16"/>
        <v/>
      </c>
      <c r="I65" t="str">
        <f t="shared" si="16"/>
        <v/>
      </c>
      <c r="J65" t="str">
        <f t="shared" si="16"/>
        <v/>
      </c>
      <c r="K65" t="str">
        <f t="shared" si="16"/>
        <v/>
      </c>
      <c r="L65" t="str">
        <f t="shared" si="16"/>
        <v/>
      </c>
      <c r="M65" t="str">
        <f t="shared" si="16"/>
        <v/>
      </c>
      <c r="N65" t="str">
        <f t="shared" si="16"/>
        <v/>
      </c>
      <c r="O65" t="str">
        <f t="shared" si="16"/>
        <v/>
      </c>
      <c r="P65" t="str">
        <f t="shared" si="16"/>
        <v/>
      </c>
      <c r="Q65" t="str">
        <f t="shared" si="16"/>
        <v/>
      </c>
      <c r="R65" t="str">
        <f t="shared" si="16"/>
        <v/>
      </c>
      <c r="S65" t="str">
        <f t="shared" si="16"/>
        <v/>
      </c>
      <c r="T65" t="str">
        <f t="shared" si="16"/>
        <v/>
      </c>
      <c r="U65" t="str">
        <f t="shared" si="16"/>
        <v/>
      </c>
      <c r="V65" t="str">
        <f t="shared" si="16"/>
        <v/>
      </c>
      <c r="W65" t="str">
        <f t="shared" si="16"/>
        <v/>
      </c>
      <c r="X65" t="str">
        <f t="shared" si="16"/>
        <v/>
      </c>
      <c r="Y65" t="str">
        <f t="shared" si="16"/>
        <v/>
      </c>
      <c r="Z65" t="str">
        <f t="shared" si="16"/>
        <v/>
      </c>
      <c r="AA65" t="str">
        <f t="shared" si="16"/>
        <v/>
      </c>
      <c r="AB65" t="str">
        <f t="shared" si="16"/>
        <v/>
      </c>
      <c r="AC65" t="str">
        <f t="shared" si="16"/>
        <v/>
      </c>
      <c r="AD65" t="str">
        <f t="shared" si="16"/>
        <v/>
      </c>
      <c r="AE65" t="str">
        <f t="shared" si="16"/>
        <v/>
      </c>
      <c r="AF65" t="str">
        <f t="shared" si="16"/>
        <v/>
      </c>
      <c r="AG65" t="str">
        <f t="shared" si="16"/>
        <v/>
      </c>
      <c r="AH65" t="str">
        <f t="shared" si="16"/>
        <v/>
      </c>
      <c r="AI65" t="str">
        <f t="shared" si="16"/>
        <v/>
      </c>
      <c r="AJ65" t="str">
        <f t="shared" si="16"/>
        <v/>
      </c>
      <c r="AK65" t="str">
        <f t="shared" si="16"/>
        <v/>
      </c>
      <c r="AL65" t="str">
        <f t="shared" si="16"/>
        <v/>
      </c>
      <c r="AM65" t="str">
        <f t="shared" si="16"/>
        <v/>
      </c>
      <c r="AN65" t="str">
        <f t="shared" si="16"/>
        <v/>
      </c>
      <c r="AO65" t="str">
        <f t="shared" si="16"/>
        <v/>
      </c>
      <c r="AP65" t="str">
        <f t="shared" si="16"/>
        <v/>
      </c>
      <c r="AQ65" t="str">
        <f t="shared" si="16"/>
        <v/>
      </c>
    </row>
    <row r="66" spans="1:43" ht="20.149999999999999" customHeight="1" x14ac:dyDescent="0.2">
      <c r="A66" t="str">
        <f t="shared" ref="A66:AQ66" si="17">IF(A29="","",A29)</f>
        <v/>
      </c>
      <c r="B66" t="str">
        <f t="shared" si="17"/>
        <v/>
      </c>
      <c r="C66" t="str">
        <f t="shared" si="17"/>
        <v/>
      </c>
      <c r="D66" t="str">
        <f t="shared" si="17"/>
        <v/>
      </c>
      <c r="E66" t="str">
        <f t="shared" si="17"/>
        <v/>
      </c>
      <c r="F66" t="str">
        <f t="shared" si="17"/>
        <v/>
      </c>
      <c r="G66" t="str">
        <f t="shared" si="17"/>
        <v/>
      </c>
      <c r="H66" t="str">
        <f t="shared" si="17"/>
        <v/>
      </c>
      <c r="I66" t="str">
        <f t="shared" si="17"/>
        <v/>
      </c>
      <c r="J66" t="str">
        <f t="shared" si="17"/>
        <v/>
      </c>
      <c r="K66" t="str">
        <f t="shared" si="17"/>
        <v/>
      </c>
      <c r="L66" t="str">
        <f t="shared" si="17"/>
        <v/>
      </c>
      <c r="M66" t="str">
        <f t="shared" si="17"/>
        <v/>
      </c>
      <c r="N66" t="str">
        <f t="shared" si="17"/>
        <v/>
      </c>
      <c r="O66" t="str">
        <f t="shared" si="17"/>
        <v/>
      </c>
      <c r="P66" t="str">
        <f t="shared" si="17"/>
        <v/>
      </c>
      <c r="Q66" t="str">
        <f t="shared" si="17"/>
        <v/>
      </c>
      <c r="R66" t="str">
        <f t="shared" si="17"/>
        <v/>
      </c>
      <c r="S66" t="str">
        <f t="shared" si="17"/>
        <v/>
      </c>
      <c r="T66" t="str">
        <f t="shared" si="17"/>
        <v/>
      </c>
      <c r="U66" t="str">
        <f t="shared" si="17"/>
        <v/>
      </c>
      <c r="V66" t="str">
        <f t="shared" si="17"/>
        <v/>
      </c>
      <c r="W66" t="str">
        <f t="shared" si="17"/>
        <v/>
      </c>
      <c r="X66" t="str">
        <f t="shared" si="17"/>
        <v/>
      </c>
      <c r="Y66" t="str">
        <f t="shared" si="17"/>
        <v/>
      </c>
      <c r="Z66" t="str">
        <f t="shared" si="17"/>
        <v/>
      </c>
      <c r="AA66" t="str">
        <f t="shared" si="17"/>
        <v/>
      </c>
      <c r="AB66" t="str">
        <f t="shared" si="17"/>
        <v/>
      </c>
      <c r="AC66" t="str">
        <f t="shared" si="17"/>
        <v/>
      </c>
      <c r="AD66" t="str">
        <f t="shared" si="17"/>
        <v/>
      </c>
      <c r="AE66" t="str">
        <f t="shared" si="17"/>
        <v/>
      </c>
      <c r="AF66" t="str">
        <f t="shared" si="17"/>
        <v/>
      </c>
      <c r="AG66" t="str">
        <f t="shared" si="17"/>
        <v/>
      </c>
      <c r="AH66" t="str">
        <f t="shared" si="17"/>
        <v/>
      </c>
      <c r="AI66" t="str">
        <f t="shared" si="17"/>
        <v/>
      </c>
      <c r="AJ66" t="str">
        <f t="shared" si="17"/>
        <v/>
      </c>
      <c r="AK66" t="str">
        <f t="shared" si="17"/>
        <v/>
      </c>
      <c r="AL66" t="str">
        <f t="shared" si="17"/>
        <v/>
      </c>
      <c r="AM66" t="str">
        <f t="shared" si="17"/>
        <v/>
      </c>
      <c r="AN66" t="str">
        <f t="shared" si="17"/>
        <v/>
      </c>
      <c r="AO66" t="str">
        <f t="shared" si="17"/>
        <v/>
      </c>
      <c r="AP66" t="str">
        <f t="shared" si="17"/>
        <v/>
      </c>
      <c r="AQ66" t="str">
        <f t="shared" si="17"/>
        <v/>
      </c>
    </row>
    <row r="67" spans="1:43" ht="20.149999999999999" customHeight="1" x14ac:dyDescent="0.2">
      <c r="A67" t="str">
        <f t="shared" ref="A67:AQ67" si="18">IF(A30="","",A30)</f>
        <v/>
      </c>
      <c r="B67" t="str">
        <f t="shared" si="18"/>
        <v/>
      </c>
      <c r="C67" t="str">
        <f t="shared" si="18"/>
        <v/>
      </c>
      <c r="D67" t="str">
        <f t="shared" si="18"/>
        <v/>
      </c>
      <c r="E67" t="str">
        <f t="shared" si="18"/>
        <v>∠ａ＝</v>
      </c>
      <c r="I67" s="32">
        <f t="shared" ca="1" si="18"/>
        <v>51</v>
      </c>
      <c r="J67" s="32" t="str">
        <f t="shared" si="18"/>
        <v/>
      </c>
      <c r="K67" t="str">
        <f t="shared" si="18"/>
        <v>°</v>
      </c>
      <c r="L67" t="str">
        <f t="shared" si="18"/>
        <v/>
      </c>
      <c r="M67" t="str">
        <f t="shared" si="18"/>
        <v/>
      </c>
      <c r="N67" t="str">
        <f t="shared" si="18"/>
        <v/>
      </c>
      <c r="O67" t="str">
        <f t="shared" si="18"/>
        <v/>
      </c>
      <c r="P67" t="str">
        <f t="shared" si="18"/>
        <v/>
      </c>
      <c r="Q67" t="str">
        <f t="shared" si="18"/>
        <v/>
      </c>
      <c r="R67" t="str">
        <f t="shared" si="18"/>
        <v/>
      </c>
      <c r="S67" t="str">
        <f t="shared" si="18"/>
        <v/>
      </c>
      <c r="T67" t="str">
        <f t="shared" si="18"/>
        <v/>
      </c>
      <c r="U67" t="str">
        <f t="shared" si="18"/>
        <v/>
      </c>
      <c r="V67" t="str">
        <f t="shared" si="18"/>
        <v/>
      </c>
      <c r="W67" t="str">
        <f t="shared" si="18"/>
        <v/>
      </c>
      <c r="X67" t="str">
        <f t="shared" si="18"/>
        <v/>
      </c>
      <c r="Y67" t="str">
        <f t="shared" si="18"/>
        <v/>
      </c>
      <c r="Z67" t="str">
        <f t="shared" si="18"/>
        <v/>
      </c>
      <c r="AA67" t="str">
        <f t="shared" si="18"/>
        <v/>
      </c>
      <c r="AB67" t="str">
        <f t="shared" si="18"/>
        <v/>
      </c>
      <c r="AC67" t="str">
        <f t="shared" si="18"/>
        <v/>
      </c>
      <c r="AD67" t="str">
        <f t="shared" si="18"/>
        <v/>
      </c>
      <c r="AE67" t="str">
        <f t="shared" si="18"/>
        <v/>
      </c>
      <c r="AF67" t="str">
        <f t="shared" si="18"/>
        <v/>
      </c>
      <c r="AG67" t="str">
        <f t="shared" si="18"/>
        <v/>
      </c>
      <c r="AH67" t="str">
        <f t="shared" si="18"/>
        <v>∠ａ＝</v>
      </c>
      <c r="AL67" s="32">
        <f t="shared" ca="1" si="18"/>
        <v>54</v>
      </c>
      <c r="AM67" s="32" t="str">
        <f t="shared" si="18"/>
        <v/>
      </c>
      <c r="AN67" t="str">
        <f t="shared" si="18"/>
        <v>°</v>
      </c>
      <c r="AO67" t="str">
        <f t="shared" si="18"/>
        <v/>
      </c>
      <c r="AP67" t="str">
        <f t="shared" si="18"/>
        <v/>
      </c>
      <c r="AQ67" t="str">
        <f t="shared" si="18"/>
        <v/>
      </c>
    </row>
    <row r="68" spans="1:43" ht="20.149999999999999" customHeight="1" x14ac:dyDescent="0.2">
      <c r="A68" t="str">
        <f t="shared" ref="A68:AQ68" si="19">IF(A31="","",A31)</f>
        <v/>
      </c>
      <c r="B68" t="str">
        <f t="shared" si="19"/>
        <v/>
      </c>
      <c r="C68" t="str">
        <f t="shared" si="19"/>
        <v/>
      </c>
      <c r="D68" t="str">
        <f t="shared" si="19"/>
        <v/>
      </c>
      <c r="E68" t="str">
        <f t="shared" si="19"/>
        <v>∠ｂ＝</v>
      </c>
      <c r="F68" s="28"/>
      <c r="G68" s="28"/>
      <c r="I68" s="32">
        <f t="shared" ca="1" si="19"/>
        <v>72</v>
      </c>
      <c r="J68" s="32" t="str">
        <f t="shared" si="19"/>
        <v/>
      </c>
      <c r="K68" t="str">
        <f t="shared" si="19"/>
        <v>°</v>
      </c>
      <c r="L68" t="str">
        <f t="shared" si="19"/>
        <v/>
      </c>
      <c r="M68" t="str">
        <f t="shared" si="19"/>
        <v/>
      </c>
      <c r="N68" t="str">
        <f t="shared" si="19"/>
        <v/>
      </c>
      <c r="O68" t="str">
        <f t="shared" si="19"/>
        <v/>
      </c>
      <c r="P68" t="str">
        <f t="shared" si="19"/>
        <v/>
      </c>
      <c r="Q68" t="str">
        <f t="shared" si="19"/>
        <v/>
      </c>
      <c r="R68" t="str">
        <f t="shared" si="19"/>
        <v/>
      </c>
      <c r="S68" t="str">
        <f t="shared" si="19"/>
        <v/>
      </c>
      <c r="T68" t="str">
        <f t="shared" si="19"/>
        <v/>
      </c>
      <c r="U68" t="str">
        <f t="shared" si="19"/>
        <v/>
      </c>
      <c r="V68" t="str">
        <f t="shared" si="19"/>
        <v/>
      </c>
      <c r="W68" t="str">
        <f t="shared" si="19"/>
        <v/>
      </c>
      <c r="X68" t="str">
        <f t="shared" si="19"/>
        <v/>
      </c>
      <c r="Y68" t="str">
        <f t="shared" si="19"/>
        <v/>
      </c>
      <c r="Z68" t="str">
        <f t="shared" si="19"/>
        <v/>
      </c>
      <c r="AA68" t="str">
        <f t="shared" si="19"/>
        <v/>
      </c>
      <c r="AB68" t="str">
        <f t="shared" si="19"/>
        <v/>
      </c>
      <c r="AC68" t="str">
        <f t="shared" si="19"/>
        <v/>
      </c>
      <c r="AD68" t="str">
        <f t="shared" si="19"/>
        <v/>
      </c>
      <c r="AE68" t="str">
        <f t="shared" si="19"/>
        <v/>
      </c>
      <c r="AF68" t="str">
        <f t="shared" si="19"/>
        <v/>
      </c>
      <c r="AG68" t="str">
        <f t="shared" si="19"/>
        <v/>
      </c>
      <c r="AH68" t="str">
        <f t="shared" si="19"/>
        <v>∠ｂ＝</v>
      </c>
      <c r="AI68" s="28"/>
      <c r="AJ68" s="28"/>
      <c r="AL68" s="32">
        <f t="shared" ca="1" si="19"/>
        <v>83</v>
      </c>
      <c r="AM68" s="32" t="str">
        <f t="shared" si="19"/>
        <v/>
      </c>
      <c r="AN68" t="str">
        <f t="shared" si="19"/>
        <v>°</v>
      </c>
      <c r="AO68" t="str">
        <f t="shared" si="19"/>
        <v/>
      </c>
      <c r="AP68" t="str">
        <f t="shared" si="19"/>
        <v/>
      </c>
      <c r="AQ68" t="str">
        <f t="shared" si="19"/>
        <v/>
      </c>
    </row>
    <row r="69" spans="1:43" ht="20.149999999999999" customHeight="1" x14ac:dyDescent="0.2">
      <c r="A69" t="str">
        <f>IF(A32="","",A32)</f>
        <v/>
      </c>
      <c r="B69" t="str">
        <f>IF(B32="","",B32)</f>
        <v/>
      </c>
      <c r="C69" t="str">
        <f>IF(C32="","",C32)</f>
        <v/>
      </c>
      <c r="D69" s="30" t="s">
        <v>187</v>
      </c>
      <c r="E69" s="30"/>
      <c r="F69" s="30"/>
      <c r="G69" s="30"/>
      <c r="H69" s="42">
        <f ca="1">I67</f>
        <v>51</v>
      </c>
      <c r="I69" s="42"/>
      <c r="J69" s="42" t="s">
        <v>189</v>
      </c>
      <c r="K69" s="42"/>
      <c r="L69" s="42">
        <f ca="1">I68</f>
        <v>72</v>
      </c>
      <c r="M69" s="42"/>
      <c r="Y69" t="str">
        <f t="shared" ref="Y69:AH69" si="20">IF(Y32="","",Y32)</f>
        <v/>
      </c>
      <c r="Z69" t="str">
        <f t="shared" si="20"/>
        <v/>
      </c>
      <c r="AA69" t="str">
        <f t="shared" si="20"/>
        <v/>
      </c>
      <c r="AB69" t="str">
        <f t="shared" si="20"/>
        <v/>
      </c>
      <c r="AC69" t="str">
        <f t="shared" si="20"/>
        <v/>
      </c>
      <c r="AD69" t="str">
        <f t="shared" si="20"/>
        <v/>
      </c>
      <c r="AE69" t="str">
        <f t="shared" si="20"/>
        <v/>
      </c>
      <c r="AF69" t="str">
        <f t="shared" si="20"/>
        <v/>
      </c>
      <c r="AG69" t="str">
        <f t="shared" si="20"/>
        <v/>
      </c>
      <c r="AH69" t="str">
        <f t="shared" si="20"/>
        <v>∠ｃ＝</v>
      </c>
      <c r="AL69" s="32">
        <f t="shared" ref="AL69:AQ69" ca="1" si="21">IF(AL32="","",AL32)</f>
        <v>17</v>
      </c>
      <c r="AM69" s="32" t="str">
        <f t="shared" si="21"/>
        <v/>
      </c>
      <c r="AN69" t="str">
        <f t="shared" si="21"/>
        <v>°</v>
      </c>
      <c r="AO69" t="str">
        <f t="shared" si="21"/>
        <v/>
      </c>
      <c r="AP69" t="str">
        <f t="shared" si="21"/>
        <v/>
      </c>
      <c r="AQ69" t="str">
        <f t="shared" si="21"/>
        <v/>
      </c>
    </row>
    <row r="70" spans="1:43" ht="20.149999999999999" customHeight="1" x14ac:dyDescent="0.2">
      <c r="D70" s="30"/>
      <c r="E70" s="30"/>
      <c r="F70" s="42" t="s">
        <v>186</v>
      </c>
      <c r="G70" s="42"/>
      <c r="H70" s="42">
        <f ca="1">H69+L69</f>
        <v>123</v>
      </c>
      <c r="I70" s="42"/>
      <c r="J70" s="42"/>
      <c r="K70" s="30" t="s">
        <v>175</v>
      </c>
      <c r="L70" s="30"/>
      <c r="M70" s="30"/>
      <c r="AD70" s="30" t="s">
        <v>187</v>
      </c>
      <c r="AE70" s="30"/>
      <c r="AF70" s="30"/>
      <c r="AG70" s="30"/>
      <c r="AH70" s="42">
        <f ca="1">AL68</f>
        <v>83</v>
      </c>
      <c r="AI70" s="42"/>
      <c r="AJ70" s="42" t="s">
        <v>189</v>
      </c>
      <c r="AK70" s="42"/>
      <c r="AL70" s="42">
        <f ca="1">AL69</f>
        <v>17</v>
      </c>
      <c r="AM70" s="42"/>
      <c r="AN70" s="42" t="s">
        <v>192</v>
      </c>
      <c r="AO70" s="42"/>
      <c r="AP70" s="42">
        <f ca="1">AL67</f>
        <v>54</v>
      </c>
      <c r="AQ70" s="42"/>
    </row>
    <row r="71" spans="1:43" ht="20.149999999999999" customHeight="1" x14ac:dyDescent="0.2">
      <c r="AD71" s="30"/>
      <c r="AE71" s="30"/>
      <c r="AF71" s="42" t="s">
        <v>186</v>
      </c>
      <c r="AG71" s="42"/>
      <c r="AH71" s="42">
        <f ca="1">AH70+AL70-AP70</f>
        <v>46</v>
      </c>
      <c r="AI71" s="42"/>
      <c r="AJ71" s="30" t="s">
        <v>175</v>
      </c>
      <c r="AK71" s="30"/>
      <c r="AL71" s="30"/>
      <c r="AM71" s="30"/>
      <c r="AN71" s="30"/>
      <c r="AO71" s="30"/>
      <c r="AP71" s="30"/>
      <c r="AQ71" s="30"/>
    </row>
    <row r="72" spans="1:43" ht="20.149999999999999" customHeight="1" x14ac:dyDescent="0.2"/>
    <row r="73" spans="1:43" ht="20.149999999999999" customHeight="1" x14ac:dyDescent="0.2"/>
    <row r="74" spans="1:43" ht="20.149999999999999" customHeight="1" x14ac:dyDescent="0.2"/>
    <row r="75" spans="1:43" ht="20.149999999999999" customHeight="1" x14ac:dyDescent="0.2"/>
    <row r="76" spans="1:43" ht="20.149999999999999" customHeight="1" x14ac:dyDescent="0.2"/>
    <row r="77" spans="1:43" ht="20.149999999999999" customHeight="1" x14ac:dyDescent="0.2"/>
    <row r="78" spans="1:43" ht="20.149999999999999" customHeight="1" x14ac:dyDescent="0.2"/>
    <row r="79" spans="1:43" ht="20.149999999999999" customHeight="1" x14ac:dyDescent="0.2"/>
    <row r="80" spans="1:43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</sheetData>
  <mergeCells count="96">
    <mergeCell ref="AO1:AP1"/>
    <mergeCell ref="AM60:AN60"/>
    <mergeCell ref="AO60:AQ60"/>
    <mergeCell ref="AM61:AO61"/>
    <mergeCell ref="H69:I69"/>
    <mergeCell ref="J69:K69"/>
    <mergeCell ref="L69:M69"/>
    <mergeCell ref="I62:J62"/>
    <mergeCell ref="K62:L62"/>
    <mergeCell ref="M62:N62"/>
    <mergeCell ref="B60:D60"/>
    <mergeCell ref="E60:F60"/>
    <mergeCell ref="G60:H60"/>
    <mergeCell ref="Y60:Z60"/>
    <mergeCell ref="O62:Q62"/>
    <mergeCell ref="B61:D61"/>
    <mergeCell ref="E61:F61"/>
    <mergeCell ref="G61:I61"/>
    <mergeCell ref="J61:K61"/>
    <mergeCell ref="L61:N61"/>
    <mergeCell ref="D49:E49"/>
    <mergeCell ref="F49:H49"/>
    <mergeCell ref="W47:Y47"/>
    <mergeCell ref="Z47:AA47"/>
    <mergeCell ref="AB47:AC47"/>
    <mergeCell ref="U48:V48"/>
    <mergeCell ref="I48:J48"/>
    <mergeCell ref="K48:L48"/>
    <mergeCell ref="M48:N48"/>
    <mergeCell ref="O48:Q48"/>
    <mergeCell ref="AO38:AP38"/>
    <mergeCell ref="AL48:AM48"/>
    <mergeCell ref="AH49:AI49"/>
    <mergeCell ref="AJ49:AL49"/>
    <mergeCell ref="W48:Y48"/>
    <mergeCell ref="AL69:AM69"/>
    <mergeCell ref="AE60:AF60"/>
    <mergeCell ref="AG60:AH60"/>
    <mergeCell ref="AI60:AJ60"/>
    <mergeCell ref="AC60:AD60"/>
    <mergeCell ref="AK60:AL60"/>
    <mergeCell ref="AC61:AE61"/>
    <mergeCell ref="AF61:AG61"/>
    <mergeCell ref="AH61:AJ61"/>
    <mergeCell ref="AK61:AL61"/>
    <mergeCell ref="AA60:AB60"/>
    <mergeCell ref="I59:J59"/>
    <mergeCell ref="I67:J67"/>
    <mergeCell ref="AL67:AM67"/>
    <mergeCell ref="I68:J68"/>
    <mergeCell ref="AL68:AM68"/>
    <mergeCell ref="I60:J60"/>
    <mergeCell ref="K60:L60"/>
    <mergeCell ref="M60:N60"/>
    <mergeCell ref="O60:Q60"/>
    <mergeCell ref="AL32:AM32"/>
    <mergeCell ref="I46:J46"/>
    <mergeCell ref="W46:X46"/>
    <mergeCell ref="AJ46:AK46"/>
    <mergeCell ref="F62:H62"/>
    <mergeCell ref="I47:K47"/>
    <mergeCell ref="AJ47:AK47"/>
    <mergeCell ref="I57:K57"/>
    <mergeCell ref="AD57:AE57"/>
    <mergeCell ref="AM57:AN57"/>
    <mergeCell ref="I58:J58"/>
    <mergeCell ref="AD58:AE58"/>
    <mergeCell ref="AM58:AN58"/>
    <mergeCell ref="AN48:AO48"/>
    <mergeCell ref="AJ48:AK48"/>
    <mergeCell ref="F48:H48"/>
    <mergeCell ref="AM20:AN20"/>
    <mergeCell ref="AM21:AN21"/>
    <mergeCell ref="I30:J30"/>
    <mergeCell ref="I31:J31"/>
    <mergeCell ref="AL30:AM30"/>
    <mergeCell ref="AL31:AM31"/>
    <mergeCell ref="AD20:AE20"/>
    <mergeCell ref="I20:K20"/>
    <mergeCell ref="I21:J21"/>
    <mergeCell ref="I22:J22"/>
    <mergeCell ref="AD21:AE21"/>
    <mergeCell ref="I9:J9"/>
    <mergeCell ref="I10:K10"/>
    <mergeCell ref="W9:X9"/>
    <mergeCell ref="AJ9:AK9"/>
    <mergeCell ref="AJ10:AK10"/>
    <mergeCell ref="AP70:AQ70"/>
    <mergeCell ref="AF71:AG71"/>
    <mergeCell ref="AH71:AI71"/>
    <mergeCell ref="F70:G70"/>
    <mergeCell ref="H70:J70"/>
    <mergeCell ref="AH70:AI70"/>
    <mergeCell ref="AJ70:AK70"/>
    <mergeCell ref="AL70:AM70"/>
    <mergeCell ref="AN70:AO70"/>
  </mergeCells>
  <phoneticPr fontId="9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&amp;L図形の調べ方&amp;R数学ドリル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1:AZ80"/>
  <sheetViews>
    <sheetView workbookViewId="0"/>
  </sheetViews>
  <sheetFormatPr defaultRowHeight="14" x14ac:dyDescent="0.2"/>
  <cols>
    <col min="1" max="43" width="1.75" customWidth="1"/>
    <col min="44" max="46" width="9" customWidth="1"/>
    <col min="47" max="50" width="9" style="9"/>
    <col min="51" max="52" width="9" style="12"/>
  </cols>
  <sheetData>
    <row r="1" spans="1:52" ht="23.5" x14ac:dyDescent="0.2">
      <c r="D1" s="3" t="s">
        <v>195</v>
      </c>
      <c r="AM1" s="2" t="s">
        <v>103</v>
      </c>
      <c r="AN1" s="2"/>
      <c r="AO1" s="35"/>
      <c r="AP1" s="35"/>
      <c r="AR1" s="9"/>
      <c r="AS1" s="9"/>
      <c r="AT1" s="9"/>
      <c r="AV1" s="12"/>
      <c r="AW1" s="12"/>
      <c r="AX1"/>
      <c r="AY1"/>
      <c r="AZ1"/>
    </row>
    <row r="2" spans="1:52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R2" s="9"/>
      <c r="AS2" s="9"/>
      <c r="AT2" s="9"/>
      <c r="AV2" s="12"/>
      <c r="AW2" s="12"/>
      <c r="AX2"/>
      <c r="AY2"/>
      <c r="AZ2"/>
    </row>
    <row r="3" spans="1:52" ht="25" customHeight="1" x14ac:dyDescent="0.2">
      <c r="A3" s="1" t="s">
        <v>36</v>
      </c>
      <c r="D3" t="s">
        <v>120</v>
      </c>
    </row>
    <row r="4" spans="1:52" ht="25" customHeight="1" x14ac:dyDescent="0.2">
      <c r="C4" t="s">
        <v>121</v>
      </c>
    </row>
    <row r="5" spans="1:52" ht="25" customHeight="1" x14ac:dyDescent="0.2">
      <c r="C5" t="s">
        <v>122</v>
      </c>
    </row>
    <row r="6" spans="1:52" ht="25" customHeight="1" x14ac:dyDescent="0.2">
      <c r="C6" t="s">
        <v>124</v>
      </c>
    </row>
    <row r="7" spans="1:52" ht="25" customHeight="1" x14ac:dyDescent="0.2">
      <c r="C7" t="s">
        <v>123</v>
      </c>
    </row>
    <row r="8" spans="1:52" ht="20.149999999999999" customHeight="1" x14ac:dyDescent="0.2">
      <c r="A8" s="1"/>
    </row>
    <row r="9" spans="1:52" ht="30" customHeight="1" x14ac:dyDescent="0.2">
      <c r="B9" s="9">
        <f ca="1">INT(RAND()*3+1)</f>
        <v>1</v>
      </c>
      <c r="C9" s="1" t="s">
        <v>115</v>
      </c>
      <c r="F9" t="str">
        <f ca="1">VLOOKUP(B9,$AU$9:$AV$11,2)</f>
        <v>ＡＢ＝ＤＥ，ＢＣ＝ＥＦ，</v>
      </c>
      <c r="U9" s="16"/>
      <c r="V9" s="17"/>
      <c r="W9" s="17"/>
      <c r="X9" s="18"/>
      <c r="Y9" s="44" t="s">
        <v>116</v>
      </c>
      <c r="Z9" s="32"/>
      <c r="AA9" s="16"/>
      <c r="AB9" s="17"/>
      <c r="AC9" s="17"/>
      <c r="AD9" s="18"/>
      <c r="AU9" s="9">
        <v>1</v>
      </c>
      <c r="AV9" s="9" t="s">
        <v>104</v>
      </c>
      <c r="AW9" s="9" t="s">
        <v>127</v>
      </c>
      <c r="AX9" s="9" t="s">
        <v>128</v>
      </c>
    </row>
    <row r="10" spans="1:52" ht="30" customHeight="1" x14ac:dyDescent="0.2">
      <c r="AU10" s="9">
        <v>2</v>
      </c>
      <c r="AV10" s="9" t="s">
        <v>105</v>
      </c>
      <c r="AW10" s="9" t="s">
        <v>129</v>
      </c>
      <c r="AX10" s="9" t="s">
        <v>130</v>
      </c>
    </row>
    <row r="11" spans="1:52" ht="30" customHeight="1" x14ac:dyDescent="0.2">
      <c r="F11" s="13" t="s">
        <v>117</v>
      </c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5"/>
      <c r="AU11" s="9">
        <v>3</v>
      </c>
      <c r="AV11" s="9" t="s">
        <v>133</v>
      </c>
      <c r="AW11" s="9" t="s">
        <v>125</v>
      </c>
      <c r="AX11" s="9" t="s">
        <v>126</v>
      </c>
    </row>
    <row r="12" spans="1:52" ht="30" customHeight="1" x14ac:dyDescent="0.2">
      <c r="F12" s="19"/>
      <c r="AQ12" s="20"/>
      <c r="AU12" s="9">
        <v>4</v>
      </c>
      <c r="AV12" s="9" t="s">
        <v>106</v>
      </c>
      <c r="AW12" s="9" t="s">
        <v>125</v>
      </c>
      <c r="AX12" s="9" t="s">
        <v>126</v>
      </c>
    </row>
    <row r="13" spans="1:52" ht="30" customHeight="1" x14ac:dyDescent="0.2">
      <c r="F13" s="21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2"/>
      <c r="AU13" s="9">
        <v>5</v>
      </c>
      <c r="AV13" s="9" t="s">
        <v>107</v>
      </c>
      <c r="AW13" s="9" t="s">
        <v>127</v>
      </c>
      <c r="AX13" s="9" t="s">
        <v>128</v>
      </c>
    </row>
    <row r="14" spans="1:52" ht="30" customHeight="1" x14ac:dyDescent="0.2">
      <c r="AU14" s="9">
        <v>6</v>
      </c>
      <c r="AV14" s="9" t="s">
        <v>108</v>
      </c>
      <c r="AW14" s="9" t="s">
        <v>127</v>
      </c>
      <c r="AX14" s="9" t="s">
        <v>128</v>
      </c>
    </row>
    <row r="15" spans="1:52" ht="30" customHeight="1" x14ac:dyDescent="0.2">
      <c r="A15" s="1"/>
      <c r="B15" s="9">
        <f ca="1">INT(RAND()*6+4)</f>
        <v>8</v>
      </c>
      <c r="C15" s="1" t="s">
        <v>118</v>
      </c>
      <c r="F15" t="str">
        <f ca="1">VLOOKUP(B15,$AU$12:$AV$17,2)</f>
        <v>ＡＣ＝ＤＦ，∠Ａ＝∠Ｄ，</v>
      </c>
      <c r="U15" s="16"/>
      <c r="V15" s="17"/>
      <c r="W15" s="17"/>
      <c r="X15" s="18"/>
      <c r="Y15" s="44" t="s">
        <v>116</v>
      </c>
      <c r="Z15" s="32"/>
      <c r="AA15" s="16"/>
      <c r="AB15" s="17"/>
      <c r="AC15" s="17"/>
      <c r="AD15" s="18"/>
      <c r="AU15" s="9">
        <v>7</v>
      </c>
      <c r="AV15" s="9" t="s">
        <v>109</v>
      </c>
      <c r="AW15" s="9" t="s">
        <v>129</v>
      </c>
      <c r="AX15" s="9" t="s">
        <v>130</v>
      </c>
    </row>
    <row r="16" spans="1:52" ht="30" customHeight="1" x14ac:dyDescent="0.2">
      <c r="AU16" s="9">
        <v>8</v>
      </c>
      <c r="AV16" s="9" t="s">
        <v>110</v>
      </c>
      <c r="AW16" s="9" t="s">
        <v>129</v>
      </c>
      <c r="AX16" s="9" t="s">
        <v>130</v>
      </c>
    </row>
    <row r="17" spans="1:52" ht="30" customHeight="1" x14ac:dyDescent="0.2">
      <c r="F17" s="13" t="s">
        <v>117</v>
      </c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5"/>
      <c r="AU17" s="9">
        <v>9</v>
      </c>
      <c r="AV17" s="9" t="s">
        <v>111</v>
      </c>
      <c r="AW17" s="9" t="s">
        <v>125</v>
      </c>
      <c r="AX17" s="9" t="s">
        <v>126</v>
      </c>
    </row>
    <row r="18" spans="1:52" ht="30" customHeight="1" x14ac:dyDescent="0.2">
      <c r="F18" s="19"/>
      <c r="AQ18" s="20"/>
      <c r="AU18" s="9">
        <v>10</v>
      </c>
      <c r="AV18" s="9" t="s">
        <v>112</v>
      </c>
      <c r="AW18" s="9" t="s">
        <v>129</v>
      </c>
      <c r="AX18" s="9" t="s">
        <v>130</v>
      </c>
    </row>
    <row r="19" spans="1:52" ht="30" customHeight="1" x14ac:dyDescent="0.2">
      <c r="F19" s="21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2"/>
      <c r="AU19" s="9">
        <v>11</v>
      </c>
      <c r="AV19" s="9" t="s">
        <v>113</v>
      </c>
      <c r="AW19" s="9" t="s">
        <v>125</v>
      </c>
      <c r="AX19" s="9" t="s">
        <v>126</v>
      </c>
    </row>
    <row r="20" spans="1:52" ht="30" customHeight="1" x14ac:dyDescent="0.2">
      <c r="AU20" s="9">
        <v>12</v>
      </c>
      <c r="AV20" s="9" t="s">
        <v>114</v>
      </c>
      <c r="AW20" s="9" t="s">
        <v>127</v>
      </c>
      <c r="AX20" s="9" t="s">
        <v>128</v>
      </c>
    </row>
    <row r="21" spans="1:52" ht="30" customHeight="1" x14ac:dyDescent="0.2">
      <c r="B21" s="9">
        <f ca="1">INT(RAND()*3+10)</f>
        <v>11</v>
      </c>
      <c r="C21" s="1" t="s">
        <v>119</v>
      </c>
      <c r="F21" t="str">
        <f ca="1">VLOOKUP(B21,$AU$18:$AV$20,2)</f>
        <v>∠Ｂ＝∠Ｅ，∠Ｃ＝∠Ｆ，</v>
      </c>
      <c r="U21" s="16"/>
      <c r="V21" s="17"/>
      <c r="W21" s="17"/>
      <c r="X21" s="18"/>
      <c r="Y21" s="44" t="s">
        <v>116</v>
      </c>
      <c r="Z21" s="32"/>
      <c r="AA21" s="16"/>
      <c r="AB21" s="17"/>
      <c r="AC21" s="17"/>
      <c r="AD21" s="18"/>
    </row>
    <row r="22" spans="1:52" ht="30" customHeight="1" x14ac:dyDescent="0.2"/>
    <row r="23" spans="1:52" ht="30" customHeight="1" x14ac:dyDescent="0.2">
      <c r="F23" s="13" t="s">
        <v>117</v>
      </c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5"/>
    </row>
    <row r="24" spans="1:52" ht="30" customHeight="1" x14ac:dyDescent="0.2">
      <c r="F24" s="19"/>
      <c r="AQ24" s="20"/>
    </row>
    <row r="25" spans="1:52" ht="30" customHeight="1" x14ac:dyDescent="0.2">
      <c r="F25" s="21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2"/>
    </row>
    <row r="26" spans="1:52" ht="25" customHeight="1" x14ac:dyDescent="0.2"/>
    <row r="27" spans="1:52" ht="20.149999999999999" customHeight="1" x14ac:dyDescent="0.2"/>
    <row r="28" spans="1:52" ht="23.5" x14ac:dyDescent="0.2">
      <c r="D28" s="3" t="str">
        <f>IF(D1="","",D1)</f>
        <v>三角形の合同</v>
      </c>
      <c r="AM28" s="2" t="str">
        <f>IF(AM1="","",AM1)</f>
        <v>№</v>
      </c>
      <c r="AN28" s="2"/>
      <c r="AO28" s="35" t="str">
        <f>IF(AO1="","",AO1)</f>
        <v/>
      </c>
      <c r="AP28" s="35" t="str">
        <f>IF(AP1="","",AP1)</f>
        <v/>
      </c>
      <c r="AR28" s="9"/>
      <c r="AS28" s="9"/>
      <c r="AT28" s="9"/>
      <c r="AV28" s="12"/>
      <c r="AW28" s="12"/>
      <c r="AX28"/>
      <c r="AY28"/>
      <c r="AZ28"/>
    </row>
    <row r="29" spans="1:52" ht="23.5" x14ac:dyDescent="0.2">
      <c r="E29" s="5" t="s">
        <v>2</v>
      </c>
      <c r="Q29" s="6" t="str">
        <f>IF(Q2="","",Q2)</f>
        <v>名前</v>
      </c>
      <c r="R29" s="2"/>
      <c r="S29" s="2"/>
      <c r="T29" s="2"/>
      <c r="U29" s="2"/>
      <c r="V29" s="4" t="str">
        <f>IF(V2="","",V2)</f>
        <v/>
      </c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R29" s="9"/>
      <c r="AS29" s="9"/>
      <c r="AT29" s="9"/>
      <c r="AV29" s="12"/>
      <c r="AW29" s="12"/>
      <c r="AX29"/>
      <c r="AY29"/>
      <c r="AZ29"/>
    </row>
    <row r="30" spans="1:52" ht="25" customHeight="1" x14ac:dyDescent="0.2">
      <c r="A30" t="str">
        <f t="shared" ref="A30:A53" si="0">IF(A3="","",A3)</f>
        <v>１．</v>
      </c>
      <c r="D30" t="str">
        <f>IF(D3="","",D3)</f>
        <v>△ＡＢＣ≡△ＤＥＦであることを</v>
      </c>
    </row>
    <row r="31" spans="1:52" ht="25" customHeight="1" x14ac:dyDescent="0.2">
      <c r="A31" t="str">
        <f t="shared" si="0"/>
        <v/>
      </c>
      <c r="C31" t="str">
        <f t="shared" ref="C31:C53" si="1">IF(C4="","",C4)</f>
        <v>示します。次の□に辺をあてはめて</v>
      </c>
    </row>
    <row r="32" spans="1:52" ht="25" customHeight="1" x14ac:dyDescent="0.2">
      <c r="A32" t="str">
        <f t="shared" si="0"/>
        <v/>
      </c>
      <c r="C32" t="str">
        <f t="shared" si="1"/>
        <v>合同条件に合うようにしなさい。</v>
      </c>
    </row>
    <row r="33" spans="1:46" ht="25" customHeight="1" x14ac:dyDescent="0.2">
      <c r="A33" t="str">
        <f t="shared" si="0"/>
        <v/>
      </c>
      <c r="C33" t="str">
        <f t="shared" si="1"/>
        <v>また，そのときの合同条件を書きな</v>
      </c>
    </row>
    <row r="34" spans="1:46" ht="25" customHeight="1" x14ac:dyDescent="0.2">
      <c r="A34" t="str">
        <f t="shared" si="0"/>
        <v/>
      </c>
      <c r="C34" t="str">
        <f t="shared" si="1"/>
        <v>さい。</v>
      </c>
      <c r="W34" t="str">
        <f t="shared" ref="W34:AT34" si="2">IF(W7="","",W7)</f>
        <v/>
      </c>
      <c r="X34" t="str">
        <f t="shared" si="2"/>
        <v/>
      </c>
      <c r="Y34" t="str">
        <f t="shared" si="2"/>
        <v/>
      </c>
      <c r="Z34" t="str">
        <f t="shared" si="2"/>
        <v/>
      </c>
      <c r="AA34" t="str">
        <f t="shared" si="2"/>
        <v/>
      </c>
      <c r="AB34" t="str">
        <f t="shared" si="2"/>
        <v/>
      </c>
      <c r="AC34" t="str">
        <f t="shared" si="2"/>
        <v/>
      </c>
      <c r="AD34" t="str">
        <f t="shared" si="2"/>
        <v/>
      </c>
      <c r="AE34" t="str">
        <f t="shared" si="2"/>
        <v/>
      </c>
      <c r="AF34" t="str">
        <f t="shared" si="2"/>
        <v/>
      </c>
      <c r="AG34" t="str">
        <f t="shared" si="2"/>
        <v/>
      </c>
      <c r="AH34" t="str">
        <f t="shared" si="2"/>
        <v/>
      </c>
      <c r="AI34" t="str">
        <f t="shared" si="2"/>
        <v/>
      </c>
      <c r="AJ34" t="str">
        <f t="shared" si="2"/>
        <v/>
      </c>
      <c r="AK34" t="str">
        <f t="shared" si="2"/>
        <v/>
      </c>
      <c r="AL34" t="str">
        <f t="shared" si="2"/>
        <v/>
      </c>
      <c r="AM34" t="str">
        <f t="shared" si="2"/>
        <v/>
      </c>
      <c r="AN34" t="str">
        <f t="shared" si="2"/>
        <v/>
      </c>
      <c r="AO34" t="str">
        <f t="shared" si="2"/>
        <v/>
      </c>
      <c r="AP34" t="str">
        <f t="shared" si="2"/>
        <v/>
      </c>
      <c r="AQ34" t="str">
        <f t="shared" si="2"/>
        <v/>
      </c>
      <c r="AR34" t="str">
        <f t="shared" si="2"/>
        <v/>
      </c>
      <c r="AS34" t="str">
        <f t="shared" si="2"/>
        <v/>
      </c>
      <c r="AT34" t="str">
        <f t="shared" si="2"/>
        <v/>
      </c>
    </row>
    <row r="35" spans="1:46" ht="20.149999999999999" customHeight="1" x14ac:dyDescent="0.2">
      <c r="A35" t="str">
        <f t="shared" si="0"/>
        <v/>
      </c>
      <c r="B35" t="str">
        <f t="shared" ref="B35:B53" si="3">IF(B8="","",B8)</f>
        <v/>
      </c>
      <c r="C35" t="str">
        <f t="shared" si="1"/>
        <v/>
      </c>
      <c r="D35" t="str">
        <f t="shared" ref="D35:P35" si="4">IF(D8="","",D8)</f>
        <v/>
      </c>
      <c r="E35" t="str">
        <f t="shared" si="4"/>
        <v/>
      </c>
      <c r="F35" t="str">
        <f t="shared" si="4"/>
        <v/>
      </c>
      <c r="G35" t="str">
        <f t="shared" si="4"/>
        <v/>
      </c>
      <c r="H35" t="str">
        <f t="shared" si="4"/>
        <v/>
      </c>
      <c r="I35" t="str">
        <f t="shared" si="4"/>
        <v/>
      </c>
      <c r="J35" t="str">
        <f t="shared" si="4"/>
        <v/>
      </c>
      <c r="K35" t="str">
        <f t="shared" si="4"/>
        <v/>
      </c>
      <c r="L35" t="str">
        <f t="shared" si="4"/>
        <v/>
      </c>
      <c r="M35" t="str">
        <f t="shared" si="4"/>
        <v/>
      </c>
      <c r="N35" t="str">
        <f t="shared" si="4"/>
        <v/>
      </c>
      <c r="O35" t="str">
        <f t="shared" si="4"/>
        <v/>
      </c>
      <c r="P35" t="str">
        <f t="shared" si="4"/>
        <v/>
      </c>
      <c r="Q35" t="str">
        <f t="shared" ref="Q35:AT35" si="5">IF(Q8="","",Q8)</f>
        <v/>
      </c>
      <c r="R35" t="str">
        <f t="shared" si="5"/>
        <v/>
      </c>
      <c r="S35" t="str">
        <f t="shared" si="5"/>
        <v/>
      </c>
      <c r="T35" t="str">
        <f t="shared" si="5"/>
        <v/>
      </c>
      <c r="U35" t="str">
        <f t="shared" si="5"/>
        <v/>
      </c>
      <c r="V35" t="str">
        <f t="shared" si="5"/>
        <v/>
      </c>
      <c r="W35" t="str">
        <f t="shared" si="5"/>
        <v/>
      </c>
      <c r="X35" t="str">
        <f t="shared" si="5"/>
        <v/>
      </c>
      <c r="Y35" t="str">
        <f t="shared" si="5"/>
        <v/>
      </c>
      <c r="Z35" t="str">
        <f t="shared" si="5"/>
        <v/>
      </c>
      <c r="AA35" t="str">
        <f t="shared" si="5"/>
        <v/>
      </c>
      <c r="AB35" t="str">
        <f t="shared" si="5"/>
        <v/>
      </c>
      <c r="AC35" t="str">
        <f t="shared" si="5"/>
        <v/>
      </c>
      <c r="AD35" t="str">
        <f t="shared" si="5"/>
        <v/>
      </c>
      <c r="AE35" t="str">
        <f t="shared" si="5"/>
        <v/>
      </c>
      <c r="AF35" t="str">
        <f t="shared" si="5"/>
        <v/>
      </c>
      <c r="AG35" t="str">
        <f t="shared" si="5"/>
        <v/>
      </c>
      <c r="AH35" t="str">
        <f t="shared" si="5"/>
        <v/>
      </c>
      <c r="AI35" t="str">
        <f t="shared" si="5"/>
        <v/>
      </c>
      <c r="AJ35" t="str">
        <f t="shared" si="5"/>
        <v/>
      </c>
      <c r="AK35" t="str">
        <f t="shared" si="5"/>
        <v/>
      </c>
      <c r="AL35" t="str">
        <f t="shared" si="5"/>
        <v/>
      </c>
      <c r="AM35" t="str">
        <f t="shared" si="5"/>
        <v/>
      </c>
      <c r="AN35" t="str">
        <f t="shared" si="5"/>
        <v/>
      </c>
      <c r="AO35" t="str">
        <f t="shared" si="5"/>
        <v/>
      </c>
      <c r="AP35" t="str">
        <f t="shared" si="5"/>
        <v/>
      </c>
      <c r="AQ35" t="str">
        <f t="shared" si="5"/>
        <v/>
      </c>
      <c r="AR35" t="str">
        <f t="shared" si="5"/>
        <v/>
      </c>
      <c r="AS35" t="str">
        <f t="shared" si="5"/>
        <v/>
      </c>
      <c r="AT35" t="str">
        <f t="shared" si="5"/>
        <v/>
      </c>
    </row>
    <row r="36" spans="1:46" ht="30" customHeight="1" x14ac:dyDescent="0.2">
      <c r="A36" t="str">
        <f t="shared" si="0"/>
        <v/>
      </c>
      <c r="B36" s="9">
        <f t="shared" ca="1" si="3"/>
        <v>1</v>
      </c>
      <c r="C36" t="str">
        <f t="shared" si="1"/>
        <v>(1)</v>
      </c>
      <c r="F36" t="str">
        <f t="shared" ref="F36:F53" ca="1" si="6">IF(F9="","",F9)</f>
        <v>ＡＢ＝ＤＥ，ＢＣ＝ＥＦ，</v>
      </c>
      <c r="U36" s="45" t="str">
        <f ca="1">VLOOKUP($B$36,$AU$9:$AX$11,3)</f>
        <v>ＡＣ</v>
      </c>
      <c r="V36" s="46"/>
      <c r="W36" s="46"/>
      <c r="X36" s="47"/>
      <c r="Y36" s="44" t="str">
        <f t="shared" ref="Y36:AT36" si="7">IF(Y9="","",Y9)</f>
        <v>＝</v>
      </c>
      <c r="Z36" s="32"/>
      <c r="AA36" s="45" t="str">
        <f ca="1">VLOOKUP($B$36,$AU$9:$AX$11,4)</f>
        <v>ＤＦ</v>
      </c>
      <c r="AB36" s="46"/>
      <c r="AC36" s="46"/>
      <c r="AD36" s="47"/>
      <c r="AE36" t="str">
        <f t="shared" si="7"/>
        <v/>
      </c>
      <c r="AF36" t="str">
        <f t="shared" si="7"/>
        <v/>
      </c>
      <c r="AG36" t="str">
        <f t="shared" si="7"/>
        <v/>
      </c>
      <c r="AH36" t="str">
        <f t="shared" si="7"/>
        <v/>
      </c>
      <c r="AI36" t="str">
        <f t="shared" si="7"/>
        <v/>
      </c>
      <c r="AJ36" t="str">
        <f t="shared" si="7"/>
        <v/>
      </c>
      <c r="AK36" t="str">
        <f t="shared" si="7"/>
        <v/>
      </c>
      <c r="AL36" t="str">
        <f t="shared" si="7"/>
        <v/>
      </c>
      <c r="AM36" t="str">
        <f t="shared" si="7"/>
        <v/>
      </c>
      <c r="AN36" t="str">
        <f t="shared" si="7"/>
        <v/>
      </c>
      <c r="AO36" t="str">
        <f t="shared" si="7"/>
        <v/>
      </c>
      <c r="AP36" t="str">
        <f t="shared" si="7"/>
        <v/>
      </c>
      <c r="AQ36" t="str">
        <f t="shared" si="7"/>
        <v/>
      </c>
      <c r="AR36" t="str">
        <f t="shared" si="7"/>
        <v/>
      </c>
      <c r="AS36" t="str">
        <f t="shared" si="7"/>
        <v/>
      </c>
      <c r="AT36" t="str">
        <f t="shared" si="7"/>
        <v/>
      </c>
    </row>
    <row r="37" spans="1:46" ht="30" customHeight="1" x14ac:dyDescent="0.2">
      <c r="A37" t="str">
        <f t="shared" si="0"/>
        <v/>
      </c>
      <c r="B37" s="9" t="str">
        <f t="shared" si="3"/>
        <v/>
      </c>
      <c r="C37" t="str">
        <f t="shared" si="1"/>
        <v/>
      </c>
      <c r="D37" t="str">
        <f t="shared" ref="D37:E41" si="8">IF(D10="","",D10)</f>
        <v/>
      </c>
      <c r="E37" t="str">
        <f t="shared" si="8"/>
        <v/>
      </c>
      <c r="F37" t="str">
        <f t="shared" si="6"/>
        <v/>
      </c>
      <c r="G37" t="str">
        <f t="shared" ref="G37:P37" si="9">IF(G10="","",G10)</f>
        <v/>
      </c>
      <c r="H37" t="str">
        <f t="shared" si="9"/>
        <v/>
      </c>
      <c r="I37" t="str">
        <f t="shared" si="9"/>
        <v/>
      </c>
      <c r="J37" t="str">
        <f t="shared" si="9"/>
        <v/>
      </c>
      <c r="K37" t="str">
        <f t="shared" si="9"/>
        <v/>
      </c>
      <c r="L37" t="str">
        <f t="shared" si="9"/>
        <v/>
      </c>
      <c r="M37" t="str">
        <f t="shared" si="9"/>
        <v/>
      </c>
      <c r="N37" t="str">
        <f t="shared" si="9"/>
        <v/>
      </c>
      <c r="O37" t="str">
        <f t="shared" si="9"/>
        <v/>
      </c>
      <c r="P37" t="str">
        <f t="shared" si="9"/>
        <v/>
      </c>
      <c r="Q37" t="str">
        <f t="shared" ref="Q37:AT37" si="10">IF(Q10="","",Q10)</f>
        <v/>
      </c>
      <c r="R37" t="str">
        <f t="shared" si="10"/>
        <v/>
      </c>
      <c r="S37" t="str">
        <f t="shared" si="10"/>
        <v/>
      </c>
      <c r="T37" t="str">
        <f t="shared" si="10"/>
        <v/>
      </c>
      <c r="U37" t="str">
        <f t="shared" si="10"/>
        <v/>
      </c>
      <c r="V37" t="str">
        <f t="shared" si="10"/>
        <v/>
      </c>
      <c r="W37" t="str">
        <f t="shared" si="10"/>
        <v/>
      </c>
      <c r="X37" t="str">
        <f t="shared" si="10"/>
        <v/>
      </c>
      <c r="Y37" t="str">
        <f t="shared" si="10"/>
        <v/>
      </c>
      <c r="Z37" t="str">
        <f t="shared" si="10"/>
        <v/>
      </c>
      <c r="AA37" t="str">
        <f t="shared" si="10"/>
        <v/>
      </c>
      <c r="AB37" t="str">
        <f t="shared" si="10"/>
        <v/>
      </c>
      <c r="AC37" t="str">
        <f t="shared" si="10"/>
        <v/>
      </c>
      <c r="AD37" t="str">
        <f t="shared" si="10"/>
        <v/>
      </c>
      <c r="AE37" t="str">
        <f t="shared" si="10"/>
        <v/>
      </c>
      <c r="AF37" t="str">
        <f t="shared" si="10"/>
        <v/>
      </c>
      <c r="AG37" t="str">
        <f t="shared" si="10"/>
        <v/>
      </c>
      <c r="AH37" t="str">
        <f t="shared" si="10"/>
        <v/>
      </c>
      <c r="AI37" t="str">
        <f t="shared" si="10"/>
        <v/>
      </c>
      <c r="AJ37" t="str">
        <f t="shared" si="10"/>
        <v/>
      </c>
      <c r="AK37" t="str">
        <f t="shared" si="10"/>
        <v/>
      </c>
      <c r="AL37" t="str">
        <f t="shared" si="10"/>
        <v/>
      </c>
      <c r="AM37" t="str">
        <f t="shared" si="10"/>
        <v/>
      </c>
      <c r="AN37" t="str">
        <f t="shared" si="10"/>
        <v/>
      </c>
      <c r="AO37" t="str">
        <f t="shared" si="10"/>
        <v/>
      </c>
      <c r="AP37" t="str">
        <f t="shared" si="10"/>
        <v/>
      </c>
      <c r="AQ37" t="str">
        <f t="shared" si="10"/>
        <v/>
      </c>
      <c r="AR37" t="str">
        <f t="shared" si="10"/>
        <v/>
      </c>
      <c r="AS37" t="str">
        <f t="shared" si="10"/>
        <v/>
      </c>
      <c r="AT37" t="str">
        <f t="shared" si="10"/>
        <v/>
      </c>
    </row>
    <row r="38" spans="1:46" ht="30" customHeight="1" x14ac:dyDescent="0.2">
      <c r="A38" t="str">
        <f t="shared" si="0"/>
        <v/>
      </c>
      <c r="B38" s="9" t="str">
        <f t="shared" si="3"/>
        <v/>
      </c>
      <c r="C38" t="str">
        <f t="shared" si="1"/>
        <v/>
      </c>
      <c r="D38" t="str">
        <f t="shared" si="8"/>
        <v/>
      </c>
      <c r="E38" t="str">
        <f t="shared" si="8"/>
        <v/>
      </c>
      <c r="F38" s="13" t="str">
        <f t="shared" si="6"/>
        <v>合同条件</v>
      </c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5"/>
    </row>
    <row r="39" spans="1:46" ht="30" customHeight="1" x14ac:dyDescent="0.2">
      <c r="A39" t="str">
        <f t="shared" si="0"/>
        <v/>
      </c>
      <c r="B39" s="9" t="str">
        <f t="shared" si="3"/>
        <v/>
      </c>
      <c r="C39" t="str">
        <f t="shared" si="1"/>
        <v/>
      </c>
      <c r="D39" t="str">
        <f t="shared" si="8"/>
        <v/>
      </c>
      <c r="E39" t="str">
        <f t="shared" si="8"/>
        <v/>
      </c>
      <c r="F39" s="19" t="str">
        <f t="shared" si="6"/>
        <v/>
      </c>
      <c r="H39" s="7" t="s">
        <v>162</v>
      </c>
      <c r="AQ39" s="20"/>
    </row>
    <row r="40" spans="1:46" ht="30" customHeight="1" x14ac:dyDescent="0.2">
      <c r="A40" t="str">
        <f t="shared" si="0"/>
        <v/>
      </c>
      <c r="B40" s="9" t="str">
        <f t="shared" si="3"/>
        <v/>
      </c>
      <c r="C40" t="str">
        <f t="shared" si="1"/>
        <v/>
      </c>
      <c r="D40" t="str">
        <f t="shared" si="8"/>
        <v/>
      </c>
      <c r="E40" t="str">
        <f t="shared" si="8"/>
        <v/>
      </c>
      <c r="F40" s="21" t="str">
        <f t="shared" si="6"/>
        <v/>
      </c>
      <c r="G40" s="2" t="str">
        <f t="shared" ref="G40:P40" si="11">IF(G13="","",G13)</f>
        <v/>
      </c>
      <c r="H40" s="2" t="str">
        <f t="shared" si="11"/>
        <v/>
      </c>
      <c r="I40" s="2" t="str">
        <f t="shared" si="11"/>
        <v/>
      </c>
      <c r="J40" s="2" t="str">
        <f t="shared" si="11"/>
        <v/>
      </c>
      <c r="K40" s="2" t="str">
        <f t="shared" si="11"/>
        <v/>
      </c>
      <c r="L40" s="2" t="str">
        <f t="shared" si="11"/>
        <v/>
      </c>
      <c r="M40" s="2" t="str">
        <f t="shared" si="11"/>
        <v/>
      </c>
      <c r="N40" s="2" t="str">
        <f t="shared" si="11"/>
        <v/>
      </c>
      <c r="O40" s="2" t="str">
        <f t="shared" si="11"/>
        <v/>
      </c>
      <c r="P40" s="2" t="str">
        <f t="shared" si="11"/>
        <v/>
      </c>
      <c r="Q40" s="2" t="str">
        <f t="shared" ref="Q40:AN40" si="12">IF(Q13="","",Q13)</f>
        <v/>
      </c>
      <c r="R40" s="2" t="str">
        <f t="shared" si="12"/>
        <v/>
      </c>
      <c r="S40" s="2" t="str">
        <f t="shared" si="12"/>
        <v/>
      </c>
      <c r="T40" s="2" t="str">
        <f t="shared" si="12"/>
        <v/>
      </c>
      <c r="U40" s="2" t="str">
        <f t="shared" si="12"/>
        <v/>
      </c>
      <c r="V40" s="2" t="str">
        <f t="shared" si="12"/>
        <v/>
      </c>
      <c r="W40" s="2" t="str">
        <f t="shared" si="12"/>
        <v/>
      </c>
      <c r="X40" s="2" t="str">
        <f t="shared" si="12"/>
        <v/>
      </c>
      <c r="Y40" s="2" t="str">
        <f t="shared" si="12"/>
        <v/>
      </c>
      <c r="Z40" s="2" t="str">
        <f t="shared" si="12"/>
        <v/>
      </c>
      <c r="AA40" s="2" t="str">
        <f t="shared" si="12"/>
        <v/>
      </c>
      <c r="AB40" s="2" t="str">
        <f t="shared" si="12"/>
        <v/>
      </c>
      <c r="AC40" s="2" t="str">
        <f t="shared" si="12"/>
        <v/>
      </c>
      <c r="AD40" s="2" t="str">
        <f t="shared" si="12"/>
        <v/>
      </c>
      <c r="AE40" s="2" t="str">
        <f t="shared" si="12"/>
        <v/>
      </c>
      <c r="AF40" s="2" t="str">
        <f t="shared" si="12"/>
        <v/>
      </c>
      <c r="AG40" s="2" t="str">
        <f t="shared" si="12"/>
        <v/>
      </c>
      <c r="AH40" s="2" t="str">
        <f t="shared" si="12"/>
        <v/>
      </c>
      <c r="AI40" s="2" t="str">
        <f t="shared" si="12"/>
        <v/>
      </c>
      <c r="AJ40" s="2" t="str">
        <f t="shared" si="12"/>
        <v/>
      </c>
      <c r="AK40" s="2" t="str">
        <f t="shared" si="12"/>
        <v/>
      </c>
      <c r="AL40" s="2" t="str">
        <f t="shared" si="12"/>
        <v/>
      </c>
      <c r="AM40" s="2" t="str">
        <f t="shared" si="12"/>
        <v/>
      </c>
      <c r="AN40" s="2" t="str">
        <f t="shared" si="12"/>
        <v/>
      </c>
      <c r="AO40" s="2" t="str">
        <f>IF(AO13="","",AO13)</f>
        <v/>
      </c>
      <c r="AP40" s="2" t="str">
        <f>IF(AP13="","",AP13)</f>
        <v/>
      </c>
      <c r="AQ40" s="22" t="str">
        <f>IF(AQ13="","",AQ13)</f>
        <v/>
      </c>
    </row>
    <row r="41" spans="1:46" ht="30" customHeight="1" x14ac:dyDescent="0.2">
      <c r="A41" t="str">
        <f t="shared" si="0"/>
        <v/>
      </c>
      <c r="B41" s="9" t="str">
        <f t="shared" si="3"/>
        <v/>
      </c>
      <c r="C41" t="str">
        <f t="shared" si="1"/>
        <v/>
      </c>
      <c r="D41" t="str">
        <f t="shared" si="8"/>
        <v/>
      </c>
      <c r="E41" t="str">
        <f t="shared" si="8"/>
        <v/>
      </c>
      <c r="F41" t="str">
        <f t="shared" si="6"/>
        <v/>
      </c>
      <c r="G41" t="str">
        <f t="shared" ref="G41:P41" si="13">IF(G14="","",G14)</f>
        <v/>
      </c>
      <c r="H41" t="str">
        <f t="shared" si="13"/>
        <v/>
      </c>
      <c r="I41" t="str">
        <f t="shared" si="13"/>
        <v/>
      </c>
      <c r="J41" t="str">
        <f t="shared" si="13"/>
        <v/>
      </c>
      <c r="K41" t="str">
        <f t="shared" si="13"/>
        <v/>
      </c>
      <c r="L41" t="str">
        <f t="shared" si="13"/>
        <v/>
      </c>
      <c r="M41" t="str">
        <f t="shared" si="13"/>
        <v/>
      </c>
      <c r="N41" t="str">
        <f t="shared" si="13"/>
        <v/>
      </c>
      <c r="O41" t="str">
        <f t="shared" si="13"/>
        <v/>
      </c>
      <c r="P41" t="str">
        <f t="shared" si="13"/>
        <v/>
      </c>
      <c r="Q41" t="str">
        <f t="shared" ref="Q41:AT41" si="14">IF(Q14="","",Q14)</f>
        <v/>
      </c>
      <c r="R41" t="str">
        <f t="shared" si="14"/>
        <v/>
      </c>
      <c r="S41" t="str">
        <f t="shared" si="14"/>
        <v/>
      </c>
      <c r="T41" t="str">
        <f t="shared" si="14"/>
        <v/>
      </c>
      <c r="U41" t="str">
        <f t="shared" si="14"/>
        <v/>
      </c>
      <c r="V41" t="str">
        <f t="shared" si="14"/>
        <v/>
      </c>
      <c r="W41" t="str">
        <f t="shared" si="14"/>
        <v/>
      </c>
      <c r="X41" t="str">
        <f t="shared" si="14"/>
        <v/>
      </c>
      <c r="Y41" t="str">
        <f t="shared" si="14"/>
        <v/>
      </c>
      <c r="Z41" t="str">
        <f t="shared" si="14"/>
        <v/>
      </c>
      <c r="AA41" t="str">
        <f t="shared" si="14"/>
        <v/>
      </c>
      <c r="AB41" t="str">
        <f t="shared" si="14"/>
        <v/>
      </c>
      <c r="AC41" t="str">
        <f t="shared" si="14"/>
        <v/>
      </c>
      <c r="AD41" t="str">
        <f t="shared" si="14"/>
        <v/>
      </c>
      <c r="AE41" t="str">
        <f t="shared" si="14"/>
        <v/>
      </c>
      <c r="AF41" t="str">
        <f t="shared" si="14"/>
        <v/>
      </c>
      <c r="AG41" t="str">
        <f t="shared" si="14"/>
        <v/>
      </c>
      <c r="AH41" t="str">
        <f t="shared" si="14"/>
        <v/>
      </c>
      <c r="AI41" t="str">
        <f t="shared" si="14"/>
        <v/>
      </c>
      <c r="AJ41" t="str">
        <f t="shared" si="14"/>
        <v/>
      </c>
      <c r="AK41" t="str">
        <f t="shared" si="14"/>
        <v/>
      </c>
      <c r="AL41" t="str">
        <f t="shared" si="14"/>
        <v/>
      </c>
      <c r="AM41" t="str">
        <f t="shared" si="14"/>
        <v/>
      </c>
      <c r="AN41" t="str">
        <f t="shared" si="14"/>
        <v/>
      </c>
      <c r="AO41" t="str">
        <f t="shared" si="14"/>
        <v/>
      </c>
      <c r="AP41" t="str">
        <f t="shared" si="14"/>
        <v/>
      </c>
      <c r="AQ41" t="str">
        <f t="shared" si="14"/>
        <v/>
      </c>
      <c r="AR41" t="str">
        <f t="shared" si="14"/>
        <v/>
      </c>
      <c r="AS41" t="str">
        <f t="shared" si="14"/>
        <v/>
      </c>
      <c r="AT41" t="str">
        <f t="shared" si="14"/>
        <v/>
      </c>
    </row>
    <row r="42" spans="1:46" ht="30" customHeight="1" x14ac:dyDescent="0.2">
      <c r="A42" t="str">
        <f t="shared" si="0"/>
        <v/>
      </c>
      <c r="B42" s="9">
        <f t="shared" ca="1" si="3"/>
        <v>8</v>
      </c>
      <c r="C42" t="str">
        <f t="shared" si="1"/>
        <v>(2)</v>
      </c>
      <c r="F42" t="str">
        <f t="shared" ca="1" si="6"/>
        <v>ＡＣ＝ＤＦ，∠Ａ＝∠Ｄ，</v>
      </c>
      <c r="U42" s="45" t="str">
        <f ca="1">VLOOKUP($B$42,$AU$12:$AX$17,3)</f>
        <v>ＡＢ</v>
      </c>
      <c r="V42" s="46"/>
      <c r="W42" s="46"/>
      <c r="X42" s="47"/>
      <c r="Y42" s="32" t="str">
        <f t="shared" ref="Y42:AT42" si="15">IF(Y15="","",Y15)</f>
        <v>＝</v>
      </c>
      <c r="Z42" s="32"/>
      <c r="AA42" s="45" t="str">
        <f ca="1">VLOOKUP($B$42,$AU$12:$AX$17,4)</f>
        <v>ＤＥ</v>
      </c>
      <c r="AB42" s="46"/>
      <c r="AC42" s="46"/>
      <c r="AD42" s="47"/>
      <c r="AE42" t="str">
        <f t="shared" si="15"/>
        <v/>
      </c>
      <c r="AF42" t="str">
        <f t="shared" si="15"/>
        <v/>
      </c>
      <c r="AG42" t="str">
        <f t="shared" si="15"/>
        <v/>
      </c>
      <c r="AH42" t="str">
        <f t="shared" si="15"/>
        <v/>
      </c>
      <c r="AI42" t="str">
        <f t="shared" si="15"/>
        <v/>
      </c>
      <c r="AJ42" t="str">
        <f t="shared" si="15"/>
        <v/>
      </c>
      <c r="AK42" t="str">
        <f t="shared" si="15"/>
        <v/>
      </c>
      <c r="AL42" t="str">
        <f t="shared" si="15"/>
        <v/>
      </c>
      <c r="AM42" t="str">
        <f t="shared" si="15"/>
        <v/>
      </c>
      <c r="AN42" t="str">
        <f t="shared" si="15"/>
        <v/>
      </c>
      <c r="AO42" t="str">
        <f t="shared" si="15"/>
        <v/>
      </c>
      <c r="AP42" t="str">
        <f t="shared" si="15"/>
        <v/>
      </c>
      <c r="AQ42" t="str">
        <f t="shared" si="15"/>
        <v/>
      </c>
      <c r="AR42" t="str">
        <f t="shared" si="15"/>
        <v/>
      </c>
      <c r="AS42" t="str">
        <f t="shared" si="15"/>
        <v/>
      </c>
      <c r="AT42" t="str">
        <f t="shared" si="15"/>
        <v/>
      </c>
    </row>
    <row r="43" spans="1:46" ht="30" customHeight="1" x14ac:dyDescent="0.2">
      <c r="A43" t="str">
        <f t="shared" si="0"/>
        <v/>
      </c>
      <c r="B43" s="9" t="str">
        <f t="shared" si="3"/>
        <v/>
      </c>
      <c r="C43" t="str">
        <f t="shared" si="1"/>
        <v/>
      </c>
      <c r="D43" t="str">
        <f t="shared" ref="D43:E47" si="16">IF(D16="","",D16)</f>
        <v/>
      </c>
      <c r="E43" t="str">
        <f t="shared" si="16"/>
        <v/>
      </c>
      <c r="F43" t="str">
        <f t="shared" si="6"/>
        <v/>
      </c>
      <c r="G43" t="str">
        <f t="shared" ref="G43:P43" si="17">IF(G16="","",G16)</f>
        <v/>
      </c>
      <c r="H43" t="str">
        <f t="shared" si="17"/>
        <v/>
      </c>
      <c r="I43" t="str">
        <f t="shared" si="17"/>
        <v/>
      </c>
      <c r="J43" t="str">
        <f t="shared" si="17"/>
        <v/>
      </c>
      <c r="K43" t="str">
        <f t="shared" si="17"/>
        <v/>
      </c>
      <c r="L43" t="str">
        <f t="shared" si="17"/>
        <v/>
      </c>
      <c r="M43" t="str">
        <f t="shared" si="17"/>
        <v/>
      </c>
      <c r="N43" t="str">
        <f t="shared" si="17"/>
        <v/>
      </c>
      <c r="O43" t="str">
        <f t="shared" si="17"/>
        <v/>
      </c>
      <c r="P43" t="str">
        <f t="shared" si="17"/>
        <v/>
      </c>
      <c r="Q43" t="str">
        <f t="shared" ref="Q43:AT43" si="18">IF(Q16="","",Q16)</f>
        <v/>
      </c>
      <c r="R43" t="str">
        <f t="shared" si="18"/>
        <v/>
      </c>
      <c r="S43" t="str">
        <f t="shared" si="18"/>
        <v/>
      </c>
      <c r="T43" t="str">
        <f t="shared" si="18"/>
        <v/>
      </c>
      <c r="U43" t="str">
        <f t="shared" si="18"/>
        <v/>
      </c>
      <c r="V43" t="str">
        <f t="shared" si="18"/>
        <v/>
      </c>
      <c r="W43" t="str">
        <f t="shared" si="18"/>
        <v/>
      </c>
      <c r="X43" t="str">
        <f t="shared" si="18"/>
        <v/>
      </c>
      <c r="Y43" t="str">
        <f t="shared" si="18"/>
        <v/>
      </c>
      <c r="Z43" t="str">
        <f t="shared" si="18"/>
        <v/>
      </c>
      <c r="AA43" t="str">
        <f t="shared" si="18"/>
        <v/>
      </c>
      <c r="AB43" t="str">
        <f t="shared" si="18"/>
        <v/>
      </c>
      <c r="AC43" t="str">
        <f t="shared" si="18"/>
        <v/>
      </c>
      <c r="AD43" t="str">
        <f t="shared" si="18"/>
        <v/>
      </c>
      <c r="AE43" t="str">
        <f t="shared" si="18"/>
        <v/>
      </c>
      <c r="AF43" t="str">
        <f t="shared" si="18"/>
        <v/>
      </c>
      <c r="AG43" t="str">
        <f t="shared" si="18"/>
        <v/>
      </c>
      <c r="AH43" t="str">
        <f t="shared" si="18"/>
        <v/>
      </c>
      <c r="AI43" t="str">
        <f t="shared" si="18"/>
        <v/>
      </c>
      <c r="AJ43" t="str">
        <f t="shared" si="18"/>
        <v/>
      </c>
      <c r="AK43" t="str">
        <f t="shared" si="18"/>
        <v/>
      </c>
      <c r="AL43" t="str">
        <f t="shared" si="18"/>
        <v/>
      </c>
      <c r="AM43" t="str">
        <f t="shared" si="18"/>
        <v/>
      </c>
      <c r="AN43" t="str">
        <f t="shared" si="18"/>
        <v/>
      </c>
      <c r="AO43" t="str">
        <f t="shared" si="18"/>
        <v/>
      </c>
      <c r="AP43" t="str">
        <f t="shared" si="18"/>
        <v/>
      </c>
      <c r="AQ43" t="str">
        <f t="shared" si="18"/>
        <v/>
      </c>
      <c r="AR43" t="str">
        <f t="shared" si="18"/>
        <v/>
      </c>
      <c r="AS43" t="str">
        <f t="shared" si="18"/>
        <v/>
      </c>
      <c r="AT43" t="str">
        <f t="shared" si="18"/>
        <v/>
      </c>
    </row>
    <row r="44" spans="1:46" ht="30" customHeight="1" x14ac:dyDescent="0.2">
      <c r="A44" t="str">
        <f t="shared" si="0"/>
        <v/>
      </c>
      <c r="B44" s="9" t="str">
        <f t="shared" si="3"/>
        <v/>
      </c>
      <c r="C44" t="str">
        <f t="shared" si="1"/>
        <v/>
      </c>
      <c r="D44" t="str">
        <f t="shared" si="16"/>
        <v/>
      </c>
      <c r="E44" t="str">
        <f t="shared" si="16"/>
        <v/>
      </c>
      <c r="F44" s="13" t="str">
        <f t="shared" si="6"/>
        <v>合同条件</v>
      </c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5"/>
    </row>
    <row r="45" spans="1:46" ht="30" customHeight="1" x14ac:dyDescent="0.2">
      <c r="A45" t="str">
        <f t="shared" si="0"/>
        <v/>
      </c>
      <c r="B45" s="9" t="str">
        <f t="shared" si="3"/>
        <v/>
      </c>
      <c r="C45" t="str">
        <f t="shared" si="1"/>
        <v/>
      </c>
      <c r="D45" t="str">
        <f t="shared" si="16"/>
        <v/>
      </c>
      <c r="E45" t="str">
        <f t="shared" si="16"/>
        <v/>
      </c>
      <c r="F45" s="19" t="str">
        <f t="shared" si="6"/>
        <v/>
      </c>
      <c r="G45" t="str">
        <f>IF(G18="","",G18)</f>
        <v/>
      </c>
      <c r="H45" s="7" t="s">
        <v>163</v>
      </c>
      <c r="AQ45" s="20"/>
    </row>
    <row r="46" spans="1:46" ht="30" customHeight="1" x14ac:dyDescent="0.2">
      <c r="A46" t="str">
        <f t="shared" si="0"/>
        <v/>
      </c>
      <c r="B46" s="9" t="str">
        <f t="shared" si="3"/>
        <v/>
      </c>
      <c r="C46" t="str">
        <f t="shared" si="1"/>
        <v/>
      </c>
      <c r="D46" t="str">
        <f t="shared" si="16"/>
        <v/>
      </c>
      <c r="E46" t="str">
        <f t="shared" si="16"/>
        <v/>
      </c>
      <c r="F46" s="21" t="str">
        <f t="shared" si="6"/>
        <v/>
      </c>
      <c r="G46" s="2" t="str">
        <f>IF(G19="","",G19)</f>
        <v/>
      </c>
      <c r="H46" s="23" t="s">
        <v>132</v>
      </c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2"/>
    </row>
    <row r="47" spans="1:46" ht="30" customHeight="1" x14ac:dyDescent="0.2">
      <c r="A47" t="str">
        <f t="shared" si="0"/>
        <v/>
      </c>
      <c r="B47" s="9" t="str">
        <f t="shared" si="3"/>
        <v/>
      </c>
      <c r="C47" t="str">
        <f t="shared" si="1"/>
        <v/>
      </c>
      <c r="D47" t="str">
        <f t="shared" si="16"/>
        <v/>
      </c>
      <c r="E47" t="str">
        <f t="shared" si="16"/>
        <v/>
      </c>
      <c r="F47" t="str">
        <f t="shared" si="6"/>
        <v/>
      </c>
      <c r="G47" t="str">
        <f>IF(G20="","",G20)</f>
        <v/>
      </c>
      <c r="H47" t="str">
        <f t="shared" ref="H47:P47" si="19">IF(H20="","",H20)</f>
        <v/>
      </c>
      <c r="I47" t="str">
        <f t="shared" si="19"/>
        <v/>
      </c>
      <c r="J47" t="str">
        <f t="shared" si="19"/>
        <v/>
      </c>
      <c r="K47" t="str">
        <f t="shared" si="19"/>
        <v/>
      </c>
      <c r="L47" t="str">
        <f t="shared" si="19"/>
        <v/>
      </c>
      <c r="M47" t="str">
        <f t="shared" si="19"/>
        <v/>
      </c>
      <c r="N47" t="str">
        <f t="shared" si="19"/>
        <v/>
      </c>
      <c r="O47" t="str">
        <f t="shared" si="19"/>
        <v/>
      </c>
      <c r="P47" t="str">
        <f t="shared" si="19"/>
        <v/>
      </c>
      <c r="Q47" t="str">
        <f t="shared" ref="Q47:AT47" si="20">IF(Q20="","",Q20)</f>
        <v/>
      </c>
      <c r="R47" t="str">
        <f t="shared" si="20"/>
        <v/>
      </c>
      <c r="S47" t="str">
        <f t="shared" si="20"/>
        <v/>
      </c>
      <c r="T47" t="str">
        <f t="shared" si="20"/>
        <v/>
      </c>
      <c r="U47" t="str">
        <f t="shared" si="20"/>
        <v/>
      </c>
      <c r="V47" t="str">
        <f t="shared" si="20"/>
        <v/>
      </c>
      <c r="W47" t="str">
        <f t="shared" si="20"/>
        <v/>
      </c>
      <c r="X47" t="str">
        <f t="shared" si="20"/>
        <v/>
      </c>
      <c r="Y47" t="str">
        <f t="shared" si="20"/>
        <v/>
      </c>
      <c r="Z47" t="str">
        <f t="shared" si="20"/>
        <v/>
      </c>
      <c r="AA47" t="str">
        <f t="shared" si="20"/>
        <v/>
      </c>
      <c r="AB47" t="str">
        <f t="shared" si="20"/>
        <v/>
      </c>
      <c r="AC47" t="str">
        <f t="shared" si="20"/>
        <v/>
      </c>
      <c r="AD47" t="str">
        <f t="shared" si="20"/>
        <v/>
      </c>
      <c r="AE47" t="str">
        <f t="shared" si="20"/>
        <v/>
      </c>
      <c r="AF47" t="str">
        <f t="shared" si="20"/>
        <v/>
      </c>
      <c r="AG47" t="str">
        <f t="shared" si="20"/>
        <v/>
      </c>
      <c r="AH47" t="str">
        <f t="shared" si="20"/>
        <v/>
      </c>
      <c r="AI47" t="str">
        <f t="shared" si="20"/>
        <v/>
      </c>
      <c r="AJ47" t="str">
        <f t="shared" si="20"/>
        <v/>
      </c>
      <c r="AK47" t="str">
        <f t="shared" si="20"/>
        <v/>
      </c>
      <c r="AL47" t="str">
        <f t="shared" si="20"/>
        <v/>
      </c>
      <c r="AM47" t="str">
        <f t="shared" si="20"/>
        <v/>
      </c>
      <c r="AN47" t="str">
        <f t="shared" si="20"/>
        <v/>
      </c>
      <c r="AO47" t="str">
        <f t="shared" si="20"/>
        <v/>
      </c>
      <c r="AP47" t="str">
        <f t="shared" si="20"/>
        <v/>
      </c>
      <c r="AQ47" t="str">
        <f t="shared" si="20"/>
        <v/>
      </c>
      <c r="AR47" t="str">
        <f t="shared" si="20"/>
        <v/>
      </c>
      <c r="AS47" t="str">
        <f t="shared" si="20"/>
        <v/>
      </c>
      <c r="AT47" t="str">
        <f t="shared" si="20"/>
        <v/>
      </c>
    </row>
    <row r="48" spans="1:46" ht="30" customHeight="1" x14ac:dyDescent="0.2">
      <c r="A48" t="str">
        <f t="shared" si="0"/>
        <v/>
      </c>
      <c r="B48" s="9">
        <f t="shared" ca="1" si="3"/>
        <v>11</v>
      </c>
      <c r="C48" t="str">
        <f t="shared" si="1"/>
        <v>(3)</v>
      </c>
      <c r="F48" t="str">
        <f t="shared" ca="1" si="6"/>
        <v>∠Ｂ＝∠Ｅ，∠Ｃ＝∠Ｆ，</v>
      </c>
      <c r="U48" s="45" t="str">
        <f ca="1">VLOOKUP($B$48,$AU$18:$AX$20,3)</f>
        <v>ＢＣ</v>
      </c>
      <c r="V48" s="46"/>
      <c r="W48" s="46"/>
      <c r="X48" s="47"/>
      <c r="Y48" s="44" t="str">
        <f t="shared" ref="Y48:AT48" si="21">IF(Y21="","",Y21)</f>
        <v>＝</v>
      </c>
      <c r="Z48" s="32"/>
      <c r="AA48" s="45" t="str">
        <f ca="1">VLOOKUP($B$48,$AU$18:$AX$20,4)</f>
        <v>ＥＦ</v>
      </c>
      <c r="AB48" s="46"/>
      <c r="AC48" s="46"/>
      <c r="AD48" s="47"/>
      <c r="AE48" t="str">
        <f t="shared" si="21"/>
        <v/>
      </c>
      <c r="AF48" t="str">
        <f t="shared" si="21"/>
        <v/>
      </c>
      <c r="AG48" t="str">
        <f t="shared" si="21"/>
        <v/>
      </c>
      <c r="AH48" t="str">
        <f t="shared" si="21"/>
        <v/>
      </c>
      <c r="AI48" t="str">
        <f t="shared" si="21"/>
        <v/>
      </c>
      <c r="AJ48" t="str">
        <f t="shared" si="21"/>
        <v/>
      </c>
      <c r="AK48" t="str">
        <f t="shared" si="21"/>
        <v/>
      </c>
      <c r="AL48" t="str">
        <f t="shared" si="21"/>
        <v/>
      </c>
      <c r="AM48" t="str">
        <f t="shared" si="21"/>
        <v/>
      </c>
      <c r="AN48" t="str">
        <f t="shared" si="21"/>
        <v/>
      </c>
      <c r="AO48" t="str">
        <f t="shared" si="21"/>
        <v/>
      </c>
      <c r="AP48" t="str">
        <f t="shared" si="21"/>
        <v/>
      </c>
      <c r="AQ48" t="str">
        <f t="shared" si="21"/>
        <v/>
      </c>
      <c r="AR48" t="str">
        <f t="shared" si="21"/>
        <v/>
      </c>
      <c r="AS48" t="str">
        <f t="shared" si="21"/>
        <v/>
      </c>
      <c r="AT48" t="str">
        <f t="shared" si="21"/>
        <v/>
      </c>
    </row>
    <row r="49" spans="1:46" ht="30" customHeight="1" x14ac:dyDescent="0.2">
      <c r="A49" t="str">
        <f t="shared" si="0"/>
        <v/>
      </c>
      <c r="B49" s="9" t="str">
        <f t="shared" si="3"/>
        <v/>
      </c>
      <c r="C49" t="str">
        <f t="shared" si="1"/>
        <v/>
      </c>
      <c r="D49" t="str">
        <f t="shared" ref="D49:E53" si="22">IF(D22="","",D22)</f>
        <v/>
      </c>
      <c r="E49" t="str">
        <f t="shared" si="22"/>
        <v/>
      </c>
      <c r="F49" t="str">
        <f t="shared" si="6"/>
        <v/>
      </c>
      <c r="G49" t="str">
        <f t="shared" ref="G49:P49" si="23">IF(G22="","",G22)</f>
        <v/>
      </c>
      <c r="H49" t="str">
        <f t="shared" si="23"/>
        <v/>
      </c>
      <c r="I49" t="str">
        <f t="shared" si="23"/>
        <v/>
      </c>
      <c r="J49" t="str">
        <f t="shared" si="23"/>
        <v/>
      </c>
      <c r="K49" t="str">
        <f t="shared" si="23"/>
        <v/>
      </c>
      <c r="L49" t="str">
        <f t="shared" si="23"/>
        <v/>
      </c>
      <c r="M49" t="str">
        <f t="shared" si="23"/>
        <v/>
      </c>
      <c r="N49" t="str">
        <f t="shared" si="23"/>
        <v/>
      </c>
      <c r="O49" t="str">
        <f t="shared" si="23"/>
        <v/>
      </c>
      <c r="P49" t="str">
        <f t="shared" si="23"/>
        <v/>
      </c>
      <c r="Q49" t="str">
        <f t="shared" ref="Q49:AT49" si="24">IF(Q22="","",Q22)</f>
        <v/>
      </c>
      <c r="R49" t="str">
        <f t="shared" si="24"/>
        <v/>
      </c>
      <c r="S49" t="str">
        <f t="shared" si="24"/>
        <v/>
      </c>
      <c r="T49" t="str">
        <f t="shared" si="24"/>
        <v/>
      </c>
      <c r="U49" t="str">
        <f t="shared" si="24"/>
        <v/>
      </c>
      <c r="V49" t="str">
        <f t="shared" si="24"/>
        <v/>
      </c>
      <c r="W49" t="str">
        <f t="shared" si="24"/>
        <v/>
      </c>
      <c r="X49" t="str">
        <f t="shared" si="24"/>
        <v/>
      </c>
      <c r="Y49" t="str">
        <f t="shared" si="24"/>
        <v/>
      </c>
      <c r="Z49" t="str">
        <f t="shared" si="24"/>
        <v/>
      </c>
      <c r="AA49" t="str">
        <f t="shared" si="24"/>
        <v/>
      </c>
      <c r="AB49" t="str">
        <f t="shared" si="24"/>
        <v/>
      </c>
      <c r="AC49" t="str">
        <f t="shared" si="24"/>
        <v/>
      </c>
      <c r="AD49" t="str">
        <f t="shared" si="24"/>
        <v/>
      </c>
      <c r="AE49" t="str">
        <f t="shared" si="24"/>
        <v/>
      </c>
      <c r="AF49" t="str">
        <f t="shared" si="24"/>
        <v/>
      </c>
      <c r="AG49" t="str">
        <f t="shared" si="24"/>
        <v/>
      </c>
      <c r="AH49" t="str">
        <f t="shared" si="24"/>
        <v/>
      </c>
      <c r="AI49" t="str">
        <f t="shared" si="24"/>
        <v/>
      </c>
      <c r="AJ49" t="str">
        <f t="shared" si="24"/>
        <v/>
      </c>
      <c r="AK49" t="str">
        <f t="shared" si="24"/>
        <v/>
      </c>
      <c r="AL49" t="str">
        <f t="shared" si="24"/>
        <v/>
      </c>
      <c r="AM49" t="str">
        <f t="shared" si="24"/>
        <v/>
      </c>
      <c r="AN49" t="str">
        <f t="shared" si="24"/>
        <v/>
      </c>
      <c r="AO49" t="str">
        <f t="shared" si="24"/>
        <v/>
      </c>
      <c r="AP49" t="str">
        <f t="shared" si="24"/>
        <v/>
      </c>
      <c r="AQ49" t="str">
        <f t="shared" si="24"/>
        <v/>
      </c>
      <c r="AR49" t="str">
        <f t="shared" si="24"/>
        <v/>
      </c>
      <c r="AS49" t="str">
        <f t="shared" si="24"/>
        <v/>
      </c>
      <c r="AT49" t="str">
        <f t="shared" si="24"/>
        <v/>
      </c>
    </row>
    <row r="50" spans="1:46" ht="30" customHeight="1" x14ac:dyDescent="0.2">
      <c r="A50" t="str">
        <f t="shared" si="0"/>
        <v/>
      </c>
      <c r="B50" s="9" t="str">
        <f t="shared" si="3"/>
        <v/>
      </c>
      <c r="C50" t="str">
        <f t="shared" si="1"/>
        <v/>
      </c>
      <c r="D50" t="str">
        <f t="shared" si="22"/>
        <v/>
      </c>
      <c r="E50" t="str">
        <f t="shared" si="22"/>
        <v/>
      </c>
      <c r="F50" s="13" t="str">
        <f t="shared" si="6"/>
        <v>合同条件</v>
      </c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5"/>
    </row>
    <row r="51" spans="1:46" ht="30" customHeight="1" x14ac:dyDescent="0.2">
      <c r="A51" t="str">
        <f t="shared" si="0"/>
        <v/>
      </c>
      <c r="B51" s="9" t="str">
        <f t="shared" si="3"/>
        <v/>
      </c>
      <c r="C51" t="str">
        <f t="shared" si="1"/>
        <v/>
      </c>
      <c r="D51" t="str">
        <f t="shared" si="22"/>
        <v/>
      </c>
      <c r="E51" t="str">
        <f t="shared" si="22"/>
        <v/>
      </c>
      <c r="F51" s="19" t="str">
        <f t="shared" si="6"/>
        <v/>
      </c>
      <c r="G51" t="str">
        <f>IF(G24="","",G24)</f>
        <v/>
      </c>
      <c r="H51" s="7" t="s">
        <v>164</v>
      </c>
      <c r="AQ51" s="20"/>
    </row>
    <row r="52" spans="1:46" ht="30" customHeight="1" x14ac:dyDescent="0.2">
      <c r="A52" t="str">
        <f t="shared" si="0"/>
        <v/>
      </c>
      <c r="B52" s="9" t="str">
        <f t="shared" si="3"/>
        <v/>
      </c>
      <c r="C52" t="str">
        <f t="shared" si="1"/>
        <v/>
      </c>
      <c r="D52" t="str">
        <f t="shared" si="22"/>
        <v/>
      </c>
      <c r="E52" t="str">
        <f t="shared" si="22"/>
        <v/>
      </c>
      <c r="F52" s="21" t="str">
        <f t="shared" si="6"/>
        <v/>
      </c>
      <c r="G52" s="2" t="str">
        <f>IF(G25="","",G25)</f>
        <v/>
      </c>
      <c r="H52" s="23" t="s">
        <v>131</v>
      </c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2"/>
    </row>
    <row r="53" spans="1:46" ht="30" customHeight="1" x14ac:dyDescent="0.2">
      <c r="A53" t="str">
        <f t="shared" si="0"/>
        <v/>
      </c>
      <c r="B53" s="9" t="str">
        <f t="shared" si="3"/>
        <v/>
      </c>
      <c r="C53" t="str">
        <f t="shared" si="1"/>
        <v/>
      </c>
      <c r="D53" t="str">
        <f t="shared" si="22"/>
        <v/>
      </c>
      <c r="E53" t="str">
        <f t="shared" si="22"/>
        <v/>
      </c>
      <c r="F53" t="str">
        <f t="shared" si="6"/>
        <v/>
      </c>
      <c r="G53" t="str">
        <f>IF(G26="","",G26)</f>
        <v/>
      </c>
      <c r="H53" t="str">
        <f t="shared" ref="H53:P53" si="25">IF(H26="","",H26)</f>
        <v/>
      </c>
      <c r="I53" t="str">
        <f t="shared" si="25"/>
        <v/>
      </c>
      <c r="J53" t="str">
        <f t="shared" si="25"/>
        <v/>
      </c>
      <c r="K53" t="str">
        <f t="shared" si="25"/>
        <v/>
      </c>
      <c r="L53" t="str">
        <f t="shared" si="25"/>
        <v/>
      </c>
      <c r="M53" t="str">
        <f t="shared" si="25"/>
        <v/>
      </c>
      <c r="N53" t="str">
        <f t="shared" si="25"/>
        <v/>
      </c>
      <c r="O53" t="str">
        <f t="shared" si="25"/>
        <v/>
      </c>
      <c r="P53" t="str">
        <f t="shared" si="25"/>
        <v/>
      </c>
      <c r="Q53" t="str">
        <f t="shared" ref="Q53:AT53" si="26">IF(Q26="","",Q26)</f>
        <v/>
      </c>
      <c r="R53" t="str">
        <f t="shared" si="26"/>
        <v/>
      </c>
      <c r="S53" t="str">
        <f t="shared" si="26"/>
        <v/>
      </c>
      <c r="T53" t="str">
        <f t="shared" si="26"/>
        <v/>
      </c>
      <c r="U53" t="str">
        <f t="shared" si="26"/>
        <v/>
      </c>
      <c r="V53" t="str">
        <f t="shared" si="26"/>
        <v/>
      </c>
      <c r="W53" t="str">
        <f t="shared" si="26"/>
        <v/>
      </c>
      <c r="X53" t="str">
        <f t="shared" si="26"/>
        <v/>
      </c>
      <c r="Y53" t="str">
        <f t="shared" si="26"/>
        <v/>
      </c>
      <c r="Z53" t="str">
        <f t="shared" si="26"/>
        <v/>
      </c>
      <c r="AA53" t="str">
        <f t="shared" si="26"/>
        <v/>
      </c>
      <c r="AB53" t="str">
        <f t="shared" si="26"/>
        <v/>
      </c>
      <c r="AC53" t="str">
        <f t="shared" si="26"/>
        <v/>
      </c>
      <c r="AD53" t="str">
        <f t="shared" si="26"/>
        <v/>
      </c>
      <c r="AE53" t="str">
        <f t="shared" si="26"/>
        <v/>
      </c>
      <c r="AF53" t="str">
        <f t="shared" si="26"/>
        <v/>
      </c>
      <c r="AG53" t="str">
        <f t="shared" si="26"/>
        <v/>
      </c>
      <c r="AH53" t="str">
        <f t="shared" si="26"/>
        <v/>
      </c>
      <c r="AI53" t="str">
        <f t="shared" si="26"/>
        <v/>
      </c>
      <c r="AJ53" t="str">
        <f t="shared" si="26"/>
        <v/>
      </c>
      <c r="AK53" t="str">
        <f t="shared" si="26"/>
        <v/>
      </c>
      <c r="AL53" t="str">
        <f t="shared" si="26"/>
        <v/>
      </c>
      <c r="AM53" t="str">
        <f t="shared" si="26"/>
        <v/>
      </c>
      <c r="AN53" t="str">
        <f t="shared" si="26"/>
        <v/>
      </c>
      <c r="AO53" t="str">
        <f t="shared" si="26"/>
        <v/>
      </c>
      <c r="AP53" t="str">
        <f t="shared" si="26"/>
        <v/>
      </c>
      <c r="AQ53" t="str">
        <f t="shared" si="26"/>
        <v/>
      </c>
      <c r="AR53" t="str">
        <f t="shared" si="26"/>
        <v/>
      </c>
      <c r="AS53" t="str">
        <f t="shared" si="26"/>
        <v/>
      </c>
      <c r="AT53" t="str">
        <f t="shared" si="26"/>
        <v/>
      </c>
    </row>
    <row r="54" spans="1:46" ht="20.149999999999999" customHeight="1" x14ac:dyDescent="0.2"/>
    <row r="55" spans="1:46" ht="20.149999999999999" customHeight="1" x14ac:dyDescent="0.2"/>
    <row r="56" spans="1:46" ht="20.149999999999999" customHeight="1" x14ac:dyDescent="0.2"/>
    <row r="57" spans="1:46" ht="20.149999999999999" customHeight="1" x14ac:dyDescent="0.2"/>
    <row r="58" spans="1:46" ht="20.149999999999999" customHeight="1" x14ac:dyDescent="0.2"/>
    <row r="59" spans="1:46" ht="20.149999999999999" customHeight="1" x14ac:dyDescent="0.2"/>
    <row r="60" spans="1:46" ht="20.149999999999999" customHeight="1" x14ac:dyDescent="0.2"/>
    <row r="61" spans="1:46" ht="20.149999999999999" customHeight="1" x14ac:dyDescent="0.2"/>
    <row r="62" spans="1:46" ht="20.149999999999999" customHeight="1" x14ac:dyDescent="0.2"/>
    <row r="63" spans="1:46" ht="20.149999999999999" customHeight="1" x14ac:dyDescent="0.2"/>
    <row r="64" spans="1:46" ht="20.149999999999999" customHeight="1" x14ac:dyDescent="0.2"/>
    <row r="65" ht="20.149999999999999" customHeight="1" x14ac:dyDescent="0.2"/>
    <row r="66" ht="20.149999999999999" customHeight="1" x14ac:dyDescent="0.2"/>
    <row r="67" ht="20.149999999999999" customHeight="1" x14ac:dyDescent="0.2"/>
    <row r="68" ht="20.149999999999999" customHeight="1" x14ac:dyDescent="0.2"/>
    <row r="69" ht="20.149999999999999" customHeight="1" x14ac:dyDescent="0.2"/>
    <row r="70" ht="20.149999999999999" customHeight="1" x14ac:dyDescent="0.2"/>
    <row r="71" ht="20.149999999999999" customHeight="1" x14ac:dyDescent="0.2"/>
    <row r="72" ht="20.149999999999999" customHeight="1" x14ac:dyDescent="0.2"/>
    <row r="73" ht="20.149999999999999" customHeight="1" x14ac:dyDescent="0.2"/>
    <row r="74" ht="20.149999999999999" customHeight="1" x14ac:dyDescent="0.2"/>
    <row r="75" ht="20.149999999999999" customHeight="1" x14ac:dyDescent="0.2"/>
    <row r="76" ht="20.149999999999999" customHeight="1" x14ac:dyDescent="0.2"/>
    <row r="77" ht="20.149999999999999" customHeight="1" x14ac:dyDescent="0.2"/>
    <row r="78" ht="20.149999999999999" customHeight="1" x14ac:dyDescent="0.2"/>
    <row r="79" ht="20.149999999999999" customHeight="1" x14ac:dyDescent="0.2"/>
    <row r="80" ht="20.149999999999999" customHeight="1" x14ac:dyDescent="0.2"/>
  </sheetData>
  <mergeCells count="14">
    <mergeCell ref="U36:X36"/>
    <mergeCell ref="U42:X42"/>
    <mergeCell ref="U48:X48"/>
    <mergeCell ref="AA42:AD42"/>
    <mergeCell ref="AA36:AD36"/>
    <mergeCell ref="AA48:AD48"/>
    <mergeCell ref="Y36:Z36"/>
    <mergeCell ref="Y42:Z42"/>
    <mergeCell ref="Y48:Z48"/>
    <mergeCell ref="AO1:AP1"/>
    <mergeCell ref="AO28:AP28"/>
    <mergeCell ref="Y9:Z9"/>
    <mergeCell ref="Y15:Z15"/>
    <mergeCell ref="Y21:Z21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&amp;L図形の調べ方&amp;R数学ドリル</oddHeader>
  </headerFooter>
  <drawing r:id="rId2"/>
  <legacyDrawing r:id="rId3"/>
  <oleObjects>
    <mc:AlternateContent xmlns:mc="http://schemas.openxmlformats.org/markup-compatibility/2006">
      <mc:Choice Requires="x14">
        <oleObject progId="HANA.Document.3" shapeId="4119" r:id="rId4">
          <objectPr defaultSize="0" autoPict="0" r:id="rId5">
            <anchor moveWithCells="1">
              <from>
                <xdr:col>21</xdr:col>
                <xdr:colOff>19050</xdr:colOff>
                <xdr:row>2</xdr:row>
                <xdr:rowOff>146050</xdr:rowOff>
              </from>
              <to>
                <xdr:col>42</xdr:col>
                <xdr:colOff>69850</xdr:colOff>
                <xdr:row>6</xdr:row>
                <xdr:rowOff>146050</xdr:rowOff>
              </to>
            </anchor>
          </objectPr>
        </oleObject>
      </mc:Choice>
      <mc:Fallback>
        <oleObject progId="HANA.Document.3" shapeId="4119" r:id="rId4"/>
      </mc:Fallback>
    </mc:AlternateContent>
    <mc:AlternateContent xmlns:mc="http://schemas.openxmlformats.org/markup-compatibility/2006">
      <mc:Choice Requires="x14">
        <oleObject progId="HANA.Document.3" shapeId="4120" r:id="rId6">
          <objectPr defaultSize="0" autoPict="0" r:id="rId5">
            <anchor moveWithCells="1">
              <from>
                <xdr:col>20</xdr:col>
                <xdr:colOff>127000</xdr:colOff>
                <xdr:row>29</xdr:row>
                <xdr:rowOff>133350</xdr:rowOff>
              </from>
              <to>
                <xdr:col>42</xdr:col>
                <xdr:colOff>76200</xdr:colOff>
                <xdr:row>33</xdr:row>
                <xdr:rowOff>152400</xdr:rowOff>
              </to>
            </anchor>
          </objectPr>
        </oleObject>
      </mc:Choice>
      <mc:Fallback>
        <oleObject progId="HANA.Document.3" shapeId="4120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AZ101"/>
  <sheetViews>
    <sheetView workbookViewId="0"/>
  </sheetViews>
  <sheetFormatPr defaultRowHeight="14" x14ac:dyDescent="0.2"/>
  <cols>
    <col min="1" max="43" width="1.75" customWidth="1"/>
    <col min="44" max="46" width="9" customWidth="1"/>
    <col min="47" max="52" width="9" style="25"/>
    <col min="53" max="55" width="9"/>
  </cols>
  <sheetData>
    <row r="1" spans="1:52" ht="23.5" x14ac:dyDescent="0.2">
      <c r="D1" s="3" t="s">
        <v>193</v>
      </c>
      <c r="AM1" s="2" t="s">
        <v>134</v>
      </c>
      <c r="AN1" s="2"/>
      <c r="AO1" s="35"/>
      <c r="AP1" s="35"/>
    </row>
    <row r="2" spans="1:52" ht="21" x14ac:dyDescent="0.2">
      <c r="Q2" s="6" t="s">
        <v>1</v>
      </c>
      <c r="R2" s="2"/>
      <c r="S2" s="2"/>
      <c r="T2" s="2"/>
      <c r="U2" s="2"/>
      <c r="V2" s="4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52" ht="20.149999999999999" customHeight="1" x14ac:dyDescent="0.2">
      <c r="A3" s="1" t="s">
        <v>135</v>
      </c>
      <c r="D3" t="s">
        <v>136</v>
      </c>
    </row>
    <row r="4" spans="1:52" ht="20.149999999999999" customHeight="1" x14ac:dyDescent="0.2">
      <c r="C4" t="s">
        <v>137</v>
      </c>
    </row>
    <row r="5" spans="1:52" ht="20.149999999999999" customHeight="1" x14ac:dyDescent="0.2">
      <c r="A5" s="9">
        <f ca="1">INT(RAND()*4+1)</f>
        <v>4</v>
      </c>
      <c r="C5" t="str">
        <f ca="1">VLOOKUP($A$5,$AU$5:$AV$8,2)</f>
        <v>ＯＤ＝ＯＢ　ならば　ＡＤ＝ＣＢ</v>
      </c>
      <c r="AU5" s="25">
        <v>1</v>
      </c>
      <c r="AV5" s="25" t="s">
        <v>151</v>
      </c>
      <c r="AW5" s="25" t="s">
        <v>152</v>
      </c>
      <c r="AX5" s="25" t="s">
        <v>159</v>
      </c>
      <c r="AY5" s="26" t="s">
        <v>148</v>
      </c>
      <c r="AZ5" s="26" t="s">
        <v>165</v>
      </c>
    </row>
    <row r="6" spans="1:52" ht="20.149999999999999" customHeight="1" x14ac:dyDescent="0.2">
      <c r="C6" t="s">
        <v>138</v>
      </c>
      <c r="AU6" s="25">
        <v>2</v>
      </c>
      <c r="AV6" s="25" t="s">
        <v>153</v>
      </c>
      <c r="AW6" s="25" t="s">
        <v>154</v>
      </c>
      <c r="AX6" s="25" t="s">
        <v>160</v>
      </c>
      <c r="AY6" s="26" t="s">
        <v>148</v>
      </c>
      <c r="AZ6" s="26" t="s">
        <v>166</v>
      </c>
    </row>
    <row r="7" spans="1:52" ht="20.149999999999999" customHeight="1" x14ac:dyDescent="0.2">
      <c r="AU7" s="25">
        <v>3</v>
      </c>
      <c r="AV7" s="25" t="s">
        <v>155</v>
      </c>
      <c r="AW7" s="25" t="s">
        <v>156</v>
      </c>
      <c r="AX7" s="25" t="s">
        <v>147</v>
      </c>
      <c r="AY7" s="26" t="s">
        <v>157</v>
      </c>
      <c r="AZ7" s="26" t="s">
        <v>167</v>
      </c>
    </row>
    <row r="8" spans="1:52" ht="20.149999999999999" customHeight="1" x14ac:dyDescent="0.2">
      <c r="A8" s="1"/>
      <c r="AU8" s="25">
        <v>4</v>
      </c>
      <c r="AV8" s="25" t="s">
        <v>158</v>
      </c>
      <c r="AW8" s="25" t="s">
        <v>156</v>
      </c>
      <c r="AX8" s="25" t="s">
        <v>146</v>
      </c>
      <c r="AY8" s="26" t="s">
        <v>157</v>
      </c>
      <c r="AZ8" s="26" t="s">
        <v>168</v>
      </c>
    </row>
    <row r="9" spans="1:52" ht="20.149999999999999" customHeight="1" x14ac:dyDescent="0.2">
      <c r="B9" s="9"/>
      <c r="C9" s="1" t="s">
        <v>37</v>
      </c>
      <c r="F9" t="s">
        <v>139</v>
      </c>
      <c r="I9" t="str">
        <f ca="1">VLOOKUP(A5,$AU$5:$AW$8,3)</f>
        <v>ＡＤ＝ＣＢ</v>
      </c>
      <c r="U9" t="s">
        <v>140</v>
      </c>
    </row>
    <row r="10" spans="1:52" ht="20.149999999999999" customHeight="1" x14ac:dyDescent="0.2">
      <c r="F10" t="s">
        <v>141</v>
      </c>
    </row>
    <row r="11" spans="1:52" ht="20.149999999999999" customHeight="1" x14ac:dyDescent="0.2"/>
    <row r="12" spans="1:52" ht="20.149999999999999" customHeight="1" x14ac:dyDescent="0.2"/>
    <row r="13" spans="1:52" ht="20.149999999999999" customHeight="1" x14ac:dyDescent="0.2">
      <c r="C13" s="1"/>
    </row>
    <row r="14" spans="1:52" ht="20.149999999999999" customHeight="1" x14ac:dyDescent="0.2">
      <c r="C14" s="1" t="s">
        <v>46</v>
      </c>
      <c r="F14" s="1" t="s">
        <v>142</v>
      </c>
    </row>
    <row r="15" spans="1:52" ht="20.149999999999999" customHeight="1" x14ac:dyDescent="0.2">
      <c r="A15" s="1"/>
      <c r="B15" s="9"/>
      <c r="C15" s="1"/>
    </row>
    <row r="16" spans="1:52" ht="20.149999999999999" customHeight="1" x14ac:dyDescent="0.2"/>
    <row r="17" spans="2:6" ht="20.149999999999999" customHeight="1" x14ac:dyDescent="0.2"/>
    <row r="18" spans="2:6" ht="20.149999999999999" customHeight="1" x14ac:dyDescent="0.2"/>
    <row r="19" spans="2:6" ht="20.149999999999999" customHeight="1" x14ac:dyDescent="0.2"/>
    <row r="20" spans="2:6" ht="20.149999999999999" customHeight="1" x14ac:dyDescent="0.2">
      <c r="C20" s="1" t="s">
        <v>50</v>
      </c>
      <c r="F20" s="1" t="s">
        <v>143</v>
      </c>
    </row>
    <row r="21" spans="2:6" ht="20.149999999999999" customHeight="1" x14ac:dyDescent="0.2">
      <c r="F21" t="s">
        <v>144</v>
      </c>
    </row>
    <row r="22" spans="2:6" ht="20.149999999999999" customHeight="1" x14ac:dyDescent="0.2"/>
    <row r="23" spans="2:6" ht="20.149999999999999" customHeight="1" x14ac:dyDescent="0.2">
      <c r="B23" s="9"/>
      <c r="C23" s="1"/>
    </row>
    <row r="24" spans="2:6" ht="20.149999999999999" customHeight="1" x14ac:dyDescent="0.2"/>
    <row r="25" spans="2:6" ht="20.149999999999999" customHeight="1" x14ac:dyDescent="0.2">
      <c r="C25" s="1" t="s">
        <v>55</v>
      </c>
      <c r="F25" t="s">
        <v>145</v>
      </c>
    </row>
    <row r="26" spans="2:6" ht="20.149999999999999" customHeight="1" x14ac:dyDescent="0.2"/>
    <row r="27" spans="2:6" ht="20.149999999999999" customHeight="1" x14ac:dyDescent="0.2"/>
    <row r="28" spans="2:6" ht="20.149999999999999" customHeight="1" x14ac:dyDescent="0.2"/>
    <row r="29" spans="2:6" ht="20.149999999999999" customHeight="1" x14ac:dyDescent="0.2"/>
    <row r="30" spans="2:6" ht="20.149999999999999" customHeight="1" x14ac:dyDescent="0.2"/>
    <row r="31" spans="2:6" ht="20.149999999999999" customHeight="1" x14ac:dyDescent="0.2"/>
    <row r="32" spans="2:6" ht="20.149999999999999" customHeight="1" x14ac:dyDescent="0.2"/>
    <row r="33" spans="1:46" ht="20.149999999999999" customHeight="1" x14ac:dyDescent="0.2"/>
    <row r="34" spans="1:46" ht="20.149999999999999" customHeight="1" x14ac:dyDescent="0.2"/>
    <row r="35" spans="1:46" ht="20.149999999999999" customHeight="1" x14ac:dyDescent="0.2"/>
    <row r="36" spans="1:46" ht="20.149999999999999" customHeight="1" x14ac:dyDescent="0.2"/>
    <row r="37" spans="1:46" ht="20.149999999999999" customHeight="1" x14ac:dyDescent="0.2"/>
    <row r="38" spans="1:46" ht="23.5" x14ac:dyDescent="0.2">
      <c r="D38" s="3" t="str">
        <f>IF(D1="","",D1)</f>
        <v>証明の進め方</v>
      </c>
      <c r="AM38" s="2" t="str">
        <f>IF(AM1="","",AM1)</f>
        <v>№</v>
      </c>
      <c r="AN38" s="2"/>
      <c r="AO38" s="35" t="str">
        <f>IF(AO1="","",AO1)</f>
        <v/>
      </c>
      <c r="AP38" s="35" t="str">
        <f>IF(AP1="","",AP1)</f>
        <v/>
      </c>
    </row>
    <row r="39" spans="1:46" ht="23.5" x14ac:dyDescent="0.2">
      <c r="E39" s="5" t="s">
        <v>2</v>
      </c>
      <c r="Q39" s="6" t="str">
        <f>IF(Q2="","",Q2)</f>
        <v>名前</v>
      </c>
      <c r="R39" s="2"/>
      <c r="S39" s="2"/>
      <c r="T39" s="2"/>
      <c r="U39" s="2"/>
      <c r="V39" s="4" t="str">
        <f>IF(V2="","",V2)</f>
        <v/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46" ht="20.149999999999999" customHeight="1" x14ac:dyDescent="0.2">
      <c r="A40" s="12" t="str">
        <f t="shared" ref="A40:A54" si="0">IF(A3="","",A3)</f>
        <v>１．</v>
      </c>
      <c r="B40" s="12"/>
      <c r="C40" s="12"/>
      <c r="D40" s="12" t="str">
        <f>IF(D3="","",D3)</f>
        <v>長さの等しい２つの線分ＡＢとＣＤが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</row>
    <row r="41" spans="1:46" ht="20.149999999999999" customHeight="1" x14ac:dyDescent="0.2">
      <c r="A41" s="12" t="str">
        <f t="shared" si="0"/>
        <v/>
      </c>
      <c r="B41" s="12" t="str">
        <f t="shared" ref="B41:C54" si="1">IF(B4="","",B4)</f>
        <v/>
      </c>
      <c r="C41" s="12" t="str">
        <f t="shared" si="1"/>
        <v>点Ｏで交わっています。このとき，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</row>
    <row r="42" spans="1:46" ht="20.149999999999999" customHeight="1" x14ac:dyDescent="0.2">
      <c r="A42" s="9">
        <f t="shared" ca="1" si="0"/>
        <v>4</v>
      </c>
      <c r="B42" s="12" t="str">
        <f t="shared" si="1"/>
        <v/>
      </c>
      <c r="C42" s="12" t="str">
        <f t="shared" ca="1" si="1"/>
        <v>ＯＤ＝ＯＢ　ならば　ＡＤ＝ＣＢ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</row>
    <row r="43" spans="1:46" ht="20.149999999999999" customHeight="1" x14ac:dyDescent="0.2">
      <c r="A43" s="12" t="str">
        <f t="shared" si="0"/>
        <v/>
      </c>
      <c r="B43" s="12" t="str">
        <f t="shared" si="1"/>
        <v/>
      </c>
      <c r="C43" s="12" t="str">
        <f t="shared" si="1"/>
        <v>であることを，次の順序で考えて，証明しなさい。</v>
      </c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</row>
    <row r="44" spans="1:46" ht="20.149999999999999" customHeight="1" x14ac:dyDescent="0.2">
      <c r="A44" s="12" t="str">
        <f t="shared" si="0"/>
        <v/>
      </c>
      <c r="B44" s="12" t="str">
        <f t="shared" si="1"/>
        <v/>
      </c>
      <c r="C44" s="12" t="str">
        <f t="shared" si="1"/>
        <v/>
      </c>
      <c r="D44" s="12" t="str">
        <f t="shared" ref="D44:P44" si="2">IF(D7="","",D7)</f>
        <v/>
      </c>
      <c r="E44" s="12" t="str">
        <f t="shared" si="2"/>
        <v/>
      </c>
      <c r="F44" s="12" t="str">
        <f t="shared" si="2"/>
        <v/>
      </c>
      <c r="G44" s="12" t="str">
        <f t="shared" si="2"/>
        <v/>
      </c>
      <c r="H44" s="12" t="str">
        <f t="shared" si="2"/>
        <v/>
      </c>
      <c r="I44" s="12" t="str">
        <f t="shared" si="2"/>
        <v/>
      </c>
      <c r="J44" s="12" t="str">
        <f t="shared" si="2"/>
        <v/>
      </c>
      <c r="K44" s="12" t="str">
        <f t="shared" si="2"/>
        <v/>
      </c>
      <c r="L44" s="12" t="str">
        <f t="shared" si="2"/>
        <v/>
      </c>
      <c r="M44" s="12" t="str">
        <f t="shared" si="2"/>
        <v/>
      </c>
      <c r="N44" s="12" t="str">
        <f t="shared" si="2"/>
        <v/>
      </c>
      <c r="O44" s="12" t="str">
        <f t="shared" si="2"/>
        <v/>
      </c>
      <c r="P44" s="12" t="str">
        <f t="shared" si="2"/>
        <v/>
      </c>
      <c r="Q44" s="12" t="str">
        <f t="shared" ref="Q44:AT44" si="3">IF(Q7="","",Q7)</f>
        <v/>
      </c>
      <c r="R44" s="12" t="str">
        <f t="shared" si="3"/>
        <v/>
      </c>
      <c r="S44" s="12" t="str">
        <f t="shared" si="3"/>
        <v/>
      </c>
      <c r="T44" s="12" t="str">
        <f t="shared" si="3"/>
        <v/>
      </c>
      <c r="U44" s="12" t="str">
        <f t="shared" si="3"/>
        <v/>
      </c>
      <c r="V44" s="12" t="str">
        <f t="shared" si="3"/>
        <v/>
      </c>
      <c r="W44" s="12" t="str">
        <f t="shared" si="3"/>
        <v/>
      </c>
      <c r="X44" s="12" t="str">
        <f t="shared" si="3"/>
        <v/>
      </c>
      <c r="Y44" s="12" t="str">
        <f t="shared" si="3"/>
        <v/>
      </c>
      <c r="Z44" s="12" t="str">
        <f t="shared" si="3"/>
        <v/>
      </c>
      <c r="AA44" s="12" t="str">
        <f t="shared" si="3"/>
        <v/>
      </c>
      <c r="AB44" s="12" t="str">
        <f t="shared" si="3"/>
        <v/>
      </c>
      <c r="AC44" s="12" t="str">
        <f t="shared" si="3"/>
        <v/>
      </c>
      <c r="AD44" s="12" t="str">
        <f t="shared" si="3"/>
        <v/>
      </c>
      <c r="AE44" s="12" t="str">
        <f t="shared" si="3"/>
        <v/>
      </c>
      <c r="AF44" s="12" t="str">
        <f t="shared" si="3"/>
        <v/>
      </c>
      <c r="AG44" s="12" t="str">
        <f t="shared" si="3"/>
        <v/>
      </c>
      <c r="AH44" s="12" t="str">
        <f t="shared" si="3"/>
        <v/>
      </c>
      <c r="AI44" s="12" t="str">
        <f t="shared" si="3"/>
        <v/>
      </c>
      <c r="AJ44" s="12" t="str">
        <f t="shared" si="3"/>
        <v/>
      </c>
      <c r="AK44" s="12" t="str">
        <f t="shared" si="3"/>
        <v/>
      </c>
      <c r="AL44" s="12" t="str">
        <f t="shared" si="3"/>
        <v/>
      </c>
      <c r="AM44" s="12" t="str">
        <f t="shared" si="3"/>
        <v/>
      </c>
      <c r="AN44" s="12" t="str">
        <f t="shared" si="3"/>
        <v/>
      </c>
      <c r="AO44" s="12" t="str">
        <f t="shared" si="3"/>
        <v/>
      </c>
      <c r="AP44" s="12" t="str">
        <f t="shared" si="3"/>
        <v/>
      </c>
      <c r="AQ44" s="12" t="str">
        <f t="shared" si="3"/>
        <v/>
      </c>
      <c r="AR44" t="str">
        <f t="shared" si="3"/>
        <v/>
      </c>
      <c r="AS44" t="str">
        <f t="shared" si="3"/>
        <v/>
      </c>
      <c r="AT44" t="str">
        <f t="shared" si="3"/>
        <v/>
      </c>
    </row>
    <row r="45" spans="1:46" ht="20.149999999999999" customHeight="1" x14ac:dyDescent="0.2">
      <c r="A45" s="12" t="str">
        <f t="shared" si="0"/>
        <v/>
      </c>
      <c r="B45" s="12" t="str">
        <f t="shared" si="1"/>
        <v/>
      </c>
      <c r="C45" s="12" t="str">
        <f t="shared" si="1"/>
        <v/>
      </c>
      <c r="D45" s="12" t="str">
        <f t="shared" ref="D45:P45" si="4">IF(D8="","",D8)</f>
        <v/>
      </c>
      <c r="E45" s="12" t="str">
        <f t="shared" si="4"/>
        <v/>
      </c>
      <c r="F45" s="12" t="str">
        <f t="shared" si="4"/>
        <v/>
      </c>
      <c r="G45" s="12" t="str">
        <f t="shared" si="4"/>
        <v/>
      </c>
      <c r="H45" s="12" t="str">
        <f t="shared" si="4"/>
        <v/>
      </c>
      <c r="I45" s="12" t="str">
        <f t="shared" si="4"/>
        <v/>
      </c>
      <c r="J45" s="12" t="str">
        <f t="shared" si="4"/>
        <v/>
      </c>
      <c r="K45" s="12" t="str">
        <f t="shared" si="4"/>
        <v/>
      </c>
      <c r="L45" s="12" t="str">
        <f t="shared" si="4"/>
        <v/>
      </c>
      <c r="M45" s="12" t="str">
        <f t="shared" si="4"/>
        <v/>
      </c>
      <c r="N45" s="12" t="str">
        <f t="shared" si="4"/>
        <v/>
      </c>
      <c r="O45" s="12" t="str">
        <f t="shared" si="4"/>
        <v/>
      </c>
      <c r="P45" s="12" t="str">
        <f t="shared" si="4"/>
        <v/>
      </c>
      <c r="Q45" s="12" t="str">
        <f t="shared" ref="Q45:AT45" si="5">IF(Q8="","",Q8)</f>
        <v/>
      </c>
      <c r="R45" s="12" t="str">
        <f t="shared" si="5"/>
        <v/>
      </c>
      <c r="S45" s="12" t="str">
        <f t="shared" si="5"/>
        <v/>
      </c>
      <c r="T45" s="12" t="str">
        <f t="shared" si="5"/>
        <v/>
      </c>
      <c r="U45" s="12" t="str">
        <f t="shared" si="5"/>
        <v/>
      </c>
      <c r="V45" s="12" t="str">
        <f t="shared" si="5"/>
        <v/>
      </c>
      <c r="W45" s="12" t="str">
        <f t="shared" si="5"/>
        <v/>
      </c>
      <c r="X45" s="12" t="str">
        <f t="shared" si="5"/>
        <v/>
      </c>
      <c r="Y45" s="12" t="str">
        <f t="shared" si="5"/>
        <v/>
      </c>
      <c r="Z45" s="12" t="str">
        <f t="shared" si="5"/>
        <v/>
      </c>
      <c r="AA45" s="12" t="str">
        <f t="shared" si="5"/>
        <v/>
      </c>
      <c r="AB45" s="12" t="str">
        <f t="shared" si="5"/>
        <v/>
      </c>
      <c r="AC45" s="12" t="str">
        <f t="shared" si="5"/>
        <v/>
      </c>
      <c r="AD45" s="12" t="str">
        <f t="shared" si="5"/>
        <v/>
      </c>
      <c r="AE45" s="12" t="str">
        <f t="shared" si="5"/>
        <v/>
      </c>
      <c r="AF45" s="12" t="str">
        <f t="shared" si="5"/>
        <v/>
      </c>
      <c r="AG45" s="12" t="str">
        <f t="shared" si="5"/>
        <v/>
      </c>
      <c r="AH45" s="12" t="str">
        <f t="shared" si="5"/>
        <v/>
      </c>
      <c r="AI45" s="12" t="str">
        <f t="shared" si="5"/>
        <v/>
      </c>
      <c r="AJ45" s="12" t="str">
        <f t="shared" si="5"/>
        <v/>
      </c>
      <c r="AK45" s="12" t="str">
        <f t="shared" si="5"/>
        <v/>
      </c>
      <c r="AL45" s="12" t="str">
        <f t="shared" si="5"/>
        <v/>
      </c>
      <c r="AM45" s="12" t="str">
        <f t="shared" si="5"/>
        <v/>
      </c>
      <c r="AN45" s="12" t="str">
        <f t="shared" si="5"/>
        <v/>
      </c>
      <c r="AO45" s="12" t="str">
        <f t="shared" si="5"/>
        <v/>
      </c>
      <c r="AP45" s="12" t="str">
        <f t="shared" si="5"/>
        <v/>
      </c>
      <c r="AQ45" s="12" t="str">
        <f t="shared" si="5"/>
        <v/>
      </c>
      <c r="AR45" t="str">
        <f t="shared" si="5"/>
        <v/>
      </c>
      <c r="AS45" t="str">
        <f t="shared" si="5"/>
        <v/>
      </c>
      <c r="AT45" t="str">
        <f t="shared" si="5"/>
        <v/>
      </c>
    </row>
    <row r="46" spans="1:46" ht="20.149999999999999" customHeight="1" x14ac:dyDescent="0.2">
      <c r="A46" s="12" t="str">
        <f t="shared" si="0"/>
        <v/>
      </c>
      <c r="B46" s="12" t="str">
        <f t="shared" si="1"/>
        <v/>
      </c>
      <c r="C46" s="12" t="str">
        <f t="shared" si="1"/>
        <v>(1)</v>
      </c>
      <c r="D46" s="12"/>
      <c r="E46" s="12"/>
      <c r="F46" s="12" t="str">
        <f>IF(F9="","",F9)</f>
        <v>結論</v>
      </c>
      <c r="G46" s="12"/>
      <c r="H46" s="12"/>
      <c r="I46" s="12" t="str">
        <f ca="1">IF(I9="","",I9)</f>
        <v>ＡＤ＝ＣＢ</v>
      </c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 t="str">
        <f>IF(U9="","",U9)</f>
        <v>を導くには，</v>
      </c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</row>
    <row r="47" spans="1:46" ht="20.149999999999999" customHeight="1" x14ac:dyDescent="0.2">
      <c r="A47" s="12" t="str">
        <f t="shared" si="0"/>
        <v/>
      </c>
      <c r="B47" s="12" t="str">
        <f t="shared" si="1"/>
        <v/>
      </c>
      <c r="C47" s="12" t="str">
        <f t="shared" si="1"/>
        <v/>
      </c>
      <c r="D47" s="12" t="str">
        <f t="shared" ref="D47:E50" si="6">IF(D10="","",D10)</f>
        <v/>
      </c>
      <c r="E47" s="12" t="str">
        <f t="shared" si="6"/>
        <v/>
      </c>
      <c r="F47" s="12" t="str">
        <f>IF(F10="","",F10)</f>
        <v>どの三角形とどの三角形の合同を示せばよいですか。</v>
      </c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</row>
    <row r="48" spans="1:46" ht="20.149999999999999" customHeight="1" x14ac:dyDescent="0.2">
      <c r="A48" s="12" t="str">
        <f t="shared" si="0"/>
        <v/>
      </c>
      <c r="B48" s="12" t="str">
        <f t="shared" si="1"/>
        <v/>
      </c>
      <c r="C48" s="12" t="str">
        <f t="shared" si="1"/>
        <v/>
      </c>
      <c r="D48" s="12" t="str">
        <f t="shared" si="6"/>
        <v/>
      </c>
      <c r="E48" s="12" t="str">
        <f t="shared" si="6"/>
        <v/>
      </c>
      <c r="F48" s="12" t="str">
        <f>IF(F11="","",F11)</f>
        <v/>
      </c>
      <c r="G48" s="12" t="str">
        <f t="shared" ref="G48:P48" si="7">IF(G11="","",G11)</f>
        <v/>
      </c>
      <c r="H48" s="12" t="str">
        <f t="shared" si="7"/>
        <v/>
      </c>
      <c r="I48" s="12" t="str">
        <f t="shared" si="7"/>
        <v/>
      </c>
      <c r="J48" s="12" t="str">
        <f t="shared" si="7"/>
        <v/>
      </c>
      <c r="K48" s="12" t="str">
        <f t="shared" si="7"/>
        <v/>
      </c>
      <c r="L48" s="12" t="str">
        <f t="shared" si="7"/>
        <v/>
      </c>
      <c r="M48" s="12" t="str">
        <f t="shared" si="7"/>
        <v/>
      </c>
      <c r="N48" s="12" t="str">
        <f t="shared" si="7"/>
        <v/>
      </c>
      <c r="O48" s="12" t="str">
        <f t="shared" si="7"/>
        <v/>
      </c>
      <c r="P48" s="12" t="str">
        <f t="shared" si="7"/>
        <v/>
      </c>
      <c r="Q48" s="12" t="str">
        <f t="shared" ref="Q48:AT48" si="8">IF(Q11="","",Q11)</f>
        <v/>
      </c>
      <c r="R48" s="12" t="str">
        <f t="shared" si="8"/>
        <v/>
      </c>
      <c r="S48" s="12" t="str">
        <f t="shared" si="8"/>
        <v/>
      </c>
      <c r="T48" s="12" t="str">
        <f t="shared" si="8"/>
        <v/>
      </c>
      <c r="U48" s="12" t="str">
        <f t="shared" si="8"/>
        <v/>
      </c>
      <c r="V48" s="12" t="str">
        <f t="shared" si="8"/>
        <v/>
      </c>
      <c r="W48" s="12" t="str">
        <f t="shared" si="8"/>
        <v/>
      </c>
      <c r="X48" s="12" t="str">
        <f t="shared" si="8"/>
        <v/>
      </c>
      <c r="Y48" s="12" t="str">
        <f t="shared" si="8"/>
        <v/>
      </c>
      <c r="Z48" s="12" t="str">
        <f t="shared" si="8"/>
        <v/>
      </c>
      <c r="AA48" s="12" t="str">
        <f t="shared" si="8"/>
        <v/>
      </c>
      <c r="AB48" s="12" t="str">
        <f t="shared" si="8"/>
        <v/>
      </c>
      <c r="AC48" s="12" t="str">
        <f t="shared" si="8"/>
        <v/>
      </c>
      <c r="AD48" s="12" t="str">
        <f t="shared" si="8"/>
        <v/>
      </c>
      <c r="AE48" s="12" t="str">
        <f t="shared" si="8"/>
        <v/>
      </c>
      <c r="AF48" s="12" t="str">
        <f t="shared" si="8"/>
        <v/>
      </c>
      <c r="AG48" s="12" t="str">
        <f t="shared" si="8"/>
        <v/>
      </c>
      <c r="AH48" s="12" t="str">
        <f t="shared" si="8"/>
        <v/>
      </c>
      <c r="AI48" s="12" t="str">
        <f t="shared" si="8"/>
        <v/>
      </c>
      <c r="AJ48" s="12" t="str">
        <f t="shared" si="8"/>
        <v/>
      </c>
      <c r="AK48" s="12" t="str">
        <f t="shared" si="8"/>
        <v/>
      </c>
      <c r="AL48" s="12" t="str">
        <f t="shared" si="8"/>
        <v/>
      </c>
      <c r="AM48" s="12" t="str">
        <f t="shared" si="8"/>
        <v/>
      </c>
      <c r="AN48" s="12" t="str">
        <f t="shared" si="8"/>
        <v/>
      </c>
      <c r="AO48" s="12" t="str">
        <f t="shared" si="8"/>
        <v/>
      </c>
      <c r="AP48" s="12" t="str">
        <f t="shared" si="8"/>
        <v/>
      </c>
      <c r="AQ48" s="12" t="str">
        <f t="shared" si="8"/>
        <v/>
      </c>
      <c r="AR48" t="str">
        <f t="shared" si="8"/>
        <v/>
      </c>
      <c r="AS48" t="str">
        <f t="shared" si="8"/>
        <v/>
      </c>
      <c r="AT48" t="str">
        <f t="shared" si="8"/>
        <v/>
      </c>
    </row>
    <row r="49" spans="1:46" ht="20.149999999999999" customHeight="1" x14ac:dyDescent="0.2">
      <c r="A49" s="12" t="str">
        <f t="shared" si="0"/>
        <v/>
      </c>
      <c r="B49" s="12" t="str">
        <f t="shared" si="1"/>
        <v/>
      </c>
      <c r="C49" s="12" t="str">
        <f t="shared" si="1"/>
        <v/>
      </c>
      <c r="D49" s="12" t="str">
        <f t="shared" si="6"/>
        <v/>
      </c>
      <c r="E49" s="12" t="str">
        <f t="shared" si="6"/>
        <v/>
      </c>
      <c r="F49" s="7" t="str">
        <f ca="1">VLOOKUP($A$42,$AU$5:$AX$8,4)</f>
        <v>△ＡＯＤと△ＣＯＢの合同を示せばよい</v>
      </c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</row>
    <row r="50" spans="1:46" ht="20.149999999999999" customHeight="1" x14ac:dyDescent="0.2">
      <c r="A50" s="12" t="str">
        <f t="shared" si="0"/>
        <v/>
      </c>
      <c r="B50" s="12" t="str">
        <f t="shared" si="1"/>
        <v/>
      </c>
      <c r="C50" s="12" t="str">
        <f t="shared" si="1"/>
        <v/>
      </c>
      <c r="D50" s="12" t="str">
        <f t="shared" si="6"/>
        <v/>
      </c>
      <c r="E50" s="12" t="str">
        <f t="shared" si="6"/>
        <v/>
      </c>
      <c r="F50" s="12" t="str">
        <f t="shared" ref="F50:P50" si="9">IF(F13="","",F13)</f>
        <v/>
      </c>
      <c r="G50" s="12" t="str">
        <f t="shared" si="9"/>
        <v/>
      </c>
      <c r="H50" s="12" t="str">
        <f t="shared" si="9"/>
        <v/>
      </c>
      <c r="I50" s="12" t="str">
        <f t="shared" si="9"/>
        <v/>
      </c>
      <c r="J50" s="12" t="str">
        <f t="shared" si="9"/>
        <v/>
      </c>
      <c r="K50" s="12" t="str">
        <f t="shared" si="9"/>
        <v/>
      </c>
      <c r="L50" s="12" t="str">
        <f t="shared" si="9"/>
        <v/>
      </c>
      <c r="M50" s="12" t="str">
        <f t="shared" si="9"/>
        <v/>
      </c>
      <c r="N50" s="12" t="str">
        <f t="shared" si="9"/>
        <v/>
      </c>
      <c r="O50" s="12" t="str">
        <f t="shared" si="9"/>
        <v/>
      </c>
      <c r="P50" s="12" t="str">
        <f t="shared" si="9"/>
        <v/>
      </c>
      <c r="Q50" s="12" t="str">
        <f t="shared" ref="Q50:AT50" si="10">IF(Q13="","",Q13)</f>
        <v/>
      </c>
      <c r="R50" s="12" t="str">
        <f t="shared" si="10"/>
        <v/>
      </c>
      <c r="S50" s="12" t="str">
        <f t="shared" si="10"/>
        <v/>
      </c>
      <c r="T50" s="12" t="str">
        <f t="shared" si="10"/>
        <v/>
      </c>
      <c r="U50" s="12" t="str">
        <f t="shared" si="10"/>
        <v/>
      </c>
      <c r="V50" s="12" t="str">
        <f t="shared" si="10"/>
        <v/>
      </c>
      <c r="W50" s="12" t="str">
        <f t="shared" si="10"/>
        <v/>
      </c>
      <c r="X50" s="12" t="str">
        <f t="shared" si="10"/>
        <v/>
      </c>
      <c r="Y50" s="12" t="str">
        <f t="shared" si="10"/>
        <v/>
      </c>
      <c r="Z50" s="12" t="str">
        <f t="shared" si="10"/>
        <v/>
      </c>
      <c r="AA50" s="12" t="str">
        <f t="shared" si="10"/>
        <v/>
      </c>
      <c r="AB50" s="12" t="str">
        <f t="shared" si="10"/>
        <v/>
      </c>
      <c r="AC50" s="12" t="str">
        <f t="shared" si="10"/>
        <v/>
      </c>
      <c r="AD50" s="12" t="str">
        <f t="shared" si="10"/>
        <v/>
      </c>
      <c r="AE50" s="12" t="str">
        <f t="shared" si="10"/>
        <v/>
      </c>
      <c r="AF50" s="12" t="str">
        <f t="shared" si="10"/>
        <v/>
      </c>
      <c r="AG50" s="12" t="str">
        <f t="shared" si="10"/>
        <v/>
      </c>
      <c r="AH50" s="12" t="str">
        <f t="shared" si="10"/>
        <v/>
      </c>
      <c r="AI50" s="12" t="str">
        <f t="shared" si="10"/>
        <v/>
      </c>
      <c r="AJ50" s="12" t="str">
        <f t="shared" si="10"/>
        <v/>
      </c>
      <c r="AK50" s="12" t="str">
        <f t="shared" si="10"/>
        <v/>
      </c>
      <c r="AL50" s="12" t="str">
        <f t="shared" si="10"/>
        <v/>
      </c>
      <c r="AM50" s="12" t="str">
        <f t="shared" si="10"/>
        <v/>
      </c>
      <c r="AN50" s="12" t="str">
        <f t="shared" si="10"/>
        <v/>
      </c>
      <c r="AO50" s="12" t="str">
        <f t="shared" si="10"/>
        <v/>
      </c>
      <c r="AP50" s="12" t="str">
        <f t="shared" si="10"/>
        <v/>
      </c>
      <c r="AQ50" s="12" t="str">
        <f t="shared" si="10"/>
        <v/>
      </c>
      <c r="AR50" t="str">
        <f t="shared" si="10"/>
        <v/>
      </c>
      <c r="AS50" t="str">
        <f t="shared" si="10"/>
        <v/>
      </c>
      <c r="AT50" t="str">
        <f t="shared" si="10"/>
        <v/>
      </c>
    </row>
    <row r="51" spans="1:46" ht="20.149999999999999" customHeight="1" x14ac:dyDescent="0.2">
      <c r="A51" s="12" t="str">
        <f t="shared" si="0"/>
        <v/>
      </c>
      <c r="B51" s="12" t="str">
        <f t="shared" si="1"/>
        <v/>
      </c>
      <c r="C51" s="12" t="str">
        <f t="shared" si="1"/>
        <v>(2)</v>
      </c>
      <c r="D51" s="12"/>
      <c r="E51" s="12"/>
      <c r="F51" s="12" t="str">
        <f>IF(F14="","",F14)</f>
        <v>(1)であげた２つの三角形で，等しい辺，等しい角はどれですか。</v>
      </c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</row>
    <row r="52" spans="1:46" ht="20.149999999999999" customHeight="1" x14ac:dyDescent="0.2">
      <c r="A52" s="12" t="str">
        <f t="shared" si="0"/>
        <v/>
      </c>
      <c r="B52" s="12" t="str">
        <f t="shared" si="1"/>
        <v/>
      </c>
      <c r="C52" s="12" t="str">
        <f t="shared" si="1"/>
        <v/>
      </c>
      <c r="D52" s="12" t="str">
        <f t="shared" ref="D52:E54" si="11">IF(D15="","",D15)</f>
        <v/>
      </c>
      <c r="E52" s="12" t="str">
        <f t="shared" si="11"/>
        <v/>
      </c>
      <c r="F52" s="12" t="str">
        <f>IF(F15="","",F15)</f>
        <v/>
      </c>
      <c r="G52" s="12" t="str">
        <f t="shared" ref="G52:P52" si="12">IF(G15="","",G15)</f>
        <v/>
      </c>
      <c r="H52" s="12" t="str">
        <f t="shared" si="12"/>
        <v/>
      </c>
      <c r="I52" s="12" t="str">
        <f t="shared" si="12"/>
        <v/>
      </c>
      <c r="J52" s="12" t="str">
        <f t="shared" si="12"/>
        <v/>
      </c>
      <c r="K52" s="12" t="str">
        <f t="shared" si="12"/>
        <v/>
      </c>
      <c r="L52" s="12" t="str">
        <f t="shared" si="12"/>
        <v/>
      </c>
      <c r="M52" s="12" t="str">
        <f t="shared" si="12"/>
        <v/>
      </c>
      <c r="N52" s="12" t="str">
        <f t="shared" si="12"/>
        <v/>
      </c>
      <c r="O52" s="12" t="str">
        <f t="shared" si="12"/>
        <v/>
      </c>
      <c r="P52" s="12" t="str">
        <f t="shared" si="12"/>
        <v/>
      </c>
      <c r="Q52" s="12" t="str">
        <f t="shared" ref="Q52:AT52" si="13">IF(Q15="","",Q15)</f>
        <v/>
      </c>
      <c r="R52" s="12" t="str">
        <f t="shared" si="13"/>
        <v/>
      </c>
      <c r="S52" s="12" t="str">
        <f t="shared" si="13"/>
        <v/>
      </c>
      <c r="T52" s="12" t="str">
        <f t="shared" si="13"/>
        <v/>
      </c>
      <c r="U52" s="12" t="str">
        <f t="shared" si="13"/>
        <v/>
      </c>
      <c r="V52" s="12" t="str">
        <f t="shared" si="13"/>
        <v/>
      </c>
      <c r="W52" s="12" t="str">
        <f t="shared" si="13"/>
        <v/>
      </c>
      <c r="X52" s="12" t="str">
        <f t="shared" si="13"/>
        <v/>
      </c>
      <c r="Y52" s="12" t="str">
        <f t="shared" si="13"/>
        <v/>
      </c>
      <c r="Z52" s="12" t="str">
        <f t="shared" si="13"/>
        <v/>
      </c>
      <c r="AA52" s="12" t="str">
        <f t="shared" si="13"/>
        <v/>
      </c>
      <c r="AB52" s="12" t="str">
        <f t="shared" si="13"/>
        <v/>
      </c>
      <c r="AC52" s="12" t="str">
        <f t="shared" si="13"/>
        <v/>
      </c>
      <c r="AD52" s="12" t="str">
        <f t="shared" si="13"/>
        <v/>
      </c>
      <c r="AE52" s="12" t="str">
        <f t="shared" si="13"/>
        <v/>
      </c>
      <c r="AF52" s="12" t="str">
        <f t="shared" si="13"/>
        <v/>
      </c>
      <c r="AG52" s="12" t="str">
        <f t="shared" si="13"/>
        <v/>
      </c>
      <c r="AH52" s="12" t="str">
        <f t="shared" si="13"/>
        <v/>
      </c>
      <c r="AI52" s="12" t="str">
        <f t="shared" si="13"/>
        <v/>
      </c>
      <c r="AJ52" s="12" t="str">
        <f t="shared" si="13"/>
        <v/>
      </c>
      <c r="AK52" s="12" t="str">
        <f t="shared" si="13"/>
        <v/>
      </c>
      <c r="AL52" s="12" t="str">
        <f t="shared" si="13"/>
        <v/>
      </c>
      <c r="AM52" s="12" t="str">
        <f t="shared" si="13"/>
        <v/>
      </c>
      <c r="AN52" s="12" t="str">
        <f t="shared" si="13"/>
        <v/>
      </c>
      <c r="AO52" s="12" t="str">
        <f t="shared" si="13"/>
        <v/>
      </c>
      <c r="AP52" s="12" t="str">
        <f t="shared" si="13"/>
        <v/>
      </c>
      <c r="AQ52" s="12" t="str">
        <f t="shared" si="13"/>
        <v/>
      </c>
      <c r="AR52" t="str">
        <f t="shared" si="13"/>
        <v/>
      </c>
      <c r="AS52" t="str">
        <f t="shared" si="13"/>
        <v/>
      </c>
      <c r="AT52" t="str">
        <f t="shared" si="13"/>
        <v/>
      </c>
    </row>
    <row r="53" spans="1:46" ht="20.149999999999999" customHeight="1" x14ac:dyDescent="0.2">
      <c r="A53" s="12" t="str">
        <f t="shared" si="0"/>
        <v/>
      </c>
      <c r="B53" s="12" t="str">
        <f t="shared" si="1"/>
        <v/>
      </c>
      <c r="C53" s="12" t="str">
        <f t="shared" si="1"/>
        <v/>
      </c>
      <c r="D53" s="12" t="str">
        <f t="shared" si="11"/>
        <v/>
      </c>
      <c r="E53" s="12" t="str">
        <f t="shared" si="11"/>
        <v/>
      </c>
      <c r="F53" s="48" t="str">
        <f ca="1">VLOOKUP($A$42,$AU$5:$AY$8,5)</f>
        <v>仮定より，ＡＯ＝ＣＯ
ＡＢ＝ＣＤだから， ＯＤ＝ＯＢ
対頂角だから，∠ＡＯＤ＝∠ＣＯＢ</v>
      </c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27"/>
      <c r="AS53" s="27"/>
      <c r="AT53" s="27"/>
    </row>
    <row r="54" spans="1:46" ht="20.149999999999999" customHeight="1" x14ac:dyDescent="0.2">
      <c r="A54" s="12" t="str">
        <f t="shared" si="0"/>
        <v/>
      </c>
      <c r="B54" s="12" t="str">
        <f t="shared" si="1"/>
        <v/>
      </c>
      <c r="C54" s="12" t="str">
        <f t="shared" si="1"/>
        <v/>
      </c>
      <c r="D54" s="12" t="str">
        <f t="shared" si="11"/>
        <v/>
      </c>
      <c r="E54" s="12" t="str">
        <f t="shared" si="11"/>
        <v/>
      </c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27"/>
      <c r="AS54" s="27"/>
      <c r="AT54" s="27"/>
    </row>
    <row r="55" spans="1:46" ht="20.149999999999999" customHeight="1" x14ac:dyDescent="0.2">
      <c r="A55" s="12"/>
      <c r="B55" s="12"/>
      <c r="C55" s="12"/>
      <c r="D55" s="12"/>
      <c r="E55" s="12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27"/>
      <c r="AS55" s="27"/>
      <c r="AT55" s="27"/>
    </row>
    <row r="56" spans="1:46" ht="20.149999999999999" customHeight="1" x14ac:dyDescent="0.2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</row>
    <row r="57" spans="1:46" ht="20.149999999999999" customHeight="1" x14ac:dyDescent="0.2">
      <c r="A57" s="12" t="str">
        <f t="shared" ref="A57:C74" si="14">IF(A20="","",A20)</f>
        <v/>
      </c>
      <c r="B57" s="12" t="str">
        <f t="shared" si="14"/>
        <v/>
      </c>
      <c r="C57" s="12" t="str">
        <f t="shared" si="14"/>
        <v>(3)</v>
      </c>
      <c r="D57" s="12"/>
      <c r="E57" s="12"/>
      <c r="F57" s="12" t="str">
        <f>IF(F20="","",F20)</f>
        <v>(2)から，(1)で考えた２つの三角形の合同を示すには，三角形の合同</v>
      </c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</row>
    <row r="58" spans="1:46" ht="20.149999999999999" customHeight="1" x14ac:dyDescent="0.2">
      <c r="A58" s="12" t="str">
        <f t="shared" si="14"/>
        <v/>
      </c>
      <c r="B58" s="12" t="str">
        <f t="shared" si="14"/>
        <v/>
      </c>
      <c r="C58" s="12" t="str">
        <f t="shared" si="14"/>
        <v/>
      </c>
      <c r="D58" s="12" t="str">
        <f t="shared" ref="D58:E61" si="15">IF(D21="","",D21)</f>
        <v/>
      </c>
      <c r="E58" s="12" t="str">
        <f t="shared" si="15"/>
        <v/>
      </c>
      <c r="F58" s="12" t="str">
        <f>IF(F21="","",F21)</f>
        <v>条件のどれを使えばよいですか。</v>
      </c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</row>
    <row r="59" spans="1:46" ht="20.149999999999999" customHeight="1" x14ac:dyDescent="0.2">
      <c r="A59" s="12" t="str">
        <f t="shared" si="14"/>
        <v/>
      </c>
      <c r="B59" s="12" t="str">
        <f t="shared" si="14"/>
        <v/>
      </c>
      <c r="C59" s="12" t="str">
        <f t="shared" si="14"/>
        <v/>
      </c>
      <c r="D59" s="12" t="str">
        <f t="shared" si="15"/>
        <v/>
      </c>
      <c r="E59" s="12" t="str">
        <f t="shared" si="15"/>
        <v/>
      </c>
      <c r="F59" s="12" t="str">
        <f>IF(F22="","",F22)</f>
        <v/>
      </c>
      <c r="G59" s="12" t="str">
        <f t="shared" ref="G59:P59" si="16">IF(G22="","",G22)</f>
        <v/>
      </c>
      <c r="H59" s="12" t="str">
        <f t="shared" si="16"/>
        <v/>
      </c>
      <c r="I59" s="12" t="str">
        <f t="shared" si="16"/>
        <v/>
      </c>
      <c r="J59" s="12" t="str">
        <f t="shared" si="16"/>
        <v/>
      </c>
      <c r="K59" s="12" t="str">
        <f t="shared" si="16"/>
        <v/>
      </c>
      <c r="L59" s="12" t="str">
        <f t="shared" si="16"/>
        <v/>
      </c>
      <c r="M59" s="12" t="str">
        <f t="shared" si="16"/>
        <v/>
      </c>
      <c r="N59" s="12" t="str">
        <f t="shared" si="16"/>
        <v/>
      </c>
      <c r="O59" s="12" t="str">
        <f t="shared" si="16"/>
        <v/>
      </c>
      <c r="P59" s="12" t="str">
        <f t="shared" si="16"/>
        <v/>
      </c>
      <c r="Q59" s="12" t="str">
        <f t="shared" ref="Q59:AT59" si="17">IF(Q22="","",Q22)</f>
        <v/>
      </c>
      <c r="R59" s="12" t="str">
        <f t="shared" si="17"/>
        <v/>
      </c>
      <c r="S59" s="12" t="str">
        <f t="shared" si="17"/>
        <v/>
      </c>
      <c r="T59" s="12" t="str">
        <f t="shared" si="17"/>
        <v/>
      </c>
      <c r="U59" s="12" t="str">
        <f t="shared" si="17"/>
        <v/>
      </c>
      <c r="V59" s="12" t="str">
        <f t="shared" si="17"/>
        <v/>
      </c>
      <c r="W59" s="12" t="str">
        <f t="shared" si="17"/>
        <v/>
      </c>
      <c r="X59" s="12" t="str">
        <f t="shared" si="17"/>
        <v/>
      </c>
      <c r="Y59" s="12" t="str">
        <f t="shared" si="17"/>
        <v/>
      </c>
      <c r="Z59" s="12" t="str">
        <f t="shared" si="17"/>
        <v/>
      </c>
      <c r="AA59" s="12" t="str">
        <f t="shared" si="17"/>
        <v/>
      </c>
      <c r="AB59" s="12" t="str">
        <f t="shared" si="17"/>
        <v/>
      </c>
      <c r="AC59" s="12" t="str">
        <f t="shared" si="17"/>
        <v/>
      </c>
      <c r="AD59" s="12" t="str">
        <f t="shared" si="17"/>
        <v/>
      </c>
      <c r="AE59" s="12" t="str">
        <f t="shared" si="17"/>
        <v/>
      </c>
      <c r="AF59" s="12" t="str">
        <f t="shared" si="17"/>
        <v/>
      </c>
      <c r="AG59" s="12" t="str">
        <f t="shared" si="17"/>
        <v/>
      </c>
      <c r="AH59" s="12" t="str">
        <f t="shared" si="17"/>
        <v/>
      </c>
      <c r="AI59" s="12" t="str">
        <f t="shared" si="17"/>
        <v/>
      </c>
      <c r="AJ59" s="12" t="str">
        <f t="shared" si="17"/>
        <v/>
      </c>
      <c r="AK59" s="12" t="str">
        <f t="shared" si="17"/>
        <v/>
      </c>
      <c r="AL59" s="12" t="str">
        <f t="shared" si="17"/>
        <v/>
      </c>
      <c r="AM59" s="12" t="str">
        <f t="shared" si="17"/>
        <v/>
      </c>
      <c r="AN59" s="12" t="str">
        <f t="shared" si="17"/>
        <v/>
      </c>
      <c r="AO59" s="12" t="str">
        <f t="shared" si="17"/>
        <v/>
      </c>
      <c r="AP59" s="12" t="str">
        <f t="shared" si="17"/>
        <v/>
      </c>
      <c r="AQ59" s="12" t="str">
        <f t="shared" si="17"/>
        <v/>
      </c>
      <c r="AR59" t="str">
        <f t="shared" si="17"/>
        <v/>
      </c>
      <c r="AS59" t="str">
        <f t="shared" si="17"/>
        <v/>
      </c>
      <c r="AT59" t="str">
        <f t="shared" si="17"/>
        <v/>
      </c>
    </row>
    <row r="60" spans="1:46" ht="20.149999999999999" customHeight="1" x14ac:dyDescent="0.2">
      <c r="A60" s="12" t="str">
        <f t="shared" si="14"/>
        <v/>
      </c>
      <c r="B60" s="12" t="str">
        <f t="shared" si="14"/>
        <v/>
      </c>
      <c r="C60" s="12" t="str">
        <f t="shared" si="14"/>
        <v/>
      </c>
      <c r="D60" s="12" t="str">
        <f t="shared" si="15"/>
        <v/>
      </c>
      <c r="E60" s="12" t="str">
        <f t="shared" si="15"/>
        <v/>
      </c>
      <c r="F60" s="7" t="s">
        <v>149</v>
      </c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</row>
    <row r="61" spans="1:46" ht="20.149999999999999" customHeight="1" x14ac:dyDescent="0.2">
      <c r="A61" s="12" t="str">
        <f t="shared" si="14"/>
        <v/>
      </c>
      <c r="B61" s="12" t="str">
        <f t="shared" si="14"/>
        <v/>
      </c>
      <c r="C61" s="12" t="str">
        <f t="shared" si="14"/>
        <v/>
      </c>
      <c r="D61" s="12" t="str">
        <f t="shared" si="15"/>
        <v/>
      </c>
      <c r="E61" s="12" t="str">
        <f t="shared" si="15"/>
        <v/>
      </c>
      <c r="F61" s="12" t="str">
        <f t="shared" ref="F61:P61" si="18">IF(F24="","",F24)</f>
        <v/>
      </c>
      <c r="G61" s="12" t="str">
        <f t="shared" si="18"/>
        <v/>
      </c>
      <c r="H61" s="12" t="str">
        <f t="shared" si="18"/>
        <v/>
      </c>
      <c r="I61" s="12" t="str">
        <f t="shared" si="18"/>
        <v/>
      </c>
      <c r="J61" s="12" t="str">
        <f t="shared" si="18"/>
        <v/>
      </c>
      <c r="K61" s="12" t="str">
        <f t="shared" si="18"/>
        <v/>
      </c>
      <c r="L61" s="12" t="str">
        <f t="shared" si="18"/>
        <v/>
      </c>
      <c r="M61" s="12" t="str">
        <f t="shared" si="18"/>
        <v/>
      </c>
      <c r="N61" s="12" t="str">
        <f t="shared" si="18"/>
        <v/>
      </c>
      <c r="O61" s="12" t="str">
        <f t="shared" si="18"/>
        <v/>
      </c>
      <c r="P61" s="12" t="str">
        <f t="shared" si="18"/>
        <v/>
      </c>
      <c r="Q61" s="12" t="str">
        <f t="shared" ref="Q61:AT61" si="19">IF(Q24="","",Q24)</f>
        <v/>
      </c>
      <c r="R61" s="12" t="str">
        <f t="shared" si="19"/>
        <v/>
      </c>
      <c r="S61" s="12" t="str">
        <f t="shared" si="19"/>
        <v/>
      </c>
      <c r="T61" s="12" t="str">
        <f t="shared" si="19"/>
        <v/>
      </c>
      <c r="U61" s="12" t="str">
        <f t="shared" si="19"/>
        <v/>
      </c>
      <c r="V61" s="12" t="str">
        <f t="shared" si="19"/>
        <v/>
      </c>
      <c r="W61" s="12" t="str">
        <f t="shared" si="19"/>
        <v/>
      </c>
      <c r="X61" s="12" t="str">
        <f t="shared" si="19"/>
        <v/>
      </c>
      <c r="Y61" s="12" t="str">
        <f t="shared" si="19"/>
        <v/>
      </c>
      <c r="Z61" s="12" t="str">
        <f t="shared" si="19"/>
        <v/>
      </c>
      <c r="AA61" s="12" t="str">
        <f t="shared" si="19"/>
        <v/>
      </c>
      <c r="AB61" s="12" t="str">
        <f t="shared" si="19"/>
        <v/>
      </c>
      <c r="AC61" s="12" t="str">
        <f t="shared" si="19"/>
        <v/>
      </c>
      <c r="AD61" s="12" t="str">
        <f t="shared" si="19"/>
        <v/>
      </c>
      <c r="AE61" s="12" t="str">
        <f t="shared" si="19"/>
        <v/>
      </c>
      <c r="AF61" s="12" t="str">
        <f t="shared" si="19"/>
        <v/>
      </c>
      <c r="AG61" s="12" t="str">
        <f t="shared" si="19"/>
        <v/>
      </c>
      <c r="AH61" s="12" t="str">
        <f t="shared" si="19"/>
        <v/>
      </c>
      <c r="AI61" s="12" t="str">
        <f t="shared" si="19"/>
        <v/>
      </c>
      <c r="AJ61" s="12" t="str">
        <f t="shared" si="19"/>
        <v/>
      </c>
      <c r="AK61" s="12" t="str">
        <f t="shared" si="19"/>
        <v/>
      </c>
      <c r="AL61" s="12" t="str">
        <f t="shared" si="19"/>
        <v/>
      </c>
      <c r="AM61" s="12" t="str">
        <f t="shared" si="19"/>
        <v/>
      </c>
      <c r="AN61" s="12" t="str">
        <f t="shared" si="19"/>
        <v/>
      </c>
      <c r="AO61" s="12" t="str">
        <f t="shared" si="19"/>
        <v/>
      </c>
      <c r="AP61" s="12" t="str">
        <f t="shared" si="19"/>
        <v/>
      </c>
      <c r="AQ61" s="12" t="str">
        <f t="shared" si="19"/>
        <v/>
      </c>
      <c r="AR61" t="str">
        <f t="shared" si="19"/>
        <v/>
      </c>
      <c r="AS61" t="str">
        <f t="shared" si="19"/>
        <v/>
      </c>
      <c r="AT61" t="str">
        <f t="shared" si="19"/>
        <v/>
      </c>
    </row>
    <row r="62" spans="1:46" ht="20.149999999999999" customHeight="1" x14ac:dyDescent="0.2">
      <c r="A62" s="12" t="str">
        <f t="shared" si="14"/>
        <v/>
      </c>
      <c r="B62" s="12" t="str">
        <f t="shared" si="14"/>
        <v/>
      </c>
      <c r="C62" s="12" t="str">
        <f t="shared" si="14"/>
        <v>(4)</v>
      </c>
      <c r="D62" s="12"/>
      <c r="E62" s="12"/>
      <c r="F62" s="12" t="str">
        <f>IF(F25="","",F25)</f>
        <v>証明を書いてみましょう。</v>
      </c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</row>
    <row r="63" spans="1:46" ht="20.149999999999999" customHeight="1" x14ac:dyDescent="0.2">
      <c r="A63" s="12" t="str">
        <f t="shared" si="14"/>
        <v/>
      </c>
      <c r="B63" s="12" t="str">
        <f t="shared" si="14"/>
        <v/>
      </c>
      <c r="C63" s="12" t="str">
        <f t="shared" si="14"/>
        <v/>
      </c>
      <c r="D63" s="12" t="str">
        <f t="shared" ref="D63:E74" si="20">IF(D26="","",D26)</f>
        <v/>
      </c>
      <c r="E63" s="12" t="str">
        <f t="shared" si="20"/>
        <v/>
      </c>
      <c r="F63" s="12" t="str">
        <f>IF(F26="","",F26)</f>
        <v/>
      </c>
      <c r="G63" s="12" t="str">
        <f t="shared" ref="G63:P63" si="21">IF(G26="","",G26)</f>
        <v/>
      </c>
      <c r="H63" s="12" t="str">
        <f t="shared" si="21"/>
        <v/>
      </c>
      <c r="I63" s="12" t="str">
        <f t="shared" si="21"/>
        <v/>
      </c>
      <c r="J63" s="12" t="str">
        <f t="shared" si="21"/>
        <v/>
      </c>
      <c r="K63" s="12" t="str">
        <f t="shared" si="21"/>
        <v/>
      </c>
      <c r="L63" s="12" t="str">
        <f t="shared" si="21"/>
        <v/>
      </c>
      <c r="M63" s="12" t="str">
        <f t="shared" si="21"/>
        <v/>
      </c>
      <c r="N63" s="12" t="str">
        <f t="shared" si="21"/>
        <v/>
      </c>
      <c r="O63" s="12" t="str">
        <f t="shared" si="21"/>
        <v/>
      </c>
      <c r="P63" s="12" t="str">
        <f t="shared" si="21"/>
        <v/>
      </c>
      <c r="Q63" s="12" t="str">
        <f t="shared" ref="Q63:AT63" si="22">IF(Q26="","",Q26)</f>
        <v/>
      </c>
      <c r="R63" s="12" t="str">
        <f t="shared" si="22"/>
        <v/>
      </c>
      <c r="S63" s="12" t="str">
        <f t="shared" si="22"/>
        <v/>
      </c>
      <c r="T63" s="12" t="str">
        <f t="shared" si="22"/>
        <v/>
      </c>
      <c r="U63" s="12" t="str">
        <f t="shared" si="22"/>
        <v/>
      </c>
      <c r="V63" s="12" t="str">
        <f t="shared" si="22"/>
        <v/>
      </c>
      <c r="W63" s="12" t="str">
        <f t="shared" si="22"/>
        <v/>
      </c>
      <c r="X63" s="12" t="str">
        <f t="shared" si="22"/>
        <v/>
      </c>
      <c r="Y63" s="12" t="str">
        <f t="shared" si="22"/>
        <v/>
      </c>
      <c r="Z63" s="12" t="str">
        <f t="shared" si="22"/>
        <v/>
      </c>
      <c r="AA63" s="12" t="str">
        <f t="shared" si="22"/>
        <v/>
      </c>
      <c r="AB63" s="12" t="str">
        <f t="shared" si="22"/>
        <v/>
      </c>
      <c r="AC63" s="12" t="str">
        <f t="shared" si="22"/>
        <v/>
      </c>
      <c r="AD63" s="12" t="str">
        <f t="shared" si="22"/>
        <v/>
      </c>
      <c r="AE63" s="12" t="str">
        <f t="shared" si="22"/>
        <v/>
      </c>
      <c r="AF63" s="12" t="str">
        <f t="shared" si="22"/>
        <v/>
      </c>
      <c r="AG63" s="12" t="str">
        <f t="shared" si="22"/>
        <v/>
      </c>
      <c r="AH63" s="12" t="str">
        <f t="shared" si="22"/>
        <v/>
      </c>
      <c r="AI63" s="12" t="str">
        <f t="shared" si="22"/>
        <v/>
      </c>
      <c r="AJ63" s="12" t="str">
        <f t="shared" si="22"/>
        <v/>
      </c>
      <c r="AK63" s="12" t="str">
        <f t="shared" si="22"/>
        <v/>
      </c>
      <c r="AL63" s="12" t="str">
        <f t="shared" si="22"/>
        <v/>
      </c>
      <c r="AM63" s="12" t="str">
        <f t="shared" si="22"/>
        <v/>
      </c>
      <c r="AN63" s="12" t="str">
        <f t="shared" si="22"/>
        <v/>
      </c>
      <c r="AO63" s="12" t="str">
        <f t="shared" si="22"/>
        <v/>
      </c>
      <c r="AP63" s="12" t="str">
        <f t="shared" si="22"/>
        <v/>
      </c>
      <c r="AQ63" s="12" t="str">
        <f t="shared" si="22"/>
        <v/>
      </c>
      <c r="AR63" t="str">
        <f t="shared" si="22"/>
        <v/>
      </c>
      <c r="AS63" t="str">
        <f t="shared" si="22"/>
        <v/>
      </c>
      <c r="AT63" t="str">
        <f t="shared" si="22"/>
        <v/>
      </c>
    </row>
    <row r="64" spans="1:46" ht="20.149999999999999" customHeight="1" x14ac:dyDescent="0.2">
      <c r="A64" s="12" t="str">
        <f t="shared" si="14"/>
        <v/>
      </c>
      <c r="B64" s="12" t="str">
        <f t="shared" si="14"/>
        <v/>
      </c>
      <c r="C64" s="12" t="str">
        <f t="shared" si="14"/>
        <v/>
      </c>
      <c r="D64" s="12" t="str">
        <f t="shared" si="20"/>
        <v/>
      </c>
      <c r="E64" s="12" t="str">
        <f t="shared" si="20"/>
        <v/>
      </c>
      <c r="F64" s="8" t="s">
        <v>150</v>
      </c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</row>
    <row r="65" spans="1:46" ht="20.149999999999999" customHeight="1" x14ac:dyDescent="0.2">
      <c r="A65" s="12" t="str">
        <f t="shared" si="14"/>
        <v/>
      </c>
      <c r="B65" s="12" t="str">
        <f t="shared" si="14"/>
        <v/>
      </c>
      <c r="C65" s="12" t="str">
        <f t="shared" si="14"/>
        <v/>
      </c>
      <c r="D65" s="12" t="str">
        <f t="shared" si="20"/>
        <v/>
      </c>
      <c r="E65" s="12" t="str">
        <f t="shared" si="20"/>
        <v/>
      </c>
      <c r="F65" s="48" t="str">
        <f ca="1">VLOOKUP($A$42,$AU$5:$AZ$8,6)</f>
        <v>△ＡＯＤと△ＣＯＢで，
仮定より， ＯＤ＝ＯＢ　…①
ＡＢ＝ＣＤだから，ＡＯ＝ＣＯ　…②
対頂角だから，∠ＡＯＤ＝∠ＣＯＢ　…③
①，②，③から２組の辺とその間の角がそれぞれ等しいので，
△ＡＯＤ≡△ＣＯＢ
合同な図形では，対応する辺の長さは等しいから，
ＡＤ＝ＣＢ</v>
      </c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27"/>
      <c r="AS65" s="27"/>
      <c r="AT65" s="27"/>
    </row>
    <row r="66" spans="1:46" ht="20.149999999999999" customHeight="1" x14ac:dyDescent="0.2">
      <c r="A66" s="12" t="str">
        <f t="shared" si="14"/>
        <v/>
      </c>
      <c r="B66" s="12" t="str">
        <f t="shared" si="14"/>
        <v/>
      </c>
      <c r="C66" s="12" t="str">
        <f t="shared" si="14"/>
        <v/>
      </c>
      <c r="D66" s="12" t="str">
        <f t="shared" si="20"/>
        <v/>
      </c>
      <c r="E66" s="12" t="str">
        <f t="shared" si="20"/>
        <v/>
      </c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27"/>
      <c r="AS66" s="27"/>
      <c r="AT66" s="27"/>
    </row>
    <row r="67" spans="1:46" ht="20.149999999999999" customHeight="1" x14ac:dyDescent="0.2">
      <c r="A67" s="12" t="str">
        <f t="shared" si="14"/>
        <v/>
      </c>
      <c r="B67" s="12" t="str">
        <f t="shared" si="14"/>
        <v/>
      </c>
      <c r="C67" s="12" t="str">
        <f t="shared" si="14"/>
        <v/>
      </c>
      <c r="D67" s="12" t="str">
        <f t="shared" si="20"/>
        <v/>
      </c>
      <c r="E67" s="12" t="str">
        <f t="shared" si="20"/>
        <v/>
      </c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27"/>
      <c r="AS67" s="27"/>
      <c r="AT67" s="27"/>
    </row>
    <row r="68" spans="1:46" ht="20.149999999999999" customHeight="1" x14ac:dyDescent="0.2">
      <c r="A68" s="12" t="str">
        <f t="shared" si="14"/>
        <v/>
      </c>
      <c r="B68" s="12" t="str">
        <f t="shared" si="14"/>
        <v/>
      </c>
      <c r="C68" s="12" t="str">
        <f t="shared" si="14"/>
        <v/>
      </c>
      <c r="D68" s="12" t="str">
        <f t="shared" si="20"/>
        <v/>
      </c>
      <c r="E68" s="12" t="str">
        <f t="shared" si="20"/>
        <v/>
      </c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27"/>
      <c r="AS68" s="27"/>
      <c r="AT68" s="27"/>
    </row>
    <row r="69" spans="1:46" ht="20.149999999999999" customHeight="1" x14ac:dyDescent="0.2">
      <c r="A69" s="12" t="str">
        <f t="shared" si="14"/>
        <v/>
      </c>
      <c r="B69" s="12" t="str">
        <f t="shared" si="14"/>
        <v/>
      </c>
      <c r="C69" s="12" t="str">
        <f t="shared" si="14"/>
        <v/>
      </c>
      <c r="D69" s="12" t="str">
        <f t="shared" si="20"/>
        <v/>
      </c>
      <c r="E69" s="12" t="str">
        <f t="shared" si="20"/>
        <v/>
      </c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27"/>
      <c r="AS69" s="27"/>
      <c r="AT69" s="27"/>
    </row>
    <row r="70" spans="1:46" ht="20.149999999999999" customHeight="1" x14ac:dyDescent="0.2">
      <c r="A70" s="12" t="str">
        <f t="shared" si="14"/>
        <v/>
      </c>
      <c r="B70" s="12" t="str">
        <f t="shared" si="14"/>
        <v/>
      </c>
      <c r="C70" s="12" t="str">
        <f t="shared" si="14"/>
        <v/>
      </c>
      <c r="D70" s="12" t="str">
        <f t="shared" si="20"/>
        <v/>
      </c>
      <c r="E70" s="12" t="str">
        <f t="shared" si="20"/>
        <v/>
      </c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27"/>
      <c r="AS70" s="27"/>
      <c r="AT70" s="27"/>
    </row>
    <row r="71" spans="1:46" ht="20.149999999999999" customHeight="1" x14ac:dyDescent="0.2">
      <c r="A71" s="12" t="str">
        <f t="shared" si="14"/>
        <v/>
      </c>
      <c r="B71" s="12" t="str">
        <f t="shared" si="14"/>
        <v/>
      </c>
      <c r="C71" s="12" t="str">
        <f t="shared" si="14"/>
        <v/>
      </c>
      <c r="D71" s="12" t="str">
        <f t="shared" si="20"/>
        <v/>
      </c>
      <c r="E71" s="12" t="str">
        <f t="shared" si="20"/>
        <v/>
      </c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27"/>
      <c r="AS71" s="27"/>
      <c r="AT71" s="27"/>
    </row>
    <row r="72" spans="1:46" ht="20.149999999999999" customHeight="1" x14ac:dyDescent="0.2">
      <c r="A72" s="12" t="str">
        <f t="shared" si="14"/>
        <v/>
      </c>
      <c r="B72" s="12" t="str">
        <f t="shared" si="14"/>
        <v/>
      </c>
      <c r="C72" s="12" t="str">
        <f t="shared" si="14"/>
        <v/>
      </c>
      <c r="D72" s="12" t="str">
        <f t="shared" si="20"/>
        <v/>
      </c>
      <c r="E72" s="12" t="str">
        <f t="shared" si="20"/>
        <v/>
      </c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27"/>
      <c r="AS72" s="27"/>
      <c r="AT72" s="27"/>
    </row>
    <row r="73" spans="1:46" ht="20.149999999999999" customHeight="1" x14ac:dyDescent="0.2">
      <c r="A73" s="12" t="str">
        <f t="shared" si="14"/>
        <v/>
      </c>
      <c r="B73" s="12" t="str">
        <f t="shared" si="14"/>
        <v/>
      </c>
      <c r="C73" s="12" t="str">
        <f t="shared" si="14"/>
        <v/>
      </c>
      <c r="D73" s="12" t="str">
        <f t="shared" si="20"/>
        <v/>
      </c>
      <c r="E73" s="12" t="str">
        <f t="shared" si="20"/>
        <v/>
      </c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7"/>
      <c r="AS73" s="27"/>
      <c r="AT73" s="27"/>
    </row>
    <row r="74" spans="1:46" ht="20.149999999999999" customHeight="1" x14ac:dyDescent="0.2">
      <c r="A74" s="12" t="str">
        <f t="shared" si="14"/>
        <v/>
      </c>
      <c r="B74" s="12" t="str">
        <f t="shared" si="14"/>
        <v/>
      </c>
      <c r="C74" s="12" t="str">
        <f t="shared" si="14"/>
        <v/>
      </c>
      <c r="D74" s="12" t="str">
        <f t="shared" si="20"/>
        <v/>
      </c>
      <c r="E74" s="12" t="str">
        <f t="shared" si="20"/>
        <v/>
      </c>
      <c r="F74" s="12" t="str">
        <f t="shared" ref="F74:P74" si="23">IF(F37="","",F37)</f>
        <v/>
      </c>
      <c r="G74" s="12" t="str">
        <f t="shared" si="23"/>
        <v/>
      </c>
      <c r="H74" s="12" t="str">
        <f t="shared" si="23"/>
        <v/>
      </c>
      <c r="I74" s="12" t="str">
        <f t="shared" si="23"/>
        <v/>
      </c>
      <c r="J74" s="12" t="str">
        <f t="shared" si="23"/>
        <v/>
      </c>
      <c r="K74" s="12" t="str">
        <f t="shared" si="23"/>
        <v/>
      </c>
      <c r="L74" s="12" t="str">
        <f t="shared" si="23"/>
        <v/>
      </c>
      <c r="M74" s="12" t="str">
        <f t="shared" si="23"/>
        <v/>
      </c>
      <c r="N74" s="12" t="str">
        <f t="shared" si="23"/>
        <v/>
      </c>
      <c r="O74" s="12" t="str">
        <f t="shared" si="23"/>
        <v/>
      </c>
      <c r="P74" s="12" t="str">
        <f t="shared" si="23"/>
        <v/>
      </c>
      <c r="Q74" s="12" t="str">
        <f t="shared" ref="Q74:AT74" si="24">IF(Q37="","",Q37)</f>
        <v/>
      </c>
      <c r="R74" s="12" t="str">
        <f t="shared" si="24"/>
        <v/>
      </c>
      <c r="S74" s="12" t="str">
        <f t="shared" si="24"/>
        <v/>
      </c>
      <c r="T74" s="12" t="str">
        <f t="shared" si="24"/>
        <v/>
      </c>
      <c r="U74" s="12" t="str">
        <f t="shared" si="24"/>
        <v/>
      </c>
      <c r="V74" s="12" t="str">
        <f t="shared" si="24"/>
        <v/>
      </c>
      <c r="W74" s="12" t="str">
        <f t="shared" si="24"/>
        <v/>
      </c>
      <c r="X74" s="12" t="str">
        <f t="shared" si="24"/>
        <v/>
      </c>
      <c r="Y74" s="12" t="str">
        <f t="shared" si="24"/>
        <v/>
      </c>
      <c r="Z74" s="12" t="str">
        <f t="shared" si="24"/>
        <v/>
      </c>
      <c r="AA74" s="12" t="str">
        <f t="shared" si="24"/>
        <v/>
      </c>
      <c r="AB74" s="12" t="str">
        <f t="shared" si="24"/>
        <v/>
      </c>
      <c r="AC74" s="12" t="str">
        <f t="shared" si="24"/>
        <v/>
      </c>
      <c r="AD74" s="12" t="str">
        <f t="shared" si="24"/>
        <v/>
      </c>
      <c r="AE74" s="12" t="str">
        <f t="shared" si="24"/>
        <v/>
      </c>
      <c r="AF74" s="12" t="str">
        <f t="shared" si="24"/>
        <v/>
      </c>
      <c r="AG74" s="12" t="str">
        <f t="shared" si="24"/>
        <v/>
      </c>
      <c r="AH74" s="12" t="str">
        <f t="shared" si="24"/>
        <v/>
      </c>
      <c r="AI74" s="12" t="str">
        <f t="shared" si="24"/>
        <v/>
      </c>
      <c r="AJ74" s="12" t="str">
        <f t="shared" si="24"/>
        <v/>
      </c>
      <c r="AK74" s="12" t="str">
        <f t="shared" si="24"/>
        <v/>
      </c>
      <c r="AL74" s="12" t="str">
        <f t="shared" si="24"/>
        <v/>
      </c>
      <c r="AM74" s="12" t="str">
        <f t="shared" si="24"/>
        <v/>
      </c>
      <c r="AN74" s="12" t="str">
        <f t="shared" si="24"/>
        <v/>
      </c>
      <c r="AO74" s="12" t="str">
        <f t="shared" si="24"/>
        <v/>
      </c>
      <c r="AP74" s="12" t="str">
        <f t="shared" si="24"/>
        <v/>
      </c>
      <c r="AQ74" s="12" t="str">
        <f t="shared" si="24"/>
        <v/>
      </c>
      <c r="AR74" t="str">
        <f t="shared" si="24"/>
        <v/>
      </c>
      <c r="AS74" t="str">
        <f t="shared" si="24"/>
        <v/>
      </c>
      <c r="AT74" t="str">
        <f t="shared" si="24"/>
        <v/>
      </c>
    </row>
    <row r="75" spans="1:46" ht="20.149999999999999" customHeight="1" x14ac:dyDescent="0.2"/>
    <row r="76" spans="1:46" ht="20.149999999999999" customHeight="1" x14ac:dyDescent="0.2"/>
    <row r="77" spans="1:46" ht="20.149999999999999" customHeight="1" x14ac:dyDescent="0.2"/>
    <row r="78" spans="1:46" ht="20.149999999999999" customHeight="1" x14ac:dyDescent="0.2"/>
    <row r="79" spans="1:46" ht="20.149999999999999" customHeight="1" x14ac:dyDescent="0.2"/>
    <row r="80" spans="1:46" ht="20.149999999999999" customHeight="1" x14ac:dyDescent="0.2"/>
    <row r="81" ht="20.149999999999999" customHeight="1" x14ac:dyDescent="0.2"/>
    <row r="82" ht="20.149999999999999" customHeight="1" x14ac:dyDescent="0.2"/>
    <row r="83" ht="20.149999999999999" customHeight="1" x14ac:dyDescent="0.2"/>
    <row r="84" ht="20.149999999999999" customHeight="1" x14ac:dyDescent="0.2"/>
    <row r="85" ht="20.149999999999999" customHeight="1" x14ac:dyDescent="0.2"/>
    <row r="86" ht="20.149999999999999" customHeight="1" x14ac:dyDescent="0.2"/>
    <row r="87" ht="20.149999999999999" customHeight="1" x14ac:dyDescent="0.2"/>
    <row r="88" ht="20.149999999999999" customHeight="1" x14ac:dyDescent="0.2"/>
    <row r="89" ht="20.149999999999999" customHeight="1" x14ac:dyDescent="0.2"/>
    <row r="90" ht="20.149999999999999" customHeight="1" x14ac:dyDescent="0.2"/>
    <row r="91" ht="20.149999999999999" customHeight="1" x14ac:dyDescent="0.2"/>
    <row r="92" ht="20.149999999999999" customHeight="1" x14ac:dyDescent="0.2"/>
    <row r="93" ht="20.149999999999999" customHeight="1" x14ac:dyDescent="0.2"/>
    <row r="94" ht="20.149999999999999" customHeight="1" x14ac:dyDescent="0.2"/>
    <row r="95" ht="20.149999999999999" customHeight="1" x14ac:dyDescent="0.2"/>
    <row r="96" ht="20.149999999999999" customHeight="1" x14ac:dyDescent="0.2"/>
    <row r="97" ht="20.149999999999999" customHeight="1" x14ac:dyDescent="0.2"/>
    <row r="98" ht="20.149999999999999" customHeight="1" x14ac:dyDescent="0.2"/>
    <row r="99" ht="20.149999999999999" customHeight="1" x14ac:dyDescent="0.2"/>
    <row r="100" ht="20.149999999999999" customHeight="1" x14ac:dyDescent="0.2"/>
    <row r="101" ht="20.149999999999999" customHeight="1" x14ac:dyDescent="0.2"/>
  </sheetData>
  <mergeCells count="4">
    <mergeCell ref="AO1:AP1"/>
    <mergeCell ref="AO38:AP38"/>
    <mergeCell ref="F65:AQ72"/>
    <mergeCell ref="F53:AQ55"/>
  </mergeCells>
  <phoneticPr fontId="1"/>
  <pageMargins left="0.98425196850393704" right="0.78740157480314965" top="0.98425196850393704" bottom="0.98425196850393704" header="0.51181102362204722" footer="0.51181102362204722"/>
  <pageSetup paperSize="9" orientation="portrait" verticalDpi="0" r:id="rId1"/>
  <headerFooter alignWithMargins="0">
    <oddHeader>&amp;L図形の調べ方&amp;R数学ドリル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図形の調べ方①</vt:lpstr>
      <vt:lpstr>図形の調べ方②</vt:lpstr>
      <vt:lpstr>図形の調べ方③</vt:lpstr>
      <vt:lpstr>図形の調べ方④</vt:lpstr>
      <vt:lpstr>図形の調べ方⑤</vt:lpstr>
      <vt:lpstr>図形の調べ方⑥</vt:lpstr>
      <vt:lpstr>図形の調べ方①!Print_Area</vt:lpstr>
      <vt:lpstr>図形の調べ方②!Print_Area</vt:lpstr>
      <vt:lpstr>図形の調べ方③!Print_Area</vt:lpstr>
      <vt:lpstr>図形の調べ方④!Print_Area</vt:lpstr>
      <vt:lpstr>図形の調べ方⑤!Print_Area</vt:lpstr>
      <vt:lpstr>図形の調べ方⑥!Print_Area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　英之</dc:creator>
  <cp:lastModifiedBy>英之 鈴木</cp:lastModifiedBy>
  <cp:lastPrinted>2012-12-30T10:18:05Z</cp:lastPrinted>
  <dcterms:created xsi:type="dcterms:W3CDTF">2001-12-02T07:51:06Z</dcterms:created>
  <dcterms:modified xsi:type="dcterms:W3CDTF">2025-05-06T01:09:47Z</dcterms:modified>
</cp:coreProperties>
</file>