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2nen_drill\"/>
    </mc:Choice>
  </mc:AlternateContent>
  <xr:revisionPtr revIDLastSave="0" documentId="13_ncr:1_{AFAC96C5-2BC1-45B9-94F9-BBC24D92090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連立方程式①" sheetId="2" r:id="rId1"/>
    <sheet name="連立方程式②" sheetId="4" r:id="rId2"/>
    <sheet name="連立方程式③" sheetId="11" r:id="rId3"/>
    <sheet name="連立方程式④" sheetId="5" r:id="rId4"/>
    <sheet name="連立方程式⑤" sheetId="3" r:id="rId5"/>
    <sheet name="連立方程式⑥" sheetId="12" r:id="rId6"/>
    <sheet name="連立方程式⑦" sheetId="6" r:id="rId7"/>
    <sheet name="連立方程式⑧" sheetId="7" r:id="rId8"/>
    <sheet name="連立方程式⑨" sheetId="8" r:id="rId9"/>
    <sheet name="連立方程式⑩" sheetId="9" r:id="rId10"/>
    <sheet name="連立方程式⑪" sheetId="10" r:id="rId11"/>
  </sheets>
  <definedNames>
    <definedName name="_xlnm.Print_Area" localSheetId="0">連立方程式①!$A$1:$AQ$77</definedName>
    <definedName name="_xlnm.Print_Area" localSheetId="1">連立方程式②!$A$1:$AQ$76</definedName>
    <definedName name="_xlnm.Print_Area" localSheetId="2">連立方程式③!$A$1:$AQ$75</definedName>
    <definedName name="_xlnm.Print_Area" localSheetId="3">連立方程式④!$A$1:$AQ$73</definedName>
    <definedName name="_xlnm.Print_Area" localSheetId="4">連立方程式⑤!$A$1:$AQ$73</definedName>
    <definedName name="_xlnm.Print_Area" localSheetId="5">連立方程式⑥!$A$1:$AQ$73</definedName>
    <definedName name="_xlnm.Print_Area" localSheetId="6">連立方程式⑦!$A$1:$AQ$74</definedName>
    <definedName name="_xlnm.Print_Area" localSheetId="7">連立方程式⑧!$A$1:$AQ$79</definedName>
    <definedName name="_xlnm.Print_Area" localSheetId="8">連立方程式⑨!$A$1:$AQ$73</definedName>
    <definedName name="_xlnm.Print_Area" localSheetId="9">連立方程式⑩!$A$1:$AQ$76</definedName>
    <definedName name="_xlnm.Print_Area" localSheetId="10">連立方程式⑪!$A$1:$AQ$77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12" l="1"/>
  <c r="K56" i="12" s="1"/>
  <c r="H55" i="12"/>
  <c r="M52" i="12"/>
  <c r="J52" i="12"/>
  <c r="AT26" i="12"/>
  <c r="AV63" i="12" s="1"/>
  <c r="AS26" i="12"/>
  <c r="AV26" i="12" s="1"/>
  <c r="AT15" i="12"/>
  <c r="AV52" i="12" s="1"/>
  <c r="AS15" i="12"/>
  <c r="AU15" i="12" s="1"/>
  <c r="AU52" i="12"/>
  <c r="C73" i="12"/>
  <c r="B73" i="12"/>
  <c r="A73" i="12"/>
  <c r="C72" i="12"/>
  <c r="B72" i="12"/>
  <c r="A72" i="12"/>
  <c r="C71" i="12"/>
  <c r="B71" i="12"/>
  <c r="A71" i="12"/>
  <c r="C70" i="12"/>
  <c r="B70" i="12"/>
  <c r="A70" i="12"/>
  <c r="C69" i="12"/>
  <c r="B69" i="12"/>
  <c r="A69" i="12"/>
  <c r="S68" i="12"/>
  <c r="C68" i="12"/>
  <c r="B68" i="12"/>
  <c r="A68" i="12"/>
  <c r="C67" i="12"/>
  <c r="B67" i="12"/>
  <c r="A67" i="12"/>
  <c r="C66" i="12"/>
  <c r="B66" i="12"/>
  <c r="A66" i="12"/>
  <c r="C65" i="12"/>
  <c r="B65" i="12"/>
  <c r="A65" i="12"/>
  <c r="Q64" i="12"/>
  <c r="U66" i="12" s="1"/>
  <c r="O64" i="12"/>
  <c r="I64" i="12"/>
  <c r="G66" i="12" s="1"/>
  <c r="H67" i="12" s="1"/>
  <c r="C64" i="12"/>
  <c r="B64" i="12"/>
  <c r="A64" i="12"/>
  <c r="U63" i="12"/>
  <c r="S63" i="12"/>
  <c r="L63" i="12"/>
  <c r="N65" i="12" s="1"/>
  <c r="N66" i="12" s="1"/>
  <c r="N67" i="12" s="1"/>
  <c r="J63" i="12"/>
  <c r="H63" i="12"/>
  <c r="J65" i="12" s="1"/>
  <c r="F63" i="12"/>
  <c r="C63" i="12"/>
  <c r="B63" i="12"/>
  <c r="A63" i="12"/>
  <c r="C62" i="12"/>
  <c r="B62" i="12"/>
  <c r="A62" i="12"/>
  <c r="C61" i="12"/>
  <c r="B61" i="12"/>
  <c r="A61" i="12"/>
  <c r="C60" i="12"/>
  <c r="B60" i="12"/>
  <c r="A60" i="12"/>
  <c r="C59" i="12"/>
  <c r="B59" i="12"/>
  <c r="A59" i="12"/>
  <c r="C58" i="12"/>
  <c r="B58" i="12"/>
  <c r="A58" i="12"/>
  <c r="C57" i="12"/>
  <c r="B57" i="12"/>
  <c r="A57" i="12"/>
  <c r="C56" i="12"/>
  <c r="B56" i="12"/>
  <c r="A56" i="12"/>
  <c r="C55" i="12"/>
  <c r="B55" i="12"/>
  <c r="A55" i="12"/>
  <c r="C54" i="12"/>
  <c r="B54" i="12"/>
  <c r="A54" i="12"/>
  <c r="AT53" i="12"/>
  <c r="T53" i="12"/>
  <c r="O53" i="12"/>
  <c r="V55" i="12" s="1"/>
  <c r="V56" i="12" s="1"/>
  <c r="U57" i="12" s="1"/>
  <c r="M53" i="12"/>
  <c r="T55" i="12"/>
  <c r="T56" i="12" s="1"/>
  <c r="S57" i="12" s="1"/>
  <c r="I53" i="12"/>
  <c r="C53" i="12"/>
  <c r="B53" i="12"/>
  <c r="A53" i="12"/>
  <c r="AT52" i="12"/>
  <c r="T52" i="12"/>
  <c r="H52" i="12"/>
  <c r="J54" i="12"/>
  <c r="F52" i="12"/>
  <c r="C52" i="12"/>
  <c r="B52" i="12"/>
  <c r="A52" i="12"/>
  <c r="C50" i="12"/>
  <c r="B50" i="12"/>
  <c r="A50" i="12"/>
  <c r="C49" i="12"/>
  <c r="B49" i="12"/>
  <c r="A49" i="12"/>
  <c r="C48" i="12"/>
  <c r="B48" i="12"/>
  <c r="A48" i="12"/>
  <c r="C47" i="12"/>
  <c r="B47" i="12"/>
  <c r="A47" i="12"/>
  <c r="C46" i="12"/>
  <c r="B46" i="12"/>
  <c r="A46" i="12"/>
  <c r="C45" i="12"/>
  <c r="B45" i="12"/>
  <c r="A45" i="12"/>
  <c r="C44" i="12"/>
  <c r="B44" i="12"/>
  <c r="A44" i="12"/>
  <c r="C43" i="12"/>
  <c r="B43" i="12"/>
  <c r="A43" i="12"/>
  <c r="U42" i="12"/>
  <c r="T42" i="12"/>
  <c r="S42" i="12"/>
  <c r="R42" i="12"/>
  <c r="Q42" i="12"/>
  <c r="O42" i="12"/>
  <c r="M42" i="12"/>
  <c r="O44" i="12" s="1"/>
  <c r="O45" i="12" s="1"/>
  <c r="O46" i="12"/>
  <c r="O47" i="12" s="1"/>
  <c r="J42" i="12"/>
  <c r="H42" i="12"/>
  <c r="J43" i="12" s="1"/>
  <c r="C42" i="12"/>
  <c r="B42" i="12"/>
  <c r="A42" i="12"/>
  <c r="U41" i="12"/>
  <c r="P41" i="12"/>
  <c r="Q44" i="12"/>
  <c r="Q45" i="12"/>
  <c r="Q46" i="12" s="1"/>
  <c r="Q47" i="12" s="1"/>
  <c r="N41" i="12"/>
  <c r="I41" i="12"/>
  <c r="G44" i="12"/>
  <c r="I45" i="12" s="1"/>
  <c r="F41" i="12"/>
  <c r="C41" i="12"/>
  <c r="B41" i="12"/>
  <c r="A41" i="12"/>
  <c r="D40" i="12"/>
  <c r="A40" i="12"/>
  <c r="V39" i="12"/>
  <c r="Q39" i="12"/>
  <c r="AP38" i="12"/>
  <c r="AO38" i="12"/>
  <c r="AM38" i="12"/>
  <c r="D38" i="12"/>
  <c r="K27" i="12"/>
  <c r="K64" i="12" s="1"/>
  <c r="I66" i="12"/>
  <c r="J67" i="12" s="1"/>
  <c r="H27" i="12"/>
  <c r="M28" i="12" s="1"/>
  <c r="M27" i="12" s="1"/>
  <c r="N63" i="12"/>
  <c r="K16" i="12"/>
  <c r="H16" i="12"/>
  <c r="H53" i="12" s="1"/>
  <c r="F55" i="12" s="1"/>
  <c r="L15" i="12"/>
  <c r="AU5" i="12"/>
  <c r="AU41" i="12" s="1"/>
  <c r="L5" i="12"/>
  <c r="M4" i="12"/>
  <c r="M41" i="12" s="1"/>
  <c r="K44" i="12" s="1"/>
  <c r="K4" i="12"/>
  <c r="K41" i="12"/>
  <c r="I44" i="12"/>
  <c r="K45" i="12" s="1"/>
  <c r="H4" i="12"/>
  <c r="T72" i="11"/>
  <c r="S72" i="11"/>
  <c r="R72" i="11"/>
  <c r="P72" i="11"/>
  <c r="N72" i="11"/>
  <c r="L72" i="11"/>
  <c r="J72" i="11"/>
  <c r="G72" i="11"/>
  <c r="K5" i="11"/>
  <c r="K42" i="11" s="1"/>
  <c r="K6" i="11"/>
  <c r="AV6" i="11" s="1"/>
  <c r="S68" i="11"/>
  <c r="R68" i="11"/>
  <c r="P68" i="11"/>
  <c r="N68" i="11"/>
  <c r="L68" i="11"/>
  <c r="J68" i="11"/>
  <c r="H68" i="11"/>
  <c r="T67" i="11"/>
  <c r="S67" i="11"/>
  <c r="R67" i="11"/>
  <c r="P67" i="11"/>
  <c r="N67" i="11"/>
  <c r="L67" i="11"/>
  <c r="J67" i="11"/>
  <c r="AU27" i="11"/>
  <c r="AS64" i="11" s="1"/>
  <c r="AU29" i="11"/>
  <c r="AV27" i="11"/>
  <c r="AV28" i="11" s="1"/>
  <c r="AV29" i="11"/>
  <c r="A64" i="11"/>
  <c r="B64" i="11"/>
  <c r="O61" i="11"/>
  <c r="L61" i="11"/>
  <c r="V62" i="11"/>
  <c r="U62" i="11"/>
  <c r="M62" i="11"/>
  <c r="L62" i="11"/>
  <c r="K62" i="11"/>
  <c r="J62" i="11"/>
  <c r="I62" i="11"/>
  <c r="H62" i="11"/>
  <c r="G62" i="11"/>
  <c r="F62" i="11"/>
  <c r="E62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G61" i="11"/>
  <c r="F61" i="11"/>
  <c r="E61" i="11"/>
  <c r="E60" i="11"/>
  <c r="AL59" i="11"/>
  <c r="AK59" i="11"/>
  <c r="AJ59" i="11"/>
  <c r="AI59" i="11"/>
  <c r="AH59" i="11"/>
  <c r="AG59" i="11"/>
  <c r="AF59" i="11"/>
  <c r="AE59" i="11"/>
  <c r="AD59" i="11"/>
  <c r="AC59" i="11"/>
  <c r="AB59" i="11"/>
  <c r="AA59" i="11"/>
  <c r="Z59" i="11"/>
  <c r="Y59" i="11"/>
  <c r="X59" i="11"/>
  <c r="W59" i="11"/>
  <c r="V59" i="11"/>
  <c r="U59" i="11"/>
  <c r="M59" i="11"/>
  <c r="L59" i="11"/>
  <c r="K59" i="11"/>
  <c r="J59" i="11"/>
  <c r="I59" i="11"/>
  <c r="H59" i="11"/>
  <c r="G59" i="11"/>
  <c r="F59" i="11"/>
  <c r="E59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K58" i="11"/>
  <c r="F58" i="11"/>
  <c r="E58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Q57" i="11"/>
  <c r="O57" i="11"/>
  <c r="L57" i="11"/>
  <c r="J57" i="11"/>
  <c r="AL56" i="11"/>
  <c r="AK56" i="11"/>
  <c r="AJ56" i="11"/>
  <c r="AI56" i="11"/>
  <c r="AH56" i="11"/>
  <c r="AG56" i="11"/>
  <c r="AF56" i="1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Q56" i="11"/>
  <c r="O56" i="11"/>
  <c r="L56" i="11"/>
  <c r="J56" i="11"/>
  <c r="G56" i="11"/>
  <c r="F56" i="11"/>
  <c r="E56" i="11"/>
  <c r="E55" i="11"/>
  <c r="T50" i="11"/>
  <c r="S50" i="11"/>
  <c r="Q50" i="11"/>
  <c r="O50" i="11"/>
  <c r="M50" i="11"/>
  <c r="K50" i="11"/>
  <c r="H50" i="11"/>
  <c r="T46" i="11"/>
  <c r="S46" i="11"/>
  <c r="Q46" i="11"/>
  <c r="O46" i="11"/>
  <c r="L46" i="11"/>
  <c r="J46" i="11"/>
  <c r="U45" i="11"/>
  <c r="T45" i="11"/>
  <c r="S45" i="11"/>
  <c r="Q45" i="11"/>
  <c r="O45" i="11"/>
  <c r="L45" i="11"/>
  <c r="J45" i="11"/>
  <c r="A43" i="11"/>
  <c r="B43" i="11"/>
  <c r="C42" i="11"/>
  <c r="E42" i="11"/>
  <c r="F42" i="11"/>
  <c r="G42" i="11"/>
  <c r="I42" i="11"/>
  <c r="J50" i="11" s="1"/>
  <c r="I45" i="11"/>
  <c r="J42" i="11"/>
  <c r="L42" i="11"/>
  <c r="M42" i="11"/>
  <c r="N45" i="11" s="1"/>
  <c r="N42" i="11"/>
  <c r="O42" i="11"/>
  <c r="P45" i="11" s="1"/>
  <c r="P42" i="11"/>
  <c r="R42" i="11"/>
  <c r="S42" i="11"/>
  <c r="T42" i="11"/>
  <c r="A44" i="11"/>
  <c r="B44" i="11"/>
  <c r="C43" i="11"/>
  <c r="D43" i="11"/>
  <c r="E43" i="11"/>
  <c r="F43" i="11"/>
  <c r="G43" i="11"/>
  <c r="I43" i="11"/>
  <c r="I46" i="11" s="1"/>
  <c r="J43" i="11"/>
  <c r="L43" i="11"/>
  <c r="N43" i="11"/>
  <c r="N46" i="11"/>
  <c r="O43" i="11"/>
  <c r="P43" i="11"/>
  <c r="P46" i="11"/>
  <c r="Q43" i="11"/>
  <c r="S43" i="11"/>
  <c r="T43" i="11"/>
  <c r="A45" i="11"/>
  <c r="B45" i="11"/>
  <c r="C44" i="11"/>
  <c r="D44" i="11"/>
  <c r="E44" i="11"/>
  <c r="AQ44" i="11"/>
  <c r="A46" i="11"/>
  <c r="B46" i="11"/>
  <c r="C45" i="11"/>
  <c r="D45" i="11"/>
  <c r="E45" i="11"/>
  <c r="F45" i="11"/>
  <c r="G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L45" i="11"/>
  <c r="AM45" i="11"/>
  <c r="AN45" i="11"/>
  <c r="AO45" i="11"/>
  <c r="AP45" i="11"/>
  <c r="AS46" i="11"/>
  <c r="A47" i="11"/>
  <c r="B47" i="11"/>
  <c r="C46" i="11"/>
  <c r="D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AO46" i="11"/>
  <c r="AP46" i="11"/>
  <c r="AQ46" i="11"/>
  <c r="A48" i="11"/>
  <c r="B48" i="11"/>
  <c r="C47" i="11"/>
  <c r="D47" i="11"/>
  <c r="E47" i="11"/>
  <c r="F47" i="11"/>
  <c r="G47" i="11"/>
  <c r="H47" i="11"/>
  <c r="I47" i="11"/>
  <c r="J47" i="11"/>
  <c r="K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O47" i="11"/>
  <c r="AP47" i="11"/>
  <c r="AQ47" i="11"/>
  <c r="A49" i="11"/>
  <c r="B49" i="11"/>
  <c r="C48" i="11"/>
  <c r="D48" i="11"/>
  <c r="E48" i="11"/>
  <c r="F48" i="11"/>
  <c r="G48" i="11"/>
  <c r="H48" i="11"/>
  <c r="I48" i="11"/>
  <c r="J48" i="11"/>
  <c r="K48" i="11"/>
  <c r="L48" i="11"/>
  <c r="M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AO48" i="11"/>
  <c r="AP48" i="11"/>
  <c r="AQ48" i="11"/>
  <c r="A50" i="11"/>
  <c r="B50" i="11"/>
  <c r="C49" i="11"/>
  <c r="D49" i="11"/>
  <c r="E49" i="11"/>
  <c r="A51" i="11"/>
  <c r="B51" i="11"/>
  <c r="C50" i="11"/>
  <c r="D50" i="11"/>
  <c r="E50" i="11"/>
  <c r="G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J50" i="11"/>
  <c r="AK50" i="11"/>
  <c r="AL50" i="11"/>
  <c r="AM50" i="11"/>
  <c r="AN50" i="11"/>
  <c r="AO50" i="11"/>
  <c r="AP50" i="11"/>
  <c r="AQ50" i="11"/>
  <c r="A52" i="11"/>
  <c r="B52" i="11"/>
  <c r="C51" i="11"/>
  <c r="D51" i="11"/>
  <c r="E51" i="11"/>
  <c r="F51" i="11"/>
  <c r="G51" i="11"/>
  <c r="H51" i="11"/>
  <c r="I51" i="11"/>
  <c r="J51" i="11"/>
  <c r="K51" i="11"/>
  <c r="L51" i="11"/>
  <c r="M51" i="11"/>
  <c r="U51" i="11"/>
  <c r="V51" i="11"/>
  <c r="A54" i="11"/>
  <c r="B54" i="11"/>
  <c r="C53" i="11"/>
  <c r="E53" i="11"/>
  <c r="F53" i="11"/>
  <c r="G53" i="11"/>
  <c r="I53" i="11"/>
  <c r="J53" i="11"/>
  <c r="L53" i="11"/>
  <c r="N53" i="11"/>
  <c r="N56" i="11" s="1"/>
  <c r="N61" i="11" s="1"/>
  <c r="O53" i="11"/>
  <c r="P53" i="11"/>
  <c r="P56" i="11"/>
  <c r="Q53" i="11"/>
  <c r="S53" i="11"/>
  <c r="T53" i="11"/>
  <c r="AI53" i="11"/>
  <c r="AJ53" i="11"/>
  <c r="AK53" i="11"/>
  <c r="AL53" i="11"/>
  <c r="AM53" i="11"/>
  <c r="AN53" i="11"/>
  <c r="AO53" i="11"/>
  <c r="AP53" i="11"/>
  <c r="AQ53" i="11"/>
  <c r="A55" i="11"/>
  <c r="B55" i="11"/>
  <c r="C54" i="11"/>
  <c r="D54" i="11"/>
  <c r="E54" i="11"/>
  <c r="F54" i="11"/>
  <c r="G54" i="11"/>
  <c r="I54" i="11"/>
  <c r="I57" i="11" s="1"/>
  <c r="J54" i="11"/>
  <c r="L54" i="11"/>
  <c r="N54" i="11"/>
  <c r="N57" i="11"/>
  <c r="O54" i="11"/>
  <c r="P54" i="11"/>
  <c r="P57" i="11" s="1"/>
  <c r="Q54" i="11"/>
  <c r="S54" i="11"/>
  <c r="T54" i="11"/>
  <c r="AI54" i="11"/>
  <c r="AJ54" i="11"/>
  <c r="AK54" i="11"/>
  <c r="AL54" i="11"/>
  <c r="AM54" i="11"/>
  <c r="AN54" i="11"/>
  <c r="AO54" i="11"/>
  <c r="AP54" i="11"/>
  <c r="AQ54" i="11"/>
  <c r="A56" i="11"/>
  <c r="B56" i="11"/>
  <c r="C55" i="11"/>
  <c r="D55" i="11"/>
  <c r="AM55" i="11"/>
  <c r="AN55" i="11"/>
  <c r="AO55" i="11"/>
  <c r="AP55" i="11"/>
  <c r="AQ55" i="11"/>
  <c r="A57" i="11"/>
  <c r="B57" i="11"/>
  <c r="C56" i="11"/>
  <c r="D56" i="11"/>
  <c r="AM56" i="11"/>
  <c r="AN56" i="11"/>
  <c r="AO56" i="11"/>
  <c r="AP56" i="11"/>
  <c r="AQ56" i="11"/>
  <c r="A58" i="11"/>
  <c r="B58" i="11"/>
  <c r="C57" i="11"/>
  <c r="D57" i="11"/>
  <c r="AM57" i="11"/>
  <c r="AN57" i="11"/>
  <c r="AO57" i="11"/>
  <c r="AP57" i="11"/>
  <c r="AQ57" i="11"/>
  <c r="A59" i="11"/>
  <c r="B59" i="11"/>
  <c r="C58" i="11"/>
  <c r="D58" i="11"/>
  <c r="AM58" i="11"/>
  <c r="AN58" i="11"/>
  <c r="AO58" i="11"/>
  <c r="AP58" i="11"/>
  <c r="AQ58" i="11"/>
  <c r="A60" i="11"/>
  <c r="B60" i="11"/>
  <c r="C59" i="11"/>
  <c r="D59" i="11"/>
  <c r="AM59" i="11"/>
  <c r="AN59" i="11"/>
  <c r="AO59" i="11"/>
  <c r="AP59" i="11"/>
  <c r="AQ59" i="11"/>
  <c r="A61" i="11"/>
  <c r="B61" i="11"/>
  <c r="C60" i="11"/>
  <c r="D60" i="11"/>
  <c r="AM60" i="11"/>
  <c r="AN60" i="11"/>
  <c r="AO60" i="11"/>
  <c r="AP60" i="11"/>
  <c r="AQ60" i="11"/>
  <c r="A62" i="11"/>
  <c r="B62" i="11"/>
  <c r="C61" i="11"/>
  <c r="D61" i="11"/>
  <c r="AM61" i="11"/>
  <c r="AN61" i="11"/>
  <c r="AO61" i="11"/>
  <c r="AP61" i="11"/>
  <c r="AQ61" i="11"/>
  <c r="A63" i="11"/>
  <c r="B63" i="11"/>
  <c r="C62" i="11"/>
  <c r="D62" i="11"/>
  <c r="AM62" i="11"/>
  <c r="AN62" i="11"/>
  <c r="AO62" i="11"/>
  <c r="AP62" i="11"/>
  <c r="AQ62" i="11"/>
  <c r="C63" i="11"/>
  <c r="D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AG63" i="11"/>
  <c r="AH63" i="11"/>
  <c r="AI63" i="11"/>
  <c r="AJ63" i="11"/>
  <c r="AK63" i="11"/>
  <c r="AL63" i="11"/>
  <c r="AM63" i="11"/>
  <c r="AN63" i="11"/>
  <c r="AO63" i="11"/>
  <c r="AP63" i="11"/>
  <c r="AQ63" i="11"/>
  <c r="A65" i="11"/>
  <c r="B65" i="11"/>
  <c r="C64" i="11"/>
  <c r="E64" i="11"/>
  <c r="F64" i="11"/>
  <c r="G64" i="11"/>
  <c r="I67" i="11"/>
  <c r="H64" i="11"/>
  <c r="H72" i="11" s="1"/>
  <c r="I64" i="11"/>
  <c r="K67" i="11" s="1"/>
  <c r="J64" i="11"/>
  <c r="K64" i="11"/>
  <c r="M67" i="11" s="1"/>
  <c r="L64" i="11"/>
  <c r="M64" i="11"/>
  <c r="O67" i="11" s="1"/>
  <c r="N64" i="11"/>
  <c r="P64" i="11"/>
  <c r="Q64" i="11"/>
  <c r="R64" i="11"/>
  <c r="S64" i="11"/>
  <c r="Y64" i="11"/>
  <c r="Z64" i="11"/>
  <c r="AA64" i="11"/>
  <c r="AB64" i="11"/>
  <c r="AC64" i="11"/>
  <c r="AD64" i="11"/>
  <c r="AE64" i="11"/>
  <c r="AF64" i="11"/>
  <c r="AG64" i="11"/>
  <c r="AH64" i="11"/>
  <c r="AI64" i="11"/>
  <c r="AJ64" i="11"/>
  <c r="AK64" i="11"/>
  <c r="AL64" i="11"/>
  <c r="AM64" i="11"/>
  <c r="AN64" i="11"/>
  <c r="AO64" i="11"/>
  <c r="AP64" i="11"/>
  <c r="AQ64" i="11"/>
  <c r="A66" i="11"/>
  <c r="B66" i="11"/>
  <c r="C65" i="11"/>
  <c r="D65" i="11"/>
  <c r="E65" i="11"/>
  <c r="F65" i="11"/>
  <c r="G65" i="11"/>
  <c r="G68" i="11" s="1"/>
  <c r="H65" i="11"/>
  <c r="I65" i="11"/>
  <c r="I68" i="11" s="1"/>
  <c r="J65" i="11"/>
  <c r="K65" i="11"/>
  <c r="K68" i="11"/>
  <c r="L65" i="11"/>
  <c r="M65" i="11"/>
  <c r="M68" i="11"/>
  <c r="N65" i="11"/>
  <c r="O65" i="11"/>
  <c r="O68" i="11"/>
  <c r="P65" i="11"/>
  <c r="R65" i="11"/>
  <c r="S65" i="11"/>
  <c r="Y65" i="11"/>
  <c r="Z65" i="11"/>
  <c r="AA65" i="11"/>
  <c r="AB65" i="11"/>
  <c r="AC65" i="11"/>
  <c r="AD65" i="11"/>
  <c r="AE65" i="11"/>
  <c r="AF65" i="11"/>
  <c r="AG65" i="11"/>
  <c r="AH65" i="11"/>
  <c r="AI65" i="11"/>
  <c r="AJ65" i="11"/>
  <c r="AK65" i="11"/>
  <c r="AL65" i="11"/>
  <c r="AM65" i="11"/>
  <c r="AN65" i="11"/>
  <c r="AO65" i="11"/>
  <c r="AP65" i="11"/>
  <c r="AQ65" i="11"/>
  <c r="A67" i="11"/>
  <c r="B67" i="11"/>
  <c r="C66" i="11"/>
  <c r="D66" i="11"/>
  <c r="E66" i="11"/>
  <c r="W66" i="11"/>
  <c r="X66" i="11"/>
  <c r="Y66" i="11"/>
  <c r="Z66" i="11"/>
  <c r="AA66" i="11"/>
  <c r="AB66" i="11"/>
  <c r="AC66" i="11"/>
  <c r="AD66" i="11"/>
  <c r="AE66" i="11"/>
  <c r="AF66" i="11"/>
  <c r="AG66" i="11"/>
  <c r="AH66" i="11"/>
  <c r="AI66" i="11"/>
  <c r="AJ66" i="11"/>
  <c r="AK66" i="11"/>
  <c r="AL66" i="11"/>
  <c r="AM66" i="11"/>
  <c r="AN66" i="11"/>
  <c r="AO66" i="11"/>
  <c r="AP66" i="11"/>
  <c r="AQ66" i="11"/>
  <c r="A68" i="11"/>
  <c r="B68" i="11"/>
  <c r="C67" i="11"/>
  <c r="D67" i="11"/>
  <c r="E67" i="11"/>
  <c r="F67" i="11"/>
  <c r="AS66" i="11"/>
  <c r="AT66" i="11"/>
  <c r="A69" i="11"/>
  <c r="B69" i="11"/>
  <c r="C68" i="11"/>
  <c r="T68" i="11"/>
  <c r="U68" i="11"/>
  <c r="V68" i="11"/>
  <c r="W68" i="11"/>
  <c r="X68" i="11"/>
  <c r="Y68" i="11"/>
  <c r="Z68" i="11"/>
  <c r="AA68" i="11"/>
  <c r="AB68" i="11"/>
  <c r="AC68" i="11"/>
  <c r="AD68" i="11"/>
  <c r="AE68" i="11"/>
  <c r="AF68" i="11"/>
  <c r="AG68" i="11"/>
  <c r="AH68" i="11"/>
  <c r="AI68" i="11"/>
  <c r="AJ68" i="11"/>
  <c r="AK68" i="11"/>
  <c r="AL68" i="11"/>
  <c r="AM68" i="11"/>
  <c r="AN68" i="11"/>
  <c r="AO68" i="11"/>
  <c r="AP68" i="11"/>
  <c r="AQ68" i="11"/>
  <c r="A70" i="11"/>
  <c r="B70" i="11"/>
  <c r="C69" i="11"/>
  <c r="D69" i="11"/>
  <c r="E69" i="11"/>
  <c r="F69" i="11"/>
  <c r="G69" i="11"/>
  <c r="H69" i="11"/>
  <c r="I69" i="11"/>
  <c r="J69" i="11"/>
  <c r="K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AG69" i="11"/>
  <c r="AH69" i="11"/>
  <c r="AI69" i="11"/>
  <c r="AJ69" i="11"/>
  <c r="AK69" i="11"/>
  <c r="AL69" i="11"/>
  <c r="AM69" i="11"/>
  <c r="AN69" i="11"/>
  <c r="AO69" i="11"/>
  <c r="AP69" i="11"/>
  <c r="AQ69" i="11"/>
  <c r="A71" i="11"/>
  <c r="B71" i="11"/>
  <c r="C70" i="11"/>
  <c r="D70" i="11"/>
  <c r="E70" i="11"/>
  <c r="A72" i="11"/>
  <c r="B72" i="11"/>
  <c r="C71" i="11"/>
  <c r="D71" i="11"/>
  <c r="E71" i="11"/>
  <c r="V71" i="11"/>
  <c r="W71" i="11"/>
  <c r="X71" i="11"/>
  <c r="Y71" i="11"/>
  <c r="Z71" i="11"/>
  <c r="AA71" i="11"/>
  <c r="AB71" i="11"/>
  <c r="AC71" i="11"/>
  <c r="AD71" i="11"/>
  <c r="AE71" i="11"/>
  <c r="AF71" i="11"/>
  <c r="AG71" i="11"/>
  <c r="AH71" i="11"/>
  <c r="AI71" i="11"/>
  <c r="AJ71" i="11"/>
  <c r="AK71" i="11"/>
  <c r="AL71" i="11"/>
  <c r="AM71" i="11"/>
  <c r="AN71" i="11"/>
  <c r="AO71" i="11"/>
  <c r="AP71" i="11"/>
  <c r="AQ71" i="11"/>
  <c r="A73" i="11"/>
  <c r="B73" i="11"/>
  <c r="C72" i="11"/>
  <c r="D72" i="11"/>
  <c r="E72" i="11"/>
  <c r="A74" i="11"/>
  <c r="B74" i="11"/>
  <c r="C73" i="11"/>
  <c r="D73" i="11"/>
  <c r="E73" i="11"/>
  <c r="F73" i="11"/>
  <c r="G73" i="11"/>
  <c r="H73" i="11"/>
  <c r="I73" i="11"/>
  <c r="J73" i="11"/>
  <c r="K73" i="11"/>
  <c r="L73" i="11"/>
  <c r="T73" i="11"/>
  <c r="U73" i="11"/>
  <c r="V73" i="11"/>
  <c r="AL73" i="11"/>
  <c r="AM73" i="11"/>
  <c r="AN73" i="11"/>
  <c r="AO73" i="11"/>
  <c r="AP73" i="11"/>
  <c r="AQ73" i="11"/>
  <c r="A75" i="11"/>
  <c r="B75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AL74" i="11"/>
  <c r="AM74" i="11"/>
  <c r="AN74" i="11"/>
  <c r="AO74" i="11"/>
  <c r="AP74" i="11"/>
  <c r="AQ74" i="11"/>
  <c r="B42" i="11"/>
  <c r="C41" i="11"/>
  <c r="D4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L41" i="11"/>
  <c r="AM41" i="11"/>
  <c r="AN41" i="11"/>
  <c r="AO41" i="11"/>
  <c r="AP41" i="11"/>
  <c r="AQ41" i="11"/>
  <c r="M16" i="11"/>
  <c r="M53" i="11" s="1"/>
  <c r="H5" i="11"/>
  <c r="A42" i="11"/>
  <c r="D40" i="11"/>
  <c r="A41" i="11"/>
  <c r="V39" i="11"/>
  <c r="Q39" i="11"/>
  <c r="AP38" i="11"/>
  <c r="AO38" i="11"/>
  <c r="AM38" i="11"/>
  <c r="D38" i="11"/>
  <c r="K54" i="11"/>
  <c r="K57" i="11"/>
  <c r="H16" i="11"/>
  <c r="H53" i="11" s="1"/>
  <c r="AV15" i="11"/>
  <c r="AT54" i="11"/>
  <c r="AU15" i="11"/>
  <c r="AS54" i="11" s="1"/>
  <c r="M6" i="11"/>
  <c r="M43" i="11" s="1"/>
  <c r="M46" i="11" s="1"/>
  <c r="AV4" i="11"/>
  <c r="AU4" i="11"/>
  <c r="AU5" i="11" s="1"/>
  <c r="K4" i="7"/>
  <c r="K43" i="7" s="1"/>
  <c r="I5" i="7"/>
  <c r="I44" i="7" s="1"/>
  <c r="M5" i="7"/>
  <c r="M44" i="7" s="1"/>
  <c r="AV3" i="7"/>
  <c r="AW54" i="7"/>
  <c r="I6" i="7"/>
  <c r="I45" i="7" s="1"/>
  <c r="AU44" i="7" s="1"/>
  <c r="N6" i="7"/>
  <c r="N45" i="7" s="1"/>
  <c r="L28" i="7"/>
  <c r="N28" i="7"/>
  <c r="N67" i="7" s="1"/>
  <c r="O72" i="7" s="1"/>
  <c r="M29" i="7"/>
  <c r="W29" i="7" s="1"/>
  <c r="I29" i="7"/>
  <c r="T29" i="7" s="1"/>
  <c r="T68" i="7" s="1"/>
  <c r="U69" i="7" s="1"/>
  <c r="AW68" i="7" s="1"/>
  <c r="I28" i="7"/>
  <c r="I67" i="7" s="1"/>
  <c r="J72" i="7" s="1"/>
  <c r="AU72" i="7" s="1"/>
  <c r="AU27" i="7"/>
  <c r="AU79" i="7" s="1"/>
  <c r="K16" i="7"/>
  <c r="K55" i="7"/>
  <c r="K59" i="7"/>
  <c r="I17" i="7"/>
  <c r="M17" i="7"/>
  <c r="M56" i="7" s="1"/>
  <c r="I18" i="7"/>
  <c r="I57" i="7" s="1"/>
  <c r="AU56" i="7" s="1"/>
  <c r="N18" i="7"/>
  <c r="N57" i="7" s="1"/>
  <c r="K26" i="5"/>
  <c r="K63" i="5" s="1"/>
  <c r="J66" i="5" s="1"/>
  <c r="J27" i="5"/>
  <c r="M26" i="5"/>
  <c r="M63" i="5"/>
  <c r="L66" i="5"/>
  <c r="L27" i="5"/>
  <c r="L64" i="5" s="1"/>
  <c r="H26" i="5"/>
  <c r="H63" i="5"/>
  <c r="L65" i="5" s="1"/>
  <c r="G67" i="5" s="1"/>
  <c r="AU67" i="5" s="1"/>
  <c r="AU25" i="5"/>
  <c r="AV25" i="5"/>
  <c r="AV63" i="5" s="1"/>
  <c r="K4" i="6"/>
  <c r="M4" i="6"/>
  <c r="M41" i="6"/>
  <c r="I49" i="6" s="1"/>
  <c r="H4" i="6"/>
  <c r="H5" i="6"/>
  <c r="H42" i="6" s="1"/>
  <c r="M5" i="6"/>
  <c r="M42" i="6" s="1"/>
  <c r="H16" i="5"/>
  <c r="H53" i="5" s="1"/>
  <c r="G56" i="5" s="1"/>
  <c r="AU56" i="5" s="1"/>
  <c r="AI18" i="10"/>
  <c r="Q19" i="10" s="1"/>
  <c r="P60" i="10" s="1"/>
  <c r="AU18" i="10"/>
  <c r="AT77" i="10" s="1"/>
  <c r="AV20" i="10"/>
  <c r="AT3" i="10"/>
  <c r="AU44" i="10"/>
  <c r="O51" i="10"/>
  <c r="AW45" i="10"/>
  <c r="AU47" i="10"/>
  <c r="K47" i="10" s="1"/>
  <c r="M51" i="10"/>
  <c r="S51" i="10"/>
  <c r="U51" i="10"/>
  <c r="U50" i="10"/>
  <c r="S50" i="10"/>
  <c r="M50" i="10"/>
  <c r="AV45" i="10"/>
  <c r="AV47" i="10" s="1"/>
  <c r="Q47" i="10" s="1"/>
  <c r="A41" i="10"/>
  <c r="B41" i="10"/>
  <c r="C41" i="10"/>
  <c r="F41" i="10"/>
  <c r="A42" i="10"/>
  <c r="B42" i="10"/>
  <c r="C42" i="10"/>
  <c r="D42" i="10"/>
  <c r="R42" i="10"/>
  <c r="A43" i="10"/>
  <c r="B43" i="10"/>
  <c r="C43" i="10"/>
  <c r="A59" i="10"/>
  <c r="D59" i="10"/>
  <c r="P59" i="10"/>
  <c r="AK59" i="10"/>
  <c r="A60" i="10"/>
  <c r="B60" i="10"/>
  <c r="C60" i="10"/>
  <c r="D60" i="10"/>
  <c r="J60" i="10"/>
  <c r="R60" i="10"/>
  <c r="AB60" i="10"/>
  <c r="A61" i="10"/>
  <c r="B61" i="10"/>
  <c r="C61" i="10"/>
  <c r="D61" i="10"/>
  <c r="A62" i="10"/>
  <c r="B62" i="10"/>
  <c r="C62" i="10"/>
  <c r="D62" i="10"/>
  <c r="D40" i="10"/>
  <c r="AL40" i="10"/>
  <c r="D38" i="10"/>
  <c r="AM38" i="10"/>
  <c r="AO38" i="10"/>
  <c r="AP38" i="10"/>
  <c r="Q39" i="10"/>
  <c r="V39" i="10"/>
  <c r="A40" i="10"/>
  <c r="AT20" i="9"/>
  <c r="AU76" i="9" s="1"/>
  <c r="AU20" i="9"/>
  <c r="AV76" i="9"/>
  <c r="U21" i="9"/>
  <c r="U59" i="9" s="1"/>
  <c r="G64" i="9" s="1"/>
  <c r="AU64" i="9" s="1"/>
  <c r="AU21" i="9"/>
  <c r="AF21" i="9" s="1"/>
  <c r="AF59" i="9" s="1"/>
  <c r="N64" i="9" s="1"/>
  <c r="AV64" i="9" s="1"/>
  <c r="AZ64" i="9"/>
  <c r="G65" i="9"/>
  <c r="W4" i="9"/>
  <c r="AT4" i="9" s="1"/>
  <c r="X41" i="9"/>
  <c r="G47" i="9" s="1"/>
  <c r="AS3" i="9"/>
  <c r="D5" i="9"/>
  <c r="D42" i="9" s="1"/>
  <c r="K47" i="9" s="1"/>
  <c r="AU46" i="9" s="1"/>
  <c r="AU47" i="9" s="1"/>
  <c r="G50" i="9" s="1"/>
  <c r="AT3" i="9"/>
  <c r="AV57" i="9"/>
  <c r="A41" i="9"/>
  <c r="B41" i="9"/>
  <c r="C41" i="9"/>
  <c r="D41" i="9"/>
  <c r="Z41" i="9"/>
  <c r="A42" i="9"/>
  <c r="B42" i="9"/>
  <c r="C42" i="9"/>
  <c r="F42" i="9"/>
  <c r="R42" i="9"/>
  <c r="A43" i="9"/>
  <c r="B43" i="9"/>
  <c r="C43" i="9"/>
  <c r="D43" i="9"/>
  <c r="A44" i="9"/>
  <c r="B44" i="9"/>
  <c r="C44" i="9"/>
  <c r="A45" i="9"/>
  <c r="B45" i="9"/>
  <c r="C45" i="9"/>
  <c r="A46" i="9"/>
  <c r="B46" i="9"/>
  <c r="C46" i="9"/>
  <c r="A47" i="9"/>
  <c r="B47" i="9"/>
  <c r="C47" i="9"/>
  <c r="A48" i="9"/>
  <c r="B48" i="9"/>
  <c r="C48" i="9"/>
  <c r="A49" i="9"/>
  <c r="B49" i="9"/>
  <c r="C49" i="9"/>
  <c r="A50" i="9"/>
  <c r="B50" i="9"/>
  <c r="C50" i="9"/>
  <c r="A51" i="9"/>
  <c r="B51" i="9"/>
  <c r="C51" i="9"/>
  <c r="A52" i="9"/>
  <c r="B52" i="9"/>
  <c r="C52" i="9"/>
  <c r="A53" i="9"/>
  <c r="B53" i="9"/>
  <c r="C53" i="9"/>
  <c r="A54" i="9"/>
  <c r="B54" i="9"/>
  <c r="C54" i="9"/>
  <c r="A55" i="9"/>
  <c r="B55" i="9"/>
  <c r="C55" i="9"/>
  <c r="A56" i="9"/>
  <c r="B56" i="9"/>
  <c r="C56" i="9"/>
  <c r="A58" i="9"/>
  <c r="D58" i="9"/>
  <c r="AE58" i="9"/>
  <c r="A59" i="9"/>
  <c r="B59" i="9"/>
  <c r="C59" i="9"/>
  <c r="D59" i="9"/>
  <c r="W59" i="9"/>
  <c r="AH59" i="9"/>
  <c r="A60" i="9"/>
  <c r="B60" i="9"/>
  <c r="C60" i="9"/>
  <c r="D60" i="9"/>
  <c r="T60" i="9"/>
  <c r="A61" i="9"/>
  <c r="B61" i="9"/>
  <c r="C61" i="9"/>
  <c r="D61" i="9"/>
  <c r="A62" i="9"/>
  <c r="B62" i="9"/>
  <c r="C62" i="9"/>
  <c r="D40" i="9"/>
  <c r="AB40" i="9"/>
  <c r="D38" i="9"/>
  <c r="AM38" i="9"/>
  <c r="AO38" i="9"/>
  <c r="AP38" i="9"/>
  <c r="Q39" i="9"/>
  <c r="V39" i="9"/>
  <c r="A40" i="9"/>
  <c r="AB18" i="8"/>
  <c r="AB55" i="8"/>
  <c r="F59" i="8"/>
  <c r="AS18" i="8"/>
  <c r="AG18" i="8"/>
  <c r="AT18" i="8"/>
  <c r="F19" i="8"/>
  <c r="F56" i="8" s="1"/>
  <c r="F60" i="8" s="1"/>
  <c r="K19" i="8"/>
  <c r="K56" i="8"/>
  <c r="K60" i="8" s="1"/>
  <c r="AR3" i="8"/>
  <c r="AU54" i="8" s="1"/>
  <c r="AS3" i="8"/>
  <c r="F3" i="8"/>
  <c r="G40" i="8" s="1"/>
  <c r="F44" i="8" s="1"/>
  <c r="P3" i="8"/>
  <c r="Q40" i="8" s="1"/>
  <c r="L44" i="8" s="1"/>
  <c r="K47" i="8" s="1"/>
  <c r="AV47" i="8" s="1"/>
  <c r="A41" i="8"/>
  <c r="B41" i="8"/>
  <c r="C41" i="8"/>
  <c r="H41" i="8"/>
  <c r="Q41" i="8"/>
  <c r="A42" i="8"/>
  <c r="B42" i="8"/>
  <c r="C42" i="8"/>
  <c r="A44" i="8"/>
  <c r="B44" i="8"/>
  <c r="C44" i="8"/>
  <c r="A45" i="8"/>
  <c r="B45" i="8"/>
  <c r="C45" i="8"/>
  <c r="A46" i="8"/>
  <c r="B46" i="8"/>
  <c r="C46" i="8"/>
  <c r="A47" i="8"/>
  <c r="B47" i="8"/>
  <c r="A48" i="8"/>
  <c r="B48" i="8"/>
  <c r="C48" i="8"/>
  <c r="A49" i="8"/>
  <c r="B49" i="8"/>
  <c r="C49" i="8"/>
  <c r="A50" i="8"/>
  <c r="B50" i="8"/>
  <c r="C50" i="8"/>
  <c r="A51" i="8"/>
  <c r="B51" i="8"/>
  <c r="C51" i="8"/>
  <c r="A52" i="8"/>
  <c r="B52" i="8"/>
  <c r="C52" i="8"/>
  <c r="A53" i="8"/>
  <c r="B53" i="8"/>
  <c r="C53" i="8"/>
  <c r="A54" i="8"/>
  <c r="B54" i="8"/>
  <c r="C54" i="8"/>
  <c r="A55" i="8"/>
  <c r="D55" i="8"/>
  <c r="Z55" i="8"/>
  <c r="AC55" i="8"/>
  <c r="AH55" i="8"/>
  <c r="AP55" i="8"/>
  <c r="A56" i="8"/>
  <c r="B56" i="8"/>
  <c r="C56" i="8"/>
  <c r="D56" i="8"/>
  <c r="G56" i="8"/>
  <c r="L56" i="8"/>
  <c r="T56" i="8"/>
  <c r="A57" i="8"/>
  <c r="B57" i="8"/>
  <c r="C57" i="8"/>
  <c r="D57" i="8"/>
  <c r="D40" i="8"/>
  <c r="I40" i="8"/>
  <c r="T40" i="8"/>
  <c r="AH40" i="8"/>
  <c r="D38" i="8"/>
  <c r="AM38" i="8"/>
  <c r="AO38" i="8"/>
  <c r="AP38" i="8"/>
  <c r="Q39" i="8"/>
  <c r="V39" i="8"/>
  <c r="A40" i="8"/>
  <c r="V73" i="7"/>
  <c r="AW73" i="7"/>
  <c r="AU77" i="7"/>
  <c r="Q67" i="7"/>
  <c r="T72" i="7"/>
  <c r="O67" i="7"/>
  <c r="R72" i="7"/>
  <c r="J67" i="7"/>
  <c r="K72" i="7" s="1"/>
  <c r="T73" i="7"/>
  <c r="R73" i="7"/>
  <c r="K73" i="7"/>
  <c r="U68" i="7"/>
  <c r="V69" i="7" s="1"/>
  <c r="Z68" i="7"/>
  <c r="AA69" i="7"/>
  <c r="O68" i="7"/>
  <c r="Q69" i="7"/>
  <c r="K68" i="7"/>
  <c r="L69" i="7" s="1"/>
  <c r="Q57" i="7"/>
  <c r="J57" i="7"/>
  <c r="O57" i="7"/>
  <c r="P60" i="7"/>
  <c r="J45" i="7"/>
  <c r="F52" i="7"/>
  <c r="Q45" i="7"/>
  <c r="R52" i="7" s="1"/>
  <c r="O45" i="7"/>
  <c r="P48" i="7" s="1"/>
  <c r="A43" i="7"/>
  <c r="B43" i="7"/>
  <c r="C43" i="7"/>
  <c r="F43" i="7"/>
  <c r="I43" i="7"/>
  <c r="M43" i="7"/>
  <c r="O43" i="7"/>
  <c r="T43" i="7"/>
  <c r="U43" i="7"/>
  <c r="V43" i="7"/>
  <c r="A44" i="7"/>
  <c r="B44" i="7"/>
  <c r="C44" i="7"/>
  <c r="D44" i="7"/>
  <c r="E44" i="7"/>
  <c r="T44" i="7"/>
  <c r="U44" i="7"/>
  <c r="V44" i="7"/>
  <c r="A45" i="7"/>
  <c r="B45" i="7"/>
  <c r="C45" i="7"/>
  <c r="D45" i="7"/>
  <c r="E45" i="7"/>
  <c r="V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55" i="7"/>
  <c r="B55" i="7"/>
  <c r="C55" i="7"/>
  <c r="F55" i="7"/>
  <c r="I55" i="7"/>
  <c r="M55" i="7"/>
  <c r="O55" i="7"/>
  <c r="T55" i="7"/>
  <c r="U55" i="7"/>
  <c r="V55" i="7"/>
  <c r="A56" i="7"/>
  <c r="B56" i="7"/>
  <c r="C56" i="7"/>
  <c r="D56" i="7"/>
  <c r="E56" i="7"/>
  <c r="T56" i="7"/>
  <c r="U56" i="7"/>
  <c r="V56" i="7"/>
  <c r="A57" i="7"/>
  <c r="B57" i="7"/>
  <c r="C57" i="7"/>
  <c r="D57" i="7"/>
  <c r="E57" i="7"/>
  <c r="V57" i="7"/>
  <c r="A58" i="7"/>
  <c r="B58" i="7"/>
  <c r="A59" i="7"/>
  <c r="B59" i="7"/>
  <c r="A60" i="7"/>
  <c r="B60" i="7"/>
  <c r="A61" i="7"/>
  <c r="B61" i="7"/>
  <c r="A62" i="7"/>
  <c r="B62" i="7"/>
  <c r="A63" i="7"/>
  <c r="B63" i="7"/>
  <c r="A64" i="7"/>
  <c r="B64" i="7"/>
  <c r="A65" i="7"/>
  <c r="B65" i="7"/>
  <c r="A66" i="7"/>
  <c r="B66" i="7"/>
  <c r="A67" i="7"/>
  <c r="B67" i="7"/>
  <c r="C67" i="7"/>
  <c r="F67" i="7"/>
  <c r="G67" i="7"/>
  <c r="V67" i="7"/>
  <c r="W67" i="7"/>
  <c r="X67" i="7"/>
  <c r="Y67" i="7"/>
  <c r="Z67" i="7"/>
  <c r="AA67" i="7"/>
  <c r="AB67" i="7"/>
  <c r="A68" i="7"/>
  <c r="B68" i="7"/>
  <c r="C68" i="7"/>
  <c r="D68" i="7"/>
  <c r="E68" i="7"/>
  <c r="F68" i="7"/>
  <c r="J68" i="7"/>
  <c r="Q68" i="7"/>
  <c r="R68" i="7"/>
  <c r="AB68" i="7"/>
  <c r="A69" i="7"/>
  <c r="B69" i="7"/>
  <c r="C69" i="7"/>
  <c r="D69" i="7"/>
  <c r="E69" i="7"/>
  <c r="A70" i="7"/>
  <c r="B70" i="7"/>
  <c r="C70" i="7"/>
  <c r="D70" i="7"/>
  <c r="E70" i="7"/>
  <c r="A71" i="7"/>
  <c r="B71" i="7"/>
  <c r="C71" i="7"/>
  <c r="D71" i="7"/>
  <c r="E71" i="7"/>
  <c r="A73" i="7"/>
  <c r="B73" i="7"/>
  <c r="C73" i="7"/>
  <c r="D73" i="7"/>
  <c r="E73" i="7"/>
  <c r="A74" i="7"/>
  <c r="B74" i="7"/>
  <c r="C74" i="7"/>
  <c r="D74" i="7"/>
  <c r="E74" i="7"/>
  <c r="A75" i="7"/>
  <c r="B75" i="7"/>
  <c r="C75" i="7"/>
  <c r="D75" i="7"/>
  <c r="E75" i="7"/>
  <c r="A76" i="7"/>
  <c r="B76" i="7"/>
  <c r="C76" i="7"/>
  <c r="D76" i="7"/>
  <c r="E76" i="7"/>
  <c r="D42" i="7"/>
  <c r="D40" i="7"/>
  <c r="AM40" i="7"/>
  <c r="AO40" i="7"/>
  <c r="AP40" i="7"/>
  <c r="Q41" i="7"/>
  <c r="V41" i="7"/>
  <c r="A42" i="7"/>
  <c r="H27" i="6"/>
  <c r="H64" i="6"/>
  <c r="AU25" i="6"/>
  <c r="AU73" i="6" s="1"/>
  <c r="AU27" i="6"/>
  <c r="K26" i="6"/>
  <c r="K27" i="6" s="1"/>
  <c r="M27" i="6"/>
  <c r="M64" i="6" s="1"/>
  <c r="AV25" i="6"/>
  <c r="AV73" i="6" s="1"/>
  <c r="H26" i="6"/>
  <c r="H63" i="6" s="1"/>
  <c r="AU26" i="6"/>
  <c r="M26" i="6"/>
  <c r="M63" i="6"/>
  <c r="AT70" i="6"/>
  <c r="AS70" i="6"/>
  <c r="AR70" i="6"/>
  <c r="AQ70" i="6"/>
  <c r="AP70" i="6"/>
  <c r="AO70" i="6"/>
  <c r="AN70" i="6"/>
  <c r="AM70" i="6"/>
  <c r="AL70" i="6"/>
  <c r="AK70" i="6"/>
  <c r="AJ70" i="6"/>
  <c r="AI70" i="6"/>
  <c r="AH70" i="6"/>
  <c r="AG70" i="6"/>
  <c r="AF70" i="6"/>
  <c r="AE70" i="6"/>
  <c r="AD70" i="6"/>
  <c r="AC70" i="6"/>
  <c r="AB70" i="6"/>
  <c r="AA70" i="6"/>
  <c r="Z70" i="6"/>
  <c r="Y70" i="6"/>
  <c r="X70" i="6"/>
  <c r="E70" i="6"/>
  <c r="D70" i="6"/>
  <c r="C70" i="6"/>
  <c r="AT69" i="6"/>
  <c r="AS69" i="6"/>
  <c r="AR69" i="6"/>
  <c r="AQ69" i="6"/>
  <c r="AP69" i="6"/>
  <c r="AO69" i="6"/>
  <c r="AN69" i="6"/>
  <c r="AM69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E69" i="6"/>
  <c r="D69" i="6"/>
  <c r="C69" i="6"/>
  <c r="AT68" i="6"/>
  <c r="AS68" i="6"/>
  <c r="AR68" i="6"/>
  <c r="AQ68" i="6"/>
  <c r="AP68" i="6"/>
  <c r="AO68" i="6"/>
  <c r="AN68" i="6"/>
  <c r="AM68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D68" i="6"/>
  <c r="C68" i="6"/>
  <c r="AT67" i="6"/>
  <c r="AS67" i="6"/>
  <c r="AR67" i="6"/>
  <c r="AQ67" i="6"/>
  <c r="AP67" i="6"/>
  <c r="AO67" i="6"/>
  <c r="AN67" i="6"/>
  <c r="AM67" i="6"/>
  <c r="AL67" i="6"/>
  <c r="AK67" i="6"/>
  <c r="AJ67" i="6"/>
  <c r="AI67" i="6"/>
  <c r="AH67" i="6"/>
  <c r="AG67" i="6"/>
  <c r="AF67" i="6"/>
  <c r="AE67" i="6"/>
  <c r="AD67" i="6"/>
  <c r="AC67" i="6"/>
  <c r="AB67" i="6"/>
  <c r="AA67" i="6"/>
  <c r="Z67" i="6"/>
  <c r="Y67" i="6"/>
  <c r="X67" i="6"/>
  <c r="W67" i="6"/>
  <c r="V67" i="6"/>
  <c r="U67" i="6"/>
  <c r="AT66" i="6"/>
  <c r="AS66" i="6"/>
  <c r="AR66" i="6"/>
  <c r="AQ66" i="6"/>
  <c r="AP66" i="6"/>
  <c r="AO66" i="6"/>
  <c r="AN66" i="6"/>
  <c r="AM66" i="6"/>
  <c r="AL66" i="6"/>
  <c r="AK66" i="6"/>
  <c r="AJ66" i="6"/>
  <c r="AI66" i="6"/>
  <c r="AH66" i="6"/>
  <c r="AG66" i="6"/>
  <c r="AF66" i="6"/>
  <c r="AE66" i="6"/>
  <c r="AD66" i="6"/>
  <c r="AC66" i="6"/>
  <c r="AB66" i="6"/>
  <c r="AA66" i="6"/>
  <c r="Z66" i="6"/>
  <c r="Y66" i="6"/>
  <c r="X66" i="6"/>
  <c r="W66" i="6"/>
  <c r="V66" i="6"/>
  <c r="U66" i="6"/>
  <c r="E66" i="6"/>
  <c r="D66" i="6"/>
  <c r="C66" i="6"/>
  <c r="AT65" i="6"/>
  <c r="AS65" i="6"/>
  <c r="AR65" i="6"/>
  <c r="AQ65" i="6"/>
  <c r="AP65" i="6"/>
  <c r="AO65" i="6"/>
  <c r="AN65" i="6"/>
  <c r="AM65" i="6"/>
  <c r="AL65" i="6"/>
  <c r="AK65" i="6"/>
  <c r="AJ65" i="6"/>
  <c r="AI65" i="6"/>
  <c r="AH65" i="6"/>
  <c r="AG65" i="6"/>
  <c r="AF65" i="6"/>
  <c r="AE65" i="6"/>
  <c r="AD65" i="6"/>
  <c r="AC65" i="6"/>
  <c r="AB65" i="6"/>
  <c r="AA65" i="6"/>
  <c r="Z65" i="6"/>
  <c r="Y65" i="6"/>
  <c r="X65" i="6"/>
  <c r="W65" i="6"/>
  <c r="V65" i="6"/>
  <c r="U65" i="6"/>
  <c r="E65" i="6"/>
  <c r="D65" i="6"/>
  <c r="C65" i="6"/>
  <c r="H16" i="6"/>
  <c r="H53" i="6" s="1"/>
  <c r="D60" i="6" s="1"/>
  <c r="AU14" i="6"/>
  <c r="AU62" i="6" s="1"/>
  <c r="K15" i="6"/>
  <c r="K52" i="6" s="1"/>
  <c r="J55" i="6" s="1"/>
  <c r="M16" i="6"/>
  <c r="M53" i="6"/>
  <c r="M60" i="6"/>
  <c r="AV14" i="6"/>
  <c r="AV62" i="6" s="1"/>
  <c r="H15" i="6"/>
  <c r="M15" i="6"/>
  <c r="M52" i="6" s="1"/>
  <c r="AU52" i="6" s="1"/>
  <c r="E58" i="6"/>
  <c r="D58" i="6"/>
  <c r="C58" i="6"/>
  <c r="D57" i="6"/>
  <c r="C57" i="6"/>
  <c r="E55" i="6"/>
  <c r="D55" i="6"/>
  <c r="C55" i="6"/>
  <c r="AU3" i="6"/>
  <c r="AU51" i="6" s="1"/>
  <c r="AV3" i="6"/>
  <c r="AV51" i="6" s="1"/>
  <c r="P44" i="6"/>
  <c r="A41" i="6"/>
  <c r="B41" i="6"/>
  <c r="C41" i="6"/>
  <c r="F41" i="6"/>
  <c r="I41" i="6"/>
  <c r="H44" i="6" s="1"/>
  <c r="N41" i="6"/>
  <c r="N44" i="6"/>
  <c r="P41" i="6"/>
  <c r="P49" i="6" s="1"/>
  <c r="A42" i="6"/>
  <c r="B42" i="6"/>
  <c r="C42" i="6"/>
  <c r="D42" i="6"/>
  <c r="E42" i="6"/>
  <c r="I42" i="6"/>
  <c r="H45" i="6" s="1"/>
  <c r="N42" i="6"/>
  <c r="N45" i="6"/>
  <c r="P42" i="6"/>
  <c r="P45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3" i="6"/>
  <c r="B43" i="6"/>
  <c r="C43" i="6"/>
  <c r="D43" i="6"/>
  <c r="E43" i="6"/>
  <c r="A44" i="6"/>
  <c r="B44" i="6"/>
  <c r="C44" i="6"/>
  <c r="D44" i="6"/>
  <c r="E44" i="6"/>
  <c r="A45" i="6"/>
  <c r="B45" i="6"/>
  <c r="A46" i="6"/>
  <c r="B46" i="6"/>
  <c r="C46" i="6"/>
  <c r="D46" i="6"/>
  <c r="E46" i="6"/>
  <c r="A47" i="6"/>
  <c r="B47" i="6"/>
  <c r="C47" i="6"/>
  <c r="D47" i="6"/>
  <c r="E47" i="6"/>
  <c r="A48" i="6"/>
  <c r="B48" i="6"/>
  <c r="C48" i="6"/>
  <c r="D48" i="6"/>
  <c r="E48" i="6"/>
  <c r="A49" i="6"/>
  <c r="B49" i="6"/>
  <c r="C49" i="6"/>
  <c r="A50" i="6"/>
  <c r="B50" i="6"/>
  <c r="C50" i="6"/>
  <c r="D50" i="6"/>
  <c r="E50" i="6"/>
  <c r="A51" i="6"/>
  <c r="B51" i="6"/>
  <c r="C51" i="6"/>
  <c r="D51" i="6"/>
  <c r="E51" i="6"/>
  <c r="A52" i="6"/>
  <c r="B52" i="6"/>
  <c r="C52" i="6"/>
  <c r="F52" i="6"/>
  <c r="I52" i="6"/>
  <c r="H55" i="6" s="1"/>
  <c r="N52" i="6"/>
  <c r="N55" i="6" s="1"/>
  <c r="P52" i="6"/>
  <c r="P55" i="6" s="1"/>
  <c r="A53" i="6"/>
  <c r="B53" i="6"/>
  <c r="C53" i="6"/>
  <c r="D53" i="6"/>
  <c r="E53" i="6"/>
  <c r="I53" i="6"/>
  <c r="H56" i="6"/>
  <c r="H57" i="6" s="1"/>
  <c r="N53" i="6"/>
  <c r="N56" i="6"/>
  <c r="P53" i="6"/>
  <c r="P56" i="6" s="1"/>
  <c r="A54" i="6"/>
  <c r="B54" i="6"/>
  <c r="C54" i="6"/>
  <c r="D54" i="6"/>
  <c r="E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55" i="6"/>
  <c r="B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B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58" i="6"/>
  <c r="B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59" i="6"/>
  <c r="B59" i="6"/>
  <c r="C59" i="6"/>
  <c r="D59" i="6"/>
  <c r="E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3" i="6"/>
  <c r="B63" i="6"/>
  <c r="C63" i="6"/>
  <c r="F63" i="6"/>
  <c r="I63" i="6"/>
  <c r="H66" i="6"/>
  <c r="N63" i="6"/>
  <c r="N66" i="6"/>
  <c r="P63" i="6"/>
  <c r="P66" i="6"/>
  <c r="A64" i="6"/>
  <c r="B64" i="6"/>
  <c r="C64" i="6"/>
  <c r="D64" i="6"/>
  <c r="E64" i="6"/>
  <c r="I64" i="6"/>
  <c r="H67" i="6" s="1"/>
  <c r="H68" i="6" s="1"/>
  <c r="N64" i="6"/>
  <c r="P64" i="6"/>
  <c r="P67" i="6"/>
  <c r="P71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4" i="6"/>
  <c r="B74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D40" i="6"/>
  <c r="D38" i="6"/>
  <c r="AM38" i="6"/>
  <c r="AO38" i="6"/>
  <c r="AP38" i="6"/>
  <c r="Q39" i="6"/>
  <c r="V39" i="6"/>
  <c r="A40" i="6"/>
  <c r="I63" i="5"/>
  <c r="H66" i="5" s="1"/>
  <c r="H15" i="5"/>
  <c r="H52" i="5" s="1"/>
  <c r="AU14" i="5"/>
  <c r="K15" i="5"/>
  <c r="AV14" i="5"/>
  <c r="AV52" i="5" s="1"/>
  <c r="M16" i="5"/>
  <c r="M53" i="5" s="1"/>
  <c r="M56" i="5" s="1"/>
  <c r="O52" i="5"/>
  <c r="M52" i="5"/>
  <c r="P53" i="5"/>
  <c r="P56" i="5"/>
  <c r="N53" i="5"/>
  <c r="N56" i="5" s="1"/>
  <c r="I53" i="5"/>
  <c r="I56" i="5" s="1"/>
  <c r="I52" i="5"/>
  <c r="I55" i="5"/>
  <c r="H4" i="5"/>
  <c r="H41" i="5" s="1"/>
  <c r="D49" i="5" s="1"/>
  <c r="AU3" i="5"/>
  <c r="K4" i="5"/>
  <c r="K41" i="5" s="1"/>
  <c r="M4" i="5"/>
  <c r="M5" i="5" s="1"/>
  <c r="M42" i="5" s="1"/>
  <c r="AV3" i="5"/>
  <c r="AV4" i="5" s="1"/>
  <c r="AV41" i="5"/>
  <c r="H5" i="5"/>
  <c r="AU5" i="5" s="1"/>
  <c r="H42" i="5"/>
  <c r="F45" i="5" s="1"/>
  <c r="N41" i="5"/>
  <c r="N49" i="5"/>
  <c r="P42" i="5"/>
  <c r="P45" i="5" s="1"/>
  <c r="N42" i="5"/>
  <c r="N45" i="5" s="1"/>
  <c r="I42" i="5"/>
  <c r="H45" i="5"/>
  <c r="I41" i="5"/>
  <c r="H44" i="5"/>
  <c r="P41" i="5"/>
  <c r="P44" i="5" s="1"/>
  <c r="A41" i="5"/>
  <c r="B41" i="5"/>
  <c r="C41" i="5"/>
  <c r="F41" i="5"/>
  <c r="U41" i="5"/>
  <c r="A42" i="5"/>
  <c r="B42" i="5"/>
  <c r="C42" i="5"/>
  <c r="D42" i="5"/>
  <c r="E42" i="5"/>
  <c r="U42" i="5"/>
  <c r="A43" i="5"/>
  <c r="B43" i="5"/>
  <c r="C43" i="5"/>
  <c r="D43" i="5"/>
  <c r="E43" i="5"/>
  <c r="A44" i="5"/>
  <c r="B44" i="5"/>
  <c r="C44" i="5"/>
  <c r="D44" i="5"/>
  <c r="E44" i="5"/>
  <c r="A45" i="5"/>
  <c r="B45" i="5"/>
  <c r="A46" i="5"/>
  <c r="B46" i="5"/>
  <c r="C46" i="5"/>
  <c r="D46" i="5"/>
  <c r="E46" i="5"/>
  <c r="A47" i="5"/>
  <c r="B47" i="5"/>
  <c r="C47" i="5"/>
  <c r="D47" i="5"/>
  <c r="E47" i="5"/>
  <c r="A48" i="5"/>
  <c r="B48" i="5"/>
  <c r="C48" i="5"/>
  <c r="D48" i="5"/>
  <c r="E48" i="5"/>
  <c r="A49" i="5"/>
  <c r="B49" i="5"/>
  <c r="C49" i="5"/>
  <c r="A50" i="5"/>
  <c r="B50" i="5"/>
  <c r="C50" i="5"/>
  <c r="D50" i="5"/>
  <c r="E50" i="5"/>
  <c r="A51" i="5"/>
  <c r="B51" i="5"/>
  <c r="C51" i="5"/>
  <c r="D51" i="5"/>
  <c r="E51" i="5"/>
  <c r="A52" i="5"/>
  <c r="B52" i="5"/>
  <c r="C52" i="5"/>
  <c r="F52" i="5"/>
  <c r="T52" i="5"/>
  <c r="U52" i="5"/>
  <c r="A53" i="5"/>
  <c r="B53" i="5"/>
  <c r="C53" i="5"/>
  <c r="D53" i="5"/>
  <c r="E53" i="5"/>
  <c r="U53" i="5"/>
  <c r="A54" i="5"/>
  <c r="B54" i="5"/>
  <c r="C54" i="5"/>
  <c r="D54" i="5"/>
  <c r="E54" i="5"/>
  <c r="A55" i="5"/>
  <c r="B55" i="5"/>
  <c r="C55" i="5"/>
  <c r="D55" i="5"/>
  <c r="E55" i="5"/>
  <c r="A56" i="5"/>
  <c r="B56" i="5"/>
  <c r="C56" i="5"/>
  <c r="A57" i="5"/>
  <c r="B57" i="5"/>
  <c r="C57" i="5"/>
  <c r="D57" i="5"/>
  <c r="E57" i="5"/>
  <c r="A58" i="5"/>
  <c r="B58" i="5"/>
  <c r="C58" i="5"/>
  <c r="D58" i="5"/>
  <c r="E58" i="5"/>
  <c r="A59" i="5"/>
  <c r="B59" i="5"/>
  <c r="C59" i="5"/>
  <c r="D59" i="5"/>
  <c r="F59" i="5"/>
  <c r="A60" i="5"/>
  <c r="B60" i="5"/>
  <c r="A61" i="5"/>
  <c r="B61" i="5"/>
  <c r="C61" i="5"/>
  <c r="D61" i="5"/>
  <c r="E61" i="5"/>
  <c r="A62" i="5"/>
  <c r="B62" i="5"/>
  <c r="C62" i="5"/>
  <c r="D62" i="5"/>
  <c r="E62" i="5"/>
  <c r="A63" i="5"/>
  <c r="B63" i="5"/>
  <c r="C63" i="5"/>
  <c r="F63" i="5"/>
  <c r="N63" i="5"/>
  <c r="N66" i="5" s="1"/>
  <c r="P63" i="5"/>
  <c r="P66" i="5" s="1"/>
  <c r="U63" i="5"/>
  <c r="A64" i="5"/>
  <c r="B64" i="5"/>
  <c r="C64" i="5"/>
  <c r="D64" i="5"/>
  <c r="E64" i="5"/>
  <c r="H64" i="5"/>
  <c r="H67" i="5" s="1"/>
  <c r="M64" i="5"/>
  <c r="N67" i="5"/>
  <c r="O64" i="5"/>
  <c r="P67" i="5" s="1"/>
  <c r="P71" i="5"/>
  <c r="T64" i="5"/>
  <c r="U64" i="5"/>
  <c r="A65" i="5"/>
  <c r="B65" i="5"/>
  <c r="C65" i="5"/>
  <c r="D65" i="5"/>
  <c r="E65" i="5"/>
  <c r="A66" i="5"/>
  <c r="B66" i="5"/>
  <c r="C66" i="5"/>
  <c r="D66" i="5"/>
  <c r="E66" i="5"/>
  <c r="A67" i="5"/>
  <c r="B67" i="5"/>
  <c r="C67" i="5"/>
  <c r="A68" i="5"/>
  <c r="B68" i="5"/>
  <c r="C68" i="5"/>
  <c r="D68" i="5"/>
  <c r="E68" i="5"/>
  <c r="A69" i="5"/>
  <c r="B69" i="5"/>
  <c r="C69" i="5"/>
  <c r="D69" i="5"/>
  <c r="E69" i="5"/>
  <c r="A70" i="5"/>
  <c r="B70" i="5"/>
  <c r="C70" i="5"/>
  <c r="D70" i="5"/>
  <c r="E70" i="5"/>
  <c r="A71" i="5"/>
  <c r="B71" i="5"/>
  <c r="C71" i="5"/>
  <c r="D71" i="5"/>
  <c r="A72" i="5"/>
  <c r="B72" i="5"/>
  <c r="C72" i="5"/>
  <c r="D72" i="5"/>
  <c r="E72" i="5"/>
  <c r="A73" i="5"/>
  <c r="B73" i="5"/>
  <c r="C73" i="5"/>
  <c r="D73" i="5"/>
  <c r="E73" i="5"/>
  <c r="D40" i="5"/>
  <c r="D38" i="5"/>
  <c r="AM38" i="5"/>
  <c r="AO38" i="5"/>
  <c r="AP38" i="5"/>
  <c r="Q39" i="5"/>
  <c r="V39" i="5"/>
  <c r="A40" i="5"/>
  <c r="G27" i="4"/>
  <c r="AU26" i="4"/>
  <c r="AU65" i="4"/>
  <c r="J27" i="4"/>
  <c r="AV26" i="4"/>
  <c r="AV65" i="4" s="1"/>
  <c r="G28" i="4"/>
  <c r="G67" i="4"/>
  <c r="G70" i="4" s="1"/>
  <c r="AU70" i="4" s="1"/>
  <c r="H15" i="4"/>
  <c r="AU15" i="4" s="1"/>
  <c r="AU14" i="4"/>
  <c r="AU53" i="4" s="1"/>
  <c r="K15" i="4"/>
  <c r="K53" i="4" s="1"/>
  <c r="K56" i="4" s="1"/>
  <c r="K61" i="4" s="1"/>
  <c r="AV61" i="4" s="1"/>
  <c r="AU62" i="4" s="1"/>
  <c r="AV14" i="4"/>
  <c r="AV53" i="4" s="1"/>
  <c r="AU4" i="4"/>
  <c r="AU42" i="4" s="1"/>
  <c r="J5" i="4"/>
  <c r="AV5" i="4" s="1"/>
  <c r="AV4" i="4"/>
  <c r="AV42" i="4" s="1"/>
  <c r="J6" i="4"/>
  <c r="L6" i="4"/>
  <c r="L43" i="4" s="1"/>
  <c r="L46" i="4" s="1"/>
  <c r="O43" i="4"/>
  <c r="O46" i="4"/>
  <c r="M43" i="4"/>
  <c r="M46" i="4" s="1"/>
  <c r="H43" i="4"/>
  <c r="H46" i="4" s="1"/>
  <c r="N42" i="4"/>
  <c r="O45" i="4" s="1"/>
  <c r="L42" i="4"/>
  <c r="M45" i="4"/>
  <c r="H42" i="4"/>
  <c r="H45" i="4" s="1"/>
  <c r="T45" i="4"/>
  <c r="A41" i="4"/>
  <c r="B41" i="4"/>
  <c r="C41" i="4"/>
  <c r="D41" i="4"/>
  <c r="A42" i="4"/>
  <c r="B42" i="4"/>
  <c r="C42" i="4"/>
  <c r="F42" i="4"/>
  <c r="S42" i="4"/>
  <c r="A43" i="4"/>
  <c r="B43" i="4"/>
  <c r="C43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F53" i="4"/>
  <c r="I53" i="4"/>
  <c r="I56" i="4"/>
  <c r="M53" i="4"/>
  <c r="M61" i="4"/>
  <c r="O53" i="4"/>
  <c r="O56" i="4" s="1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54" i="4"/>
  <c r="B54" i="4"/>
  <c r="C54" i="4"/>
  <c r="I54" i="4"/>
  <c r="I57" i="4"/>
  <c r="M54" i="4"/>
  <c r="M57" i="4" s="1"/>
  <c r="O54" i="4"/>
  <c r="O57" i="4" s="1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4" i="4"/>
  <c r="D64" i="4"/>
  <c r="A65" i="4"/>
  <c r="B65" i="4"/>
  <c r="C65" i="4"/>
  <c r="D65" i="4"/>
  <c r="A66" i="4"/>
  <c r="B66" i="4"/>
  <c r="C66" i="4"/>
  <c r="D66" i="4"/>
  <c r="E66" i="4"/>
  <c r="H66" i="4"/>
  <c r="H69" i="4" s="1"/>
  <c r="L66" i="4"/>
  <c r="L69" i="4"/>
  <c r="L74" i="4" s="1"/>
  <c r="N66" i="4"/>
  <c r="N69" i="4"/>
  <c r="S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67" i="4"/>
  <c r="B67" i="4"/>
  <c r="C67" i="4"/>
  <c r="D67" i="4"/>
  <c r="H67" i="4"/>
  <c r="H70" i="4"/>
  <c r="L67" i="4"/>
  <c r="L70" i="4" s="1"/>
  <c r="N67" i="4"/>
  <c r="N70" i="4" s="1"/>
  <c r="S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A69" i="4"/>
  <c r="B69" i="4"/>
  <c r="C69" i="4"/>
  <c r="D69" i="4"/>
  <c r="A70" i="4"/>
  <c r="B70" i="4"/>
  <c r="C70" i="4"/>
  <c r="A71" i="4"/>
  <c r="B71" i="4"/>
  <c r="C71" i="4"/>
  <c r="D71" i="4"/>
  <c r="A72" i="4"/>
  <c r="B72" i="4"/>
  <c r="C72" i="4"/>
  <c r="D72" i="4"/>
  <c r="A73" i="4"/>
  <c r="B73" i="4"/>
  <c r="C73" i="4"/>
  <c r="D73" i="4"/>
  <c r="A74" i="4"/>
  <c r="B74" i="4"/>
  <c r="A75" i="4"/>
  <c r="B75" i="4"/>
  <c r="C75" i="4"/>
  <c r="D75" i="4"/>
  <c r="D40" i="4"/>
  <c r="D38" i="4"/>
  <c r="AM38" i="4"/>
  <c r="AO38" i="4"/>
  <c r="AP38" i="4"/>
  <c r="Q39" i="4"/>
  <c r="V39" i="4"/>
  <c r="A40" i="4"/>
  <c r="H27" i="3"/>
  <c r="H64" i="3" s="1"/>
  <c r="F66" i="3" s="1"/>
  <c r="AU26" i="3"/>
  <c r="AU63" i="3" s="1"/>
  <c r="K27" i="3"/>
  <c r="K64" i="3" s="1"/>
  <c r="I66" i="3" s="1"/>
  <c r="J67" i="3" s="1"/>
  <c r="N26" i="3"/>
  <c r="P26" i="3"/>
  <c r="P63" i="3"/>
  <c r="R66" i="3"/>
  <c r="S68" i="3"/>
  <c r="L63" i="3"/>
  <c r="N66" i="3" s="1"/>
  <c r="N67" i="3" s="1"/>
  <c r="I64" i="3"/>
  <c r="G66" i="3" s="1"/>
  <c r="H67" i="3" s="1"/>
  <c r="Q64" i="3"/>
  <c r="T66" i="3" s="1"/>
  <c r="H16" i="3"/>
  <c r="H53" i="3" s="1"/>
  <c r="F55" i="3" s="1"/>
  <c r="Q15" i="3"/>
  <c r="N15" i="3"/>
  <c r="N52" i="3" s="1"/>
  <c r="J55" i="3" s="1"/>
  <c r="AV15" i="3"/>
  <c r="AV52" i="3" s="1"/>
  <c r="S15" i="3"/>
  <c r="S52" i="3" s="1"/>
  <c r="O55" i="3" s="1"/>
  <c r="K16" i="3"/>
  <c r="AV16" i="3" s="1"/>
  <c r="O53" i="3"/>
  <c r="U55" i="3"/>
  <c r="U56" i="3" s="1"/>
  <c r="U57" i="3" s="1"/>
  <c r="M53" i="3"/>
  <c r="S55" i="3" s="1"/>
  <c r="S56" i="3" s="1"/>
  <c r="S57" i="3" s="1"/>
  <c r="O52" i="3"/>
  <c r="K55" i="3"/>
  <c r="K56" i="3" s="1"/>
  <c r="L52" i="3"/>
  <c r="H55" i="3" s="1"/>
  <c r="L5" i="3"/>
  <c r="L42" i="3" s="1"/>
  <c r="N44" i="3" s="1"/>
  <c r="H4" i="3"/>
  <c r="AU5" i="3"/>
  <c r="AU41" i="3" s="1"/>
  <c r="K4" i="3"/>
  <c r="K41" i="3" s="1"/>
  <c r="I44" i="3" s="1"/>
  <c r="K45" i="3" s="1"/>
  <c r="M4" i="3"/>
  <c r="P41" i="3"/>
  <c r="Q44" i="3" s="1"/>
  <c r="Q45" i="3" s="1"/>
  <c r="Q46" i="3" s="1"/>
  <c r="Q47" i="3" s="1"/>
  <c r="M42" i="3"/>
  <c r="O44" i="3"/>
  <c r="O45" i="3"/>
  <c r="O46" i="3" s="1"/>
  <c r="O47" i="3" s="1"/>
  <c r="I41" i="3"/>
  <c r="G44" i="3" s="1"/>
  <c r="I45" i="3" s="1"/>
  <c r="A41" i="3"/>
  <c r="B41" i="3"/>
  <c r="C41" i="3"/>
  <c r="F41" i="3"/>
  <c r="N41" i="3"/>
  <c r="U41" i="3"/>
  <c r="A42" i="3"/>
  <c r="B42" i="3"/>
  <c r="C42" i="3"/>
  <c r="H42" i="3"/>
  <c r="J42" i="3"/>
  <c r="O42" i="3"/>
  <c r="P42" i="3"/>
  <c r="Q42" i="3"/>
  <c r="R42" i="3"/>
  <c r="S42" i="3"/>
  <c r="T42" i="3"/>
  <c r="U42" i="3"/>
  <c r="A43" i="3"/>
  <c r="B43" i="3"/>
  <c r="C43" i="3"/>
  <c r="A44" i="3"/>
  <c r="B44" i="3"/>
  <c r="C44" i="3"/>
  <c r="A45" i="3"/>
  <c r="B45" i="3"/>
  <c r="C45" i="3"/>
  <c r="A46" i="3"/>
  <c r="B46" i="3"/>
  <c r="C46" i="3"/>
  <c r="A47" i="3"/>
  <c r="B47" i="3"/>
  <c r="C47" i="3"/>
  <c r="A48" i="3"/>
  <c r="B48" i="3"/>
  <c r="C48" i="3"/>
  <c r="A49" i="3"/>
  <c r="B49" i="3"/>
  <c r="C49" i="3"/>
  <c r="A50" i="3"/>
  <c r="B50" i="3"/>
  <c r="C50" i="3"/>
  <c r="A52" i="3"/>
  <c r="B52" i="3"/>
  <c r="C52" i="3"/>
  <c r="F52" i="3"/>
  <c r="H52" i="3"/>
  <c r="J52" i="3"/>
  <c r="T52" i="3"/>
  <c r="AT52" i="3"/>
  <c r="A53" i="3"/>
  <c r="B53" i="3"/>
  <c r="C53" i="3"/>
  <c r="I53" i="3"/>
  <c r="T53" i="3"/>
  <c r="AT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B60" i="3"/>
  <c r="C60" i="3"/>
  <c r="A61" i="3"/>
  <c r="B61" i="3"/>
  <c r="C61" i="3"/>
  <c r="A62" i="3"/>
  <c r="B62" i="3"/>
  <c r="C62" i="3"/>
  <c r="A63" i="3"/>
  <c r="B63" i="3"/>
  <c r="C63" i="3"/>
  <c r="F63" i="3"/>
  <c r="H63" i="3"/>
  <c r="J63" i="3"/>
  <c r="Q63" i="3"/>
  <c r="R63" i="3"/>
  <c r="S63" i="3"/>
  <c r="U63" i="3"/>
  <c r="A64" i="3"/>
  <c r="B64" i="3"/>
  <c r="C64" i="3"/>
  <c r="O64" i="3"/>
  <c r="A65" i="3"/>
  <c r="B65" i="3"/>
  <c r="C65" i="3"/>
  <c r="A66" i="3"/>
  <c r="B66" i="3"/>
  <c r="C66" i="3"/>
  <c r="A67" i="3"/>
  <c r="B67" i="3"/>
  <c r="C67" i="3"/>
  <c r="A68" i="3"/>
  <c r="B68" i="3"/>
  <c r="C68" i="3"/>
  <c r="A69" i="3"/>
  <c r="B69" i="3"/>
  <c r="C69" i="3"/>
  <c r="A70" i="3"/>
  <c r="B70" i="3"/>
  <c r="C70" i="3"/>
  <c r="A71" i="3"/>
  <c r="B71" i="3"/>
  <c r="C71" i="3"/>
  <c r="A72" i="3"/>
  <c r="B72" i="3"/>
  <c r="C72" i="3"/>
  <c r="A73" i="3"/>
  <c r="B73" i="3"/>
  <c r="C73" i="3"/>
  <c r="D40" i="3"/>
  <c r="D38" i="3"/>
  <c r="AM38" i="3"/>
  <c r="AO38" i="3"/>
  <c r="AP38" i="3"/>
  <c r="Q39" i="3"/>
  <c r="V39" i="3"/>
  <c r="A40" i="3"/>
  <c r="AV30" i="2"/>
  <c r="L30" i="2" s="1"/>
  <c r="L69" i="2" s="1"/>
  <c r="I76" i="2" s="1"/>
  <c r="AU30" i="2"/>
  <c r="AU32" i="2" s="1"/>
  <c r="O32" i="2" s="1"/>
  <c r="O71" i="2" s="1"/>
  <c r="I30" i="2"/>
  <c r="I69" i="2" s="1"/>
  <c r="V77" i="2" s="1"/>
  <c r="AU31" i="2"/>
  <c r="AV31" i="2"/>
  <c r="AV21" i="2"/>
  <c r="L21" i="2" s="1"/>
  <c r="L60" i="2" s="1"/>
  <c r="M66" i="2" s="1"/>
  <c r="J67" i="2" s="1"/>
  <c r="AU21" i="2"/>
  <c r="AU22" i="2"/>
  <c r="AV22" i="2"/>
  <c r="M22" i="2" s="1"/>
  <c r="M61" i="2"/>
  <c r="O65" i="2" s="1"/>
  <c r="AV12" i="2"/>
  <c r="AU14" i="2" s="1"/>
  <c r="O14" i="2" s="1"/>
  <c r="O53" i="2" s="1"/>
  <c r="L12" i="2"/>
  <c r="L51" i="2" s="1"/>
  <c r="AU12" i="2"/>
  <c r="AU13" i="2"/>
  <c r="AV13" i="2"/>
  <c r="AW13" i="2" s="1"/>
  <c r="S13" i="2" s="1"/>
  <c r="S52" i="2" s="1"/>
  <c r="M13" i="2"/>
  <c r="M52" i="2" s="1"/>
  <c r="O56" i="2" s="1"/>
  <c r="AV4" i="2"/>
  <c r="M4" i="2"/>
  <c r="M43" i="2" s="1"/>
  <c r="O47" i="2" s="1"/>
  <c r="AV3" i="2"/>
  <c r="AU4" i="2"/>
  <c r="G4" i="2" s="1"/>
  <c r="G43" i="2" s="1"/>
  <c r="E47" i="2" s="1"/>
  <c r="AU3" i="2"/>
  <c r="I3" i="2" s="1"/>
  <c r="I42" i="2" s="1"/>
  <c r="I53" i="2"/>
  <c r="G58" i="2"/>
  <c r="K52" i="2"/>
  <c r="M56" i="2" s="1"/>
  <c r="K43" i="2"/>
  <c r="M47" i="2" s="1"/>
  <c r="I71" i="2"/>
  <c r="G76" i="2"/>
  <c r="K70" i="2"/>
  <c r="M74" i="2"/>
  <c r="I62" i="2"/>
  <c r="G67" i="2" s="1"/>
  <c r="K61" i="2"/>
  <c r="M65" i="2" s="1"/>
  <c r="I44" i="2"/>
  <c r="G49" i="2"/>
  <c r="C43" i="2"/>
  <c r="D43" i="2"/>
  <c r="E43" i="2"/>
  <c r="I43" i="2"/>
  <c r="O43" i="2"/>
  <c r="Q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C44" i="2"/>
  <c r="D44" i="2"/>
  <c r="G44" i="2"/>
  <c r="K44" i="2"/>
  <c r="M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D45" i="2"/>
  <c r="A46" i="2"/>
  <c r="B46" i="2"/>
  <c r="C46" i="2"/>
  <c r="A47" i="2"/>
  <c r="B47" i="2"/>
  <c r="C47" i="2"/>
  <c r="A48" i="2"/>
  <c r="B48" i="2"/>
  <c r="C48" i="2"/>
  <c r="A49" i="2"/>
  <c r="B49" i="2"/>
  <c r="C49" i="2"/>
  <c r="A51" i="2"/>
  <c r="D51" i="2"/>
  <c r="H51" i="2"/>
  <c r="K51" i="2"/>
  <c r="N51" i="2"/>
  <c r="O51" i="2"/>
  <c r="C52" i="2"/>
  <c r="D52" i="2"/>
  <c r="E52" i="2"/>
  <c r="I52" i="2"/>
  <c r="O52" i="2"/>
  <c r="Q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C53" i="2"/>
  <c r="D53" i="2"/>
  <c r="G53" i="2"/>
  <c r="K53" i="2"/>
  <c r="M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D54" i="2"/>
  <c r="A60" i="2"/>
  <c r="D60" i="2"/>
  <c r="H60" i="2"/>
  <c r="K60" i="2"/>
  <c r="N60" i="2"/>
  <c r="O60" i="2"/>
  <c r="C61" i="2"/>
  <c r="D61" i="2"/>
  <c r="E61" i="2"/>
  <c r="I61" i="2"/>
  <c r="O61" i="2"/>
  <c r="Q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C62" i="2"/>
  <c r="D62" i="2"/>
  <c r="G62" i="2"/>
  <c r="K62" i="2"/>
  <c r="M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63" i="2"/>
  <c r="B63" i="2"/>
  <c r="C63" i="2"/>
  <c r="D63" i="2"/>
  <c r="A69" i="2"/>
  <c r="D69" i="2"/>
  <c r="H69" i="2"/>
  <c r="K69" i="2"/>
  <c r="N69" i="2"/>
  <c r="O69" i="2"/>
  <c r="C70" i="2"/>
  <c r="D70" i="2"/>
  <c r="E70" i="2"/>
  <c r="I70" i="2"/>
  <c r="O70" i="2"/>
  <c r="Q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C71" i="2"/>
  <c r="D71" i="2"/>
  <c r="G71" i="2"/>
  <c r="K71" i="2"/>
  <c r="M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72" i="2"/>
  <c r="B72" i="2"/>
  <c r="C72" i="2"/>
  <c r="D72" i="2"/>
  <c r="D42" i="2"/>
  <c r="H42" i="2"/>
  <c r="K42" i="2"/>
  <c r="N42" i="2"/>
  <c r="O42" i="2"/>
  <c r="D40" i="2"/>
  <c r="AM40" i="2"/>
  <c r="AO40" i="2"/>
  <c r="AP40" i="2"/>
  <c r="Q41" i="2"/>
  <c r="V41" i="2"/>
  <c r="A42" i="2"/>
  <c r="E49" i="6"/>
  <c r="N44" i="5"/>
  <c r="M56" i="4"/>
  <c r="N60" i="6"/>
  <c r="O43" i="12"/>
  <c r="I56" i="11"/>
  <c r="K53" i="11"/>
  <c r="P60" i="6"/>
  <c r="N60" i="5"/>
  <c r="N55" i="5"/>
  <c r="O47" i="10"/>
  <c r="I68" i="7"/>
  <c r="K69" i="7" s="1"/>
  <c r="AU68" i="7" s="1"/>
  <c r="AU28" i="7"/>
  <c r="AV15" i="4"/>
  <c r="N71" i="7"/>
  <c r="AU41" i="5"/>
  <c r="AV26" i="5"/>
  <c r="AU16" i="6"/>
  <c r="H41" i="3"/>
  <c r="F44" i="3" s="1"/>
  <c r="H45" i="3" s="1"/>
  <c r="AU46" i="3" s="1"/>
  <c r="G31" i="2"/>
  <c r="G70" i="2" s="1"/>
  <c r="E74" i="2" s="1"/>
  <c r="O61" i="4"/>
  <c r="K56" i="11"/>
  <c r="K61" i="11" s="1"/>
  <c r="I12" i="2"/>
  <c r="I51" i="2" s="1"/>
  <c r="AV4" i="6"/>
  <c r="I56" i="7"/>
  <c r="AU15" i="7"/>
  <c r="AU16" i="7" s="1"/>
  <c r="H41" i="12"/>
  <c r="F44" i="12" s="1"/>
  <c r="H45" i="12" s="1"/>
  <c r="AU46" i="12" s="1"/>
  <c r="M71" i="6"/>
  <c r="J42" i="4"/>
  <c r="J45" i="4" s="1"/>
  <c r="AU45" i="4" s="1"/>
  <c r="H6" i="11"/>
  <c r="H43" i="11" s="1"/>
  <c r="H42" i="11"/>
  <c r="I50" i="11" s="1"/>
  <c r="G13" i="2"/>
  <c r="G52" i="2"/>
  <c r="E56" i="2" s="1"/>
  <c r="H41" i="6"/>
  <c r="D49" i="6" s="1"/>
  <c r="AU49" i="6" s="1"/>
  <c r="AU52" i="5"/>
  <c r="AU16" i="5"/>
  <c r="AU15" i="5"/>
  <c r="AU63" i="12"/>
  <c r="AU63" i="6"/>
  <c r="AV63" i="6" s="1"/>
  <c r="L66" i="6" s="1"/>
  <c r="AI59" i="10"/>
  <c r="Q64" i="10" s="1"/>
  <c r="G22" i="2"/>
  <c r="G61" i="2" s="1"/>
  <c r="E65" i="2" s="1"/>
  <c r="I54" i="5"/>
  <c r="M55" i="5" s="1"/>
  <c r="H17" i="11"/>
  <c r="K16" i="6"/>
  <c r="AV16" i="6" s="1"/>
  <c r="S56" i="2"/>
  <c r="L18" i="7"/>
  <c r="L57" i="7" s="1"/>
  <c r="M17" i="11"/>
  <c r="AV16" i="11"/>
  <c r="K41" i="6"/>
  <c r="K5" i="6"/>
  <c r="K42" i="6" s="1"/>
  <c r="J45" i="6" s="1"/>
  <c r="H54" i="11"/>
  <c r="H57" i="11" s="1"/>
  <c r="AU43" i="11"/>
  <c r="L47" i="2" l="1"/>
  <c r="V50" i="2"/>
  <c r="G48" i="2"/>
  <c r="E49" i="2" s="1"/>
  <c r="AU49" i="2" s="1"/>
  <c r="G46" i="2"/>
  <c r="J47" i="2" s="1"/>
  <c r="AV56" i="7"/>
  <c r="K60" i="7"/>
  <c r="AW29" i="7"/>
  <c r="AU30" i="7" s="1"/>
  <c r="AU31" i="7" s="1"/>
  <c r="AU3" i="7"/>
  <c r="AU6" i="7" s="1"/>
  <c r="AU69" i="7"/>
  <c r="I70" i="7" s="1"/>
  <c r="AU5" i="6"/>
  <c r="AW16" i="6"/>
  <c r="R16" i="6" s="1"/>
  <c r="R53" i="6" s="1"/>
  <c r="R60" i="6" s="1"/>
  <c r="AW60" i="6" s="1"/>
  <c r="AU4" i="6"/>
  <c r="AW4" i="6" s="1"/>
  <c r="R4" i="6" s="1"/>
  <c r="R41" i="6" s="1"/>
  <c r="R44" i="6" s="1"/>
  <c r="AW44" i="6" s="1"/>
  <c r="AV15" i="6"/>
  <c r="K53" i="3"/>
  <c r="Q55" i="3" s="1"/>
  <c r="Q56" i="3" s="1"/>
  <c r="AW56" i="3" s="1"/>
  <c r="AU28" i="4"/>
  <c r="AW29" i="11"/>
  <c r="Q28" i="11" s="1"/>
  <c r="Q65" i="11" s="1"/>
  <c r="Q68" i="11" s="1"/>
  <c r="P69" i="7"/>
  <c r="AV66" i="5"/>
  <c r="L6" i="7"/>
  <c r="AW15" i="4"/>
  <c r="Q15" i="4" s="1"/>
  <c r="Q53" i="4" s="1"/>
  <c r="Q56" i="4" s="1"/>
  <c r="Q19" i="8"/>
  <c r="Q56" i="8" s="1"/>
  <c r="P60" i="8" s="1"/>
  <c r="AU42" i="7"/>
  <c r="Q5" i="9"/>
  <c r="Q42" i="9" s="1"/>
  <c r="O46" i="9" s="1"/>
  <c r="AW47" i="9" s="1"/>
  <c r="AU4" i="5"/>
  <c r="H53" i="4"/>
  <c r="H56" i="4" s="1"/>
  <c r="AU56" i="4" s="1"/>
  <c r="AV27" i="4"/>
  <c r="AU41" i="6"/>
  <c r="AV41" i="6" s="1"/>
  <c r="G75" i="2"/>
  <c r="E76" i="2" s="1"/>
  <c r="AU76" i="2" s="1"/>
  <c r="Y29" i="7"/>
  <c r="Y68" i="7" s="1"/>
  <c r="Z69" i="7" s="1"/>
  <c r="AW22" i="2"/>
  <c r="S22" i="2" s="1"/>
  <c r="S61" i="2" s="1"/>
  <c r="AU55" i="3"/>
  <c r="I56" i="3" s="1"/>
  <c r="AU56" i="3" s="1"/>
  <c r="K5" i="5"/>
  <c r="H65" i="6"/>
  <c r="AU26" i="9"/>
  <c r="H16" i="4"/>
  <c r="I74" i="2"/>
  <c r="AT64" i="11"/>
  <c r="AS43" i="11"/>
  <c r="AU58" i="8"/>
  <c r="G73" i="2"/>
  <c r="J74" i="2" s="1"/>
  <c r="AB20" i="9"/>
  <c r="AB58" i="9" s="1"/>
  <c r="O63" i="9" s="1"/>
  <c r="T73" i="9" s="1"/>
  <c r="AU29" i="7"/>
  <c r="AV54" i="11"/>
  <c r="M56" i="11"/>
  <c r="M61" i="11" s="1"/>
  <c r="AX29" i="7"/>
  <c r="W68" i="7"/>
  <c r="X69" i="7" s="1"/>
  <c r="R49" i="6"/>
  <c r="AW49" i="6" s="1"/>
  <c r="G67" i="3"/>
  <c r="AU66" i="3"/>
  <c r="K64" i="6"/>
  <c r="K71" i="6" s="1"/>
  <c r="AV71" i="6" s="1"/>
  <c r="AV27" i="6"/>
  <c r="AW27" i="6" s="1"/>
  <c r="R27" i="6" s="1"/>
  <c r="R64" i="6" s="1"/>
  <c r="R71" i="6" s="1"/>
  <c r="AW71" i="6" s="1"/>
  <c r="I71" i="5"/>
  <c r="L67" i="5"/>
  <c r="K45" i="11"/>
  <c r="AV43" i="11"/>
  <c r="AV42" i="6"/>
  <c r="O43" i="6" s="1"/>
  <c r="H46" i="11"/>
  <c r="AU44" i="11"/>
  <c r="Q65" i="10"/>
  <c r="F65" i="10"/>
  <c r="AU65" i="10" s="1"/>
  <c r="AU62" i="11"/>
  <c r="AA19" i="10"/>
  <c r="Z60" i="10" s="1"/>
  <c r="M65" i="10" s="1"/>
  <c r="AU57" i="9"/>
  <c r="AU54" i="7"/>
  <c r="AU55" i="7" s="1"/>
  <c r="AU57" i="7" s="1"/>
  <c r="AU4" i="12"/>
  <c r="AU27" i="12"/>
  <c r="F66" i="6"/>
  <c r="AU66" i="6" s="1"/>
  <c r="H64" i="12"/>
  <c r="F66" i="12" s="1"/>
  <c r="AU66" i="12" s="1"/>
  <c r="M41" i="5"/>
  <c r="I43" i="5" s="1"/>
  <c r="F44" i="5" s="1"/>
  <c r="F46" i="5" s="1"/>
  <c r="AT18" i="10"/>
  <c r="E52" i="7"/>
  <c r="AU52" i="7" s="1"/>
  <c r="AU66" i="7"/>
  <c r="AW63" i="9"/>
  <c r="AU4" i="9"/>
  <c r="AV5" i="3"/>
  <c r="AV41" i="3" s="1"/>
  <c r="AU16" i="12"/>
  <c r="M75" i="2"/>
  <c r="J76" i="2" s="1"/>
  <c r="AU5" i="4"/>
  <c r="AW5" i="4"/>
  <c r="P5" i="4" s="1"/>
  <c r="P42" i="4" s="1"/>
  <c r="K53" i="6"/>
  <c r="F64" i="10"/>
  <c r="AU64" i="10" s="1"/>
  <c r="AU4" i="8"/>
  <c r="AU50" i="9"/>
  <c r="K43" i="11"/>
  <c r="AU49" i="9"/>
  <c r="P48" i="9"/>
  <c r="AU6" i="11"/>
  <c r="AW6" i="11" s="1"/>
  <c r="R6" i="11" s="1"/>
  <c r="R43" i="11" s="1"/>
  <c r="AU17" i="11"/>
  <c r="AV26" i="6"/>
  <c r="AW26" i="6" s="1"/>
  <c r="R26" i="6" s="1"/>
  <c r="R63" i="6" s="1"/>
  <c r="R66" i="6" s="1"/>
  <c r="AW66" i="6" s="1"/>
  <c r="K16" i="4"/>
  <c r="I47" i="2"/>
  <c r="M68" i="7"/>
  <c r="N69" i="7" s="1"/>
  <c r="AV68" i="7" s="1"/>
  <c r="L74" i="2"/>
  <c r="AU6" i="4"/>
  <c r="AU47" i="2"/>
  <c r="Y47" i="2" s="1"/>
  <c r="AV64" i="6"/>
  <c r="Q65" i="6" s="1"/>
  <c r="AV4" i="7"/>
  <c r="G66" i="5"/>
  <c r="AU66" i="5" s="1"/>
  <c r="AU68" i="5" s="1"/>
  <c r="AU4" i="3"/>
  <c r="AW4" i="5"/>
  <c r="R4" i="5" s="1"/>
  <c r="R41" i="5" s="1"/>
  <c r="R49" i="5" s="1"/>
  <c r="AW49" i="5" s="1"/>
  <c r="AU27" i="3"/>
  <c r="J28" i="4"/>
  <c r="M73" i="2"/>
  <c r="T74" i="2" s="1"/>
  <c r="J66" i="4"/>
  <c r="V74" i="2"/>
  <c r="M28" i="3"/>
  <c r="M27" i="3" s="1"/>
  <c r="M64" i="3" s="1"/>
  <c r="K66" i="3" s="1"/>
  <c r="L67" i="3" s="1"/>
  <c r="S74" i="2"/>
  <c r="AU28" i="11"/>
  <c r="AW28" i="11" s="1"/>
  <c r="O27" i="11" s="1"/>
  <c r="O64" i="11" s="1"/>
  <c r="Q67" i="11" s="1"/>
  <c r="Q72" i="11" s="1"/>
  <c r="L76" i="2"/>
  <c r="AU74" i="2"/>
  <c r="Y74" i="2" s="1"/>
  <c r="AV5" i="6"/>
  <c r="AW5" i="6" s="1"/>
  <c r="R5" i="6" s="1"/>
  <c r="R42" i="6" s="1"/>
  <c r="R45" i="6" s="1"/>
  <c r="AW45" i="6" s="1"/>
  <c r="H45" i="11"/>
  <c r="AV29" i="7"/>
  <c r="AV15" i="7"/>
  <c r="AV18" i="7" s="1"/>
  <c r="K63" i="6"/>
  <c r="J66" i="6" s="1"/>
  <c r="AV66" i="6" s="1"/>
  <c r="AU43" i="7"/>
  <c r="AU45" i="7" s="1"/>
  <c r="AV46" i="7" s="1"/>
  <c r="M48" i="7" s="1"/>
  <c r="M31" i="2"/>
  <c r="M70" i="2" s="1"/>
  <c r="O74" i="2" s="1"/>
  <c r="AW31" i="2"/>
  <c r="S31" i="2" s="1"/>
  <c r="S70" i="2" s="1"/>
  <c r="AV56" i="4"/>
  <c r="Q61" i="4"/>
  <c r="AW61" i="4" s="1"/>
  <c r="L3" i="2"/>
  <c r="L42" i="2" s="1"/>
  <c r="AW4" i="2"/>
  <c r="S4" i="2" s="1"/>
  <c r="S43" i="2" s="1"/>
  <c r="AU5" i="2"/>
  <c r="O5" i="2" s="1"/>
  <c r="O44" i="2" s="1"/>
  <c r="V56" i="2"/>
  <c r="Y59" i="2"/>
  <c r="M55" i="2"/>
  <c r="T56" i="2" s="1"/>
  <c r="AV56" i="2" s="1"/>
  <c r="L58" i="2"/>
  <c r="I58" i="2"/>
  <c r="M57" i="2"/>
  <c r="J58" i="2" s="1"/>
  <c r="D71" i="6"/>
  <c r="AM18" i="8"/>
  <c r="AM55" i="8" s="1"/>
  <c r="P59" i="8" s="1"/>
  <c r="AG55" i="8"/>
  <c r="K59" i="8" s="1"/>
  <c r="H56" i="11"/>
  <c r="AU54" i="11"/>
  <c r="AV15" i="12"/>
  <c r="AW15" i="12" s="1"/>
  <c r="Q15" i="12" s="1"/>
  <c r="L52" i="12"/>
  <c r="P54" i="12" s="1"/>
  <c r="AV26" i="9"/>
  <c r="AV54" i="8"/>
  <c r="AT3" i="8"/>
  <c r="AE3" i="8" s="1"/>
  <c r="AF40" i="8" s="1"/>
  <c r="N43" i="8" s="1"/>
  <c r="F45" i="6"/>
  <c r="AU45" i="6" s="1"/>
  <c r="Q43" i="6"/>
  <c r="AU47" i="4"/>
  <c r="J47" i="4" s="1"/>
  <c r="AU16" i="11"/>
  <c r="AW16" i="11" s="1"/>
  <c r="R16" i="11" s="1"/>
  <c r="R53" i="11" s="1"/>
  <c r="Y3" i="9"/>
  <c r="Y40" i="9" s="1"/>
  <c r="O45" i="9" s="1"/>
  <c r="O65" i="6"/>
  <c r="L67" i="6"/>
  <c r="AV17" i="11"/>
  <c r="M54" i="11"/>
  <c r="AU55" i="11"/>
  <c r="F47" i="8"/>
  <c r="AU47" i="8" s="1"/>
  <c r="I45" i="8"/>
  <c r="L56" i="2"/>
  <c r="I56" i="2"/>
  <c r="G57" i="2"/>
  <c r="E58" i="2" s="1"/>
  <c r="AU58" i="2" s="1"/>
  <c r="G55" i="2"/>
  <c r="J56" i="2" s="1"/>
  <c r="AU56" i="2" s="1"/>
  <c r="V59" i="2"/>
  <c r="AV58" i="2"/>
  <c r="E60" i="5"/>
  <c r="G55" i="5"/>
  <c r="AU55" i="5" s="1"/>
  <c r="AU57" i="5" s="1"/>
  <c r="G57" i="5" s="1"/>
  <c r="AV67" i="2"/>
  <c r="J44" i="6"/>
  <c r="G49" i="6"/>
  <c r="N63" i="3"/>
  <c r="AV26" i="3"/>
  <c r="AV63" i="3" s="1"/>
  <c r="J43" i="4"/>
  <c r="J46" i="4" s="1"/>
  <c r="AU46" i="4" s="1"/>
  <c r="AV6" i="4"/>
  <c r="AW6" i="4" s="1"/>
  <c r="Q6" i="4" s="1"/>
  <c r="Q43" i="4" s="1"/>
  <c r="Q46" i="4" s="1"/>
  <c r="M64" i="12"/>
  <c r="K66" i="12" s="1"/>
  <c r="AV27" i="12"/>
  <c r="K47" i="7"/>
  <c r="AV43" i="7"/>
  <c r="AV53" i="6"/>
  <c r="AV52" i="6"/>
  <c r="AV4" i="3"/>
  <c r="AW4" i="3" s="1"/>
  <c r="R4" i="3" s="1"/>
  <c r="R41" i="3" s="1"/>
  <c r="S44" i="3" s="1"/>
  <c r="S45" i="3" s="1"/>
  <c r="S46" i="3" s="1"/>
  <c r="M41" i="3"/>
  <c r="K44" i="3" s="1"/>
  <c r="M45" i="3" s="1"/>
  <c r="AV46" i="3" s="1"/>
  <c r="AW46" i="3" s="1"/>
  <c r="L46" i="3" s="1"/>
  <c r="K42" i="5"/>
  <c r="J45" i="5" s="1"/>
  <c r="AV5" i="5"/>
  <c r="AW5" i="5" s="1"/>
  <c r="R5" i="5" s="1"/>
  <c r="R42" i="5" s="1"/>
  <c r="R45" i="5" s="1"/>
  <c r="K16" i="5"/>
  <c r="K52" i="5"/>
  <c r="AV15" i="5"/>
  <c r="AW15" i="5" s="1"/>
  <c r="Q15" i="5" s="1"/>
  <c r="Q52" i="5" s="1"/>
  <c r="N67" i="6"/>
  <c r="N71" i="6"/>
  <c r="AU3" i="10"/>
  <c r="AT5" i="10" s="1"/>
  <c r="J64" i="5"/>
  <c r="AV27" i="5"/>
  <c r="L67" i="7"/>
  <c r="M72" i="7" s="1"/>
  <c r="AV72" i="7" s="1"/>
  <c r="AU15" i="3"/>
  <c r="AU52" i="3" s="1"/>
  <c r="Q52" i="3"/>
  <c r="K49" i="5"/>
  <c r="J44" i="5"/>
  <c r="AU45" i="11"/>
  <c r="AU60" i="8"/>
  <c r="AU59" i="8"/>
  <c r="Q50" i="9"/>
  <c r="AW50" i="9"/>
  <c r="L45" i="5"/>
  <c r="L67" i="2"/>
  <c r="M64" i="2"/>
  <c r="T65" i="2" s="1"/>
  <c r="AV65" i="2" s="1"/>
  <c r="I67" i="2"/>
  <c r="Y68" i="2"/>
  <c r="S65" i="2"/>
  <c r="V65" i="2"/>
  <c r="J65" i="6"/>
  <c r="J52" i="7"/>
  <c r="AV47" i="9"/>
  <c r="AU26" i="5"/>
  <c r="AW26" i="5" s="1"/>
  <c r="R26" i="5" s="1"/>
  <c r="R63" i="5" s="1"/>
  <c r="R66" i="5" s="1"/>
  <c r="AW66" i="5" s="1"/>
  <c r="AU27" i="5"/>
  <c r="AW27" i="5" s="1"/>
  <c r="Q27" i="5" s="1"/>
  <c r="Q64" i="5" s="1"/>
  <c r="K53" i="12"/>
  <c r="R55" i="12" s="1"/>
  <c r="R56" i="12" s="1"/>
  <c r="AW56" i="12" s="1"/>
  <c r="AV16" i="12"/>
  <c r="AW16" i="12" s="1"/>
  <c r="Q16" i="12" s="1"/>
  <c r="Q53" i="12" s="1"/>
  <c r="X55" i="12" s="1"/>
  <c r="X56" i="12" s="1"/>
  <c r="AX56" i="12" s="1"/>
  <c r="AT43" i="11"/>
  <c r="AV5" i="11"/>
  <c r="AW5" i="11" s="1"/>
  <c r="Q5" i="11" s="1"/>
  <c r="Q42" i="11" s="1"/>
  <c r="G66" i="4"/>
  <c r="AU27" i="4"/>
  <c r="AW27" i="4" s="1"/>
  <c r="P27" i="4" s="1"/>
  <c r="P66" i="4" s="1"/>
  <c r="P69" i="4" s="1"/>
  <c r="P55" i="5"/>
  <c r="P60" i="5"/>
  <c r="AV76" i="2"/>
  <c r="AW76" i="2" s="1"/>
  <c r="O76" i="2" s="1"/>
  <c r="AV5" i="12"/>
  <c r="L42" i="12"/>
  <c r="AU63" i="5"/>
  <c r="I73" i="7"/>
  <c r="AU73" i="7" s="1"/>
  <c r="AU74" i="7" s="1"/>
  <c r="I21" i="2"/>
  <c r="I60" i="2" s="1"/>
  <c r="AU23" i="2"/>
  <c r="O23" i="2" s="1"/>
  <c r="O62" i="2" s="1"/>
  <c r="AU15" i="6"/>
  <c r="AW15" i="6" s="1"/>
  <c r="R15" i="6" s="1"/>
  <c r="R52" i="6" s="1"/>
  <c r="H52" i="6"/>
  <c r="AV4" i="8"/>
  <c r="AU26" i="12"/>
  <c r="AW26" i="12" s="1"/>
  <c r="P26" i="12" s="1"/>
  <c r="P63" i="12" s="1"/>
  <c r="AU18" i="7"/>
  <c r="Y77" i="2"/>
  <c r="J43" i="6" l="1"/>
  <c r="L44" i="6"/>
  <c r="F44" i="6"/>
  <c r="AU44" i="6" s="1"/>
  <c r="AU46" i="6" s="1"/>
  <c r="H43" i="6"/>
  <c r="AW46" i="6"/>
  <c r="R46" i="6" s="1"/>
  <c r="L45" i="7"/>
  <c r="AV6" i="7"/>
  <c r="AW6" i="7" s="1"/>
  <c r="S6" i="7" s="1"/>
  <c r="S45" i="7" s="1"/>
  <c r="H54" i="4"/>
  <c r="H57" i="4" s="1"/>
  <c r="AU57" i="4" s="1"/>
  <c r="AU58" i="4" s="1"/>
  <c r="G58" i="4" s="1"/>
  <c r="AU16" i="4"/>
  <c r="AU4" i="7"/>
  <c r="AW4" i="7" s="1"/>
  <c r="Q4" i="7" s="1"/>
  <c r="Q43" i="7" s="1"/>
  <c r="AU57" i="3"/>
  <c r="P57" i="3" s="1"/>
  <c r="R67" i="6"/>
  <c r="AW67" i="6" s="1"/>
  <c r="AW68" i="6" s="1"/>
  <c r="R68" i="6" s="1"/>
  <c r="AV54" i="7"/>
  <c r="P22" i="9"/>
  <c r="Q60" i="9" s="1"/>
  <c r="U64" i="9" s="1"/>
  <c r="AW64" i="9" s="1"/>
  <c r="AY64" i="9" s="1"/>
  <c r="AW65" i="9" s="1"/>
  <c r="T69" i="9" s="1"/>
  <c r="AW69" i="9" s="1"/>
  <c r="AW18" i="7"/>
  <c r="S18" i="7" s="1"/>
  <c r="S57" i="7" s="1"/>
  <c r="AW56" i="7" s="1"/>
  <c r="AX68" i="7"/>
  <c r="AV69" i="7" s="1"/>
  <c r="R56" i="6"/>
  <c r="AW56" i="6" s="1"/>
  <c r="L45" i="6"/>
  <c r="AV45" i="6" s="1"/>
  <c r="F67" i="6"/>
  <c r="AU67" i="6" s="1"/>
  <c r="D61" i="4"/>
  <c r="M49" i="5"/>
  <c r="AV28" i="4"/>
  <c r="AW28" i="4" s="1"/>
  <c r="P28" i="4" s="1"/>
  <c r="P67" i="4" s="1"/>
  <c r="P70" i="4" s="1"/>
  <c r="AV70" i="4" s="1"/>
  <c r="J67" i="4"/>
  <c r="J70" i="4" s="1"/>
  <c r="AV74" i="2"/>
  <c r="AW74" i="2" s="1"/>
  <c r="AI74" i="2" s="1"/>
  <c r="Q69" i="11"/>
  <c r="Q70" i="11" s="1"/>
  <c r="AV16" i="4"/>
  <c r="AW16" i="4" s="1"/>
  <c r="Q16" i="4" s="1"/>
  <c r="Q54" i="4" s="1"/>
  <c r="Q57" i="4" s="1"/>
  <c r="AV57" i="4" s="1"/>
  <c r="K54" i="4"/>
  <c r="K57" i="4" s="1"/>
  <c r="J67" i="6"/>
  <c r="AV67" i="6" s="1"/>
  <c r="AV68" i="6" s="1"/>
  <c r="J48" i="9"/>
  <c r="Q49" i="9" s="1"/>
  <c r="AW49" i="9" s="1"/>
  <c r="AW51" i="9" s="1"/>
  <c r="AU51" i="9"/>
  <c r="AW17" i="11"/>
  <c r="R17" i="11" s="1"/>
  <c r="R54" i="11" s="1"/>
  <c r="R57" i="11" s="1"/>
  <c r="AV58" i="4"/>
  <c r="Q58" i="4" s="1"/>
  <c r="J74" i="4"/>
  <c r="AV74" i="4" s="1"/>
  <c r="AU75" i="4" s="1"/>
  <c r="J69" i="4"/>
  <c r="AV44" i="11"/>
  <c r="AV45" i="11" s="1"/>
  <c r="L47" i="11" s="1"/>
  <c r="K46" i="11"/>
  <c r="AW44" i="11"/>
  <c r="R46" i="11"/>
  <c r="L44" i="5"/>
  <c r="AV27" i="3"/>
  <c r="AW27" i="3" s="1"/>
  <c r="S27" i="3" s="1"/>
  <c r="S64" i="3" s="1"/>
  <c r="V66" i="3" s="1"/>
  <c r="V67" i="3" s="1"/>
  <c r="Q45" i="4"/>
  <c r="Q50" i="4"/>
  <c r="AU19" i="10"/>
  <c r="AS77" i="10"/>
  <c r="AU20" i="10"/>
  <c r="J56" i="6"/>
  <c r="K60" i="6"/>
  <c r="AV60" i="6" s="1"/>
  <c r="AV55" i="7"/>
  <c r="G67" i="12"/>
  <c r="AW4" i="8"/>
  <c r="D4" i="8" s="1"/>
  <c r="D41" i="8" s="1"/>
  <c r="S44" i="8" s="1"/>
  <c r="Q47" i="8" s="1"/>
  <c r="AW47" i="8" s="1"/>
  <c r="AV49" i="5"/>
  <c r="AV65" i="10"/>
  <c r="AV66" i="7"/>
  <c r="AV16" i="7"/>
  <c r="AW16" i="7" s="1"/>
  <c r="Q16" i="7" s="1"/>
  <c r="Q55" i="7" s="1"/>
  <c r="AW55" i="7" s="1"/>
  <c r="Q47" i="4"/>
  <c r="Q48" i="4" s="1"/>
  <c r="K49" i="4" s="1"/>
  <c r="AU50" i="4" s="1"/>
  <c r="AV30" i="7"/>
  <c r="AV31" i="7" s="1"/>
  <c r="AV27" i="7" s="1"/>
  <c r="AW27" i="12"/>
  <c r="S27" i="12" s="1"/>
  <c r="S64" i="12" s="1"/>
  <c r="W66" i="12" s="1"/>
  <c r="W67" i="12" s="1"/>
  <c r="AU68" i="6"/>
  <c r="E68" i="6" s="1"/>
  <c r="R55" i="6"/>
  <c r="AW55" i="6" s="1"/>
  <c r="AW57" i="6" s="1"/>
  <c r="R57" i="6" s="1"/>
  <c r="AW58" i="2"/>
  <c r="O58" i="2" s="1"/>
  <c r="AB65" i="2"/>
  <c r="AD65" i="2"/>
  <c r="R60" i="5"/>
  <c r="AW60" i="5" s="1"/>
  <c r="R55" i="5"/>
  <c r="AW55" i="5" s="1"/>
  <c r="Y56" i="2"/>
  <c r="AW56" i="2"/>
  <c r="AI56" i="2" s="1"/>
  <c r="S52" i="12"/>
  <c r="Q52" i="12"/>
  <c r="AV41" i="12"/>
  <c r="AV4" i="12"/>
  <c r="AW4" i="12" s="1"/>
  <c r="R4" i="12" s="1"/>
  <c r="R41" i="12" s="1"/>
  <c r="S44" i="12" s="1"/>
  <c r="S45" i="12" s="1"/>
  <c r="S46" i="12" s="1"/>
  <c r="AW55" i="11"/>
  <c r="R61" i="11"/>
  <c r="R56" i="11"/>
  <c r="R62" i="8"/>
  <c r="AW62" i="8" s="1"/>
  <c r="F55" i="6"/>
  <c r="AU55" i="6" s="1"/>
  <c r="AV50" i="9"/>
  <c r="L50" i="9"/>
  <c r="F62" i="8"/>
  <c r="AU62" i="8" s="1"/>
  <c r="J61" i="8"/>
  <c r="H61" i="8"/>
  <c r="AU47" i="3"/>
  <c r="S47" i="3" s="1"/>
  <c r="AV66" i="12"/>
  <c r="L67" i="12"/>
  <c r="AV44" i="6"/>
  <c r="AV46" i="6" s="1"/>
  <c r="K46" i="6" s="1"/>
  <c r="R47" i="6" s="1"/>
  <c r="AV66" i="3"/>
  <c r="J55" i="12"/>
  <c r="AU55" i="12" s="1"/>
  <c r="I56" i="12" s="1"/>
  <c r="AU56" i="12" s="1"/>
  <c r="AU57" i="12" s="1"/>
  <c r="P57" i="12" s="1"/>
  <c r="L63" i="8"/>
  <c r="AV63" i="8" s="1"/>
  <c r="Q61" i="8"/>
  <c r="R63" i="8"/>
  <c r="AW63" i="8" s="1"/>
  <c r="F63" i="8"/>
  <c r="AU63" i="8" s="1"/>
  <c r="O61" i="8"/>
  <c r="O54" i="6"/>
  <c r="L56" i="6"/>
  <c r="F56" i="6"/>
  <c r="AU56" i="6" s="1"/>
  <c r="Q54" i="6"/>
  <c r="R44" i="5"/>
  <c r="R46" i="5" s="1"/>
  <c r="R47" i="5" s="1"/>
  <c r="V47" i="2"/>
  <c r="L49" i="2"/>
  <c r="M48" i="2"/>
  <c r="J49" i="2" s="1"/>
  <c r="AV49" i="2" s="1"/>
  <c r="AW49" i="2" s="1"/>
  <c r="O49" i="2" s="1"/>
  <c r="I49" i="2"/>
  <c r="M46" i="2"/>
  <c r="T47" i="2" s="1"/>
  <c r="AV47" i="2" s="1"/>
  <c r="Y50" i="2"/>
  <c r="S47" i="2"/>
  <c r="L60" i="5"/>
  <c r="AV60" i="5" s="1"/>
  <c r="K55" i="5"/>
  <c r="AV55" i="5" s="1"/>
  <c r="AB74" i="2"/>
  <c r="AD74" i="2"/>
  <c r="J54" i="6"/>
  <c r="H54" i="6"/>
  <c r="L55" i="6"/>
  <c r="AV55" i="6" s="1"/>
  <c r="P74" i="4"/>
  <c r="AW74" i="4" s="1"/>
  <c r="AV69" i="4"/>
  <c r="G69" i="4"/>
  <c r="AU69" i="4" s="1"/>
  <c r="AU71" i="4" s="1"/>
  <c r="F71" i="4" s="1"/>
  <c r="C74" i="4"/>
  <c r="J67" i="5"/>
  <c r="AV67" i="5" s="1"/>
  <c r="AV68" i="5" s="1"/>
  <c r="G71" i="5"/>
  <c r="AV16" i="5"/>
  <c r="AW16" i="5" s="1"/>
  <c r="R16" i="5" s="1"/>
  <c r="R53" i="5" s="1"/>
  <c r="R56" i="5" s="1"/>
  <c r="AW56" i="5" s="1"/>
  <c r="K53" i="5"/>
  <c r="K56" i="5" s="1"/>
  <c r="AV56" i="5" s="1"/>
  <c r="P66" i="3"/>
  <c r="AW66" i="3" s="1"/>
  <c r="AV71" i="3"/>
  <c r="M71" i="11"/>
  <c r="AI73" i="11"/>
  <c r="T47" i="7"/>
  <c r="AW47" i="7" s="1"/>
  <c r="AW43" i="7"/>
  <c r="AU56" i="11"/>
  <c r="G58" i="11" s="1"/>
  <c r="AW54" i="11"/>
  <c r="S46" i="7"/>
  <c r="F48" i="7"/>
  <c r="AU48" i="7" s="1"/>
  <c r="Q46" i="7"/>
  <c r="AU16" i="3"/>
  <c r="AW16" i="3" s="1"/>
  <c r="Q16" i="3" s="1"/>
  <c r="Q53" i="3" s="1"/>
  <c r="W55" i="3" s="1"/>
  <c r="W56" i="3" s="1"/>
  <c r="AX56" i="3" s="1"/>
  <c r="R67" i="5"/>
  <c r="AW67" i="5" s="1"/>
  <c r="AW68" i="5" s="1"/>
  <c r="R71" i="5"/>
  <c r="AV71" i="5" s="1"/>
  <c r="AD56" i="2"/>
  <c r="AB56" i="2"/>
  <c r="AS3" i="10"/>
  <c r="F46" i="8"/>
  <c r="AU46" i="8" s="1"/>
  <c r="AU48" i="8" s="1"/>
  <c r="K46" i="8"/>
  <c r="AV46" i="8" s="1"/>
  <c r="AV48" i="8" s="1"/>
  <c r="AU46" i="7"/>
  <c r="G64" i="2"/>
  <c r="J65" i="2" s="1"/>
  <c r="AU65" i="2" s="1"/>
  <c r="V68" i="2"/>
  <c r="G66" i="2"/>
  <c r="E67" i="2" s="1"/>
  <c r="AU67" i="2" s="1"/>
  <c r="AW67" i="2" s="1"/>
  <c r="O67" i="2" s="1"/>
  <c r="L65" i="2"/>
  <c r="I65" i="2"/>
  <c r="P65" i="12"/>
  <c r="P66" i="12" s="1"/>
  <c r="R65" i="12"/>
  <c r="R66" i="12" s="1"/>
  <c r="R67" i="12" s="1"/>
  <c r="AV71" i="12"/>
  <c r="N43" i="12"/>
  <c r="N44" i="12"/>
  <c r="M45" i="12" s="1"/>
  <c r="AV46" i="12" s="1"/>
  <c r="AW46" i="12" s="1"/>
  <c r="L46" i="12" s="1"/>
  <c r="R45" i="11"/>
  <c r="AW43" i="11"/>
  <c r="R50" i="11"/>
  <c r="AV58" i="7"/>
  <c r="AU58" i="7"/>
  <c r="M55" i="3"/>
  <c r="AV55" i="3" s="1"/>
  <c r="AV60" i="3"/>
  <c r="AV3" i="10"/>
  <c r="M57" i="11"/>
  <c r="AV55" i="11"/>
  <c r="AV56" i="11" s="1"/>
  <c r="AW45" i="9"/>
  <c r="Q54" i="9"/>
  <c r="Q46" i="8"/>
  <c r="AW46" i="8" s="1"/>
  <c r="L62" i="8"/>
  <c r="AV62" i="8" s="1"/>
  <c r="O73" i="7" l="1"/>
  <c r="M70" i="7"/>
  <c r="M73" i="7" s="1"/>
  <c r="T48" i="7"/>
  <c r="AW48" i="7" s="1"/>
  <c r="AW44" i="7"/>
  <c r="T52" i="7"/>
  <c r="AW52" i="7" s="1"/>
  <c r="H52" i="7"/>
  <c r="AV44" i="7"/>
  <c r="K48" i="7"/>
  <c r="AV48" i="7" s="1"/>
  <c r="AW49" i="7"/>
  <c r="R69" i="6"/>
  <c r="AV71" i="4"/>
  <c r="AV79" i="7"/>
  <c r="AV28" i="7"/>
  <c r="AW28" i="7" s="1"/>
  <c r="S28" i="7" s="1"/>
  <c r="S67" i="7" s="1"/>
  <c r="V72" i="7" s="1"/>
  <c r="AW72" i="7" s="1"/>
  <c r="AW74" i="7" s="1"/>
  <c r="G49" i="9"/>
  <c r="L49" i="9"/>
  <c r="AV49" i="9" s="1"/>
  <c r="AV73" i="7"/>
  <c r="AV74" i="7" s="1"/>
  <c r="T74" i="7" s="1"/>
  <c r="T75" i="7" s="1"/>
  <c r="AV51" i="9"/>
  <c r="K51" i="9" s="1"/>
  <c r="AW45" i="11"/>
  <c r="R48" i="11" s="1"/>
  <c r="S52" i="4"/>
  <c r="Q59" i="4"/>
  <c r="K60" i="4" s="1"/>
  <c r="R69" i="5"/>
  <c r="T73" i="5" s="1"/>
  <c r="AX20" i="10"/>
  <c r="AW20" i="10"/>
  <c r="AV19" i="10" s="1"/>
  <c r="H19" i="10" s="1"/>
  <c r="H60" i="10" s="1"/>
  <c r="M64" i="10" s="1"/>
  <c r="AV64" i="10" s="1"/>
  <c r="AV64" i="8"/>
  <c r="F66" i="8" s="1"/>
  <c r="AW66" i="12"/>
  <c r="AX66" i="12" s="1"/>
  <c r="AV56" i="6"/>
  <c r="AV57" i="6" s="1"/>
  <c r="AW48" i="8"/>
  <c r="Q49" i="8" s="1"/>
  <c r="AW56" i="11"/>
  <c r="R58" i="11" s="1"/>
  <c r="J48" i="6"/>
  <c r="T51" i="6"/>
  <c r="Y65" i="2"/>
  <c r="AW65" i="2"/>
  <c r="AI65" i="2" s="1"/>
  <c r="AU47" i="12"/>
  <c r="S47" i="12" s="1"/>
  <c r="R68" i="5"/>
  <c r="N68" i="5"/>
  <c r="P68" i="5"/>
  <c r="K68" i="5"/>
  <c r="M56" i="3"/>
  <c r="AV56" i="3" s="1"/>
  <c r="O56" i="3"/>
  <c r="J58" i="7"/>
  <c r="H58" i="7"/>
  <c r="T59" i="7"/>
  <c r="AW59" i="7" s="1"/>
  <c r="K72" i="11"/>
  <c r="M72" i="11"/>
  <c r="Q73" i="11"/>
  <c r="AF73" i="11" s="1"/>
  <c r="AZ65" i="9"/>
  <c r="AU65" i="9"/>
  <c r="AV65" i="9"/>
  <c r="M69" i="9" s="1"/>
  <c r="AV69" i="9" s="1"/>
  <c r="AX66" i="3"/>
  <c r="AU67" i="3"/>
  <c r="O68" i="3" s="1"/>
  <c r="AU64" i="8"/>
  <c r="J70" i="6"/>
  <c r="P73" i="6"/>
  <c r="Q51" i="9"/>
  <c r="Q58" i="7"/>
  <c r="S58" i="7"/>
  <c r="M60" i="7"/>
  <c r="AV60" i="7" s="1"/>
  <c r="F60" i="7"/>
  <c r="AU60" i="7" s="1"/>
  <c r="J46" i="7"/>
  <c r="H46" i="7"/>
  <c r="T60" i="7"/>
  <c r="AW60" i="7" s="1"/>
  <c r="P72" i="4"/>
  <c r="P71" i="4"/>
  <c r="U54" i="12"/>
  <c r="O55" i="12" s="1"/>
  <c r="S54" i="12"/>
  <c r="AW57" i="5"/>
  <c r="R57" i="5" s="1"/>
  <c r="R58" i="5" s="1"/>
  <c r="S69" i="8"/>
  <c r="N64" i="8"/>
  <c r="I69" i="8"/>
  <c r="P65" i="8"/>
  <c r="H67" i="8"/>
  <c r="G69" i="8"/>
  <c r="E67" i="8"/>
  <c r="AU67" i="8" s="1"/>
  <c r="AU68" i="8" s="1"/>
  <c r="M69" i="8"/>
  <c r="M66" i="8"/>
  <c r="J67" i="8"/>
  <c r="F69" i="8"/>
  <c r="I53" i="8"/>
  <c r="H50" i="8"/>
  <c r="L52" i="8"/>
  <c r="H51" i="8"/>
  <c r="L51" i="8"/>
  <c r="M48" i="8"/>
  <c r="K48" i="8"/>
  <c r="J52" i="8"/>
  <c r="M49" i="8"/>
  <c r="F53" i="8"/>
  <c r="F50" i="8"/>
  <c r="W53" i="8"/>
  <c r="O48" i="8"/>
  <c r="M50" i="8"/>
  <c r="G53" i="8"/>
  <c r="T54" i="8"/>
  <c r="M53" i="8"/>
  <c r="F51" i="8"/>
  <c r="O53" i="8"/>
  <c r="L53" i="8"/>
  <c r="AB54" i="8"/>
  <c r="O49" i="8"/>
  <c r="J53" i="8"/>
  <c r="S53" i="8"/>
  <c r="N51" i="8"/>
  <c r="O54" i="8"/>
  <c r="P51" i="5"/>
  <c r="J48" i="5"/>
  <c r="R47" i="11"/>
  <c r="R59" i="11"/>
  <c r="AU57" i="6"/>
  <c r="E57" i="6" s="1"/>
  <c r="R58" i="6" s="1"/>
  <c r="M50" i="4"/>
  <c r="K50" i="4"/>
  <c r="Q51" i="4"/>
  <c r="O52" i="4" s="1"/>
  <c r="AU67" i="12"/>
  <c r="O68" i="12" s="1"/>
  <c r="AU58" i="10"/>
  <c r="AU4" i="10"/>
  <c r="AU5" i="10"/>
  <c r="P5" i="10" s="1"/>
  <c r="P42" i="10" s="1"/>
  <c r="Z45" i="10" s="1"/>
  <c r="AY45" i="10" s="1"/>
  <c r="AW47" i="10" s="1"/>
  <c r="AV57" i="3"/>
  <c r="W57" i="3" s="1"/>
  <c r="W58" i="3" s="1"/>
  <c r="AV57" i="5"/>
  <c r="AB47" i="2"/>
  <c r="AD47" i="2"/>
  <c r="AW47" i="2"/>
  <c r="AI47" i="2" s="1"/>
  <c r="J48" i="3"/>
  <c r="AU49" i="3"/>
  <c r="S49" i="3" s="1"/>
  <c r="T50" i="3" s="1"/>
  <c r="P50" i="3"/>
  <c r="AW64" i="8"/>
  <c r="R65" i="8" s="1"/>
  <c r="Q52" i="9" l="1"/>
  <c r="O63" i="4"/>
  <c r="R74" i="7"/>
  <c r="R75" i="7" s="1"/>
  <c r="V74" i="7"/>
  <c r="V75" i="7" s="1"/>
  <c r="T79" i="7" s="1"/>
  <c r="O74" i="7"/>
  <c r="AE70" i="8"/>
  <c r="W69" i="8"/>
  <c r="Q48" i="8"/>
  <c r="P68" i="8"/>
  <c r="T53" i="8"/>
  <c r="Z54" i="8" s="1"/>
  <c r="J50" i="8"/>
  <c r="J51" i="8" s="1"/>
  <c r="N52" i="8"/>
  <c r="P53" i="8" s="1"/>
  <c r="R54" i="8" s="1"/>
  <c r="N68" i="8"/>
  <c r="K64" i="8"/>
  <c r="J69" i="8"/>
  <c r="O70" i="8"/>
  <c r="P64" i="8"/>
  <c r="K67" i="8"/>
  <c r="F67" i="8"/>
  <c r="V70" i="8"/>
  <c r="L69" i="8"/>
  <c r="N65" i="8"/>
  <c r="P67" i="8"/>
  <c r="K70" i="5"/>
  <c r="L71" i="5" s="1"/>
  <c r="H66" i="8"/>
  <c r="AX19" i="10"/>
  <c r="M18" i="10" s="1"/>
  <c r="M59" i="10" s="1"/>
  <c r="R67" i="8"/>
  <c r="AW67" i="8" s="1"/>
  <c r="O69" i="8"/>
  <c r="J66" i="8"/>
  <c r="M67" i="8" s="1"/>
  <c r="AV67" i="8" s="1"/>
  <c r="T69" i="8"/>
  <c r="AB70" i="8" s="1"/>
  <c r="R67" i="3"/>
  <c r="P67" i="3"/>
  <c r="AV67" i="3"/>
  <c r="U68" i="3" s="1"/>
  <c r="U69" i="3" s="1"/>
  <c r="M60" i="11"/>
  <c r="AF62" i="11"/>
  <c r="H61" i="11"/>
  <c r="AV62" i="11" s="1"/>
  <c r="AU63" i="11" s="1"/>
  <c r="R62" i="11" s="1"/>
  <c r="AI62" i="11" s="1"/>
  <c r="F59" i="7"/>
  <c r="AU59" i="7" s="1"/>
  <c r="AU61" i="7" s="1"/>
  <c r="M59" i="7"/>
  <c r="AV59" i="7" s="1"/>
  <c r="AV61" i="7" s="1"/>
  <c r="P50" i="12"/>
  <c r="J48" i="12"/>
  <c r="AU49" i="12"/>
  <c r="S49" i="12" s="1"/>
  <c r="T50" i="12" s="1"/>
  <c r="H61" i="4"/>
  <c r="AU61" i="4" s="1"/>
  <c r="AV62" i="4" s="1"/>
  <c r="Q62" i="4" s="1"/>
  <c r="S63" i="4" s="1"/>
  <c r="J61" i="4"/>
  <c r="G61" i="4"/>
  <c r="P67" i="12"/>
  <c r="AV67" i="12"/>
  <c r="U68" i="12" s="1"/>
  <c r="U69" i="12" s="1"/>
  <c r="R64" i="8"/>
  <c r="BB64" i="9"/>
  <c r="BA64" i="9" s="1"/>
  <c r="R66" i="9" s="1"/>
  <c r="H76" i="7"/>
  <c r="W79" i="7"/>
  <c r="S79" i="7"/>
  <c r="R78" i="7"/>
  <c r="T77" i="7"/>
  <c r="I77" i="7"/>
  <c r="F79" i="7"/>
  <c r="M79" i="7"/>
  <c r="J79" i="7"/>
  <c r="O79" i="7"/>
  <c r="L79" i="7"/>
  <c r="F76" i="7"/>
  <c r="G79" i="7"/>
  <c r="V77" i="7"/>
  <c r="K77" i="7"/>
  <c r="M76" i="7"/>
  <c r="T78" i="7"/>
  <c r="AI51" i="11"/>
  <c r="M49" i="11"/>
  <c r="AU51" i="11" s="1"/>
  <c r="O76" i="4"/>
  <c r="J73" i="4"/>
  <c r="K53" i="9"/>
  <c r="L54" i="9" s="1"/>
  <c r="Q55" i="9" s="1"/>
  <c r="Q56" i="9" s="1"/>
  <c r="U57" i="9" s="1"/>
  <c r="U56" i="9"/>
  <c r="AN57" i="9" s="1"/>
  <c r="J71" i="6"/>
  <c r="H71" i="6"/>
  <c r="AU71" i="6" s="1"/>
  <c r="AU72" i="6" s="1"/>
  <c r="AV72" i="6" s="1"/>
  <c r="R72" i="6" s="1"/>
  <c r="T73" i="6" s="1"/>
  <c r="G71" i="6"/>
  <c r="M71" i="5"/>
  <c r="AU71" i="5" s="1"/>
  <c r="AU72" i="5" s="1"/>
  <c r="R72" i="5" s="1"/>
  <c r="P73" i="5" s="1"/>
  <c r="J59" i="3"/>
  <c r="T61" i="3"/>
  <c r="AU60" i="3"/>
  <c r="W60" i="3" s="1"/>
  <c r="P61" i="3" s="1"/>
  <c r="W48" i="10"/>
  <c r="W47" i="10"/>
  <c r="H49" i="5"/>
  <c r="AU49" i="5" s="1"/>
  <c r="AU50" i="5" s="1"/>
  <c r="AV50" i="5" s="1"/>
  <c r="R50" i="5" s="1"/>
  <c r="T51" i="5" s="1"/>
  <c r="G49" i="5"/>
  <c r="J49" i="5"/>
  <c r="K59" i="5"/>
  <c r="P62" i="5"/>
  <c r="G69" i="9"/>
  <c r="AU69" i="9" s="1"/>
  <c r="J66" i="9"/>
  <c r="AJ3" i="10"/>
  <c r="AJ40" i="10" s="1"/>
  <c r="P44" i="10" s="1"/>
  <c r="AV4" i="10"/>
  <c r="D4" i="10" s="1"/>
  <c r="D41" i="10" s="1"/>
  <c r="AB44" i="10" s="1"/>
  <c r="AY44" i="10" s="1"/>
  <c r="AW46" i="10" s="1"/>
  <c r="W46" i="10" s="1"/>
  <c r="W50" i="10" s="1"/>
  <c r="AW50" i="10" s="1"/>
  <c r="J59" i="6"/>
  <c r="P62" i="6"/>
  <c r="AV60" i="12"/>
  <c r="M55" i="12"/>
  <c r="AV55" i="12" s="1"/>
  <c r="M47" i="7"/>
  <c r="AV47" i="7" s="1"/>
  <c r="AV49" i="7" s="1"/>
  <c r="F47" i="7"/>
  <c r="AU47" i="7" s="1"/>
  <c r="AU49" i="7" s="1"/>
  <c r="AW61" i="7"/>
  <c r="O49" i="6"/>
  <c r="L49" i="6"/>
  <c r="M49" i="6"/>
  <c r="AV49" i="6" s="1"/>
  <c r="AU50" i="6" s="1"/>
  <c r="AV50" i="6" s="1"/>
  <c r="R50" i="6" s="1"/>
  <c r="P51" i="6" s="1"/>
  <c r="I79" i="7" l="1"/>
  <c r="AV68" i="8"/>
  <c r="R68" i="8" s="1"/>
  <c r="P69" i="8" s="1"/>
  <c r="S70" i="8" s="1"/>
  <c r="X65" i="10"/>
  <c r="AW65" i="10" s="1"/>
  <c r="X64" i="10"/>
  <c r="AW64" i="10" s="1"/>
  <c r="O71" i="5"/>
  <c r="J76" i="7"/>
  <c r="S77" i="7" s="1"/>
  <c r="AX44" i="10"/>
  <c r="AV46" i="10" s="1"/>
  <c r="AW44" i="10"/>
  <c r="AU46" i="10" s="1"/>
  <c r="M68" i="9"/>
  <c r="AV68" i="9" s="1"/>
  <c r="AV70" i="9" s="1"/>
  <c r="M70" i="9" s="1"/>
  <c r="G68" i="9"/>
  <c r="AU68" i="9" s="1"/>
  <c r="AU70" i="9" s="1"/>
  <c r="T68" i="9"/>
  <c r="AW68" i="9" s="1"/>
  <c r="AW70" i="9" s="1"/>
  <c r="BA65" i="9"/>
  <c r="R67" i="9" s="1"/>
  <c r="T50" i="7"/>
  <c r="P49" i="7"/>
  <c r="P50" i="7" s="1"/>
  <c r="R49" i="7"/>
  <c r="R50" i="7" s="1"/>
  <c r="T49" i="7"/>
  <c r="M49" i="7"/>
  <c r="W55" i="10"/>
  <c r="W51" i="10"/>
  <c r="AW51" i="10" s="1"/>
  <c r="AW52" i="10" s="1"/>
  <c r="G74" i="4"/>
  <c r="AU74" i="4" s="1"/>
  <c r="AV75" i="4" s="1"/>
  <c r="P75" i="4" s="1"/>
  <c r="S76" i="4" s="1"/>
  <c r="F74" i="4"/>
  <c r="I74" i="4"/>
  <c r="P72" i="3"/>
  <c r="J70" i="3"/>
  <c r="AU71" i="3"/>
  <c r="U71" i="3" s="1"/>
  <c r="T72" i="3" s="1"/>
  <c r="AU71" i="12"/>
  <c r="U71" i="12" s="1"/>
  <c r="T72" i="12" s="1"/>
  <c r="P72" i="12"/>
  <c r="J70" i="12"/>
  <c r="P61" i="7"/>
  <c r="P62" i="7" s="1"/>
  <c r="T62" i="7"/>
  <c r="M61" i="7"/>
  <c r="T61" i="7"/>
  <c r="R61" i="7"/>
  <c r="R62" i="7" s="1"/>
  <c r="N50" i="11"/>
  <c r="L50" i="11"/>
  <c r="AV52" i="11"/>
  <c r="AU52" i="11" s="1"/>
  <c r="R51" i="11" s="1"/>
  <c r="AF51" i="11" s="1"/>
  <c r="P77" i="7"/>
  <c r="M56" i="12"/>
  <c r="O56" i="12"/>
  <c r="K60" i="5"/>
  <c r="I60" i="5"/>
  <c r="AU60" i="5" s="1"/>
  <c r="AU61" i="5" s="1"/>
  <c r="AV61" i="5" s="1"/>
  <c r="R61" i="5" s="1"/>
  <c r="T62" i="5" s="1"/>
  <c r="H60" i="5"/>
  <c r="H60" i="6"/>
  <c r="AU60" i="6" s="1"/>
  <c r="AU61" i="6" s="1"/>
  <c r="AV61" i="6" s="1"/>
  <c r="R61" i="6" s="1"/>
  <c r="T62" i="6" s="1"/>
  <c r="J60" i="6"/>
  <c r="G60" i="6"/>
  <c r="M77" i="7"/>
  <c r="AV77" i="7" l="1"/>
  <c r="AU78" i="7" s="1"/>
  <c r="V78" i="7" s="1"/>
  <c r="P79" i="7" s="1"/>
  <c r="O77" i="7"/>
  <c r="AX64" i="10"/>
  <c r="AV56" i="12"/>
  <c r="AV57" i="12" s="1"/>
  <c r="W57" i="12" s="1"/>
  <c r="W58" i="12" s="1"/>
  <c r="T61" i="12" s="1"/>
  <c r="AX65" i="10"/>
  <c r="BA65" i="10" s="1"/>
  <c r="U67" i="10" s="1"/>
  <c r="T70" i="9"/>
  <c r="T71" i="9"/>
  <c r="W52" i="10"/>
  <c r="H64" i="7"/>
  <c r="T66" i="7"/>
  <c r="P65" i="7"/>
  <c r="F64" i="7"/>
  <c r="L66" i="7"/>
  <c r="F66" i="7"/>
  <c r="W66" i="7"/>
  <c r="M63" i="7"/>
  <c r="M64" i="7"/>
  <c r="R65" i="7"/>
  <c r="I66" i="7"/>
  <c r="G66" i="7"/>
  <c r="K64" i="7"/>
  <c r="M66" i="7"/>
  <c r="R64" i="7"/>
  <c r="O66" i="7"/>
  <c r="J64" i="7"/>
  <c r="J66" i="7"/>
  <c r="J63" i="7"/>
  <c r="N64" i="7" s="1"/>
  <c r="S66" i="7"/>
  <c r="H63" i="7"/>
  <c r="T64" i="7"/>
  <c r="AW64" i="7" s="1"/>
  <c r="E64" i="7"/>
  <c r="AU64" i="7" s="1"/>
  <c r="F63" i="7"/>
  <c r="S49" i="10"/>
  <c r="Q49" i="10"/>
  <c r="K46" i="10"/>
  <c r="K50" i="10" s="1"/>
  <c r="AU50" i="10" s="1"/>
  <c r="J59" i="12"/>
  <c r="T54" i="7"/>
  <c r="J51" i="7"/>
  <c r="O46" i="10"/>
  <c r="O50" i="10" s="1"/>
  <c r="Q46" i="10"/>
  <c r="Q50" i="10" s="1"/>
  <c r="Q64" i="7" l="1"/>
  <c r="AZ65" i="10"/>
  <c r="O67" i="10" s="1"/>
  <c r="AY65" i="10"/>
  <c r="I67" i="10" s="1"/>
  <c r="AU60" i="12"/>
  <c r="W60" i="12" s="1"/>
  <c r="P61" i="12" s="1"/>
  <c r="AY64" i="10"/>
  <c r="AZ64" i="10"/>
  <c r="BA64" i="10"/>
  <c r="AV64" i="7"/>
  <c r="AU65" i="7" s="1"/>
  <c r="AV65" i="7" s="1"/>
  <c r="T65" i="7" s="1"/>
  <c r="P66" i="7" s="1"/>
  <c r="K51" i="10"/>
  <c r="AU51" i="10" s="1"/>
  <c r="AU52" i="10" s="1"/>
  <c r="Q51" i="10"/>
  <c r="AV51" i="10"/>
  <c r="U75" i="9"/>
  <c r="AJ76" i="9" s="1"/>
  <c r="K72" i="9"/>
  <c r="O73" i="9" s="1"/>
  <c r="T74" i="9" s="1"/>
  <c r="Q75" i="9" s="1"/>
  <c r="AA76" i="9" s="1"/>
  <c r="AV50" i="10"/>
  <c r="M52" i="7"/>
  <c r="Q52" i="7"/>
  <c r="N52" i="7"/>
  <c r="AV52" i="7" s="1"/>
  <c r="AU53" i="7" s="1"/>
  <c r="AV53" i="7" s="1"/>
  <c r="T53" i="7" s="1"/>
  <c r="P54" i="7" s="1"/>
  <c r="O74" i="10" l="1"/>
  <c r="O66" i="10"/>
  <c r="M74" i="10"/>
  <c r="U66" i="10"/>
  <c r="U74" i="10"/>
  <c r="AW74" i="10"/>
  <c r="G74" i="10"/>
  <c r="AU74" i="10"/>
  <c r="I66" i="10"/>
  <c r="AU66" i="10"/>
  <c r="AV52" i="10"/>
  <c r="AV66" i="10" l="1"/>
  <c r="AV67" i="10"/>
  <c r="Q52" i="10"/>
  <c r="W53" i="10"/>
  <c r="Q68" i="10" l="1"/>
  <c r="AU69" i="10"/>
  <c r="I70" i="10" s="1"/>
  <c r="AV69" i="10"/>
  <c r="O70" i="10" s="1"/>
  <c r="O68" i="10"/>
  <c r="AW69" i="10"/>
  <c r="U70" i="10" s="1"/>
  <c r="G68" i="10"/>
  <c r="I68" i="10"/>
  <c r="AU68" i="10"/>
  <c r="AV68" i="10"/>
  <c r="AW68" i="10"/>
  <c r="Y57" i="10"/>
  <c r="O54" i="10"/>
  <c r="S55" i="10"/>
  <c r="W56" i="10" s="1"/>
  <c r="U57" i="10" s="1"/>
  <c r="AA58" i="10" s="1"/>
  <c r="AW70" i="10" l="1"/>
  <c r="U69" i="10"/>
  <c r="O69" i="10"/>
  <c r="AV70" i="10"/>
  <c r="O71" i="10" s="1"/>
  <c r="AU70" i="10"/>
  <c r="I69" i="10"/>
  <c r="U72" i="10" l="1"/>
  <c r="U71" i="10"/>
  <c r="M73" i="10" l="1"/>
  <c r="W76" i="10"/>
  <c r="AM77" i="10" s="1"/>
  <c r="Q74" i="10" l="1"/>
  <c r="AV74" i="10"/>
  <c r="AU75" i="10" s="1"/>
  <c r="AV75" i="10" s="1"/>
  <c r="U75" i="10" s="1"/>
  <c r="S76" i="10" s="1"/>
  <c r="T77" i="10" s="1"/>
</calcChain>
</file>

<file path=xl/sharedStrings.xml><?xml version="1.0" encoding="utf-8"?>
<sst xmlns="http://schemas.openxmlformats.org/spreadsheetml/2006/main" count="1187" uniqueCount="303">
  <si>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</si>
  <si>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</si>
  <si>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</si>
  <si>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連立方程式とその解</t>
    <rPh sb="0" eb="2">
      <t>レンリツ</t>
    </rPh>
    <rPh sb="2" eb="5">
      <t>ホウテイシキ</t>
    </rPh>
    <rPh sb="8" eb="9">
      <t>カイ</t>
    </rPh>
    <phoneticPr fontId="1"/>
  </si>
  <si>
    <t>１．</t>
    <phoneticPr fontId="1"/>
  </si>
  <si>
    <t>値の組</t>
    <rPh sb="0" eb="1">
      <t>アタイ</t>
    </rPh>
    <rPh sb="2" eb="3">
      <t>クミ</t>
    </rPh>
    <phoneticPr fontId="1"/>
  </si>
  <si>
    <t>(</t>
    <phoneticPr fontId="1"/>
  </si>
  <si>
    <t>,</t>
    <phoneticPr fontId="1"/>
  </si>
  <si>
    <t>)</t>
    <phoneticPr fontId="1"/>
  </si>
  <si>
    <t>が連立方程式</t>
    <rPh sb="1" eb="3">
      <t>レンリツ</t>
    </rPh>
    <rPh sb="3" eb="6">
      <t>ホウテイシキ</t>
    </rPh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</si>
  <si>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</si>
  <si>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</si>
  <si>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</si>
  <si>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</si>
  <si>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</si>
  <si>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</si>
  <si>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</si>
  <si>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</si>
  <si>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｛</t>
    <phoneticPr fontId="1"/>
  </si>
  <si>
    <t>２．</t>
    <phoneticPr fontId="1"/>
  </si>
  <si>
    <t>－</t>
    <phoneticPr fontId="1"/>
  </si>
  <si>
    <t>３．</t>
    <phoneticPr fontId="1"/>
  </si>
  <si>
    <t>４．</t>
    <phoneticPr fontId="1"/>
  </si>
  <si>
    <t>の解であることを確かめなさい。</t>
    <rPh sb="1" eb="2">
      <t>カイ</t>
    </rPh>
    <rPh sb="8" eb="9">
      <t>タシ</t>
    </rPh>
    <phoneticPr fontId="1"/>
  </si>
  <si>
    <t>を上の式にあてはめる。</t>
    <rPh sb="1" eb="2">
      <t>ウエ</t>
    </rPh>
    <rPh sb="3" eb="4">
      <t>シキ</t>
    </rPh>
    <phoneticPr fontId="1"/>
  </si>
  <si>
    <t>を下の式にあてはめる。</t>
    <rPh sb="1" eb="2">
      <t>シタ</t>
    </rPh>
    <rPh sb="3" eb="4">
      <t>シキ</t>
    </rPh>
    <phoneticPr fontId="1"/>
  </si>
  <si>
    <t>ともに等式が成り立つので，</t>
    <rPh sb="3" eb="5">
      <t>トウシキ</t>
    </rPh>
    <rPh sb="6" eb="7">
      <t>ナ</t>
    </rPh>
    <rPh sb="8" eb="9">
      <t>タ</t>
    </rPh>
    <phoneticPr fontId="1"/>
  </si>
  <si>
    <t>は解である。</t>
    <rPh sb="1" eb="2">
      <t>カイ</t>
    </rPh>
    <phoneticPr fontId="1"/>
  </si>
  <si>
    <t>ｘ＝</t>
    <phoneticPr fontId="1"/>
  </si>
  <si>
    <t>,</t>
    <phoneticPr fontId="1"/>
  </si>
  <si>
    <t>ｙ＝</t>
    <phoneticPr fontId="1"/>
  </si>
  <si>
    <t>×</t>
    <phoneticPr fontId="1"/>
  </si>
  <si>
    <t>＝</t>
    <phoneticPr fontId="1"/>
  </si>
  <si>
    <t>ｘ＝</t>
    <phoneticPr fontId="1"/>
  </si>
  <si>
    <t>,</t>
    <phoneticPr fontId="1"/>
  </si>
  <si>
    <t>ｙ＝</t>
    <phoneticPr fontId="1"/>
  </si>
  <si>
    <t>＝</t>
    <phoneticPr fontId="1"/>
  </si>
  <si>
    <t>(</t>
    <phoneticPr fontId="1"/>
  </si>
  <si>
    <t>)</t>
    <phoneticPr fontId="1"/>
  </si>
  <si>
    <t>１．</t>
    <phoneticPr fontId="1"/>
  </si>
  <si>
    <t>(1)</t>
    <phoneticPr fontId="1"/>
  </si>
  <si>
    <t>次の連立方程式を代入法で解きなさい。</t>
    <rPh sb="0" eb="1">
      <t>ツギ</t>
    </rPh>
    <rPh sb="2" eb="4">
      <t>レンリツ</t>
    </rPh>
    <rPh sb="4" eb="7">
      <t>ホウテイシキ</t>
    </rPh>
    <rPh sb="8" eb="11">
      <t>ダイニュウホウ</t>
    </rPh>
    <rPh sb="12" eb="13">
      <t>ト</t>
    </rPh>
    <phoneticPr fontId="1"/>
  </si>
  <si>
    <t>ｘ</t>
    <phoneticPr fontId="1"/>
  </si>
  <si>
    <t>－</t>
    <phoneticPr fontId="1"/>
  </si>
  <si>
    <t>ｙ</t>
    <phoneticPr fontId="1"/>
  </si>
  <si>
    <t>＝</t>
    <phoneticPr fontId="1"/>
  </si>
  <si>
    <t>｛</t>
    <phoneticPr fontId="1"/>
  </si>
  <si>
    <t>(2)</t>
    <phoneticPr fontId="1"/>
  </si>
  <si>
    <t>(3)</t>
    <phoneticPr fontId="1"/>
  </si>
  <si>
    <t>…①</t>
    <phoneticPr fontId="1"/>
  </si>
  <si>
    <t>…②</t>
    <phoneticPr fontId="1"/>
  </si>
  <si>
    <t>②を①に代入すると</t>
    <rPh sb="4" eb="6">
      <t>ダイニュウ</t>
    </rPh>
    <phoneticPr fontId="1"/>
  </si>
  <si>
    <t>を②に代入して，</t>
    <rPh sb="3" eb="5">
      <t>ダイニュウ</t>
    </rPh>
    <phoneticPr fontId="1"/>
  </si>
  <si>
    <t>×</t>
    <phoneticPr fontId="1"/>
  </si>
  <si>
    <t>ｘ</t>
    <phoneticPr fontId="1"/>
  </si>
  <si>
    <t>＝</t>
    <phoneticPr fontId="1"/>
  </si>
  <si>
    <t>ｙ</t>
    <phoneticPr fontId="1"/>
  </si>
  <si>
    <t>(</t>
    <phoneticPr fontId="1"/>
  </si>
  <si>
    <t>,</t>
    <phoneticPr fontId="1"/>
  </si>
  <si>
    <t>)</t>
    <phoneticPr fontId="1"/>
  </si>
  <si>
    <t>①を②に代入すると</t>
    <rPh sb="4" eb="6">
      <t>ダイニュウ</t>
    </rPh>
    <phoneticPr fontId="1"/>
  </si>
  <si>
    <t>を①に代入して，</t>
    <rPh sb="3" eb="5">
      <t>ダイニュウ</t>
    </rPh>
    <phoneticPr fontId="1"/>
  </si>
  <si>
    <t>-</t>
    <phoneticPr fontId="1"/>
  </si>
  <si>
    <t>それぞれひいて解きなさい。</t>
    <rPh sb="7" eb="8">
      <t>ト</t>
    </rPh>
    <phoneticPr fontId="1"/>
  </si>
  <si>
    <t>次の連立方程式を，左辺どうし，右辺どうしを，</t>
    <rPh sb="0" eb="1">
      <t>ツギ</t>
    </rPh>
    <rPh sb="2" eb="4">
      <t>レンリツ</t>
    </rPh>
    <rPh sb="4" eb="7">
      <t>ホウテイシキ</t>
    </rPh>
    <rPh sb="9" eb="11">
      <t>サヘン</t>
    </rPh>
    <rPh sb="15" eb="17">
      <t>ウヘン</t>
    </rPh>
    <phoneticPr fontId="1"/>
  </si>
  <si>
    <t>｛</t>
    <phoneticPr fontId="1"/>
  </si>
  <si>
    <t>ｘ</t>
    <phoneticPr fontId="1"/>
  </si>
  <si>
    <t>(2)</t>
    <phoneticPr fontId="1"/>
  </si>
  <si>
    <t>ｘ</t>
    <phoneticPr fontId="1"/>
  </si>
  <si>
    <t>ｙ</t>
    <phoneticPr fontId="1"/>
  </si>
  <si>
    <t>＝</t>
    <phoneticPr fontId="1"/>
  </si>
  <si>
    <t>２．</t>
    <phoneticPr fontId="1"/>
  </si>
  <si>
    <t>それぞれたして解きなさい。</t>
    <rPh sb="7" eb="8">
      <t>ト</t>
    </rPh>
    <phoneticPr fontId="1"/>
  </si>
  <si>
    <t>①－②で</t>
    <phoneticPr fontId="1"/>
  </si>
  <si>
    <t>－</t>
    <phoneticPr fontId="1"/>
  </si>
  <si>
    <t>)</t>
    <phoneticPr fontId="1"/>
  </si>
  <si>
    <t>ｘ</t>
    <phoneticPr fontId="1"/>
  </si>
  <si>
    <t>＝</t>
    <phoneticPr fontId="1"/>
  </si>
  <si>
    <t>①＋②で</t>
    <phoneticPr fontId="1"/>
  </si>
  <si>
    <t>次の連立方程式を加減法で解きなさい。</t>
    <rPh sb="0" eb="1">
      <t>ツギ</t>
    </rPh>
    <rPh sb="2" eb="4">
      <t>レンリツ</t>
    </rPh>
    <rPh sb="4" eb="7">
      <t>ホウテイシキ</t>
    </rPh>
    <rPh sb="8" eb="11">
      <t>カゲンホウ</t>
    </rPh>
    <rPh sb="12" eb="13">
      <t>ト</t>
    </rPh>
    <phoneticPr fontId="1"/>
  </si>
  <si>
    <t>(1)</t>
    <phoneticPr fontId="1"/>
  </si>
  <si>
    <t>(3)</t>
    <phoneticPr fontId="1"/>
  </si>
  <si>
    <t>…①</t>
    <phoneticPr fontId="1"/>
  </si>
  <si>
    <t>…②</t>
    <phoneticPr fontId="1"/>
  </si>
  <si>
    <t>①×</t>
    <phoneticPr fontId="1"/>
  </si>
  <si>
    <t>＋②で，</t>
    <phoneticPr fontId="1"/>
  </si>
  <si>
    <t>×</t>
    <phoneticPr fontId="1"/>
  </si>
  <si>
    <t>①－②</t>
    <phoneticPr fontId="1"/>
  </si>
  <si>
    <t>で，</t>
    <phoneticPr fontId="1"/>
  </si>
  <si>
    <t>－</t>
    <phoneticPr fontId="1"/>
  </si>
  <si>
    <t>)</t>
    <phoneticPr fontId="1"/>
  </si>
  <si>
    <t>ｙ</t>
    <phoneticPr fontId="1"/>
  </si>
  <si>
    <t>＝</t>
    <phoneticPr fontId="1"/>
  </si>
  <si>
    <t>ｘ</t>
    <phoneticPr fontId="1"/>
  </si>
  <si>
    <t>×</t>
    <phoneticPr fontId="1"/>
  </si>
  <si>
    <t>(</t>
    <phoneticPr fontId="1"/>
  </si>
  <si>
    <t>,</t>
    <phoneticPr fontId="1"/>
  </si>
  <si>
    <t>次の連立方程式を解きなさい。</t>
    <rPh sb="0" eb="1">
      <t>ツギ</t>
    </rPh>
    <rPh sb="2" eb="4">
      <t>レンリツ</t>
    </rPh>
    <rPh sb="4" eb="7">
      <t>ホウテイシキ</t>
    </rPh>
    <rPh sb="8" eb="9">
      <t>ト</t>
    </rPh>
    <phoneticPr fontId="1"/>
  </si>
  <si>
    <t>①</t>
    <phoneticPr fontId="1"/>
  </si>
  <si>
    <t>②</t>
    <phoneticPr fontId="1"/>
  </si>
  <si>
    <t>で，</t>
    <phoneticPr fontId="1"/>
  </si>
  <si>
    <t>＋</t>
    <phoneticPr fontId="1"/>
  </si>
  <si>
    <t>ｘ</t>
    <phoneticPr fontId="1"/>
  </si>
  <si>
    <t>{</t>
    <phoneticPr fontId="1"/>
  </si>
  <si>
    <t>{</t>
    <phoneticPr fontId="1"/>
  </si>
  <si>
    <t>(2)</t>
    <phoneticPr fontId="1"/>
  </si>
  <si>
    <t>(</t>
    <phoneticPr fontId="1"/>
  </si>
  <si>
    <t>）</t>
    <phoneticPr fontId="1"/>
  </si>
  <si>
    <t>…①</t>
    <phoneticPr fontId="1"/>
  </si>
  <si>
    <t>…②</t>
    <phoneticPr fontId="1"/>
  </si>
  <si>
    <t>を②に代入すると，</t>
    <rPh sb="3" eb="5">
      <t>ダイニュウ</t>
    </rPh>
    <phoneticPr fontId="1"/>
  </si>
  <si>
    <t>①</t>
    <phoneticPr fontId="1"/>
  </si>
  <si>
    <t>－</t>
    <phoneticPr fontId="1"/>
  </si>
  <si>
    <t>②</t>
    <phoneticPr fontId="1"/>
  </si>
  <si>
    <t>で，</t>
    <phoneticPr fontId="1"/>
  </si>
  <si>
    <t>ｘ</t>
    <phoneticPr fontId="1"/>
  </si>
  <si>
    <t>ｙ</t>
    <phoneticPr fontId="1"/>
  </si>
  <si>
    <t>＝</t>
    <phoneticPr fontId="1"/>
  </si>
  <si>
    <t>)</t>
    <phoneticPr fontId="1"/>
  </si>
  <si>
    <t>…②'</t>
    <phoneticPr fontId="1"/>
  </si>
  <si>
    <t>②から</t>
    <phoneticPr fontId="1"/>
  </si>
  <si>
    <t>ｙ</t>
    <phoneticPr fontId="1"/>
  </si>
  <si>
    <t>①</t>
    <phoneticPr fontId="1"/>
  </si>
  <si>
    <t>＋</t>
    <phoneticPr fontId="1"/>
  </si>
  <si>
    <t>②'×</t>
    <phoneticPr fontId="1"/>
  </si>
  <si>
    <t>で，</t>
    <phoneticPr fontId="1"/>
  </si>
  <si>
    <t>）</t>
    <phoneticPr fontId="1"/>
  </si>
  <si>
    <t>1個</t>
    <rPh sb="1" eb="2">
      <t>コ</t>
    </rPh>
    <phoneticPr fontId="1"/>
  </si>
  <si>
    <t>円のかきと1個</t>
    <rPh sb="0" eb="1">
      <t>エン</t>
    </rPh>
    <rPh sb="6" eb="7">
      <t>コ</t>
    </rPh>
    <phoneticPr fontId="1"/>
  </si>
  <si>
    <t>円のなしを，あわせて</t>
    <rPh sb="0" eb="1">
      <t>エン</t>
    </rPh>
    <phoneticPr fontId="1"/>
  </si>
  <si>
    <t>個買い，</t>
    <rPh sb="0" eb="1">
      <t>コ</t>
    </rPh>
    <rPh sb="1" eb="2">
      <t>カ</t>
    </rPh>
    <phoneticPr fontId="1"/>
  </si>
  <si>
    <t>円払いました。</t>
    <rPh sb="0" eb="1">
      <t>エン</t>
    </rPh>
    <rPh sb="1" eb="2">
      <t>ハラ</t>
    </rPh>
    <phoneticPr fontId="1"/>
  </si>
  <si>
    <t>かきとなしを，それぞれ何個買いましたか。</t>
    <rPh sb="11" eb="13">
      <t>ナンコ</t>
    </rPh>
    <rPh sb="13" eb="14">
      <t>カ</t>
    </rPh>
    <phoneticPr fontId="1"/>
  </si>
  <si>
    <t>２．</t>
    <phoneticPr fontId="1"/>
  </si>
  <si>
    <t>2種類のかんジュースＡ，Ｂがあります。</t>
    <rPh sb="1" eb="3">
      <t>シュルイ</t>
    </rPh>
    <phoneticPr fontId="1"/>
  </si>
  <si>
    <t>Ａ</t>
    <phoneticPr fontId="1"/>
  </si>
  <si>
    <t>本とＢ</t>
    <rPh sb="0" eb="1">
      <t>ホン</t>
    </rPh>
    <phoneticPr fontId="1"/>
  </si>
  <si>
    <t>本では，</t>
    <rPh sb="0" eb="1">
      <t>ホン</t>
    </rPh>
    <phoneticPr fontId="1"/>
  </si>
  <si>
    <t>円，</t>
    <rPh sb="0" eb="1">
      <t>エン</t>
    </rPh>
    <phoneticPr fontId="1"/>
  </si>
  <si>
    <t>円です。</t>
    <rPh sb="0" eb="1">
      <t>エン</t>
    </rPh>
    <phoneticPr fontId="1"/>
  </si>
  <si>
    <t>Ａ1本，Ｂ1本の値段は，それぞれいくらですか。</t>
    <rPh sb="2" eb="3">
      <t>ホン</t>
    </rPh>
    <rPh sb="6" eb="7">
      <t>ホン</t>
    </rPh>
    <rPh sb="8" eb="10">
      <t>ネダン</t>
    </rPh>
    <phoneticPr fontId="1"/>
  </si>
  <si>
    <t>かきをｘ個，なしをｙ個とすると，</t>
    <rPh sb="4" eb="5">
      <t>コ</t>
    </rPh>
    <rPh sb="10" eb="11">
      <t>コ</t>
    </rPh>
    <phoneticPr fontId="1"/>
  </si>
  <si>
    <t>｛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</si>
  <si>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</si>
  <si>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</si>
  <si>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</si>
  <si>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</si>
  <si>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…①</t>
    <phoneticPr fontId="1"/>
  </si>
  <si>
    <t>…②</t>
    <phoneticPr fontId="1"/>
  </si>
  <si>
    <t>①×</t>
    <phoneticPr fontId="1"/>
  </si>
  <si>
    <t>－</t>
    <phoneticPr fontId="1"/>
  </si>
  <si>
    <t>②÷10で，</t>
    <phoneticPr fontId="1"/>
  </si>
  <si>
    <t>)</t>
    <phoneticPr fontId="1"/>
  </si>
  <si>
    <t>＋</t>
    <phoneticPr fontId="1"/>
  </si>
  <si>
    <t>Ａ１本の値段をｘ円，Ｂ１本の値段をｙ円とすると，</t>
    <rPh sb="2" eb="3">
      <t>ホン</t>
    </rPh>
    <rPh sb="4" eb="6">
      <t>ネダン</t>
    </rPh>
    <rPh sb="8" eb="9">
      <t>エン</t>
    </rPh>
    <rPh sb="12" eb="13">
      <t>ホン</t>
    </rPh>
    <rPh sb="14" eb="16">
      <t>ネダン</t>
    </rPh>
    <rPh sb="18" eb="19">
      <t>エン</t>
    </rPh>
    <phoneticPr fontId="1"/>
  </si>
  <si>
    <t>｛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</si>
  <si>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</si>
  <si>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</si>
  <si>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</si>
  <si>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</si>
  <si>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…①</t>
    <phoneticPr fontId="1"/>
  </si>
  <si>
    <t>…②</t>
    <phoneticPr fontId="1"/>
  </si>
  <si>
    <t>①</t>
    <phoneticPr fontId="1"/>
  </si>
  <si>
    <t>－</t>
    <phoneticPr fontId="1"/>
  </si>
  <si>
    <t>②</t>
    <phoneticPr fontId="1"/>
  </si>
  <si>
    <t>で，</t>
    <phoneticPr fontId="1"/>
  </si>
  <si>
    <t>)</t>
    <phoneticPr fontId="1"/>
  </si>
  <si>
    <t>Ａ地点からＢ地点を経て，Ｃ地点まで，</t>
    <rPh sb="1" eb="3">
      <t>チテン</t>
    </rPh>
    <rPh sb="6" eb="8">
      <t>チテン</t>
    </rPh>
    <rPh sb="9" eb="10">
      <t>ヘ</t>
    </rPh>
    <rPh sb="13" eb="15">
      <t>チテン</t>
    </rPh>
    <phoneticPr fontId="1"/>
  </si>
  <si>
    <t>㎞の道のりを</t>
    <rPh sb="2" eb="3">
      <t>ミチ</t>
    </rPh>
    <phoneticPr fontId="1"/>
  </si>
  <si>
    <t>自動車で行くのに，Ａ，Ｂ間を毎時</t>
    <rPh sb="0" eb="3">
      <t>ジドウシャ</t>
    </rPh>
    <rPh sb="4" eb="5">
      <t>イ</t>
    </rPh>
    <rPh sb="12" eb="13">
      <t>カン</t>
    </rPh>
    <rPh sb="14" eb="16">
      <t>マイジ</t>
    </rPh>
    <phoneticPr fontId="1"/>
  </si>
  <si>
    <t>㎞，Ｂ，Ｃ間を毎時</t>
    <rPh sb="5" eb="6">
      <t>カン</t>
    </rPh>
    <rPh sb="7" eb="9">
      <t>マイジ</t>
    </rPh>
    <phoneticPr fontId="1"/>
  </si>
  <si>
    <t>㎞の速さで走ると，</t>
    <rPh sb="2" eb="3">
      <t>ハヤ</t>
    </rPh>
    <rPh sb="5" eb="6">
      <t>ハシ</t>
    </rPh>
    <phoneticPr fontId="1"/>
  </si>
  <si>
    <t>時間かかりました。</t>
    <rPh sb="0" eb="2">
      <t>ジカン</t>
    </rPh>
    <phoneticPr fontId="1"/>
  </si>
  <si>
    <t>Ａ，Ｂ間，Ｂ，Ｃ間を走った時間は，それぞれ何時間ですか。</t>
    <rPh sb="3" eb="4">
      <t>カン</t>
    </rPh>
    <rPh sb="8" eb="9">
      <t>カン</t>
    </rPh>
    <rPh sb="10" eb="11">
      <t>ハシ</t>
    </rPh>
    <rPh sb="13" eb="15">
      <t>ジカン</t>
    </rPh>
    <rPh sb="21" eb="24">
      <t>ナンジカン</t>
    </rPh>
    <phoneticPr fontId="1"/>
  </si>
  <si>
    <t>ある中学校の昨年の生徒数は，男女あわせて</t>
    <rPh sb="2" eb="5">
      <t>チュウガッコウ</t>
    </rPh>
    <rPh sb="6" eb="8">
      <t>サクネン</t>
    </rPh>
    <rPh sb="9" eb="12">
      <t>セイトスウ</t>
    </rPh>
    <rPh sb="14" eb="16">
      <t>ダンジョ</t>
    </rPh>
    <phoneticPr fontId="1"/>
  </si>
  <si>
    <t>人でした。</t>
    <rPh sb="0" eb="1">
      <t>ニン</t>
    </rPh>
    <phoneticPr fontId="1"/>
  </si>
  <si>
    <t>％減り，女子は</t>
    <rPh sb="1" eb="2">
      <t>ヘ</t>
    </rPh>
    <rPh sb="4" eb="6">
      <t>ジョシ</t>
    </rPh>
    <phoneticPr fontId="1"/>
  </si>
  <si>
    <t>人になりました。</t>
    <rPh sb="0" eb="1">
      <t>ニン</t>
    </rPh>
    <phoneticPr fontId="1"/>
  </si>
  <si>
    <t>昨年の男子と女子の生徒数を，それぞれ求めなさい。</t>
    <rPh sb="0" eb="2">
      <t>サクネン</t>
    </rPh>
    <rPh sb="3" eb="5">
      <t>ダンシ</t>
    </rPh>
    <rPh sb="6" eb="8">
      <t>ジョシ</t>
    </rPh>
    <rPh sb="9" eb="12">
      <t>セイトスウ</t>
    </rPh>
    <rPh sb="18" eb="19">
      <t>モト</t>
    </rPh>
    <phoneticPr fontId="1"/>
  </si>
  <si>
    <t>今年は昨年とくらべて，男子は</t>
    <rPh sb="0" eb="2">
      <t>コトシ</t>
    </rPh>
    <rPh sb="3" eb="5">
      <t>サクネン</t>
    </rPh>
    <rPh sb="11" eb="13">
      <t>ダンシ</t>
    </rPh>
    <phoneticPr fontId="1"/>
  </si>
  <si>
    <t>％増え</t>
    <rPh sb="1" eb="2">
      <t>フ</t>
    </rPh>
    <phoneticPr fontId="1"/>
  </si>
  <si>
    <t>たので，男女あわせて</t>
    <rPh sb="4" eb="6">
      <t>ダンジョ</t>
    </rPh>
    <phoneticPr fontId="1"/>
  </si>
  <si>
    <t>Ａ，Ｂ間をｘ㎞，Ｂ，Ｃ間をｙ㎞とすると，</t>
    <rPh sb="11" eb="12">
      <t>カン</t>
    </rPh>
    <phoneticPr fontId="1"/>
  </si>
  <si>
    <t>Ａ，Ｂ間を走った時間…</t>
    <rPh sb="3" eb="4">
      <t>カン</t>
    </rPh>
    <rPh sb="5" eb="6">
      <t>ハシ</t>
    </rPh>
    <rPh sb="8" eb="10">
      <t>ジカン</t>
    </rPh>
    <phoneticPr fontId="1"/>
  </si>
  <si>
    <t>時間</t>
    <rPh sb="0" eb="2">
      <t>ジカン</t>
    </rPh>
    <phoneticPr fontId="1"/>
  </si>
  <si>
    <t>時間，Ｂ，Ｃ間を走った時間…</t>
    <rPh sb="0" eb="2">
      <t>ジカン</t>
    </rPh>
    <rPh sb="6" eb="7">
      <t>カン</t>
    </rPh>
    <rPh sb="8" eb="9">
      <t>ハシ</t>
    </rPh>
    <rPh sb="11" eb="13">
      <t>ジカン</t>
    </rPh>
    <phoneticPr fontId="1"/>
  </si>
  <si>
    <t>｛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</si>
  <si>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</si>
  <si>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</si>
  <si>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</si>
  <si>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</si>
  <si>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…①</t>
    <phoneticPr fontId="1"/>
  </si>
  <si>
    <t>…②</t>
    <phoneticPr fontId="1"/>
  </si>
  <si>
    <t>①×</t>
    <phoneticPr fontId="1"/>
  </si>
  <si>
    <t>－</t>
    <phoneticPr fontId="1"/>
  </si>
  <si>
    <t>②×</t>
    <phoneticPr fontId="1"/>
  </si>
  <si>
    <t>で，</t>
    <phoneticPr fontId="1"/>
  </si>
  <si>
    <t>)</t>
    <phoneticPr fontId="1"/>
  </si>
  <si>
    <t>昨年の男子の生徒数をｘ人，女子の生徒数をｙ人とすると，</t>
    <rPh sb="0" eb="2">
      <t>サクネン</t>
    </rPh>
    <rPh sb="3" eb="5">
      <t>ダンシ</t>
    </rPh>
    <rPh sb="6" eb="9">
      <t>セイトスウ</t>
    </rPh>
    <rPh sb="11" eb="12">
      <t>ニン</t>
    </rPh>
    <rPh sb="13" eb="15">
      <t>ジョシ</t>
    </rPh>
    <rPh sb="16" eb="19">
      <t>セイトスウ</t>
    </rPh>
    <rPh sb="21" eb="22">
      <t>ニン</t>
    </rPh>
    <phoneticPr fontId="1"/>
  </si>
  <si>
    <t>男子</t>
    <rPh sb="0" eb="2">
      <t>ダンシ</t>
    </rPh>
    <phoneticPr fontId="1"/>
  </si>
  <si>
    <t>人，女子</t>
    <rPh sb="0" eb="1">
      <t>ニン</t>
    </rPh>
    <rPh sb="2" eb="4">
      <t>ジョシ</t>
    </rPh>
    <phoneticPr fontId="1"/>
  </si>
  <si>
    <t>人</t>
    <rPh sb="0" eb="1">
      <t>ニン</t>
    </rPh>
    <phoneticPr fontId="1"/>
  </si>
  <si>
    <t>｛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</si>
  <si>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</si>
  <si>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</si>
  <si>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</si>
  <si>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</si>
  <si>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…①</t>
    <phoneticPr fontId="1"/>
  </si>
  <si>
    <t>…②</t>
    <phoneticPr fontId="1"/>
  </si>
  <si>
    <t>①×</t>
    <phoneticPr fontId="1"/>
  </si>
  <si>
    <t>－</t>
    <phoneticPr fontId="1"/>
  </si>
  <si>
    <t>②×</t>
    <phoneticPr fontId="1"/>
  </si>
  <si>
    <t>で，</t>
    <phoneticPr fontId="1"/>
  </si>
  <si>
    <t>)</t>
    <phoneticPr fontId="1"/>
  </si>
  <si>
    <t>２けたの正の整数があります。その整数は，各位の数の和の</t>
    <rPh sb="4" eb="5">
      <t>セイ</t>
    </rPh>
    <rPh sb="6" eb="8">
      <t>セイスウ</t>
    </rPh>
    <rPh sb="16" eb="18">
      <t>セイスウ</t>
    </rPh>
    <rPh sb="20" eb="22">
      <t>カクイ</t>
    </rPh>
    <rPh sb="23" eb="24">
      <t>スウ</t>
    </rPh>
    <rPh sb="25" eb="26">
      <t>ワ</t>
    </rPh>
    <phoneticPr fontId="1"/>
  </si>
  <si>
    <t>倍よりも</t>
    <rPh sb="0" eb="1">
      <t>バイ</t>
    </rPh>
    <phoneticPr fontId="1"/>
  </si>
  <si>
    <t>小さく，また，十の位の数と一の位の数を入れかえてできる２けたの数</t>
    <rPh sb="0" eb="1">
      <t>チイ</t>
    </rPh>
    <rPh sb="7" eb="8">
      <t>ジュウ</t>
    </rPh>
    <rPh sb="9" eb="10">
      <t>クライ</t>
    </rPh>
    <rPh sb="11" eb="12">
      <t>スウ</t>
    </rPh>
    <rPh sb="13" eb="14">
      <t>イチ</t>
    </rPh>
    <rPh sb="15" eb="16">
      <t>クライ</t>
    </rPh>
    <rPh sb="17" eb="18">
      <t>スウ</t>
    </rPh>
    <rPh sb="19" eb="20">
      <t>イ</t>
    </rPh>
    <rPh sb="31" eb="32">
      <t>スウ</t>
    </rPh>
    <phoneticPr fontId="1"/>
  </si>
  <si>
    <t>は，もとの整数よりも</t>
    <rPh sb="5" eb="7">
      <t>セイスウ</t>
    </rPh>
    <phoneticPr fontId="1"/>
  </si>
  <si>
    <t>小さくなります。もとの整数を求めなさい。</t>
    <rPh sb="0" eb="1">
      <t>チイ</t>
    </rPh>
    <rPh sb="11" eb="13">
      <t>セイスウ</t>
    </rPh>
    <rPh sb="14" eb="15">
      <t>モト</t>
    </rPh>
    <phoneticPr fontId="1"/>
  </si>
  <si>
    <t>家から学校まで</t>
    <rPh sb="0" eb="1">
      <t>イエ</t>
    </rPh>
    <rPh sb="3" eb="5">
      <t>ガッコウ</t>
    </rPh>
    <phoneticPr fontId="1"/>
  </si>
  <si>
    <t>ｍあります。家を出発して，途中で</t>
    <rPh sb="6" eb="7">
      <t>イエ</t>
    </rPh>
    <rPh sb="8" eb="10">
      <t>シュッパツ</t>
    </rPh>
    <rPh sb="13" eb="15">
      <t>トチュウ</t>
    </rPh>
    <phoneticPr fontId="1"/>
  </si>
  <si>
    <t>分間だけ</t>
    <rPh sb="0" eb="2">
      <t>フンカン</t>
    </rPh>
    <phoneticPr fontId="1"/>
  </si>
  <si>
    <t>走ると</t>
    <rPh sb="0" eb="1">
      <t>ハシ</t>
    </rPh>
    <phoneticPr fontId="1"/>
  </si>
  <si>
    <t>分で，途中</t>
    <rPh sb="0" eb="1">
      <t>フン</t>
    </rPh>
    <rPh sb="3" eb="5">
      <t>トチュウ</t>
    </rPh>
    <phoneticPr fontId="1"/>
  </si>
  <si>
    <t>分だけ走ると</t>
    <rPh sb="0" eb="1">
      <t>フン</t>
    </rPh>
    <rPh sb="3" eb="4">
      <t>ハシ</t>
    </rPh>
    <phoneticPr fontId="1"/>
  </si>
  <si>
    <t>分で学校に着きました。</t>
    <rPh sb="0" eb="1">
      <t>フン</t>
    </rPh>
    <rPh sb="2" eb="4">
      <t>ガッコウ</t>
    </rPh>
    <rPh sb="5" eb="6">
      <t>ツ</t>
    </rPh>
    <phoneticPr fontId="1"/>
  </si>
  <si>
    <t>走る速さを一定，歩く速さも一定として，走ったときと歩いたときの</t>
    <rPh sb="0" eb="1">
      <t>ハシ</t>
    </rPh>
    <rPh sb="2" eb="3">
      <t>ハヤ</t>
    </rPh>
    <rPh sb="5" eb="7">
      <t>イッテイ</t>
    </rPh>
    <rPh sb="8" eb="9">
      <t>アル</t>
    </rPh>
    <rPh sb="10" eb="11">
      <t>ハヤ</t>
    </rPh>
    <rPh sb="13" eb="15">
      <t>イッテイ</t>
    </rPh>
    <rPh sb="19" eb="20">
      <t>ハシ</t>
    </rPh>
    <rPh sb="25" eb="26">
      <t>アル</t>
    </rPh>
    <phoneticPr fontId="1"/>
  </si>
  <si>
    <t>分速を，それぞれ求めなさい。</t>
    <rPh sb="0" eb="2">
      <t>フンソク</t>
    </rPh>
    <rPh sb="8" eb="9">
      <t>モト</t>
    </rPh>
    <phoneticPr fontId="1"/>
  </si>
  <si>
    <t>もとの整数の十の位をｘ，一の位をｙとすると，</t>
    <rPh sb="3" eb="5">
      <t>セイスウ</t>
    </rPh>
    <rPh sb="6" eb="7">
      <t>ジュウ</t>
    </rPh>
    <rPh sb="8" eb="9">
      <t>クライ</t>
    </rPh>
    <rPh sb="12" eb="13">
      <t>イチ</t>
    </rPh>
    <rPh sb="14" eb="15">
      <t>クライ</t>
    </rPh>
    <phoneticPr fontId="1"/>
  </si>
  <si>
    <t>を②'に代入して，</t>
    <rPh sb="4" eb="6">
      <t>ダイニュウ</t>
    </rPh>
    <phoneticPr fontId="1"/>
  </si>
  <si>
    <t>もとの整数は</t>
    <rPh sb="3" eb="5">
      <t>セイスウ</t>
    </rPh>
    <phoneticPr fontId="1"/>
  </si>
  <si>
    <t>｛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</si>
  <si>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</si>
  <si>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</si>
  <si>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</si>
  <si>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</si>
  <si>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(</t>
    <phoneticPr fontId="1"/>
  </si>
  <si>
    <t>)</t>
    <phoneticPr fontId="1"/>
  </si>
  <si>
    <t>－</t>
    <phoneticPr fontId="1"/>
  </si>
  <si>
    <t>…①</t>
    <phoneticPr fontId="1"/>
  </si>
  <si>
    <t>…②</t>
    <phoneticPr fontId="1"/>
  </si>
  <si>
    <t>①より</t>
    <phoneticPr fontId="1"/>
  </si>
  <si>
    <t>…①'</t>
    <phoneticPr fontId="1"/>
  </si>
  <si>
    <t>②より</t>
    <phoneticPr fontId="1"/>
  </si>
  <si>
    <t>…②'</t>
    <phoneticPr fontId="1"/>
  </si>
  <si>
    <t>①'－②'</t>
    <phoneticPr fontId="1"/>
  </si>
  <si>
    <t>で，</t>
    <phoneticPr fontId="1"/>
  </si>
  <si>
    <t>－</t>
    <phoneticPr fontId="1"/>
  </si>
  <si>
    <t>走ったときの速さを分速ｘｍ，歩いたときの速さを分速ｙｍとすると，</t>
    <rPh sb="0" eb="1">
      <t>ハシ</t>
    </rPh>
    <rPh sb="6" eb="7">
      <t>ハヤ</t>
    </rPh>
    <rPh sb="9" eb="11">
      <t>フンソク</t>
    </rPh>
    <rPh sb="14" eb="15">
      <t>アル</t>
    </rPh>
    <rPh sb="20" eb="21">
      <t>ハヤ</t>
    </rPh>
    <rPh sb="23" eb="25">
      <t>フンソク</t>
    </rPh>
    <phoneticPr fontId="1"/>
  </si>
  <si>
    <t>を①'に代入して，</t>
    <rPh sb="4" eb="6">
      <t>ダイニュウ</t>
    </rPh>
    <phoneticPr fontId="1"/>
  </si>
  <si>
    <t>走ったときの速さは分速</t>
    <rPh sb="0" eb="1">
      <t>ハシ</t>
    </rPh>
    <rPh sb="6" eb="7">
      <t>ハヤ</t>
    </rPh>
    <rPh sb="9" eb="11">
      <t>フンソク</t>
    </rPh>
    <phoneticPr fontId="1"/>
  </si>
  <si>
    <t>ｍ，歩いたときの速さは分速</t>
    <rPh sb="2" eb="3">
      <t>アル</t>
    </rPh>
    <rPh sb="8" eb="9">
      <t>ハヤ</t>
    </rPh>
    <rPh sb="11" eb="13">
      <t>フンソク</t>
    </rPh>
    <phoneticPr fontId="1"/>
  </si>
  <si>
    <t>｛</t>
    <phoneticPr fontId="1"/>
  </si>
  <si>
    <t>ｘ</t>
    <phoneticPr fontId="1"/>
  </si>
  <si>
    <t>＋</t>
    <phoneticPr fontId="1"/>
  </si>
  <si>
    <t>(</t>
    <phoneticPr fontId="1"/>
  </si>
  <si>
    <t>－</t>
    <phoneticPr fontId="1"/>
  </si>
  <si>
    <t>)</t>
    <phoneticPr fontId="1"/>
  </si>
  <si>
    <t>ｙ</t>
    <phoneticPr fontId="1"/>
  </si>
  <si>
    <t>＝</t>
    <phoneticPr fontId="1"/>
  </si>
  <si>
    <t>…①</t>
    <phoneticPr fontId="1"/>
  </si>
  <si>
    <t>…②</t>
    <phoneticPr fontId="1"/>
  </si>
  <si>
    <t>①より</t>
    <phoneticPr fontId="1"/>
  </si>
  <si>
    <t>…①'</t>
    <phoneticPr fontId="1"/>
  </si>
  <si>
    <t>②より</t>
    <phoneticPr fontId="1"/>
  </si>
  <si>
    <t>…②'</t>
    <phoneticPr fontId="1"/>
  </si>
  <si>
    <t>①'</t>
    <phoneticPr fontId="1"/>
  </si>
  <si>
    <t>②’</t>
    <phoneticPr fontId="1"/>
  </si>
  <si>
    <t>で，</t>
    <phoneticPr fontId="1"/>
  </si>
  <si>
    <t>ｍ</t>
    <phoneticPr fontId="1"/>
  </si>
  <si>
    <t>次の連立方程式を，加減法で解きなさい</t>
    <rPh sb="0" eb="1">
      <t>ツギ</t>
    </rPh>
    <rPh sb="2" eb="4">
      <t>レンリツ</t>
    </rPh>
    <rPh sb="4" eb="7">
      <t>ホウテイシキ</t>
    </rPh>
    <rPh sb="9" eb="12">
      <t>カゲンホウ</t>
    </rPh>
    <rPh sb="13" eb="14">
      <t>ト</t>
    </rPh>
    <phoneticPr fontId="1"/>
  </si>
  <si>
    <t>(3)</t>
    <phoneticPr fontId="13"/>
  </si>
  <si>
    <t>－</t>
    <phoneticPr fontId="13"/>
  </si>
  <si>
    <t>＋</t>
    <phoneticPr fontId="13"/>
  </si>
  <si>
    <t>①－②より</t>
    <phoneticPr fontId="1"/>
  </si>
  <si>
    <t>)</t>
    <phoneticPr fontId="1"/>
  </si>
  <si>
    <t>①に</t>
    <phoneticPr fontId="1"/>
  </si>
  <si>
    <t>を代入して</t>
    <rPh sb="1" eb="3">
      <t>ダイニュウ</t>
    </rPh>
    <phoneticPr fontId="1"/>
  </si>
  <si>
    <t>（ｘ，ｙ）＝（</t>
    <phoneticPr fontId="1"/>
  </si>
  <si>
    <t>，</t>
    <phoneticPr fontId="1"/>
  </si>
  <si>
    <t>x</t>
    <phoneticPr fontId="1"/>
  </si>
  <si>
    <t>x</t>
    <phoneticPr fontId="1"/>
  </si>
  <si>
    <t>＋</t>
    <phoneticPr fontId="1"/>
  </si>
  <si>
    <t>＋</t>
    <phoneticPr fontId="1"/>
  </si>
  <si>
    <t>①＋②より</t>
    <phoneticPr fontId="1"/>
  </si>
  <si>
    <t>－</t>
    <phoneticPr fontId="1"/>
  </si>
  <si>
    <t>＝</t>
    <phoneticPr fontId="13"/>
  </si>
  <si>
    <t>＝</t>
    <phoneticPr fontId="13"/>
  </si>
  <si>
    <t>②より</t>
    <phoneticPr fontId="13"/>
  </si>
  <si>
    <t>＝</t>
    <phoneticPr fontId="1"/>
  </si>
  <si>
    <t>…②'　　これを①に代入して</t>
    <rPh sb="10" eb="12">
      <t>ダイニュウ</t>
    </rPh>
    <phoneticPr fontId="13"/>
  </si>
  <si>
    <t>…①'　　これを②に代入して</t>
    <rPh sb="10" eb="12">
      <t>ダイニュウ</t>
    </rPh>
    <phoneticPr fontId="1"/>
  </si>
  <si>
    <t>＝</t>
    <phoneticPr fontId="1"/>
  </si>
  <si>
    <t>連立方程式の解き方①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</si>
  <si>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連立方程式の解き方②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</si>
  <si>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連立方程式の解き方③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</si>
  <si>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連立方程式の解き方④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</si>
  <si>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連立方程式の解き方⑤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</si>
  <si>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連立方程式の解き方⑥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</si>
  <si>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連立方程式の解き方⑦</t>
    <rPh sb="0" eb="2">
      <t>レンリツ</t>
    </rPh>
    <rPh sb="2" eb="5">
      <t>ホウテイシキ</t>
    </rPh>
    <rPh sb="6" eb="7">
      <t>ト</t>
    </rPh>
    <rPh sb="8" eb="9">
      <t>カタ</t>
    </rPh>
    <phoneticPr fontId="1"/>
  </si>
  <si>
    <t>連立方程式の利用①</t>
    <rPh sb="0" eb="2">
      <t>レンリツ</t>
    </rPh>
    <rPh sb="2" eb="5">
      <t>ホウテイシキ</t>
    </rPh>
    <rPh sb="6" eb="8">
      <t>リヨウ</t>
    </rPh>
    <phoneticPr fontId="1"/>
  </si>
  <si>
    <t>連立方程式の利用②</t>
    <rPh sb="0" eb="2">
      <t>レンリツ</t>
    </rPh>
    <rPh sb="2" eb="5">
      <t>ホウテイシキ</t>
    </rPh>
    <rPh sb="6" eb="8">
      <t>リヨウ</t>
    </rPh>
    <phoneticPr fontId="1"/>
  </si>
  <si>
    <t>連立方程式の利用③</t>
    <rPh sb="0" eb="2">
      <t>レンリツ</t>
    </rPh>
    <rPh sb="2" eb="5">
      <t>ホウテイシキ</t>
    </rPh>
    <rPh sb="6" eb="8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</si>
</sst>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36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36"/>
      <color indexed="10"/>
      <name val="ＭＳ 明朝"/>
      <family val="1"/>
      <charset val="128"/>
    </font>
    <font>
      <sz val="48"/>
      <name val="ＭＳ 明朝"/>
      <family val="1"/>
      <charset val="128"/>
    </font>
    <font>
      <sz val="48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7" fillId="0" borderId="2" xfId="0" applyFont="1" applyBorder="1">
      <alignment vertical="center"/>
    </xf>
    <xf numFmtId="0" fontId="7" fillId="0" borderId="0" xfId="0" quotePrefix="1" applyFont="1">
      <alignment vertical="center"/>
    </xf>
    <xf numFmtId="0" fontId="7" fillId="0" borderId="3" xfId="0" applyFont="1" applyBorder="1">
      <alignment vertical="center"/>
    </xf>
    <xf numFmtId="0" fontId="0" fillId="0" borderId="2" xfId="0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5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04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49" width="9" style="12"/>
    <col min="50" max="51" width="9" style="10"/>
  </cols>
  <sheetData>
    <row r="1" spans="1:51" ht="23.5" x14ac:dyDescent="0.2">
      <c r="D1" s="3" t="s">
        <v>3</v>
      </c>
      <c r="AM1" s="2" t="s">
        <v>0</v>
      </c>
      <c r="AN1" s="2"/>
      <c r="AO1" s="30"/>
      <c r="AP1" s="30"/>
      <c r="AR1" s="12"/>
      <c r="AS1" s="12"/>
      <c r="AT1" s="12"/>
      <c r="AU1" s="10"/>
      <c r="AV1" s="10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U2" s="10"/>
      <c r="AV2" s="10"/>
      <c r="AW2"/>
      <c r="AX2"/>
      <c r="AY2"/>
    </row>
    <row r="3" spans="1:51" ht="19" customHeight="1" x14ac:dyDescent="0.2">
      <c r="A3" s="1" t="s">
        <v>4</v>
      </c>
      <c r="D3" t="s">
        <v>5</v>
      </c>
      <c r="H3" t="s">
        <v>6</v>
      </c>
      <c r="I3" s="29">
        <f ca="1">AU3</f>
        <v>5</v>
      </c>
      <c r="J3" s="29"/>
      <c r="K3" t="s">
        <v>7</v>
      </c>
      <c r="L3" s="29">
        <f ca="1">AV3</f>
        <v>6</v>
      </c>
      <c r="M3" s="29"/>
      <c r="N3" t="s">
        <v>8</v>
      </c>
      <c r="O3" t="s">
        <v>9</v>
      </c>
      <c r="AU3" s="12">
        <f ca="1">INT(RAND()*9+1)</f>
        <v>5</v>
      </c>
      <c r="AV3" s="12">
        <f ca="1">INT(RAND()*9+1)</f>
        <v>6</v>
      </c>
    </row>
    <row r="4" spans="1:51" ht="19" customHeight="1" x14ac:dyDescent="0.2">
      <c r="E4" s="28" t="s">
        <v>18</v>
      </c>
      <c r="F4" s="28"/>
      <c r="G4" s="29">
        <f ca="1">AU4</f>
        <v>2</v>
      </c>
      <c r="H4" s="29"/>
      <c r="I4" s="29" t="s">
        <v>10</v>
      </c>
      <c r="J4" s="29"/>
      <c r="K4" s="29" t="s">
        <v>11</v>
      </c>
      <c r="L4" s="29"/>
      <c r="M4" s="29">
        <f ca="1">AV4</f>
        <v>8</v>
      </c>
      <c r="N4" s="29"/>
      <c r="O4" s="29" t="s">
        <v>12</v>
      </c>
      <c r="P4" s="29"/>
      <c r="Q4" s="29" t="s">
        <v>13</v>
      </c>
      <c r="R4" s="29"/>
      <c r="S4" s="27">
        <f ca="1">AW4</f>
        <v>58</v>
      </c>
      <c r="T4" s="27"/>
      <c r="U4" s="27"/>
      <c r="AU4" s="12">
        <f ca="1">INT(RAND()*8+2)</f>
        <v>2</v>
      </c>
      <c r="AV4" s="12">
        <f ca="1">INT(RAND()*8+2)</f>
        <v>8</v>
      </c>
      <c r="AW4" s="12">
        <f ca="1">AU4*AU3+AV4*AV3</f>
        <v>58</v>
      </c>
    </row>
    <row r="5" spans="1:51" ht="19" customHeight="1" x14ac:dyDescent="0.2">
      <c r="E5" s="28"/>
      <c r="F5" s="28"/>
      <c r="G5" s="27" t="s">
        <v>14</v>
      </c>
      <c r="H5" s="27"/>
      <c r="I5" s="29" t="s">
        <v>15</v>
      </c>
      <c r="J5" s="29"/>
      <c r="K5" s="29" t="s">
        <v>16</v>
      </c>
      <c r="L5" s="29"/>
      <c r="M5" s="29" t="s">
        <v>17</v>
      </c>
      <c r="N5" s="29"/>
      <c r="O5" s="27">
        <f ca="1">AU5</f>
        <v>11</v>
      </c>
      <c r="P5" s="27"/>
      <c r="Q5" s="27"/>
      <c r="AU5" s="12">
        <f ca="1">AU3+AV3</f>
        <v>11</v>
      </c>
    </row>
    <row r="6" spans="1:51" ht="19" customHeight="1" x14ac:dyDescent="0.2">
      <c r="D6" t="s">
        <v>23</v>
      </c>
    </row>
    <row r="7" spans="1:51" ht="19" customHeight="1" x14ac:dyDescent="0.2"/>
    <row r="8" spans="1:51" ht="19" customHeight="1" x14ac:dyDescent="0.2"/>
    <row r="9" spans="1:51" ht="19" customHeight="1" x14ac:dyDescent="0.2"/>
    <row r="10" spans="1:51" ht="19" customHeight="1" x14ac:dyDescent="0.2"/>
    <row r="11" spans="1:51" ht="19" customHeight="1" x14ac:dyDescent="0.2"/>
    <row r="12" spans="1:51" ht="19" customHeight="1" x14ac:dyDescent="0.2">
      <c r="A12" s="1" t="s">
        <v>19</v>
      </c>
      <c r="D12" t="s">
        <v>5</v>
      </c>
      <c r="H12" t="s">
        <v>6</v>
      </c>
      <c r="I12" s="29">
        <f ca="1">AU12</f>
        <v>4</v>
      </c>
      <c r="J12" s="29"/>
      <c r="K12" t="s">
        <v>7</v>
      </c>
      <c r="L12" s="29">
        <f ca="1">AV12</f>
        <v>-8</v>
      </c>
      <c r="M12" s="29"/>
      <c r="N12" t="s">
        <v>8</v>
      </c>
      <c r="O12" t="s">
        <v>9</v>
      </c>
      <c r="AU12" s="12">
        <f ca="1">INT(RAND()*9+1)*(-1)^INT(RAND()*2)</f>
        <v>4</v>
      </c>
      <c r="AV12" s="12">
        <f ca="1">INT(RAND()*9+1)*(-1)^INT(RAND()*2)</f>
        <v>-8</v>
      </c>
    </row>
    <row r="13" spans="1:51" ht="19" customHeight="1" x14ac:dyDescent="0.2">
      <c r="E13" s="28" t="s">
        <v>18</v>
      </c>
      <c r="F13" s="28"/>
      <c r="G13" s="29">
        <f ca="1">AU13</f>
        <v>5</v>
      </c>
      <c r="H13" s="29"/>
      <c r="I13" s="29" t="s">
        <v>10</v>
      </c>
      <c r="J13" s="29"/>
      <c r="K13" s="29" t="s">
        <v>11</v>
      </c>
      <c r="L13" s="29"/>
      <c r="M13" s="29">
        <f ca="1">AV13</f>
        <v>8</v>
      </c>
      <c r="N13" s="29"/>
      <c r="O13" s="29" t="s">
        <v>12</v>
      </c>
      <c r="P13" s="29"/>
      <c r="Q13" s="29" t="s">
        <v>13</v>
      </c>
      <c r="R13" s="29"/>
      <c r="S13" s="27">
        <f ca="1">AW13</f>
        <v>-44</v>
      </c>
      <c r="T13" s="27"/>
      <c r="U13" s="27"/>
      <c r="AU13" s="12">
        <f ca="1">INT(RAND()*8+2)</f>
        <v>5</v>
      </c>
      <c r="AV13" s="12">
        <f ca="1">INT(RAND()*8+2)</f>
        <v>8</v>
      </c>
      <c r="AW13" s="12">
        <f ca="1">AU13*AU12+AV13*AV12</f>
        <v>-44</v>
      </c>
    </row>
    <row r="14" spans="1:51" ht="19" customHeight="1" x14ac:dyDescent="0.2">
      <c r="E14" s="28"/>
      <c r="F14" s="28"/>
      <c r="G14" s="27" t="s">
        <v>14</v>
      </c>
      <c r="H14" s="27"/>
      <c r="I14" s="29" t="s">
        <v>15</v>
      </c>
      <c r="J14" s="29"/>
      <c r="K14" s="29" t="s">
        <v>16</v>
      </c>
      <c r="L14" s="29"/>
      <c r="M14" s="29" t="s">
        <v>17</v>
      </c>
      <c r="N14" s="29"/>
      <c r="O14" s="27">
        <f ca="1">AU14</f>
        <v>-4</v>
      </c>
      <c r="P14" s="27"/>
      <c r="Q14" s="27"/>
      <c r="AU14" s="12">
        <f ca="1">AU12+AV12</f>
        <v>-4</v>
      </c>
    </row>
    <row r="15" spans="1:51" ht="19" customHeight="1" x14ac:dyDescent="0.2">
      <c r="D15" t="s">
        <v>23</v>
      </c>
    </row>
    <row r="16" spans="1:51" ht="19" customHeight="1" x14ac:dyDescent="0.2"/>
    <row r="17" spans="1:49" ht="19" customHeight="1" x14ac:dyDescent="0.2"/>
    <row r="18" spans="1:49" ht="19" customHeight="1" x14ac:dyDescent="0.2"/>
    <row r="19" spans="1:49" ht="19" customHeight="1" x14ac:dyDescent="0.2"/>
    <row r="20" spans="1:49" ht="19" customHeight="1" x14ac:dyDescent="0.2"/>
    <row r="21" spans="1:49" ht="19" customHeight="1" x14ac:dyDescent="0.2">
      <c r="A21" s="1" t="s">
        <v>21</v>
      </c>
      <c r="D21" t="s">
        <v>5</v>
      </c>
      <c r="H21" t="s">
        <v>6</v>
      </c>
      <c r="I21" s="29">
        <f ca="1">AU21</f>
        <v>-4</v>
      </c>
      <c r="J21" s="29"/>
      <c r="K21" t="s">
        <v>7</v>
      </c>
      <c r="L21" s="29">
        <f ca="1">AV21</f>
        <v>5</v>
      </c>
      <c r="M21" s="29"/>
      <c r="N21" t="s">
        <v>8</v>
      </c>
      <c r="O21" t="s">
        <v>9</v>
      </c>
      <c r="AU21" s="12">
        <f ca="1">INT(RAND()*9+1)*(-1)^INT(RAND()*2)</f>
        <v>-4</v>
      </c>
      <c r="AV21" s="12">
        <f ca="1">INT(RAND()*9+1)*(-1)^INT(RAND()*2)</f>
        <v>5</v>
      </c>
    </row>
    <row r="22" spans="1:49" ht="19" customHeight="1" x14ac:dyDescent="0.2">
      <c r="E22" s="28" t="s">
        <v>18</v>
      </c>
      <c r="F22" s="28"/>
      <c r="G22" s="29">
        <f ca="1">AU22</f>
        <v>2</v>
      </c>
      <c r="H22" s="29"/>
      <c r="I22" s="29" t="s">
        <v>10</v>
      </c>
      <c r="J22" s="29"/>
      <c r="K22" s="29" t="s">
        <v>20</v>
      </c>
      <c r="L22" s="29"/>
      <c r="M22" s="29">
        <f ca="1">AV22</f>
        <v>4</v>
      </c>
      <c r="N22" s="29"/>
      <c r="O22" s="29" t="s">
        <v>12</v>
      </c>
      <c r="P22" s="29"/>
      <c r="Q22" s="29" t="s">
        <v>13</v>
      </c>
      <c r="R22" s="29"/>
      <c r="S22" s="27">
        <f ca="1">AW22</f>
        <v>-28</v>
      </c>
      <c r="T22" s="27"/>
      <c r="U22" s="27"/>
      <c r="AU22" s="12">
        <f ca="1">INT(RAND()*8+2)</f>
        <v>2</v>
      </c>
      <c r="AV22" s="12">
        <f ca="1">INT(RAND()*8+2)</f>
        <v>4</v>
      </c>
      <c r="AW22" s="12">
        <f ca="1">AU22*AU21-AV22*AV21</f>
        <v>-28</v>
      </c>
    </row>
    <row r="23" spans="1:49" ht="19" customHeight="1" x14ac:dyDescent="0.2">
      <c r="E23" s="28"/>
      <c r="F23" s="28"/>
      <c r="G23" s="27" t="s">
        <v>14</v>
      </c>
      <c r="H23" s="27"/>
      <c r="I23" s="29" t="s">
        <v>15</v>
      </c>
      <c r="J23" s="29"/>
      <c r="K23" s="29" t="s">
        <v>16</v>
      </c>
      <c r="L23" s="29"/>
      <c r="M23" s="29" t="s">
        <v>17</v>
      </c>
      <c r="N23" s="29"/>
      <c r="O23" s="27">
        <f ca="1">AU23</f>
        <v>1</v>
      </c>
      <c r="P23" s="27"/>
      <c r="Q23" s="27"/>
      <c r="AU23" s="12">
        <f ca="1">AU21+AV21</f>
        <v>1</v>
      </c>
    </row>
    <row r="24" spans="1:49" ht="19" customHeight="1" x14ac:dyDescent="0.2">
      <c r="D24" t="s">
        <v>23</v>
      </c>
    </row>
    <row r="25" spans="1:49" ht="19" customHeight="1" x14ac:dyDescent="0.2"/>
    <row r="26" spans="1:49" ht="19" customHeight="1" x14ac:dyDescent="0.2"/>
    <row r="27" spans="1:49" ht="19" customHeight="1" x14ac:dyDescent="0.2"/>
    <row r="28" spans="1:49" ht="19" customHeight="1" x14ac:dyDescent="0.2"/>
    <row r="29" spans="1:49" ht="19" customHeight="1" x14ac:dyDescent="0.2"/>
    <row r="30" spans="1:49" ht="19" customHeight="1" x14ac:dyDescent="0.2">
      <c r="A30" s="1" t="s">
        <v>22</v>
      </c>
      <c r="D30" t="s">
        <v>5</v>
      </c>
      <c r="H30" t="s">
        <v>6</v>
      </c>
      <c r="I30" s="29">
        <f ca="1">AU30</f>
        <v>-7</v>
      </c>
      <c r="J30" s="29"/>
      <c r="K30" t="s">
        <v>7</v>
      </c>
      <c r="L30" s="29">
        <f ca="1">AV30</f>
        <v>7</v>
      </c>
      <c r="M30" s="29"/>
      <c r="N30" t="s">
        <v>8</v>
      </c>
      <c r="O30" t="s">
        <v>9</v>
      </c>
      <c r="AU30" s="12">
        <f ca="1">INT(RAND()*9+1)*(-1)^INT(RAND()*2)</f>
        <v>-7</v>
      </c>
      <c r="AV30" s="12">
        <f ca="1">INT(RAND()*9+1)*(-1)^INT(RAND()*2)</f>
        <v>7</v>
      </c>
    </row>
    <row r="31" spans="1:49" ht="19" customHeight="1" x14ac:dyDescent="0.2">
      <c r="E31" s="28" t="s">
        <v>18</v>
      </c>
      <c r="F31" s="28"/>
      <c r="G31" s="29">
        <f ca="1">AU31</f>
        <v>2</v>
      </c>
      <c r="H31" s="29"/>
      <c r="I31" s="29" t="s">
        <v>10</v>
      </c>
      <c r="J31" s="29"/>
      <c r="K31" s="29" t="s">
        <v>15</v>
      </c>
      <c r="L31" s="29"/>
      <c r="M31" s="29">
        <f ca="1">AV31</f>
        <v>6</v>
      </c>
      <c r="N31" s="29"/>
      <c r="O31" s="29" t="s">
        <v>12</v>
      </c>
      <c r="P31" s="29"/>
      <c r="Q31" s="29" t="s">
        <v>13</v>
      </c>
      <c r="R31" s="29"/>
      <c r="S31" s="27">
        <f ca="1">AW31</f>
        <v>28</v>
      </c>
      <c r="T31" s="27"/>
      <c r="U31" s="27"/>
      <c r="AU31" s="12">
        <f ca="1">INT(RAND()*8+2)</f>
        <v>2</v>
      </c>
      <c r="AV31" s="12">
        <f ca="1">INT(RAND()*8+2)</f>
        <v>6</v>
      </c>
      <c r="AW31" s="12">
        <f ca="1">AU31*AU30+AV31*AV30</f>
        <v>28</v>
      </c>
    </row>
    <row r="32" spans="1:49" ht="19" customHeight="1" x14ac:dyDescent="0.2">
      <c r="E32" s="28"/>
      <c r="F32" s="28"/>
      <c r="G32" s="27" t="s">
        <v>14</v>
      </c>
      <c r="H32" s="27"/>
      <c r="I32" s="29" t="s">
        <v>20</v>
      </c>
      <c r="J32" s="29"/>
      <c r="K32" s="29" t="s">
        <v>16</v>
      </c>
      <c r="L32" s="29"/>
      <c r="M32" s="29" t="s">
        <v>17</v>
      </c>
      <c r="N32" s="29"/>
      <c r="O32" s="27">
        <f ca="1">AU32</f>
        <v>-14</v>
      </c>
      <c r="P32" s="27"/>
      <c r="Q32" s="27"/>
      <c r="AU32" s="12">
        <f ca="1">AU30-AV30</f>
        <v>-14</v>
      </c>
    </row>
    <row r="33" spans="1:51" ht="19" customHeight="1" x14ac:dyDescent="0.2">
      <c r="D33" t="s">
        <v>23</v>
      </c>
    </row>
    <row r="34" spans="1:51" ht="19" customHeight="1" x14ac:dyDescent="0.2"/>
    <row r="35" spans="1:51" ht="19" customHeight="1" x14ac:dyDescent="0.2"/>
    <row r="36" spans="1:51" ht="19" customHeight="1" x14ac:dyDescent="0.2"/>
    <row r="37" spans="1:51" ht="19" customHeight="1" x14ac:dyDescent="0.2"/>
    <row r="38" spans="1:51" ht="18" customHeight="1" x14ac:dyDescent="0.2"/>
    <row r="39" spans="1:51" ht="18" customHeight="1" x14ac:dyDescent="0.2"/>
    <row r="40" spans="1:51" ht="23.5" x14ac:dyDescent="0.2">
      <c r="D40" s="3" t="str">
        <f>IF(D1="","",D1)</f>
        <v>連立方程式とその解</v>
      </c>
      <c r="AM40" s="2" t="str">
        <f>IF(AM1="","",AM1)</f>
        <v>№</v>
      </c>
      <c r="AN40" s="2"/>
      <c r="AO40" s="30" t="str">
        <f>IF(AO1="","",AO1)</f>
        <v/>
      </c>
      <c r="AP40" s="30" t="str">
        <f>IF(AP1="","",AP1)</f>
        <v/>
      </c>
      <c r="AR40" s="12"/>
      <c r="AS40" s="12"/>
      <c r="AT40" s="12"/>
      <c r="AU40" s="10"/>
      <c r="AV40" s="10"/>
      <c r="AW40"/>
      <c r="AX40"/>
      <c r="AY40"/>
    </row>
    <row r="41" spans="1:51" ht="23.5" x14ac:dyDescent="0.2">
      <c r="E41" s="5" t="s">
        <v>2</v>
      </c>
      <c r="Q41" s="6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R41" s="12"/>
      <c r="AS41" s="12"/>
      <c r="AT41" s="12"/>
      <c r="AU41" s="10"/>
      <c r="AV41" s="10"/>
      <c r="AW41"/>
      <c r="AX41"/>
      <c r="AY41"/>
    </row>
    <row r="42" spans="1:51" ht="19" customHeight="1" x14ac:dyDescent="0.2">
      <c r="A42" t="str">
        <f>IF(A3="","",A3)</f>
        <v>１．</v>
      </c>
      <c r="D42" t="str">
        <f>IF(D3="","",D3)</f>
        <v>値の組</v>
      </c>
      <c r="H42" t="str">
        <f>IF(H3="","",H3)</f>
        <v>(</v>
      </c>
      <c r="I42" s="29">
        <f ca="1">IF(I3="","",I3)</f>
        <v>5</v>
      </c>
      <c r="J42" s="29"/>
      <c r="K42" t="str">
        <f>IF(K3="","",K3)</f>
        <v>,</v>
      </c>
      <c r="L42" s="29">
        <f ca="1">IF(L3="","",L3)</f>
        <v>6</v>
      </c>
      <c r="M42" s="29"/>
      <c r="N42" t="str">
        <f>IF(N3="","",N3)</f>
        <v>)</v>
      </c>
      <c r="O42" t="str">
        <f>IF(O3="","",O3)</f>
        <v>が連立方程式</v>
      </c>
    </row>
    <row r="43" spans="1:51" ht="19" customHeight="1" x14ac:dyDescent="0.2">
      <c r="C43" t="str">
        <f t="shared" ref="C43:AT43" si="0">IF(C4="","",C4)</f>
        <v/>
      </c>
      <c r="D43" t="str">
        <f t="shared" si="0"/>
        <v/>
      </c>
      <c r="E43" s="28" t="str">
        <f t="shared" si="0"/>
        <v>｛</v>
      </c>
      <c r="F43" s="28"/>
      <c r="G43" s="29">
        <f t="shared" ca="1" si="0"/>
        <v>2</v>
      </c>
      <c r="H43" s="29"/>
      <c r="I43" s="29" t="str">
        <f t="shared" si="0"/>
        <v>ｘ</v>
      </c>
      <c r="J43" s="29"/>
      <c r="K43" s="29" t="str">
        <f t="shared" si="0"/>
        <v>＋</v>
      </c>
      <c r="L43" s="29"/>
      <c r="M43" s="29">
        <f t="shared" ca="1" si="0"/>
        <v>8</v>
      </c>
      <c r="N43" s="29"/>
      <c r="O43" s="29" t="str">
        <f t="shared" si="0"/>
        <v>ｙ</v>
      </c>
      <c r="P43" s="29"/>
      <c r="Q43" s="29" t="str">
        <f t="shared" si="0"/>
        <v>＝</v>
      </c>
      <c r="R43" s="29"/>
      <c r="S43" s="27">
        <f t="shared" ca="1" si="0"/>
        <v>58</v>
      </c>
      <c r="T43" s="27"/>
      <c r="U43" s="27"/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/>
      </c>
      <c r="Z43" t="str">
        <f t="shared" si="0"/>
        <v/>
      </c>
      <c r="AA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</row>
    <row r="44" spans="1:51" ht="19" customHeight="1" x14ac:dyDescent="0.2">
      <c r="C44" t="str">
        <f t="shared" ref="C44:AT44" si="1">IF(C5="","",C5)</f>
        <v/>
      </c>
      <c r="D44" t="str">
        <f t="shared" si="1"/>
        <v/>
      </c>
      <c r="E44" s="28"/>
      <c r="F44" s="28"/>
      <c r="G44" s="29" t="str">
        <f t="shared" si="1"/>
        <v>ｘ</v>
      </c>
      <c r="H44" s="29"/>
      <c r="I44" s="29" t="str">
        <f t="shared" si="1"/>
        <v>＋</v>
      </c>
      <c r="J44" s="29"/>
      <c r="K44" s="29" t="str">
        <f t="shared" si="1"/>
        <v>ｙ</v>
      </c>
      <c r="L44" s="29"/>
      <c r="M44" s="29" t="str">
        <f t="shared" si="1"/>
        <v>＝</v>
      </c>
      <c r="N44" s="29"/>
      <c r="O44" s="27">
        <f t="shared" ca="1" si="1"/>
        <v>11</v>
      </c>
      <c r="P44" s="27"/>
      <c r="Q44" s="27"/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51" ht="19" customHeight="1" x14ac:dyDescent="0.2">
      <c r="A45" t="str">
        <f>IF(A6="","",A6)</f>
        <v/>
      </c>
      <c r="B45" t="str">
        <f>IF(B6="","",B6)</f>
        <v/>
      </c>
      <c r="C45" t="str">
        <f>IF(C6="","",C6)</f>
        <v/>
      </c>
      <c r="D45" t="str">
        <f>IF(D6="","",D6)</f>
        <v>の解であることを確かめなさい。</v>
      </c>
    </row>
    <row r="46" spans="1:51" ht="19" customHeight="1" x14ac:dyDescent="0.2">
      <c r="A46" t="str">
        <f t="shared" ref="A46:C49" si="2">IF(A7="","",A7)</f>
        <v/>
      </c>
      <c r="B46" t="str">
        <f t="shared" si="2"/>
        <v/>
      </c>
      <c r="C46" t="str">
        <f t="shared" si="2"/>
        <v/>
      </c>
      <c r="D46" s="8" t="s">
        <v>28</v>
      </c>
      <c r="E46" s="8"/>
      <c r="F46" s="8"/>
      <c r="G46" s="26">
        <f ca="1">I42</f>
        <v>5</v>
      </c>
      <c r="H46" s="26"/>
      <c r="I46" s="8" t="s">
        <v>29</v>
      </c>
      <c r="J46" s="8" t="s">
        <v>30</v>
      </c>
      <c r="K46" s="8"/>
      <c r="L46" s="8"/>
      <c r="M46" s="26">
        <f ca="1">L42</f>
        <v>6</v>
      </c>
      <c r="N46" s="26"/>
      <c r="O46" s="8" t="s">
        <v>24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1:51" ht="1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D47" s="8"/>
      <c r="E47" s="26">
        <f ca="1">G43</f>
        <v>2</v>
      </c>
      <c r="F47" s="26"/>
      <c r="G47" s="26" t="s">
        <v>31</v>
      </c>
      <c r="H47" s="26"/>
      <c r="I47" s="9" t="str">
        <f ca="1">IF(I42&lt;0,"(","")</f>
        <v/>
      </c>
      <c r="J47" s="26">
        <f ca="1">G46</f>
        <v>5</v>
      </c>
      <c r="K47" s="26"/>
      <c r="L47" s="9" t="str">
        <f ca="1">IF(I42&lt;0,")","")</f>
        <v/>
      </c>
      <c r="M47" s="26" t="str">
        <f>K43</f>
        <v>＋</v>
      </c>
      <c r="N47" s="26"/>
      <c r="O47" s="26">
        <f ca="1">M43</f>
        <v>8</v>
      </c>
      <c r="P47" s="26"/>
      <c r="Q47" s="26" t="s">
        <v>31</v>
      </c>
      <c r="R47" s="26"/>
      <c r="S47" s="9" t="str">
        <f ca="1">IF(L42&lt;0,"(","")</f>
        <v/>
      </c>
      <c r="T47" s="26">
        <f ca="1">M46</f>
        <v>6</v>
      </c>
      <c r="U47" s="26"/>
      <c r="V47" s="9" t="str">
        <f ca="1">IF(L42&lt;0,")","")</f>
        <v/>
      </c>
      <c r="W47" s="26" t="s">
        <v>32</v>
      </c>
      <c r="X47" s="26"/>
      <c r="Y47" s="26">
        <f ca="1">AU47</f>
        <v>10</v>
      </c>
      <c r="Z47" s="26"/>
      <c r="AA47" s="26"/>
      <c r="AB47" s="26" t="str">
        <f ca="1">IF(AV47&lt;0,"－","＋")</f>
        <v>＋</v>
      </c>
      <c r="AC47" s="26"/>
      <c r="AD47" s="26">
        <f ca="1">ABS(AV47)</f>
        <v>48</v>
      </c>
      <c r="AE47" s="26"/>
      <c r="AF47" s="26"/>
      <c r="AG47" s="26" t="s">
        <v>32</v>
      </c>
      <c r="AH47" s="26"/>
      <c r="AI47" s="31">
        <f ca="1">AW47</f>
        <v>58</v>
      </c>
      <c r="AJ47" s="31"/>
      <c r="AK47" s="31"/>
      <c r="AL47" s="8"/>
      <c r="AM47" s="8"/>
      <c r="AN47" s="8"/>
      <c r="AO47" s="8"/>
      <c r="AP47" s="8"/>
      <c r="AQ47" s="8"/>
      <c r="AR47" s="8"/>
      <c r="AS47" s="8"/>
      <c r="AT47" s="8"/>
      <c r="AU47" s="12">
        <f ca="1">E47*J47</f>
        <v>10</v>
      </c>
      <c r="AV47" s="12">
        <f ca="1">IF(M47="－",-O47*T47,O47*T47)</f>
        <v>48</v>
      </c>
      <c r="AW47" s="12">
        <f ca="1">AU47+AV47</f>
        <v>58</v>
      </c>
    </row>
    <row r="48" spans="1:51" ht="19" customHeight="1" x14ac:dyDescent="0.2">
      <c r="A48" t="str">
        <f t="shared" si="2"/>
        <v/>
      </c>
      <c r="B48" t="str">
        <f t="shared" si="2"/>
        <v/>
      </c>
      <c r="C48" t="str">
        <f t="shared" si="2"/>
        <v/>
      </c>
      <c r="D48" s="8" t="s">
        <v>33</v>
      </c>
      <c r="E48" s="8"/>
      <c r="F48" s="8"/>
      <c r="G48" s="26">
        <f ca="1">I42</f>
        <v>5</v>
      </c>
      <c r="H48" s="26"/>
      <c r="I48" s="8" t="s">
        <v>34</v>
      </c>
      <c r="J48" s="8" t="s">
        <v>35</v>
      </c>
      <c r="K48" s="8"/>
      <c r="L48" s="8"/>
      <c r="M48" s="26">
        <f ca="1">L42</f>
        <v>6</v>
      </c>
      <c r="N48" s="26"/>
      <c r="O48" s="8" t="s">
        <v>25</v>
      </c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Y48"/>
    </row>
    <row r="49" spans="1:49" ht="19" customHeight="1" x14ac:dyDescent="0.2">
      <c r="A49" t="str">
        <f t="shared" si="2"/>
        <v/>
      </c>
      <c r="B49" t="str">
        <f t="shared" si="2"/>
        <v/>
      </c>
      <c r="C49" t="str">
        <f t="shared" si="2"/>
        <v/>
      </c>
      <c r="D49" s="8"/>
      <c r="E49" s="26">
        <f ca="1">G48</f>
        <v>5</v>
      </c>
      <c r="F49" s="26"/>
      <c r="G49" s="26" t="str">
        <f>I44</f>
        <v>＋</v>
      </c>
      <c r="H49" s="26"/>
      <c r="I49" s="9" t="str">
        <f ca="1">IF(L42&lt;0,"(","")</f>
        <v/>
      </c>
      <c r="J49" s="26">
        <f ca="1">M48</f>
        <v>6</v>
      </c>
      <c r="K49" s="26"/>
      <c r="L49" s="9" t="str">
        <f ca="1">IF(L42&lt;0,")","")</f>
        <v/>
      </c>
      <c r="M49" s="26" t="s">
        <v>36</v>
      </c>
      <c r="N49" s="26"/>
      <c r="O49" s="31">
        <f ca="1">AW49</f>
        <v>11</v>
      </c>
      <c r="P49" s="31"/>
      <c r="Q49" s="31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12">
        <f ca="1">E49</f>
        <v>5</v>
      </c>
      <c r="AV49" s="12">
        <f ca="1">IF(G49="－",-J49,J49)</f>
        <v>6</v>
      </c>
      <c r="AW49" s="12">
        <f ca="1">AU49+AV49</f>
        <v>11</v>
      </c>
    </row>
    <row r="50" spans="1:49" ht="19" customHeight="1" x14ac:dyDescent="0.2">
      <c r="D50" s="8" t="s">
        <v>26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 t="s">
        <v>37</v>
      </c>
      <c r="V50" s="26">
        <f ca="1">I42</f>
        <v>5</v>
      </c>
      <c r="W50" s="26"/>
      <c r="X50" s="8" t="s">
        <v>29</v>
      </c>
      <c r="Y50" s="26">
        <f ca="1">L42</f>
        <v>6</v>
      </c>
      <c r="Z50" s="26"/>
      <c r="AA50" s="8" t="s">
        <v>38</v>
      </c>
      <c r="AB50" s="8" t="s">
        <v>27</v>
      </c>
      <c r="AC50" s="8"/>
      <c r="AD50" s="8"/>
      <c r="AE50" s="8"/>
      <c r="AF50" s="8"/>
      <c r="AG50" s="8"/>
      <c r="AH50" s="8"/>
      <c r="AS50" s="8"/>
      <c r="AT50" s="8"/>
    </row>
    <row r="51" spans="1:49" ht="19" customHeight="1" x14ac:dyDescent="0.2">
      <c r="A51" t="str">
        <f>IF(A12="","",A12)</f>
        <v>２．</v>
      </c>
      <c r="D51" t="str">
        <f>IF(D12="","",D12)</f>
        <v>値の組</v>
      </c>
      <c r="H51" t="str">
        <f>IF(H12="","",H12)</f>
        <v>(</v>
      </c>
      <c r="I51" s="29">
        <f ca="1">IF(I12="","",I12)</f>
        <v>4</v>
      </c>
      <c r="J51" s="29"/>
      <c r="K51" t="str">
        <f>IF(K12="","",K12)</f>
        <v>,</v>
      </c>
      <c r="L51" s="29">
        <f ca="1">IF(L12="","",L12)</f>
        <v>-8</v>
      </c>
      <c r="M51" s="29"/>
      <c r="N51" t="str">
        <f>IF(N12="","",N12)</f>
        <v>)</v>
      </c>
      <c r="O51" t="str">
        <f>IF(O12="","",O12)</f>
        <v>が連立方程式</v>
      </c>
    </row>
    <row r="52" spans="1:49" ht="19" customHeight="1" x14ac:dyDescent="0.2">
      <c r="C52" t="str">
        <f t="shared" ref="C52:AT52" si="3">IF(C13="","",C13)</f>
        <v/>
      </c>
      <c r="D52" t="str">
        <f t="shared" si="3"/>
        <v/>
      </c>
      <c r="E52" s="28" t="str">
        <f t="shared" si="3"/>
        <v>｛</v>
      </c>
      <c r="F52" s="28"/>
      <c r="G52" s="29">
        <f t="shared" ca="1" si="3"/>
        <v>5</v>
      </c>
      <c r="H52" s="29"/>
      <c r="I52" s="29" t="str">
        <f t="shared" si="3"/>
        <v>ｘ</v>
      </c>
      <c r="J52" s="29"/>
      <c r="K52" s="29" t="str">
        <f t="shared" si="3"/>
        <v>＋</v>
      </c>
      <c r="L52" s="29"/>
      <c r="M52" s="29">
        <f t="shared" ca="1" si="3"/>
        <v>8</v>
      </c>
      <c r="N52" s="29"/>
      <c r="O52" s="29" t="str">
        <f t="shared" si="3"/>
        <v>ｙ</v>
      </c>
      <c r="P52" s="29"/>
      <c r="Q52" s="29" t="str">
        <f t="shared" si="3"/>
        <v>＝</v>
      </c>
      <c r="R52" s="29"/>
      <c r="S52" s="27">
        <f t="shared" ca="1" si="3"/>
        <v>-44</v>
      </c>
      <c r="T52" s="27"/>
      <c r="U52" s="27"/>
      <c r="V52" t="str">
        <f t="shared" si="3"/>
        <v/>
      </c>
      <c r="W52" t="str">
        <f t="shared" si="3"/>
        <v/>
      </c>
      <c r="X52" t="str">
        <f t="shared" si="3"/>
        <v/>
      </c>
      <c r="Y52" t="str">
        <f t="shared" si="3"/>
        <v/>
      </c>
      <c r="Z52" t="str">
        <f t="shared" si="3"/>
        <v/>
      </c>
      <c r="AA52" t="str">
        <f t="shared" si="3"/>
        <v/>
      </c>
      <c r="AB52" t="str">
        <f t="shared" si="3"/>
        <v/>
      </c>
      <c r="AC52" t="str">
        <f t="shared" si="3"/>
        <v/>
      </c>
      <c r="AD52" t="str">
        <f t="shared" si="3"/>
        <v/>
      </c>
      <c r="AE52" t="str">
        <f t="shared" si="3"/>
        <v/>
      </c>
      <c r="AF52" t="str">
        <f t="shared" si="3"/>
        <v/>
      </c>
      <c r="AG52" t="str">
        <f t="shared" si="3"/>
        <v/>
      </c>
      <c r="AH52" t="str">
        <f t="shared" si="3"/>
        <v/>
      </c>
      <c r="AI52" t="str">
        <f t="shared" si="3"/>
        <v/>
      </c>
      <c r="AJ52" t="str">
        <f t="shared" si="3"/>
        <v/>
      </c>
      <c r="AK52" t="str">
        <f t="shared" si="3"/>
        <v/>
      </c>
      <c r="AL52" t="str">
        <f t="shared" si="3"/>
        <v/>
      </c>
      <c r="AM52" t="str">
        <f t="shared" si="3"/>
        <v/>
      </c>
      <c r="AN52" t="str">
        <f t="shared" si="3"/>
        <v/>
      </c>
      <c r="AO52" t="str">
        <f t="shared" si="3"/>
        <v/>
      </c>
      <c r="AP52" t="str">
        <f t="shared" si="3"/>
        <v/>
      </c>
      <c r="AQ52" t="str">
        <f t="shared" si="3"/>
        <v/>
      </c>
      <c r="AR52" t="str">
        <f t="shared" si="3"/>
        <v/>
      </c>
      <c r="AS52" t="str">
        <f t="shared" si="3"/>
        <v/>
      </c>
      <c r="AT52" t="str">
        <f t="shared" si="3"/>
        <v/>
      </c>
    </row>
    <row r="53" spans="1:49" ht="19" customHeight="1" x14ac:dyDescent="0.2">
      <c r="C53" t="str">
        <f>IF(C14="","",C14)</f>
        <v/>
      </c>
      <c r="D53" t="str">
        <f>IF(D14="","",D14)</f>
        <v/>
      </c>
      <c r="E53" s="28"/>
      <c r="F53" s="28"/>
      <c r="G53" s="29" t="str">
        <f>IF(G14="","",G14)</f>
        <v>ｘ</v>
      </c>
      <c r="H53" s="29"/>
      <c r="I53" s="29" t="str">
        <f>IF(I14="","",I14)</f>
        <v>＋</v>
      </c>
      <c r="J53" s="29"/>
      <c r="K53" s="29" t="str">
        <f>IF(K14="","",K14)</f>
        <v>ｙ</v>
      </c>
      <c r="L53" s="29"/>
      <c r="M53" s="29" t="str">
        <f>IF(M14="","",M14)</f>
        <v>＝</v>
      </c>
      <c r="N53" s="29"/>
      <c r="O53" s="27">
        <f ca="1">IF(O14="","",O14)</f>
        <v>-4</v>
      </c>
      <c r="P53" s="27"/>
      <c r="Q53" s="27"/>
      <c r="R53" t="str">
        <f t="shared" ref="R53:AT53" si="4">IF(R14="","",R14)</f>
        <v/>
      </c>
      <c r="S53" t="str">
        <f t="shared" si="4"/>
        <v/>
      </c>
      <c r="T53" t="str">
        <f t="shared" si="4"/>
        <v/>
      </c>
      <c r="U53" t="str">
        <f t="shared" si="4"/>
        <v/>
      </c>
      <c r="V53" t="str">
        <f t="shared" si="4"/>
        <v/>
      </c>
      <c r="W53" t="str">
        <f t="shared" si="4"/>
        <v/>
      </c>
      <c r="X53" t="str">
        <f t="shared" si="4"/>
        <v/>
      </c>
      <c r="Y53" t="str">
        <f t="shared" si="4"/>
        <v/>
      </c>
      <c r="Z53" t="str">
        <f t="shared" si="4"/>
        <v/>
      </c>
      <c r="AA53" t="str">
        <f t="shared" si="4"/>
        <v/>
      </c>
      <c r="AB53" t="str">
        <f t="shared" si="4"/>
        <v/>
      </c>
      <c r="AC53" t="str">
        <f t="shared" si="4"/>
        <v/>
      </c>
      <c r="AD53" t="str">
        <f t="shared" si="4"/>
        <v/>
      </c>
      <c r="AE53" t="str">
        <f t="shared" si="4"/>
        <v/>
      </c>
      <c r="AF53" t="str">
        <f t="shared" si="4"/>
        <v/>
      </c>
      <c r="AG53" t="str">
        <f t="shared" si="4"/>
        <v/>
      </c>
      <c r="AH53" t="str">
        <f t="shared" si="4"/>
        <v/>
      </c>
      <c r="AI53" t="str">
        <f t="shared" si="4"/>
        <v/>
      </c>
      <c r="AJ53" t="str">
        <f t="shared" si="4"/>
        <v/>
      </c>
      <c r="AK53" t="str">
        <f t="shared" si="4"/>
        <v/>
      </c>
      <c r="AL53" t="str">
        <f t="shared" si="4"/>
        <v/>
      </c>
      <c r="AM53" t="str">
        <f t="shared" si="4"/>
        <v/>
      </c>
      <c r="AN53" t="str">
        <f t="shared" si="4"/>
        <v/>
      </c>
      <c r="AO53" t="str">
        <f t="shared" si="4"/>
        <v/>
      </c>
      <c r="AP53" t="str">
        <f t="shared" si="4"/>
        <v/>
      </c>
      <c r="AQ53" t="str">
        <f t="shared" si="4"/>
        <v/>
      </c>
      <c r="AR53" t="str">
        <f t="shared" si="4"/>
        <v/>
      </c>
      <c r="AS53" t="str">
        <f t="shared" si="4"/>
        <v/>
      </c>
      <c r="AT53" t="str">
        <f t="shared" si="4"/>
        <v/>
      </c>
    </row>
    <row r="54" spans="1:49" ht="19" customHeight="1" x14ac:dyDescent="0.2">
      <c r="A54" t="str">
        <f>IF(A15="","",A15)</f>
        <v/>
      </c>
      <c r="B54" t="str">
        <f>IF(B15="","",B15)</f>
        <v/>
      </c>
      <c r="C54" t="str">
        <f>IF(C15="","",C15)</f>
        <v/>
      </c>
      <c r="D54" t="str">
        <f>IF(D15="","",D15)</f>
        <v>の解であることを確かめなさい。</v>
      </c>
    </row>
    <row r="55" spans="1:49" ht="19" customHeight="1" x14ac:dyDescent="0.2">
      <c r="D55" s="8" t="s">
        <v>28</v>
      </c>
      <c r="E55" s="8"/>
      <c r="F55" s="8"/>
      <c r="G55" s="26">
        <f ca="1">I51</f>
        <v>4</v>
      </c>
      <c r="H55" s="26"/>
      <c r="I55" s="8" t="s">
        <v>29</v>
      </c>
      <c r="J55" s="8" t="s">
        <v>30</v>
      </c>
      <c r="K55" s="8"/>
      <c r="L55" s="8"/>
      <c r="M55" s="26">
        <f ca="1">L51</f>
        <v>-8</v>
      </c>
      <c r="N55" s="26"/>
      <c r="O55" s="8" t="s">
        <v>24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</row>
    <row r="56" spans="1:49" ht="19" customHeight="1" x14ac:dyDescent="0.2">
      <c r="D56" s="8"/>
      <c r="E56" s="26">
        <f ca="1">G52</f>
        <v>5</v>
      </c>
      <c r="F56" s="26"/>
      <c r="G56" s="26" t="s">
        <v>31</v>
      </c>
      <c r="H56" s="26"/>
      <c r="I56" s="9" t="str">
        <f ca="1">IF(I51&lt;0,"(","")</f>
        <v/>
      </c>
      <c r="J56" s="26">
        <f ca="1">G55</f>
        <v>4</v>
      </c>
      <c r="K56" s="26"/>
      <c r="L56" s="9" t="str">
        <f ca="1">IF(I51&lt;0,")","")</f>
        <v/>
      </c>
      <c r="M56" s="26" t="str">
        <f>K52</f>
        <v>＋</v>
      </c>
      <c r="N56" s="26"/>
      <c r="O56" s="26">
        <f ca="1">M52</f>
        <v>8</v>
      </c>
      <c r="P56" s="26"/>
      <c r="Q56" s="26" t="s">
        <v>31</v>
      </c>
      <c r="R56" s="26"/>
      <c r="S56" s="9" t="str">
        <f ca="1">IF(L51&lt;0,"(","")</f>
        <v>(</v>
      </c>
      <c r="T56" s="26">
        <f ca="1">M55</f>
        <v>-8</v>
      </c>
      <c r="U56" s="26"/>
      <c r="V56" s="9" t="str">
        <f ca="1">IF(L51&lt;0,")","")</f>
        <v>)</v>
      </c>
      <c r="W56" s="26" t="s">
        <v>32</v>
      </c>
      <c r="X56" s="26"/>
      <c r="Y56" s="26">
        <f ca="1">AU56</f>
        <v>20</v>
      </c>
      <c r="Z56" s="26"/>
      <c r="AA56" s="26"/>
      <c r="AB56" s="26" t="str">
        <f ca="1">IF(AV56&lt;0,"－","＋")</f>
        <v>－</v>
      </c>
      <c r="AC56" s="26"/>
      <c r="AD56" s="26">
        <f ca="1">ABS(AV56)</f>
        <v>64</v>
      </c>
      <c r="AE56" s="26"/>
      <c r="AF56" s="26"/>
      <c r="AG56" s="26" t="s">
        <v>32</v>
      </c>
      <c r="AH56" s="26"/>
      <c r="AI56" s="31">
        <f ca="1">AW56</f>
        <v>-44</v>
      </c>
      <c r="AJ56" s="31"/>
      <c r="AK56" s="31"/>
      <c r="AL56" s="8"/>
      <c r="AM56" s="8"/>
      <c r="AN56" s="8"/>
      <c r="AO56" s="8"/>
      <c r="AP56" s="8"/>
      <c r="AQ56" s="8"/>
      <c r="AR56" s="8"/>
      <c r="AS56" s="8"/>
      <c r="AT56" s="8"/>
      <c r="AU56" s="12">
        <f ca="1">E56*J56</f>
        <v>20</v>
      </c>
      <c r="AV56" s="12">
        <f ca="1">IF(M56="－",-O56*T56,O56*T56)</f>
        <v>-64</v>
      </c>
      <c r="AW56" s="12">
        <f ca="1">AU56+AV56</f>
        <v>-44</v>
      </c>
    </row>
    <row r="57" spans="1:49" ht="19" customHeight="1" x14ac:dyDescent="0.2">
      <c r="D57" s="8" t="s">
        <v>33</v>
      </c>
      <c r="E57" s="8"/>
      <c r="F57" s="8"/>
      <c r="G57" s="26">
        <f ca="1">I51</f>
        <v>4</v>
      </c>
      <c r="H57" s="26"/>
      <c r="I57" s="8" t="s">
        <v>34</v>
      </c>
      <c r="J57" s="8" t="s">
        <v>35</v>
      </c>
      <c r="K57" s="8"/>
      <c r="L57" s="8"/>
      <c r="M57" s="26">
        <f ca="1">L51</f>
        <v>-8</v>
      </c>
      <c r="N57" s="26"/>
      <c r="O57" s="8" t="s">
        <v>25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</row>
    <row r="58" spans="1:49" ht="19" customHeight="1" x14ac:dyDescent="0.2">
      <c r="D58" s="8"/>
      <c r="E58" s="26">
        <f ca="1">G57</f>
        <v>4</v>
      </c>
      <c r="F58" s="26"/>
      <c r="G58" s="26" t="str">
        <f>I53</f>
        <v>＋</v>
      </c>
      <c r="H58" s="26"/>
      <c r="I58" s="9" t="str">
        <f ca="1">IF(L51&lt;0,"(","")</f>
        <v>(</v>
      </c>
      <c r="J58" s="26">
        <f ca="1">M57</f>
        <v>-8</v>
      </c>
      <c r="K58" s="26"/>
      <c r="L58" s="9" t="str">
        <f ca="1">IF(L51&lt;0,")","")</f>
        <v>)</v>
      </c>
      <c r="M58" s="26" t="s">
        <v>36</v>
      </c>
      <c r="N58" s="26"/>
      <c r="O58" s="31">
        <f ca="1">AW58</f>
        <v>-4</v>
      </c>
      <c r="P58" s="31"/>
      <c r="Q58" s="31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12">
        <f ca="1">E58</f>
        <v>4</v>
      </c>
      <c r="AV58" s="12">
        <f ca="1">IF(G58="－",-J58,J58)</f>
        <v>-8</v>
      </c>
      <c r="AW58" s="12">
        <f ca="1">AU58+AV58</f>
        <v>-4</v>
      </c>
    </row>
    <row r="59" spans="1:49" ht="19" customHeight="1" x14ac:dyDescent="0.2">
      <c r="D59" s="8" t="s">
        <v>26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 t="s">
        <v>37</v>
      </c>
      <c r="V59" s="26">
        <f ca="1">I51</f>
        <v>4</v>
      </c>
      <c r="W59" s="26"/>
      <c r="X59" s="8" t="s">
        <v>29</v>
      </c>
      <c r="Y59" s="26">
        <f ca="1">L51</f>
        <v>-8</v>
      </c>
      <c r="Z59" s="26"/>
      <c r="AA59" s="8" t="s">
        <v>38</v>
      </c>
      <c r="AB59" s="8" t="s">
        <v>27</v>
      </c>
      <c r="AC59" s="8"/>
      <c r="AD59" s="8"/>
      <c r="AE59" s="8"/>
      <c r="AF59" s="8"/>
      <c r="AG59" s="8"/>
      <c r="AH59" s="8"/>
      <c r="AS59" s="8"/>
      <c r="AT59" s="8"/>
    </row>
    <row r="60" spans="1:49" ht="19" customHeight="1" x14ac:dyDescent="0.2">
      <c r="A60" t="str">
        <f>IF(A21="","",A21)</f>
        <v>３．</v>
      </c>
      <c r="D60" t="str">
        <f>IF(D21="","",D21)</f>
        <v>値の組</v>
      </c>
      <c r="H60" t="str">
        <f>IF(H21="","",H21)</f>
        <v>(</v>
      </c>
      <c r="I60" s="29">
        <f ca="1">IF(I21="","",I21)</f>
        <v>-4</v>
      </c>
      <c r="J60" s="29"/>
      <c r="K60" t="str">
        <f>IF(K21="","",K21)</f>
        <v>,</v>
      </c>
      <c r="L60" s="29">
        <f ca="1">IF(L21="","",L21)</f>
        <v>5</v>
      </c>
      <c r="M60" s="29"/>
      <c r="N60" t="str">
        <f>IF(N21="","",N21)</f>
        <v>)</v>
      </c>
      <c r="O60" t="str">
        <f>IF(O21="","",O21)</f>
        <v>が連立方程式</v>
      </c>
    </row>
    <row r="61" spans="1:49" ht="19" customHeight="1" x14ac:dyDescent="0.2">
      <c r="C61" t="str">
        <f t="shared" ref="C61:AT61" si="5">IF(C22="","",C22)</f>
        <v/>
      </c>
      <c r="D61" t="str">
        <f t="shared" si="5"/>
        <v/>
      </c>
      <c r="E61" s="28" t="str">
        <f t="shared" si="5"/>
        <v>｛</v>
      </c>
      <c r="F61" s="28"/>
      <c r="G61" s="29">
        <f t="shared" ca="1" si="5"/>
        <v>2</v>
      </c>
      <c r="H61" s="29"/>
      <c r="I61" s="29" t="str">
        <f t="shared" si="5"/>
        <v>ｘ</v>
      </c>
      <c r="J61" s="29"/>
      <c r="K61" s="29" t="str">
        <f t="shared" si="5"/>
        <v>－</v>
      </c>
      <c r="L61" s="29"/>
      <c r="M61" s="29">
        <f t="shared" ca="1" si="5"/>
        <v>4</v>
      </c>
      <c r="N61" s="29"/>
      <c r="O61" s="29" t="str">
        <f t="shared" si="5"/>
        <v>ｙ</v>
      </c>
      <c r="P61" s="29"/>
      <c r="Q61" s="29" t="str">
        <f t="shared" si="5"/>
        <v>＝</v>
      </c>
      <c r="R61" s="29"/>
      <c r="S61" s="27">
        <f t="shared" ca="1" si="5"/>
        <v>-28</v>
      </c>
      <c r="T61" s="27"/>
      <c r="U61" s="27"/>
      <c r="V61" t="str">
        <f t="shared" si="5"/>
        <v/>
      </c>
      <c r="W61" t="str">
        <f t="shared" si="5"/>
        <v/>
      </c>
      <c r="X61" t="str">
        <f t="shared" si="5"/>
        <v/>
      </c>
      <c r="Y61" t="str">
        <f t="shared" si="5"/>
        <v/>
      </c>
      <c r="Z61" t="str">
        <f t="shared" si="5"/>
        <v/>
      </c>
      <c r="AA61" t="str">
        <f t="shared" si="5"/>
        <v/>
      </c>
      <c r="AB61" t="str">
        <f t="shared" si="5"/>
        <v/>
      </c>
      <c r="AC61" t="str">
        <f t="shared" si="5"/>
        <v/>
      </c>
      <c r="AD61" t="str">
        <f t="shared" si="5"/>
        <v/>
      </c>
      <c r="AE61" t="str">
        <f t="shared" si="5"/>
        <v/>
      </c>
      <c r="AF61" t="str">
        <f t="shared" si="5"/>
        <v/>
      </c>
      <c r="AG61" t="str">
        <f t="shared" si="5"/>
        <v/>
      </c>
      <c r="AH61" t="str">
        <f t="shared" si="5"/>
        <v/>
      </c>
      <c r="AI61" t="str">
        <f t="shared" si="5"/>
        <v/>
      </c>
      <c r="AJ61" t="str">
        <f t="shared" si="5"/>
        <v/>
      </c>
      <c r="AK61" t="str">
        <f t="shared" si="5"/>
        <v/>
      </c>
      <c r="AL61" t="str">
        <f t="shared" si="5"/>
        <v/>
      </c>
      <c r="AM61" t="str">
        <f t="shared" si="5"/>
        <v/>
      </c>
      <c r="AN61" t="str">
        <f t="shared" si="5"/>
        <v/>
      </c>
      <c r="AO61" t="str">
        <f t="shared" si="5"/>
        <v/>
      </c>
      <c r="AP61" t="str">
        <f t="shared" si="5"/>
        <v/>
      </c>
      <c r="AQ61" t="str">
        <f t="shared" si="5"/>
        <v/>
      </c>
      <c r="AR61" t="str">
        <f t="shared" si="5"/>
        <v/>
      </c>
      <c r="AS61" t="str">
        <f t="shared" si="5"/>
        <v/>
      </c>
      <c r="AT61" t="str">
        <f t="shared" si="5"/>
        <v/>
      </c>
    </row>
    <row r="62" spans="1:49" ht="19" customHeight="1" x14ac:dyDescent="0.2">
      <c r="C62" t="str">
        <f t="shared" ref="C62:AT62" si="6">IF(C23="","",C23)</f>
        <v/>
      </c>
      <c r="D62" t="str">
        <f t="shared" si="6"/>
        <v/>
      </c>
      <c r="E62" s="28"/>
      <c r="F62" s="28"/>
      <c r="G62" s="29" t="str">
        <f t="shared" si="6"/>
        <v>ｘ</v>
      </c>
      <c r="H62" s="29"/>
      <c r="I62" s="29" t="str">
        <f t="shared" si="6"/>
        <v>＋</v>
      </c>
      <c r="J62" s="29"/>
      <c r="K62" s="29" t="str">
        <f t="shared" si="6"/>
        <v>ｙ</v>
      </c>
      <c r="L62" s="29"/>
      <c r="M62" s="29" t="str">
        <f t="shared" si="6"/>
        <v>＝</v>
      </c>
      <c r="N62" s="29"/>
      <c r="O62" s="27">
        <f t="shared" ca="1" si="6"/>
        <v>1</v>
      </c>
      <c r="P62" s="27"/>
      <c r="Q62" s="27"/>
      <c r="R62" t="str">
        <f t="shared" si="6"/>
        <v/>
      </c>
      <c r="S62" t="str">
        <f t="shared" si="6"/>
        <v/>
      </c>
      <c r="T62" t="str">
        <f t="shared" si="6"/>
        <v/>
      </c>
      <c r="U62" t="str">
        <f t="shared" si="6"/>
        <v/>
      </c>
      <c r="V62" t="str">
        <f t="shared" si="6"/>
        <v/>
      </c>
      <c r="W62" t="str">
        <f t="shared" si="6"/>
        <v/>
      </c>
      <c r="X62" t="str">
        <f t="shared" si="6"/>
        <v/>
      </c>
      <c r="Y62" t="str">
        <f t="shared" si="6"/>
        <v/>
      </c>
      <c r="Z62" t="str">
        <f t="shared" si="6"/>
        <v/>
      </c>
      <c r="AA62" t="str">
        <f t="shared" si="6"/>
        <v/>
      </c>
      <c r="AB62" t="str">
        <f t="shared" si="6"/>
        <v/>
      </c>
      <c r="AC62" t="str">
        <f t="shared" si="6"/>
        <v/>
      </c>
      <c r="AD62" t="str">
        <f t="shared" si="6"/>
        <v/>
      </c>
      <c r="AE62" t="str">
        <f t="shared" si="6"/>
        <v/>
      </c>
      <c r="AF62" t="str">
        <f t="shared" si="6"/>
        <v/>
      </c>
      <c r="AG62" t="str">
        <f t="shared" si="6"/>
        <v/>
      </c>
      <c r="AH62" t="str">
        <f t="shared" si="6"/>
        <v/>
      </c>
      <c r="AI62" t="str">
        <f t="shared" si="6"/>
        <v/>
      </c>
      <c r="AJ62" t="str">
        <f t="shared" si="6"/>
        <v/>
      </c>
      <c r="AK62" t="str">
        <f t="shared" si="6"/>
        <v/>
      </c>
      <c r="AL62" t="str">
        <f t="shared" si="6"/>
        <v/>
      </c>
      <c r="AM62" t="str">
        <f t="shared" si="6"/>
        <v/>
      </c>
      <c r="AN62" t="str">
        <f t="shared" si="6"/>
        <v/>
      </c>
      <c r="AO62" t="str">
        <f t="shared" si="6"/>
        <v/>
      </c>
      <c r="AP62" t="str">
        <f t="shared" si="6"/>
        <v/>
      </c>
      <c r="AQ62" t="str">
        <f t="shared" si="6"/>
        <v/>
      </c>
      <c r="AR62" t="str">
        <f t="shared" si="6"/>
        <v/>
      </c>
      <c r="AS62" t="str">
        <f t="shared" si="6"/>
        <v/>
      </c>
      <c r="AT62" t="str">
        <f t="shared" si="6"/>
        <v/>
      </c>
    </row>
    <row r="63" spans="1:49" ht="19" customHeight="1" x14ac:dyDescent="0.2">
      <c r="A63" t="str">
        <f>IF(A24="","",A24)</f>
        <v/>
      </c>
      <c r="B63" t="str">
        <f>IF(B24="","",B24)</f>
        <v/>
      </c>
      <c r="C63" t="str">
        <f>IF(C24="","",C24)</f>
        <v/>
      </c>
      <c r="D63" t="str">
        <f>IF(D24="","",D24)</f>
        <v>の解であることを確かめなさい。</v>
      </c>
    </row>
    <row r="64" spans="1:49" ht="19" customHeight="1" x14ac:dyDescent="0.2">
      <c r="D64" s="8" t="s">
        <v>28</v>
      </c>
      <c r="E64" s="8"/>
      <c r="F64" s="8"/>
      <c r="G64" s="26">
        <f ca="1">I60</f>
        <v>-4</v>
      </c>
      <c r="H64" s="26"/>
      <c r="I64" s="8" t="s">
        <v>29</v>
      </c>
      <c r="J64" s="8" t="s">
        <v>30</v>
      </c>
      <c r="K64" s="8"/>
      <c r="L64" s="8"/>
      <c r="M64" s="26">
        <f ca="1">L60</f>
        <v>5</v>
      </c>
      <c r="N64" s="26"/>
      <c r="O64" s="8" t="s">
        <v>24</v>
      </c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</row>
    <row r="65" spans="1:49" ht="19" customHeight="1" x14ac:dyDescent="0.2">
      <c r="D65" s="8"/>
      <c r="E65" s="26">
        <f ca="1">G61</f>
        <v>2</v>
      </c>
      <c r="F65" s="26"/>
      <c r="G65" s="26" t="s">
        <v>31</v>
      </c>
      <c r="H65" s="26"/>
      <c r="I65" s="9" t="str">
        <f ca="1">IF(I60&lt;0,"(","")</f>
        <v>(</v>
      </c>
      <c r="J65" s="26">
        <f ca="1">G64</f>
        <v>-4</v>
      </c>
      <c r="K65" s="26"/>
      <c r="L65" s="9" t="str">
        <f ca="1">IF(I60&lt;0,")","")</f>
        <v>)</v>
      </c>
      <c r="M65" s="26" t="str">
        <f>K61</f>
        <v>－</v>
      </c>
      <c r="N65" s="26"/>
      <c r="O65" s="26">
        <f ca="1">M61</f>
        <v>4</v>
      </c>
      <c r="P65" s="26"/>
      <c r="Q65" s="26" t="s">
        <v>31</v>
      </c>
      <c r="R65" s="26"/>
      <c r="S65" s="9" t="str">
        <f ca="1">IF(L60&lt;0,"(","")</f>
        <v/>
      </c>
      <c r="T65" s="26">
        <f ca="1">M64</f>
        <v>5</v>
      </c>
      <c r="U65" s="26"/>
      <c r="V65" s="9" t="str">
        <f ca="1">IF(L60&lt;0,")","")</f>
        <v/>
      </c>
      <c r="W65" s="26" t="s">
        <v>32</v>
      </c>
      <c r="X65" s="26"/>
      <c r="Y65" s="26">
        <f ca="1">AU65</f>
        <v>-8</v>
      </c>
      <c r="Z65" s="26"/>
      <c r="AA65" s="26"/>
      <c r="AB65" s="26" t="str">
        <f ca="1">IF(AV65&lt;0,"－","＋")</f>
        <v>－</v>
      </c>
      <c r="AC65" s="26"/>
      <c r="AD65" s="26">
        <f ca="1">ABS(AV65)</f>
        <v>20</v>
      </c>
      <c r="AE65" s="26"/>
      <c r="AF65" s="26"/>
      <c r="AG65" s="26" t="s">
        <v>32</v>
      </c>
      <c r="AH65" s="26"/>
      <c r="AI65" s="31">
        <f ca="1">AW65</f>
        <v>-28</v>
      </c>
      <c r="AJ65" s="31"/>
      <c r="AK65" s="31"/>
      <c r="AL65" s="8"/>
      <c r="AM65" s="8"/>
      <c r="AN65" s="8"/>
      <c r="AO65" s="8"/>
      <c r="AP65" s="8"/>
      <c r="AQ65" s="8"/>
      <c r="AR65" s="8"/>
      <c r="AS65" s="8"/>
      <c r="AT65" s="8"/>
      <c r="AU65" s="12">
        <f ca="1">E65*J65</f>
        <v>-8</v>
      </c>
      <c r="AV65" s="12">
        <f ca="1">IF(M65="－",-O65*T65,O65*T65)</f>
        <v>-20</v>
      </c>
      <c r="AW65" s="12">
        <f ca="1">AU65+AV65</f>
        <v>-28</v>
      </c>
    </row>
    <row r="66" spans="1:49" ht="19" customHeight="1" x14ac:dyDescent="0.2">
      <c r="D66" s="8" t="s">
        <v>33</v>
      </c>
      <c r="E66" s="8"/>
      <c r="F66" s="8"/>
      <c r="G66" s="26">
        <f ca="1">I60</f>
        <v>-4</v>
      </c>
      <c r="H66" s="26"/>
      <c r="I66" s="8" t="s">
        <v>34</v>
      </c>
      <c r="J66" s="8" t="s">
        <v>35</v>
      </c>
      <c r="K66" s="8"/>
      <c r="L66" s="8"/>
      <c r="M66" s="26">
        <f ca="1">L60</f>
        <v>5</v>
      </c>
      <c r="N66" s="26"/>
      <c r="O66" s="8" t="s">
        <v>25</v>
      </c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</row>
    <row r="67" spans="1:49" ht="19" customHeight="1" x14ac:dyDescent="0.2">
      <c r="D67" s="8"/>
      <c r="E67" s="26">
        <f ca="1">G66</f>
        <v>-4</v>
      </c>
      <c r="F67" s="26"/>
      <c r="G67" s="26" t="str">
        <f>I62</f>
        <v>＋</v>
      </c>
      <c r="H67" s="26"/>
      <c r="I67" s="9" t="str">
        <f ca="1">IF(L60&lt;0,"(","")</f>
        <v/>
      </c>
      <c r="J67" s="26">
        <f ca="1">M66</f>
        <v>5</v>
      </c>
      <c r="K67" s="26"/>
      <c r="L67" s="9" t="str">
        <f ca="1">IF(L60&lt;0,")","")</f>
        <v/>
      </c>
      <c r="M67" s="26" t="s">
        <v>36</v>
      </c>
      <c r="N67" s="26"/>
      <c r="O67" s="31">
        <f ca="1">AW67</f>
        <v>1</v>
      </c>
      <c r="P67" s="31"/>
      <c r="Q67" s="31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12">
        <f ca="1">E67</f>
        <v>-4</v>
      </c>
      <c r="AV67" s="12">
        <f ca="1">IF(G67="－",-J67,J67)</f>
        <v>5</v>
      </c>
      <c r="AW67" s="12">
        <f ca="1">AU67+AV67</f>
        <v>1</v>
      </c>
    </row>
    <row r="68" spans="1:49" ht="19" customHeight="1" x14ac:dyDescent="0.2">
      <c r="D68" s="8" t="s">
        <v>26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 t="s">
        <v>37</v>
      </c>
      <c r="V68" s="26">
        <f ca="1">I60</f>
        <v>-4</v>
      </c>
      <c r="W68" s="26"/>
      <c r="X68" s="8" t="s">
        <v>29</v>
      </c>
      <c r="Y68" s="26">
        <f ca="1">L60</f>
        <v>5</v>
      </c>
      <c r="Z68" s="26"/>
      <c r="AA68" s="8" t="s">
        <v>38</v>
      </c>
      <c r="AB68" s="8" t="s">
        <v>27</v>
      </c>
      <c r="AC68" s="8"/>
      <c r="AD68" s="8"/>
      <c r="AE68" s="8"/>
      <c r="AF68" s="8"/>
      <c r="AG68" s="8"/>
      <c r="AH68" s="8"/>
      <c r="AS68" s="8"/>
      <c r="AT68" s="8"/>
    </row>
    <row r="69" spans="1:49" ht="19" customHeight="1" x14ac:dyDescent="0.2">
      <c r="A69" t="str">
        <f>IF(A30="","",A30)</f>
        <v>４．</v>
      </c>
      <c r="D69" t="str">
        <f>IF(D30="","",D30)</f>
        <v>値の組</v>
      </c>
      <c r="H69" t="str">
        <f>IF(H30="","",H30)</f>
        <v>(</v>
      </c>
      <c r="I69" s="29">
        <f ca="1">IF(I30="","",I30)</f>
        <v>-7</v>
      </c>
      <c r="J69" s="29"/>
      <c r="K69" t="str">
        <f>IF(K30="","",K30)</f>
        <v>,</v>
      </c>
      <c r="L69" s="29">
        <f ca="1">IF(L30="","",L30)</f>
        <v>7</v>
      </c>
      <c r="M69" s="29"/>
      <c r="N69" t="str">
        <f>IF(N30="","",N30)</f>
        <v>)</v>
      </c>
      <c r="O69" t="str">
        <f>IF(O30="","",O30)</f>
        <v>が連立方程式</v>
      </c>
    </row>
    <row r="70" spans="1:49" ht="19" customHeight="1" x14ac:dyDescent="0.2">
      <c r="C70" t="str">
        <f t="shared" ref="C70:AT70" si="7">IF(C31="","",C31)</f>
        <v/>
      </c>
      <c r="D70" t="str">
        <f t="shared" si="7"/>
        <v/>
      </c>
      <c r="E70" s="28" t="str">
        <f t="shared" si="7"/>
        <v>｛</v>
      </c>
      <c r="F70" s="28"/>
      <c r="G70" s="29">
        <f t="shared" ca="1" si="7"/>
        <v>2</v>
      </c>
      <c r="H70" s="29"/>
      <c r="I70" s="29" t="str">
        <f t="shared" si="7"/>
        <v>ｘ</v>
      </c>
      <c r="J70" s="29"/>
      <c r="K70" s="29" t="str">
        <f t="shared" si="7"/>
        <v>＋</v>
      </c>
      <c r="L70" s="29"/>
      <c r="M70" s="29">
        <f t="shared" ca="1" si="7"/>
        <v>6</v>
      </c>
      <c r="N70" s="29"/>
      <c r="O70" s="29" t="str">
        <f t="shared" si="7"/>
        <v>ｙ</v>
      </c>
      <c r="P70" s="29"/>
      <c r="Q70" s="29" t="str">
        <f t="shared" si="7"/>
        <v>＝</v>
      </c>
      <c r="R70" s="29"/>
      <c r="S70" s="27">
        <f t="shared" ca="1" si="7"/>
        <v>28</v>
      </c>
      <c r="T70" s="27"/>
      <c r="U70" s="27"/>
      <c r="V70" t="str">
        <f t="shared" si="7"/>
        <v/>
      </c>
      <c r="W70" t="str">
        <f t="shared" si="7"/>
        <v/>
      </c>
      <c r="X70" t="str">
        <f t="shared" si="7"/>
        <v/>
      </c>
      <c r="Y70" t="str">
        <f t="shared" si="7"/>
        <v/>
      </c>
      <c r="Z70" t="str">
        <f t="shared" si="7"/>
        <v/>
      </c>
      <c r="AA70" t="str">
        <f t="shared" si="7"/>
        <v/>
      </c>
      <c r="AB70" t="str">
        <f t="shared" si="7"/>
        <v/>
      </c>
      <c r="AC70" t="str">
        <f t="shared" si="7"/>
        <v/>
      </c>
      <c r="AD70" t="str">
        <f t="shared" si="7"/>
        <v/>
      </c>
      <c r="AE70" t="str">
        <f t="shared" si="7"/>
        <v/>
      </c>
      <c r="AF70" t="str">
        <f t="shared" si="7"/>
        <v/>
      </c>
      <c r="AG70" t="str">
        <f t="shared" si="7"/>
        <v/>
      </c>
      <c r="AH70" t="str">
        <f t="shared" si="7"/>
        <v/>
      </c>
      <c r="AI70" t="str">
        <f t="shared" si="7"/>
        <v/>
      </c>
      <c r="AJ70" t="str">
        <f t="shared" si="7"/>
        <v/>
      </c>
      <c r="AK70" t="str">
        <f t="shared" si="7"/>
        <v/>
      </c>
      <c r="AL70" t="str">
        <f t="shared" si="7"/>
        <v/>
      </c>
      <c r="AM70" t="str">
        <f t="shared" si="7"/>
        <v/>
      </c>
      <c r="AN70" t="str">
        <f t="shared" si="7"/>
        <v/>
      </c>
      <c r="AO70" t="str">
        <f t="shared" si="7"/>
        <v/>
      </c>
      <c r="AP70" t="str">
        <f t="shared" si="7"/>
        <v/>
      </c>
      <c r="AQ70" t="str">
        <f t="shared" si="7"/>
        <v/>
      </c>
      <c r="AR70" t="str">
        <f t="shared" si="7"/>
        <v/>
      </c>
      <c r="AS70" t="str">
        <f t="shared" si="7"/>
        <v/>
      </c>
      <c r="AT70" t="str">
        <f t="shared" si="7"/>
        <v/>
      </c>
    </row>
    <row r="71" spans="1:49" ht="19" customHeight="1" x14ac:dyDescent="0.2">
      <c r="C71" t="str">
        <f t="shared" ref="C71:AT71" si="8">IF(C32="","",C32)</f>
        <v/>
      </c>
      <c r="D71" t="str">
        <f t="shared" si="8"/>
        <v/>
      </c>
      <c r="E71" s="28"/>
      <c r="F71" s="28"/>
      <c r="G71" s="29" t="str">
        <f t="shared" si="8"/>
        <v>ｘ</v>
      </c>
      <c r="H71" s="29"/>
      <c r="I71" s="29" t="str">
        <f t="shared" si="8"/>
        <v>－</v>
      </c>
      <c r="J71" s="29"/>
      <c r="K71" s="29" t="str">
        <f t="shared" si="8"/>
        <v>ｙ</v>
      </c>
      <c r="L71" s="29"/>
      <c r="M71" s="29" t="str">
        <f t="shared" si="8"/>
        <v>＝</v>
      </c>
      <c r="N71" s="29"/>
      <c r="O71" s="27">
        <f t="shared" ca="1" si="8"/>
        <v>-14</v>
      </c>
      <c r="P71" s="27"/>
      <c r="Q71" s="27"/>
      <c r="R71" t="str">
        <f t="shared" si="8"/>
        <v/>
      </c>
      <c r="S71" t="str">
        <f t="shared" si="8"/>
        <v/>
      </c>
      <c r="T71" t="str">
        <f t="shared" si="8"/>
        <v/>
      </c>
      <c r="U71" t="str">
        <f t="shared" si="8"/>
        <v/>
      </c>
      <c r="V71" t="str">
        <f t="shared" si="8"/>
        <v/>
      </c>
      <c r="W71" t="str">
        <f t="shared" si="8"/>
        <v/>
      </c>
      <c r="X71" t="str">
        <f t="shared" si="8"/>
        <v/>
      </c>
      <c r="Y71" t="str">
        <f t="shared" si="8"/>
        <v/>
      </c>
      <c r="Z71" t="str">
        <f t="shared" si="8"/>
        <v/>
      </c>
      <c r="AA71" t="str">
        <f t="shared" si="8"/>
        <v/>
      </c>
      <c r="AB71" t="str">
        <f t="shared" si="8"/>
        <v/>
      </c>
      <c r="AC71" t="str">
        <f t="shared" si="8"/>
        <v/>
      </c>
      <c r="AD71" t="str">
        <f t="shared" si="8"/>
        <v/>
      </c>
      <c r="AE71" t="str">
        <f t="shared" si="8"/>
        <v/>
      </c>
      <c r="AF71" t="str">
        <f t="shared" si="8"/>
        <v/>
      </c>
      <c r="AG71" t="str">
        <f t="shared" si="8"/>
        <v/>
      </c>
      <c r="AH71" t="str">
        <f t="shared" si="8"/>
        <v/>
      </c>
      <c r="AI71" t="str">
        <f t="shared" si="8"/>
        <v/>
      </c>
      <c r="AJ71" t="str">
        <f t="shared" si="8"/>
        <v/>
      </c>
      <c r="AK71" t="str">
        <f t="shared" si="8"/>
        <v/>
      </c>
      <c r="AL71" t="str">
        <f t="shared" si="8"/>
        <v/>
      </c>
      <c r="AM71" t="str">
        <f t="shared" si="8"/>
        <v/>
      </c>
      <c r="AN71" t="str">
        <f t="shared" si="8"/>
        <v/>
      </c>
      <c r="AO71" t="str">
        <f t="shared" si="8"/>
        <v/>
      </c>
      <c r="AP71" t="str">
        <f t="shared" si="8"/>
        <v/>
      </c>
      <c r="AQ71" t="str">
        <f t="shared" si="8"/>
        <v/>
      </c>
      <c r="AR71" t="str">
        <f t="shared" si="8"/>
        <v/>
      </c>
      <c r="AS71" t="str">
        <f t="shared" si="8"/>
        <v/>
      </c>
      <c r="AT71" t="str">
        <f t="shared" si="8"/>
        <v/>
      </c>
    </row>
    <row r="72" spans="1:49" ht="19" customHeight="1" x14ac:dyDescent="0.2">
      <c r="A72" t="str">
        <f>IF(A33="","",A33)</f>
        <v/>
      </c>
      <c r="B72" t="str">
        <f>IF(B33="","",B33)</f>
        <v/>
      </c>
      <c r="C72" t="str">
        <f>IF(C33="","",C33)</f>
        <v/>
      </c>
      <c r="D72" t="str">
        <f>IF(D33="","",D33)</f>
        <v>の解であることを確かめなさい。</v>
      </c>
    </row>
    <row r="73" spans="1:49" ht="19" customHeight="1" x14ac:dyDescent="0.2">
      <c r="D73" s="8" t="s">
        <v>28</v>
      </c>
      <c r="E73" s="8"/>
      <c r="F73" s="8"/>
      <c r="G73" s="26">
        <f ca="1">I69</f>
        <v>-7</v>
      </c>
      <c r="H73" s="26"/>
      <c r="I73" s="8" t="s">
        <v>29</v>
      </c>
      <c r="J73" s="8" t="s">
        <v>30</v>
      </c>
      <c r="K73" s="8"/>
      <c r="L73" s="8"/>
      <c r="M73" s="26">
        <f ca="1">L69</f>
        <v>7</v>
      </c>
      <c r="N73" s="26"/>
      <c r="O73" s="8" t="s">
        <v>24</v>
      </c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</row>
    <row r="74" spans="1:49" ht="19" customHeight="1" x14ac:dyDescent="0.2">
      <c r="D74" s="8"/>
      <c r="E74" s="26">
        <f ca="1">G70</f>
        <v>2</v>
      </c>
      <c r="F74" s="26"/>
      <c r="G74" s="26" t="s">
        <v>31</v>
      </c>
      <c r="H74" s="26"/>
      <c r="I74" s="9" t="str">
        <f ca="1">IF(I69&lt;0,"(","")</f>
        <v>(</v>
      </c>
      <c r="J74" s="26">
        <f ca="1">G73</f>
        <v>-7</v>
      </c>
      <c r="K74" s="26"/>
      <c r="L74" s="9" t="str">
        <f ca="1">IF(I69&lt;0,")","")</f>
        <v>)</v>
      </c>
      <c r="M74" s="26" t="str">
        <f>K70</f>
        <v>＋</v>
      </c>
      <c r="N74" s="26"/>
      <c r="O74" s="26">
        <f ca="1">M70</f>
        <v>6</v>
      </c>
      <c r="P74" s="26"/>
      <c r="Q74" s="26" t="s">
        <v>31</v>
      </c>
      <c r="R74" s="26"/>
      <c r="S74" s="9" t="str">
        <f ca="1">IF(L69&lt;0,"(","")</f>
        <v/>
      </c>
      <c r="T74" s="26">
        <f ca="1">M73</f>
        <v>7</v>
      </c>
      <c r="U74" s="26"/>
      <c r="V74" s="9" t="str">
        <f ca="1">IF(L69&lt;0,")","")</f>
        <v/>
      </c>
      <c r="W74" s="26" t="s">
        <v>32</v>
      </c>
      <c r="X74" s="26"/>
      <c r="Y74" s="26">
        <f ca="1">AU74</f>
        <v>-14</v>
      </c>
      <c r="Z74" s="26"/>
      <c r="AA74" s="26"/>
      <c r="AB74" s="26" t="str">
        <f ca="1">IF(AV74&lt;0,"－","＋")</f>
        <v>＋</v>
      </c>
      <c r="AC74" s="26"/>
      <c r="AD74" s="26">
        <f ca="1">ABS(AV74)</f>
        <v>42</v>
      </c>
      <c r="AE74" s="26"/>
      <c r="AF74" s="26"/>
      <c r="AG74" s="26" t="s">
        <v>32</v>
      </c>
      <c r="AH74" s="26"/>
      <c r="AI74" s="31">
        <f ca="1">AW74</f>
        <v>28</v>
      </c>
      <c r="AJ74" s="31"/>
      <c r="AK74" s="31"/>
      <c r="AL74" s="8"/>
      <c r="AM74" s="8"/>
      <c r="AN74" s="8"/>
      <c r="AO74" s="8"/>
      <c r="AP74" s="8"/>
      <c r="AQ74" s="8"/>
      <c r="AR74" s="8"/>
      <c r="AS74" s="8"/>
      <c r="AT74" s="8"/>
      <c r="AU74" s="12">
        <f ca="1">E74*J74</f>
        <v>-14</v>
      </c>
      <c r="AV74" s="12">
        <f ca="1">IF(M74="－",-O74*T74,O74*T74)</f>
        <v>42</v>
      </c>
      <c r="AW74" s="12">
        <f ca="1">AU74+AV74</f>
        <v>28</v>
      </c>
    </row>
    <row r="75" spans="1:49" ht="19" customHeight="1" x14ac:dyDescent="0.2">
      <c r="D75" s="8" t="s">
        <v>33</v>
      </c>
      <c r="E75" s="8"/>
      <c r="F75" s="8"/>
      <c r="G75" s="26">
        <f ca="1">I69</f>
        <v>-7</v>
      </c>
      <c r="H75" s="26"/>
      <c r="I75" s="8" t="s">
        <v>34</v>
      </c>
      <c r="J75" s="8" t="s">
        <v>35</v>
      </c>
      <c r="K75" s="8"/>
      <c r="L75" s="8"/>
      <c r="M75" s="26">
        <f ca="1">L69</f>
        <v>7</v>
      </c>
      <c r="N75" s="26"/>
      <c r="O75" s="8" t="s">
        <v>25</v>
      </c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</row>
    <row r="76" spans="1:49" ht="19" customHeight="1" x14ac:dyDescent="0.2">
      <c r="D76" s="8"/>
      <c r="E76" s="26">
        <f ca="1">G75</f>
        <v>-7</v>
      </c>
      <c r="F76" s="26"/>
      <c r="G76" s="26" t="str">
        <f>I71</f>
        <v>－</v>
      </c>
      <c r="H76" s="26"/>
      <c r="I76" s="9" t="str">
        <f ca="1">IF(L69&lt;0,"(","")</f>
        <v/>
      </c>
      <c r="J76" s="26">
        <f ca="1">M75</f>
        <v>7</v>
      </c>
      <c r="K76" s="26"/>
      <c r="L76" s="9" t="str">
        <f ca="1">IF(L69&lt;0,")","")</f>
        <v/>
      </c>
      <c r="M76" s="26" t="s">
        <v>36</v>
      </c>
      <c r="N76" s="26"/>
      <c r="O76" s="31">
        <f ca="1">AW76</f>
        <v>-14</v>
      </c>
      <c r="P76" s="31"/>
      <c r="Q76" s="31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12">
        <f ca="1">E76</f>
        <v>-7</v>
      </c>
      <c r="AV76" s="12">
        <f ca="1">IF(G76="－",-J76,J76)</f>
        <v>-7</v>
      </c>
      <c r="AW76" s="12">
        <f ca="1">AU76+AV76</f>
        <v>-14</v>
      </c>
    </row>
    <row r="77" spans="1:49" ht="19" customHeight="1" x14ac:dyDescent="0.2">
      <c r="D77" s="8" t="s">
        <v>26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 t="s">
        <v>37</v>
      </c>
      <c r="V77" s="26">
        <f ca="1">I69</f>
        <v>-7</v>
      </c>
      <c r="W77" s="26"/>
      <c r="X77" s="8" t="s">
        <v>29</v>
      </c>
      <c r="Y77" s="26">
        <f ca="1">L69</f>
        <v>7</v>
      </c>
      <c r="Z77" s="26"/>
      <c r="AA77" s="8" t="s">
        <v>38</v>
      </c>
      <c r="AB77" s="8" t="s">
        <v>27</v>
      </c>
      <c r="AC77" s="8"/>
      <c r="AD77" s="8"/>
      <c r="AE77" s="8"/>
      <c r="AF77" s="8"/>
      <c r="AG77" s="8"/>
      <c r="AH77" s="8"/>
      <c r="AS77" s="8"/>
      <c r="AT77" s="8"/>
    </row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</sheetData>
  <mergeCells count="218">
    <mergeCell ref="AI74:AK74"/>
    <mergeCell ref="AG65:AH65"/>
    <mergeCell ref="AI65:AK65"/>
    <mergeCell ref="AD65:AF65"/>
    <mergeCell ref="AD74:AF74"/>
    <mergeCell ref="AG74:AH74"/>
    <mergeCell ref="O76:Q76"/>
    <mergeCell ref="V77:W77"/>
    <mergeCell ref="Y77:Z77"/>
    <mergeCell ref="AB74:AC74"/>
    <mergeCell ref="W74:X74"/>
    <mergeCell ref="O74:P74"/>
    <mergeCell ref="T74:U74"/>
    <mergeCell ref="Y74:AA74"/>
    <mergeCell ref="Q74:R74"/>
    <mergeCell ref="AB65:AC65"/>
    <mergeCell ref="W65:X65"/>
    <mergeCell ref="Y65:AA65"/>
    <mergeCell ref="AG56:AH56"/>
    <mergeCell ref="T65:U65"/>
    <mergeCell ref="O67:Q67"/>
    <mergeCell ref="M73:N73"/>
    <mergeCell ref="M67:N67"/>
    <mergeCell ref="J65:K65"/>
    <mergeCell ref="M70:N70"/>
    <mergeCell ref="Q70:R70"/>
    <mergeCell ref="K70:L70"/>
    <mergeCell ref="Y56:AA56"/>
    <mergeCell ref="AB56:AC56"/>
    <mergeCell ref="Y50:Z50"/>
    <mergeCell ref="AD56:AF56"/>
    <mergeCell ref="Y47:AA47"/>
    <mergeCell ref="AI56:AK56"/>
    <mergeCell ref="G55:H55"/>
    <mergeCell ref="M55:N55"/>
    <mergeCell ref="J56:K56"/>
    <mergeCell ref="T56:U56"/>
    <mergeCell ref="E76:F76"/>
    <mergeCell ref="G76:H76"/>
    <mergeCell ref="J76:K76"/>
    <mergeCell ref="M76:N76"/>
    <mergeCell ref="O58:Q58"/>
    <mergeCell ref="O56:P56"/>
    <mergeCell ref="Q56:R56"/>
    <mergeCell ref="M65:N65"/>
    <mergeCell ref="O65:P65"/>
    <mergeCell ref="Q65:R65"/>
    <mergeCell ref="G75:H75"/>
    <mergeCell ref="G66:H66"/>
    <mergeCell ref="E74:F74"/>
    <mergeCell ref="G74:H74"/>
    <mergeCell ref="G73:H73"/>
    <mergeCell ref="M75:N75"/>
    <mergeCell ref="M74:N74"/>
    <mergeCell ref="L60:M60"/>
    <mergeCell ref="M61:N61"/>
    <mergeCell ref="I69:J69"/>
    <mergeCell ref="L69:M69"/>
    <mergeCell ref="M66:N66"/>
    <mergeCell ref="J74:K74"/>
    <mergeCell ref="M64:N64"/>
    <mergeCell ref="J67:K67"/>
    <mergeCell ref="E61:F62"/>
    <mergeCell ref="G61:H61"/>
    <mergeCell ref="I61:J61"/>
    <mergeCell ref="K61:L61"/>
    <mergeCell ref="I60:J60"/>
    <mergeCell ref="E65:F65"/>
    <mergeCell ref="G65:H65"/>
    <mergeCell ref="G64:H64"/>
    <mergeCell ref="E67:F67"/>
    <mergeCell ref="G67:H67"/>
    <mergeCell ref="G57:H57"/>
    <mergeCell ref="M57:N57"/>
    <mergeCell ref="E56:F56"/>
    <mergeCell ref="G56:H56"/>
    <mergeCell ref="M56:N56"/>
    <mergeCell ref="E58:F58"/>
    <mergeCell ref="G58:H58"/>
    <mergeCell ref="J58:K58"/>
    <mergeCell ref="M58:N58"/>
    <mergeCell ref="E49:F49"/>
    <mergeCell ref="G49:H49"/>
    <mergeCell ref="J49:K49"/>
    <mergeCell ref="M49:N49"/>
    <mergeCell ref="O49:Q49"/>
    <mergeCell ref="AB47:AC47"/>
    <mergeCell ref="AG47:AH47"/>
    <mergeCell ref="I51:J51"/>
    <mergeCell ref="L51:M51"/>
    <mergeCell ref="AD47:AF47"/>
    <mergeCell ref="E47:F47"/>
    <mergeCell ref="G47:H47"/>
    <mergeCell ref="J47:K47"/>
    <mergeCell ref="M47:N47"/>
    <mergeCell ref="O47:P47"/>
    <mergeCell ref="Q47:R47"/>
    <mergeCell ref="AI47:AK47"/>
    <mergeCell ref="G48:H48"/>
    <mergeCell ref="M48:N48"/>
    <mergeCell ref="G46:H46"/>
    <mergeCell ref="M46:N46"/>
    <mergeCell ref="I42:J42"/>
    <mergeCell ref="L42:M42"/>
    <mergeCell ref="M43:N43"/>
    <mergeCell ref="O43:P43"/>
    <mergeCell ref="Q43:R43"/>
    <mergeCell ref="T47:U47"/>
    <mergeCell ref="W47:X47"/>
    <mergeCell ref="G23:H23"/>
    <mergeCell ref="I23:J23"/>
    <mergeCell ref="K23:L23"/>
    <mergeCell ref="M23:N23"/>
    <mergeCell ref="O23:Q23"/>
    <mergeCell ref="G22:H22"/>
    <mergeCell ref="I22:J22"/>
    <mergeCell ref="S31:U31"/>
    <mergeCell ref="E31:F32"/>
    <mergeCell ref="G31:H31"/>
    <mergeCell ref="I31:J31"/>
    <mergeCell ref="K31:L31"/>
    <mergeCell ref="G32:H32"/>
    <mergeCell ref="I32:J32"/>
    <mergeCell ref="K32:L32"/>
    <mergeCell ref="M32:N32"/>
    <mergeCell ref="O32:Q32"/>
    <mergeCell ref="M31:N31"/>
    <mergeCell ref="O31:P31"/>
    <mergeCell ref="Q31:R31"/>
    <mergeCell ref="E22:F23"/>
    <mergeCell ref="M5:N5"/>
    <mergeCell ref="O5:Q5"/>
    <mergeCell ref="G4:H4"/>
    <mergeCell ref="I4:J4"/>
    <mergeCell ref="K4:L4"/>
    <mergeCell ref="M4:N4"/>
    <mergeCell ref="G5:H5"/>
    <mergeCell ref="K5:L5"/>
    <mergeCell ref="O14:Q14"/>
    <mergeCell ref="E4:F5"/>
    <mergeCell ref="I12:J12"/>
    <mergeCell ref="I5:J5"/>
    <mergeCell ref="E13:F14"/>
    <mergeCell ref="G13:H13"/>
    <mergeCell ref="I13:J13"/>
    <mergeCell ref="G14:H14"/>
    <mergeCell ref="I14:J14"/>
    <mergeCell ref="I21:J21"/>
    <mergeCell ref="L21:M21"/>
    <mergeCell ref="K13:L13"/>
    <mergeCell ref="O13:P13"/>
    <mergeCell ref="Q13:R13"/>
    <mergeCell ref="K22:L22"/>
    <mergeCell ref="AO1:AP1"/>
    <mergeCell ref="AO40:AP40"/>
    <mergeCell ref="I3:J3"/>
    <mergeCell ref="L3:M3"/>
    <mergeCell ref="O4:P4"/>
    <mergeCell ref="Q4:R4"/>
    <mergeCell ref="S4:U4"/>
    <mergeCell ref="L12:M12"/>
    <mergeCell ref="M13:N13"/>
    <mergeCell ref="L30:M30"/>
    <mergeCell ref="S13:U13"/>
    <mergeCell ref="I30:J30"/>
    <mergeCell ref="M22:N22"/>
    <mergeCell ref="K14:L14"/>
    <mergeCell ref="M14:N14"/>
    <mergeCell ref="O22:P22"/>
    <mergeCell ref="Q22:R22"/>
    <mergeCell ref="S22:U22"/>
    <mergeCell ref="S43:U43"/>
    <mergeCell ref="E43:F44"/>
    <mergeCell ref="G43:H43"/>
    <mergeCell ref="I43:J43"/>
    <mergeCell ref="K43:L43"/>
    <mergeCell ref="G44:H44"/>
    <mergeCell ref="I44:J44"/>
    <mergeCell ref="K44:L44"/>
    <mergeCell ref="M44:N44"/>
    <mergeCell ref="O44:Q44"/>
    <mergeCell ref="S52:U52"/>
    <mergeCell ref="E52:F53"/>
    <mergeCell ref="G53:H53"/>
    <mergeCell ref="I53:J53"/>
    <mergeCell ref="K53:L53"/>
    <mergeCell ref="M53:N53"/>
    <mergeCell ref="O53:Q53"/>
    <mergeCell ref="O52:P52"/>
    <mergeCell ref="Q52:R52"/>
    <mergeCell ref="G52:H52"/>
    <mergeCell ref="I52:J52"/>
    <mergeCell ref="K52:L52"/>
    <mergeCell ref="M52:N52"/>
    <mergeCell ref="V50:W50"/>
    <mergeCell ref="V59:W59"/>
    <mergeCell ref="Y59:Z59"/>
    <mergeCell ref="V68:W68"/>
    <mergeCell ref="Y68:Z68"/>
    <mergeCell ref="W56:X56"/>
    <mergeCell ref="S70:U70"/>
    <mergeCell ref="E70:F71"/>
    <mergeCell ref="G71:H71"/>
    <mergeCell ref="I71:J71"/>
    <mergeCell ref="K71:L71"/>
    <mergeCell ref="M71:N71"/>
    <mergeCell ref="O71:Q71"/>
    <mergeCell ref="O70:P70"/>
    <mergeCell ref="G70:H70"/>
    <mergeCell ref="I70:J70"/>
    <mergeCell ref="S61:U61"/>
    <mergeCell ref="G62:H62"/>
    <mergeCell ref="I62:J62"/>
    <mergeCell ref="K62:L62"/>
    <mergeCell ref="M62:N62"/>
    <mergeCell ref="O62:Q62"/>
    <mergeCell ref="O61:P61"/>
    <mergeCell ref="Q61:R6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F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55" width="9" style="18"/>
    <col min="56" max="58" width="9" style="10"/>
  </cols>
  <sheetData>
    <row r="1" spans="1:58" ht="23.5" x14ac:dyDescent="0.2">
      <c r="D1" s="3" t="s">
        <v>301</v>
      </c>
      <c r="AM1" s="2" t="s">
        <v>0</v>
      </c>
      <c r="AN1" s="2"/>
      <c r="AO1" s="30"/>
      <c r="AP1" s="30"/>
      <c r="AR1" s="18"/>
      <c r="AS1" s="18"/>
      <c r="AT1" s="18"/>
      <c r="BA1" s="10"/>
      <c r="BB1" s="10"/>
      <c r="BC1" s="10"/>
      <c r="BD1"/>
      <c r="BE1"/>
      <c r="BF1"/>
    </row>
    <row r="2" spans="1:5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BA2" s="10"/>
      <c r="BB2" s="10"/>
      <c r="BC2" s="10"/>
      <c r="BD2"/>
      <c r="BE2"/>
      <c r="BF2"/>
    </row>
    <row r="3" spans="1:58" ht="20.149999999999999" customHeight="1" x14ac:dyDescent="0.2">
      <c r="A3" s="1" t="s">
        <v>39</v>
      </c>
      <c r="D3" t="s">
        <v>167</v>
      </c>
      <c r="Y3" s="51">
        <f ca="1">AT4+AU4</f>
        <v>280</v>
      </c>
      <c r="Z3" s="51"/>
      <c r="AA3" s="51"/>
      <c r="AB3" t="s">
        <v>168</v>
      </c>
      <c r="AS3" s="18">
        <f ca="1">INT(RAND()*3+1)</f>
        <v>3</v>
      </c>
      <c r="AT3" s="18">
        <f ca="1">INT(RAND()*3+1)</f>
        <v>2</v>
      </c>
      <c r="BB3" s="10"/>
      <c r="BC3" s="10"/>
      <c r="BE3"/>
      <c r="BF3"/>
    </row>
    <row r="4" spans="1:58" ht="20.149999999999999" customHeight="1" x14ac:dyDescent="0.2">
      <c r="D4" t="s">
        <v>169</v>
      </c>
      <c r="W4" s="29">
        <f ca="1">INT(RAND()*3+3)*10</f>
        <v>40</v>
      </c>
      <c r="X4" s="29"/>
      <c r="Y4" t="s">
        <v>170</v>
      </c>
      <c r="AT4" s="18">
        <f ca="1">W4*AS3</f>
        <v>120</v>
      </c>
      <c r="AU4" s="18">
        <f ca="1">D5*AT3</f>
        <v>160</v>
      </c>
      <c r="BC4" s="10"/>
      <c r="BF4"/>
    </row>
    <row r="5" spans="1:58" ht="20.149999999999999" customHeight="1" x14ac:dyDescent="0.2">
      <c r="D5" s="29">
        <f ca="1">INT(RAND()*3+7)*10</f>
        <v>80</v>
      </c>
      <c r="E5" s="29"/>
      <c r="F5" t="s">
        <v>171</v>
      </c>
      <c r="Q5">
        <f ca="1">AS3+AT3</f>
        <v>5</v>
      </c>
      <c r="R5" t="s">
        <v>172</v>
      </c>
      <c r="AT5" s="18"/>
      <c r="BC5" s="10"/>
      <c r="BF5"/>
    </row>
    <row r="6" spans="1:58" ht="20.149999999999999" customHeight="1" x14ac:dyDescent="0.2">
      <c r="D6" t="s">
        <v>173</v>
      </c>
    </row>
    <row r="7" spans="1:58" ht="20.149999999999999" customHeight="1" x14ac:dyDescent="0.2"/>
    <row r="8" spans="1:58" ht="20.149999999999999" customHeight="1" x14ac:dyDescent="0.2"/>
    <row r="9" spans="1:58" ht="20.149999999999999" customHeight="1" x14ac:dyDescent="0.2"/>
    <row r="10" spans="1:58" ht="20.149999999999999" customHeight="1" x14ac:dyDescent="0.2"/>
    <row r="11" spans="1:58" ht="20.149999999999999" customHeight="1" x14ac:dyDescent="0.2"/>
    <row r="12" spans="1:58" ht="20.149999999999999" customHeight="1" x14ac:dyDescent="0.2"/>
    <row r="13" spans="1:58" ht="20.149999999999999" customHeight="1" x14ac:dyDescent="0.2"/>
    <row r="14" spans="1:58" ht="20.149999999999999" customHeight="1" x14ac:dyDescent="0.2"/>
    <row r="15" spans="1:58" ht="20.149999999999999" customHeight="1" x14ac:dyDescent="0.2"/>
    <row r="16" spans="1:58" ht="20.149999999999999" customHeight="1" x14ac:dyDescent="0.2"/>
    <row r="17" spans="1:58" ht="20.149999999999999" customHeight="1" x14ac:dyDescent="0.2"/>
    <row r="18" spans="1:58" ht="20.149999999999999" customHeight="1" x14ac:dyDescent="0.2"/>
    <row r="19" spans="1:58" ht="20.149999999999999" customHeight="1" x14ac:dyDescent="0.2"/>
    <row r="20" spans="1:58" ht="20.149999999999999" customHeight="1" x14ac:dyDescent="0.2">
      <c r="A20" s="1" t="s">
        <v>19</v>
      </c>
      <c r="D20" t="s">
        <v>174</v>
      </c>
      <c r="AB20" s="29">
        <f ca="1">AT20+AU20</f>
        <v>490</v>
      </c>
      <c r="AC20" s="29"/>
      <c r="AD20" s="29"/>
      <c r="AE20" t="s">
        <v>175</v>
      </c>
      <c r="AT20" s="18">
        <f ca="1">INT(RAND()*5)*20+200</f>
        <v>240</v>
      </c>
      <c r="AU20" s="18">
        <f ca="1">INT(RAND()*3)*50+200</f>
        <v>250</v>
      </c>
      <c r="BC20" s="10"/>
      <c r="BF20"/>
    </row>
    <row r="21" spans="1:58" ht="20.149999999999999" customHeight="1" x14ac:dyDescent="0.2">
      <c r="D21" t="s">
        <v>179</v>
      </c>
      <c r="U21" s="29">
        <f ca="1">IF(INT(RAND()*2)=0,5,10)</f>
        <v>10</v>
      </c>
      <c r="V21" s="29"/>
      <c r="W21" t="s">
        <v>176</v>
      </c>
      <c r="AF21" s="29">
        <f ca="1">VLOOKUP($AU$21,$AV$21:$AW$25,2)</f>
        <v>8</v>
      </c>
      <c r="AG21" s="29"/>
      <c r="AH21" t="s">
        <v>180</v>
      </c>
      <c r="AU21" s="18">
        <f ca="1">INT(RAND()*5)</f>
        <v>3</v>
      </c>
      <c r="AV21" s="18">
        <v>0</v>
      </c>
      <c r="AW21" s="18">
        <v>2</v>
      </c>
    </row>
    <row r="22" spans="1:58" ht="20.149999999999999" customHeight="1" x14ac:dyDescent="0.2">
      <c r="D22" t="s">
        <v>181</v>
      </c>
      <c r="P22" s="29">
        <f ca="1">AU26+AV26</f>
        <v>486</v>
      </c>
      <c r="Q22" s="29"/>
      <c r="R22" s="29"/>
      <c r="S22" t="s">
        <v>177</v>
      </c>
      <c r="AV22" s="18">
        <v>1</v>
      </c>
      <c r="AW22" s="18">
        <v>4</v>
      </c>
    </row>
    <row r="23" spans="1:58" ht="20.149999999999999" customHeight="1" x14ac:dyDescent="0.2">
      <c r="D23" t="s">
        <v>178</v>
      </c>
      <c r="AV23" s="18">
        <v>2</v>
      </c>
      <c r="AW23" s="18">
        <v>6</v>
      </c>
    </row>
    <row r="24" spans="1:58" ht="20.149999999999999" customHeight="1" x14ac:dyDescent="0.2">
      <c r="AV24" s="18">
        <v>3</v>
      </c>
      <c r="AW24" s="18">
        <v>8</v>
      </c>
    </row>
    <row r="25" spans="1:58" ht="20.149999999999999" customHeight="1" x14ac:dyDescent="0.2">
      <c r="AV25" s="18">
        <v>4</v>
      </c>
      <c r="AW25" s="18">
        <v>10</v>
      </c>
    </row>
    <row r="26" spans="1:58" ht="20.149999999999999" customHeight="1" x14ac:dyDescent="0.2">
      <c r="AU26" s="18">
        <f ca="1">AT20*(100-U21)/100</f>
        <v>216</v>
      </c>
      <c r="AV26" s="18">
        <f ca="1">AU20*(100+AF21)/100</f>
        <v>270</v>
      </c>
    </row>
    <row r="27" spans="1:58" ht="20.149999999999999" customHeight="1" x14ac:dyDescent="0.2"/>
    <row r="28" spans="1:58" ht="20.149999999999999" customHeight="1" x14ac:dyDescent="0.2"/>
    <row r="29" spans="1:58" ht="20.149999999999999" customHeight="1" x14ac:dyDescent="0.2"/>
    <row r="30" spans="1:58" ht="20.149999999999999" customHeight="1" x14ac:dyDescent="0.2"/>
    <row r="31" spans="1:58" ht="20.149999999999999" customHeight="1" x14ac:dyDescent="0.2"/>
    <row r="32" spans="1:58" ht="20.149999999999999" customHeight="1" x14ac:dyDescent="0.2"/>
    <row r="33" spans="1:58" ht="20.149999999999999" customHeight="1" x14ac:dyDescent="0.2"/>
    <row r="34" spans="1:58" ht="20.149999999999999" customHeight="1" x14ac:dyDescent="0.2"/>
    <row r="35" spans="1:58" ht="20.149999999999999" customHeight="1" x14ac:dyDescent="0.2"/>
    <row r="36" spans="1:58" ht="19" customHeight="1" x14ac:dyDescent="0.2"/>
    <row r="37" spans="1:58" ht="19" customHeight="1" x14ac:dyDescent="0.2"/>
    <row r="38" spans="1:58" ht="23.5" x14ac:dyDescent="0.2">
      <c r="D38" s="3" t="str">
        <f>IF(D1="","",D1)</f>
        <v>連立方程式の利用②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BA38" s="10"/>
      <c r="BB38" s="10"/>
      <c r="BC38" s="10"/>
      <c r="BD38"/>
      <c r="BE38"/>
      <c r="BF38"/>
    </row>
    <row r="39" spans="1:58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BA39" s="10"/>
      <c r="BB39" s="10"/>
      <c r="BC39" s="10"/>
      <c r="BD39"/>
      <c r="BE39"/>
      <c r="BF39"/>
    </row>
    <row r="40" spans="1:58" ht="18" customHeight="1" x14ac:dyDescent="0.2">
      <c r="A40" t="str">
        <f t="shared" ref="A40:A56" si="0">IF(A3="","",A3)</f>
        <v>１．</v>
      </c>
      <c r="D40" t="str">
        <f>IF(D3="","",D3)</f>
        <v>Ａ地点からＢ地点を経て，Ｃ地点まで，</v>
      </c>
      <c r="Y40" s="51">
        <f ca="1">IF(Y3="","",Y3)</f>
        <v>280</v>
      </c>
      <c r="Z40" s="51"/>
      <c r="AA40" s="51"/>
      <c r="AB40" t="str">
        <f>IF(AB3="","",AB3)</f>
        <v>㎞の道のりを</v>
      </c>
      <c r="AS40" s="18"/>
      <c r="AT40" s="18"/>
      <c r="BB40" s="10"/>
      <c r="BC40" s="10"/>
      <c r="BE40"/>
      <c r="BF40"/>
    </row>
    <row r="41" spans="1:58" ht="18" customHeight="1" x14ac:dyDescent="0.2">
      <c r="A41" t="str">
        <f t="shared" si="0"/>
        <v/>
      </c>
      <c r="B41" t="str">
        <f t="shared" ref="B41:C56" si="1">IF(B4="","",B4)</f>
        <v/>
      </c>
      <c r="C41" t="str">
        <f t="shared" si="1"/>
        <v/>
      </c>
      <c r="D41" t="str">
        <f>IF(D4="","",D4)</f>
        <v>自動車で行くのに，Ａ，Ｂ間を毎時</v>
      </c>
      <c r="X41" s="29">
        <f ca="1">IF(W4="","",W4)</f>
        <v>40</v>
      </c>
      <c r="Y41" s="29"/>
      <c r="Z41" t="str">
        <f>IF(Y4="","",Y4)</f>
        <v>㎞，Ｂ，Ｃ間を毎時</v>
      </c>
    </row>
    <row r="42" spans="1:58" ht="18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s="29">
        <f ca="1">IF(D5="","",D5)</f>
        <v>80</v>
      </c>
      <c r="E42" s="29"/>
      <c r="F42" t="str">
        <f>IF(F5="","",F5)</f>
        <v>㎞の速さで走ると，</v>
      </c>
      <c r="Q42">
        <f ca="1">IF(Q5="","",Q5)</f>
        <v>5</v>
      </c>
      <c r="R42" t="str">
        <f>IF(R5="","",R5)</f>
        <v>時間かかりました。</v>
      </c>
      <c r="AT42" s="18"/>
      <c r="BC42" s="10"/>
      <c r="BF42"/>
    </row>
    <row r="43" spans="1:58" ht="18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>IF(D6="","",D6)</f>
        <v>Ａ，Ｂ間，Ｂ，Ｃ間を走った時間は，それぞれ何時間ですか。</v>
      </c>
    </row>
    <row r="44" spans="1:58" ht="18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s="8" t="s">
        <v>182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</row>
    <row r="45" spans="1:58" ht="18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s="52" t="s">
        <v>186</v>
      </c>
      <c r="E45" s="52"/>
      <c r="F45" s="52"/>
      <c r="G45" s="26" t="s">
        <v>187</v>
      </c>
      <c r="H45" s="26"/>
      <c r="I45" s="26" t="s">
        <v>188</v>
      </c>
      <c r="J45" s="26"/>
      <c r="K45" s="26" t="s">
        <v>189</v>
      </c>
      <c r="L45" s="26"/>
      <c r="M45" s="26" t="s">
        <v>190</v>
      </c>
      <c r="N45" s="26"/>
      <c r="O45" s="31">
        <f ca="1">Y40</f>
        <v>280</v>
      </c>
      <c r="P45" s="31"/>
      <c r="Q45" s="31"/>
      <c r="R45" s="8"/>
      <c r="S45" s="8" t="s">
        <v>191</v>
      </c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U45" s="18">
        <v>1</v>
      </c>
      <c r="AV45" s="18">
        <v>1</v>
      </c>
      <c r="AW45" s="18">
        <f ca="1">O45</f>
        <v>280</v>
      </c>
    </row>
    <row r="46" spans="1:58" ht="18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D46" s="52"/>
      <c r="E46" s="52"/>
      <c r="F46" s="52"/>
      <c r="G46" s="33" t="s">
        <v>187</v>
      </c>
      <c r="H46" s="33"/>
      <c r="I46" s="26" t="s">
        <v>188</v>
      </c>
      <c r="J46" s="26"/>
      <c r="K46" s="33" t="s">
        <v>189</v>
      </c>
      <c r="L46" s="33"/>
      <c r="M46" s="26" t="s">
        <v>190</v>
      </c>
      <c r="N46" s="26"/>
      <c r="O46" s="31">
        <f ca="1">Q42</f>
        <v>5</v>
      </c>
      <c r="P46" s="31"/>
      <c r="Q46" s="8"/>
      <c r="R46" s="8"/>
      <c r="S46" s="53" t="s">
        <v>192</v>
      </c>
      <c r="T46" s="53"/>
      <c r="U46" s="53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U46" s="18">
        <f ca="1">LCM(G47,K47)</f>
        <v>80</v>
      </c>
    </row>
    <row r="47" spans="1:58" ht="18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D47" s="52"/>
      <c r="E47" s="52"/>
      <c r="F47" s="52"/>
      <c r="G47" s="26">
        <f ca="1">X41</f>
        <v>40</v>
      </c>
      <c r="H47" s="26"/>
      <c r="I47" s="26"/>
      <c r="J47" s="26"/>
      <c r="K47" s="26">
        <f ca="1">D42</f>
        <v>80</v>
      </c>
      <c r="L47" s="26"/>
      <c r="M47" s="26"/>
      <c r="N47" s="26"/>
      <c r="O47" s="31"/>
      <c r="P47" s="31"/>
      <c r="Q47" s="8"/>
      <c r="R47" s="8"/>
      <c r="S47" s="53"/>
      <c r="T47" s="53"/>
      <c r="U47" s="53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U47" s="18">
        <f ca="1">AU46/G47</f>
        <v>2</v>
      </c>
      <c r="AV47" s="18">
        <f ca="1">AU46/K47</f>
        <v>1</v>
      </c>
      <c r="AW47" s="18">
        <f ca="1">O46*AU46</f>
        <v>400</v>
      </c>
    </row>
    <row r="48" spans="1:58" ht="18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D48" s="8"/>
      <c r="E48" s="8"/>
      <c r="F48" s="8"/>
      <c r="G48" s="8" t="s">
        <v>193</v>
      </c>
      <c r="H48" s="8"/>
      <c r="I48" s="8"/>
      <c r="J48" s="8">
        <f ca="1">AU49</f>
        <v>2</v>
      </c>
      <c r="K48" s="8" t="s">
        <v>194</v>
      </c>
      <c r="L48" s="8"/>
      <c r="M48" s="8" t="s">
        <v>195</v>
      </c>
      <c r="N48" s="8"/>
      <c r="O48" s="8"/>
      <c r="P48" s="31">
        <f ca="1">AU46</f>
        <v>80</v>
      </c>
      <c r="Q48" s="31"/>
      <c r="R48" s="31"/>
      <c r="S48" s="8" t="s">
        <v>196</v>
      </c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</row>
    <row r="49" spans="1:58" ht="18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D49" s="8"/>
      <c r="E49" s="8"/>
      <c r="F49" s="8"/>
      <c r="G49" s="8">
        <f ca="1">J48</f>
        <v>2</v>
      </c>
      <c r="H49" s="26" t="s">
        <v>187</v>
      </c>
      <c r="I49" s="26"/>
      <c r="J49" s="26" t="s">
        <v>188</v>
      </c>
      <c r="K49" s="26"/>
      <c r="L49" s="8">
        <f ca="1">J48</f>
        <v>2</v>
      </c>
      <c r="M49" s="26" t="s">
        <v>189</v>
      </c>
      <c r="N49" s="26"/>
      <c r="O49" s="26" t="s">
        <v>190</v>
      </c>
      <c r="P49" s="26"/>
      <c r="Q49" s="31">
        <f ca="1">O45*J48</f>
        <v>560</v>
      </c>
      <c r="R49" s="31"/>
      <c r="S49" s="31"/>
      <c r="T49" s="31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U49" s="18">
        <f ca="1">LCM(AU45,AU47)</f>
        <v>2</v>
      </c>
      <c r="AV49" s="18">
        <f ca="1">L49</f>
        <v>2</v>
      </c>
      <c r="AW49" s="18">
        <f ca="1">Q49</f>
        <v>560</v>
      </c>
    </row>
    <row r="50" spans="1:58" ht="18" customHeight="1" x14ac:dyDescent="0.2">
      <c r="A50" t="str">
        <f t="shared" si="0"/>
        <v/>
      </c>
      <c r="B50" t="str">
        <f t="shared" si="1"/>
        <v/>
      </c>
      <c r="C50" t="str">
        <f t="shared" si="1"/>
        <v/>
      </c>
      <c r="D50" s="33" t="s">
        <v>194</v>
      </c>
      <c r="E50" s="33"/>
      <c r="F50" s="14" t="s">
        <v>197</v>
      </c>
      <c r="G50" s="14">
        <f ca="1">IF(AU47=1,"",AU47)</f>
        <v>2</v>
      </c>
      <c r="H50" s="33" t="s">
        <v>187</v>
      </c>
      <c r="I50" s="33"/>
      <c r="J50" s="33" t="s">
        <v>188</v>
      </c>
      <c r="K50" s="33"/>
      <c r="L50" s="14" t="str">
        <f ca="1">IF(AV47=1,"",AV47)</f>
        <v/>
      </c>
      <c r="M50" s="33" t="s">
        <v>189</v>
      </c>
      <c r="N50" s="33"/>
      <c r="O50" s="33" t="s">
        <v>190</v>
      </c>
      <c r="P50" s="33"/>
      <c r="Q50" s="35">
        <f ca="1">AW47</f>
        <v>400</v>
      </c>
      <c r="R50" s="35"/>
      <c r="S50" s="35"/>
      <c r="T50" s="35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U50" s="18">
        <f ca="1">AU47</f>
        <v>2</v>
      </c>
      <c r="AV50" s="18">
        <f ca="1">AV47</f>
        <v>1</v>
      </c>
      <c r="AW50" s="18">
        <f ca="1">AW47</f>
        <v>400</v>
      </c>
    </row>
    <row r="51" spans="1:58" ht="18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D51" s="8"/>
      <c r="E51" s="8"/>
      <c r="F51" s="8"/>
      <c r="G51" s="8"/>
      <c r="H51" s="8"/>
      <c r="I51" s="8"/>
      <c r="J51" s="8"/>
      <c r="K51" s="36" t="str">
        <f ca="1">IF(AV51=1,"",IF(AV51=-1,"－",AV51))</f>
        <v/>
      </c>
      <c r="L51" s="36"/>
      <c r="M51" s="34" t="s">
        <v>189</v>
      </c>
      <c r="N51" s="34"/>
      <c r="O51" s="34" t="s">
        <v>190</v>
      </c>
      <c r="P51" s="34"/>
      <c r="Q51" s="32">
        <f ca="1">AW51</f>
        <v>160</v>
      </c>
      <c r="R51" s="32"/>
      <c r="S51" s="32"/>
      <c r="T51" s="32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U51" s="18">
        <f ca="1">AU49-AU50</f>
        <v>0</v>
      </c>
      <c r="AV51" s="18">
        <f ca="1">AV49-AV50</f>
        <v>1</v>
      </c>
      <c r="AW51" s="18">
        <f ca="1">AW49-AW50</f>
        <v>160</v>
      </c>
    </row>
    <row r="52" spans="1:58" ht="18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D52" s="8"/>
      <c r="E52" s="8"/>
      <c r="F52" s="8"/>
      <c r="G52" s="8"/>
      <c r="H52" s="8"/>
      <c r="I52" s="8"/>
      <c r="J52" s="8"/>
      <c r="K52" s="8"/>
      <c r="L52" s="8"/>
      <c r="M52" s="26" t="s">
        <v>189</v>
      </c>
      <c r="N52" s="26"/>
      <c r="O52" s="26" t="s">
        <v>190</v>
      </c>
      <c r="P52" s="26"/>
      <c r="Q52" s="31">
        <f ca="1">AW51/AV51</f>
        <v>160</v>
      </c>
      <c r="R52" s="31"/>
      <c r="S52" s="31"/>
      <c r="T52" s="31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</row>
    <row r="53" spans="1:58" ht="18" customHeight="1" x14ac:dyDescent="0.2">
      <c r="A53" t="str">
        <f t="shared" si="0"/>
        <v/>
      </c>
      <c r="B53" t="str">
        <f t="shared" si="1"/>
        <v/>
      </c>
      <c r="C53" t="str">
        <f t="shared" si="1"/>
        <v/>
      </c>
      <c r="D53" s="8"/>
      <c r="E53" s="8"/>
      <c r="F53" s="8"/>
      <c r="G53" s="26" t="s">
        <v>189</v>
      </c>
      <c r="H53" s="26"/>
      <c r="I53" s="26" t="s">
        <v>190</v>
      </c>
      <c r="J53" s="26"/>
      <c r="K53" s="31">
        <f ca="1">Q52</f>
        <v>160</v>
      </c>
      <c r="L53" s="31"/>
      <c r="M53" s="31"/>
      <c r="N53" s="31"/>
      <c r="O53" s="8" t="s">
        <v>61</v>
      </c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</row>
    <row r="54" spans="1:58" ht="18" customHeight="1" x14ac:dyDescent="0.2">
      <c r="A54" t="str">
        <f t="shared" si="0"/>
        <v/>
      </c>
      <c r="B54" t="str">
        <f t="shared" si="1"/>
        <v/>
      </c>
      <c r="C54" t="str">
        <f t="shared" si="1"/>
        <v/>
      </c>
      <c r="D54" s="8"/>
      <c r="E54" s="8"/>
      <c r="F54" s="8"/>
      <c r="G54" s="8"/>
      <c r="H54" s="26" t="s">
        <v>54</v>
      </c>
      <c r="I54" s="26"/>
      <c r="J54" s="26" t="s">
        <v>153</v>
      </c>
      <c r="K54" s="26"/>
      <c r="L54" s="26">
        <f ca="1">K53</f>
        <v>160</v>
      </c>
      <c r="M54" s="26"/>
      <c r="N54" s="26"/>
      <c r="O54" s="26" t="s">
        <v>55</v>
      </c>
      <c r="P54" s="26"/>
      <c r="Q54" s="31">
        <f ca="1">O45</f>
        <v>280</v>
      </c>
      <c r="R54" s="31"/>
      <c r="S54" s="31"/>
      <c r="T54" s="31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</row>
    <row r="55" spans="1:58" ht="18" customHeight="1" x14ac:dyDescent="0.2">
      <c r="A55" t="str">
        <f t="shared" si="0"/>
        <v/>
      </c>
      <c r="B55" t="str">
        <f t="shared" si="1"/>
        <v/>
      </c>
      <c r="C55" t="str">
        <f t="shared" si="1"/>
        <v/>
      </c>
      <c r="D55" s="8"/>
      <c r="E55" s="8"/>
      <c r="F55" s="8"/>
      <c r="G55" s="8"/>
      <c r="H55" s="8"/>
      <c r="I55" s="8"/>
      <c r="J55" s="8"/>
      <c r="K55" s="8"/>
      <c r="L55" s="8"/>
      <c r="M55" s="26" t="s">
        <v>54</v>
      </c>
      <c r="N55" s="26"/>
      <c r="O55" s="26" t="s">
        <v>55</v>
      </c>
      <c r="P55" s="26"/>
      <c r="Q55" s="31">
        <f ca="1">Q54-L54</f>
        <v>120</v>
      </c>
      <c r="R55" s="31"/>
      <c r="S55" s="31"/>
      <c r="T55" s="31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</row>
    <row r="56" spans="1:58" ht="18" customHeight="1" x14ac:dyDescent="0.2">
      <c r="A56" t="str">
        <f t="shared" si="0"/>
        <v/>
      </c>
      <c r="B56" t="str">
        <f t="shared" si="1"/>
        <v/>
      </c>
      <c r="C56" t="str">
        <f t="shared" si="1"/>
        <v/>
      </c>
      <c r="D56" s="8"/>
      <c r="E56" s="8"/>
      <c r="F56" s="8"/>
      <c r="G56" s="8" t="s">
        <v>57</v>
      </c>
      <c r="H56" s="26" t="s">
        <v>54</v>
      </c>
      <c r="I56" s="26"/>
      <c r="J56" s="8" t="s">
        <v>58</v>
      </c>
      <c r="K56" s="26" t="s">
        <v>56</v>
      </c>
      <c r="L56" s="26"/>
      <c r="M56" s="8" t="s">
        <v>59</v>
      </c>
      <c r="N56" s="26" t="s">
        <v>55</v>
      </c>
      <c r="O56" s="26"/>
      <c r="P56" s="8" t="s">
        <v>57</v>
      </c>
      <c r="Q56" s="26">
        <f ca="1">Q55</f>
        <v>120</v>
      </c>
      <c r="R56" s="26"/>
      <c r="S56" s="26"/>
      <c r="T56" s="8" t="s">
        <v>58</v>
      </c>
      <c r="U56" s="26">
        <f ca="1">Q52</f>
        <v>160</v>
      </c>
      <c r="V56" s="26"/>
      <c r="W56" s="26"/>
      <c r="X56" s="8" t="s">
        <v>59</v>
      </c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</row>
    <row r="57" spans="1:58" ht="18" customHeight="1" x14ac:dyDescent="0.2">
      <c r="D57" s="8"/>
      <c r="E57" s="8"/>
      <c r="F57" s="8"/>
      <c r="G57" s="14" t="s">
        <v>183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>
        <f ca="1">Q56/X41</f>
        <v>3</v>
      </c>
      <c r="V57" s="14" t="s">
        <v>185</v>
      </c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>
        <f ca="1">U56/D42</f>
        <v>2</v>
      </c>
      <c r="AO57" s="14" t="s">
        <v>184</v>
      </c>
      <c r="AP57" s="14"/>
      <c r="AQ57" s="14"/>
      <c r="AU57" s="18">
        <f ca="1">IF(AS3="","",AS3)</f>
        <v>3</v>
      </c>
      <c r="AV57" s="18">
        <f ca="1">IF(AT3="","",AT3)</f>
        <v>2</v>
      </c>
    </row>
    <row r="58" spans="1:58" ht="18" customHeight="1" x14ac:dyDescent="0.2">
      <c r="A58" t="str">
        <f>IF(A20="","",A20)</f>
        <v>２．</v>
      </c>
      <c r="D58" t="str">
        <f>IF(D20="","",D20)</f>
        <v>ある中学校の昨年の生徒数は，男女あわせて</v>
      </c>
      <c r="AB58" s="29">
        <f ca="1">IF(AB20="","",AB20)</f>
        <v>490</v>
      </c>
      <c r="AC58" s="29"/>
      <c r="AD58" s="29"/>
      <c r="AE58" t="str">
        <f>IF(AE20="","",AE20)</f>
        <v>人でした。</v>
      </c>
      <c r="AT58" s="18"/>
      <c r="BC58" s="10"/>
      <c r="BF58"/>
    </row>
    <row r="59" spans="1:58" ht="18" customHeight="1" x14ac:dyDescent="0.2">
      <c r="A59" t="str">
        <f>IF(A21="","",A21)</f>
        <v/>
      </c>
      <c r="B59" t="str">
        <f t="shared" ref="B59:C61" si="2">IF(B21="","",B21)</f>
        <v/>
      </c>
      <c r="C59" t="str">
        <f t="shared" si="2"/>
        <v/>
      </c>
      <c r="D59" t="str">
        <f>IF(D21="","",D21)</f>
        <v>今年は昨年とくらべて，男子は</v>
      </c>
      <c r="U59" s="29">
        <f ca="1">IF(U21="","",U21)</f>
        <v>10</v>
      </c>
      <c r="V59" s="29"/>
      <c r="W59" t="str">
        <f>IF(W21="","",W21)</f>
        <v>％減り，女子は</v>
      </c>
      <c r="AF59" s="29">
        <f ca="1">IF(AF21="","",AF21)</f>
        <v>8</v>
      </c>
      <c r="AG59" s="29"/>
      <c r="AH59" t="str">
        <f>IF(AH21="","",AH21)</f>
        <v>％増え</v>
      </c>
      <c r="AT59" s="18"/>
      <c r="BC59" s="10"/>
      <c r="BF59"/>
    </row>
    <row r="60" spans="1:58" ht="18" customHeight="1" x14ac:dyDescent="0.2">
      <c r="A60" t="str">
        <f>IF(A22="","",A22)</f>
        <v/>
      </c>
      <c r="B60" t="str">
        <f t="shared" si="2"/>
        <v/>
      </c>
      <c r="C60" t="str">
        <f t="shared" si="2"/>
        <v/>
      </c>
      <c r="D60" t="str">
        <f>IF(D22="","",D22)</f>
        <v>たので，男女あわせて</v>
      </c>
      <c r="Q60" s="29">
        <f ca="1">IF(P22="","",P22)</f>
        <v>486</v>
      </c>
      <c r="R60" s="29"/>
      <c r="S60" s="29"/>
      <c r="T60" t="str">
        <f>IF(S22="","",S22)</f>
        <v>人になりました。</v>
      </c>
    </row>
    <row r="61" spans="1:58" ht="18" customHeight="1" x14ac:dyDescent="0.2">
      <c r="A61" t="str">
        <f>IF(A23="","",A23)</f>
        <v/>
      </c>
      <c r="B61" t="str">
        <f t="shared" si="2"/>
        <v/>
      </c>
      <c r="C61" t="str">
        <f t="shared" si="2"/>
        <v/>
      </c>
      <c r="D61" t="str">
        <f>IF(D23="","",D23)</f>
        <v>昨年の男子と女子の生徒数を，それぞれ求めなさい。</v>
      </c>
    </row>
    <row r="62" spans="1:58" ht="18" customHeight="1" x14ac:dyDescent="0.2">
      <c r="A62" t="str">
        <f>IF(A24="","",A24)</f>
        <v/>
      </c>
      <c r="B62" t="str">
        <f>IF(B24="","",B24)</f>
        <v/>
      </c>
      <c r="C62" t="str">
        <f>IF(C24="","",C24)</f>
        <v/>
      </c>
      <c r="D62" s="8" t="s">
        <v>198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</row>
    <row r="63" spans="1:58" ht="18" customHeight="1" x14ac:dyDescent="0.2">
      <c r="D63" s="52" t="s">
        <v>202</v>
      </c>
      <c r="E63" s="52"/>
      <c r="F63" s="52"/>
      <c r="G63" s="26" t="s">
        <v>203</v>
      </c>
      <c r="H63" s="26"/>
      <c r="I63" s="26" t="s">
        <v>204</v>
      </c>
      <c r="J63" s="26"/>
      <c r="K63" s="26" t="s">
        <v>205</v>
      </c>
      <c r="L63" s="26"/>
      <c r="M63" s="26" t="s">
        <v>206</v>
      </c>
      <c r="N63" s="26"/>
      <c r="O63" s="31">
        <f ca="1">AB58</f>
        <v>490</v>
      </c>
      <c r="P63" s="31"/>
      <c r="Q63" s="31"/>
      <c r="R63" s="8"/>
      <c r="S63" s="8"/>
      <c r="T63" s="8"/>
      <c r="U63" s="8"/>
      <c r="V63" s="8"/>
      <c r="W63" s="8" t="s">
        <v>207</v>
      </c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U63" s="18">
        <v>1</v>
      </c>
      <c r="AV63" s="18">
        <v>1</v>
      </c>
      <c r="AW63" s="18">
        <f ca="1">O63</f>
        <v>490</v>
      </c>
    </row>
    <row r="64" spans="1:58" ht="18" customHeight="1" x14ac:dyDescent="0.2">
      <c r="D64" s="52"/>
      <c r="E64" s="52"/>
      <c r="F64" s="52"/>
      <c r="G64" s="33">
        <f ca="1">100-U59</f>
        <v>90</v>
      </c>
      <c r="H64" s="33"/>
      <c r="I64" s="33"/>
      <c r="J64" s="26" t="s">
        <v>203</v>
      </c>
      <c r="K64" s="26"/>
      <c r="L64" s="26" t="s">
        <v>204</v>
      </c>
      <c r="M64" s="26"/>
      <c r="N64" s="33">
        <f ca="1">100+AF59</f>
        <v>108</v>
      </c>
      <c r="O64" s="33"/>
      <c r="P64" s="33"/>
      <c r="Q64" s="26" t="s">
        <v>12</v>
      </c>
      <c r="R64" s="26"/>
      <c r="S64" s="26" t="s">
        <v>206</v>
      </c>
      <c r="T64" s="26"/>
      <c r="U64" s="31">
        <f ca="1">Q60</f>
        <v>486</v>
      </c>
      <c r="V64" s="31"/>
      <c r="W64" s="31"/>
      <c r="X64" s="8"/>
      <c r="Y64" s="53" t="s">
        <v>208</v>
      </c>
      <c r="Z64" s="53"/>
      <c r="AA64" s="53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U64" s="18">
        <f ca="1">G64</f>
        <v>90</v>
      </c>
      <c r="AV64" s="18">
        <f ca="1">N64</f>
        <v>108</v>
      </c>
      <c r="AW64" s="18">
        <f ca="1">U64*100</f>
        <v>48600</v>
      </c>
      <c r="AX64" s="18">
        <v>100</v>
      </c>
      <c r="AY64" s="18">
        <f ca="1">GCD(AU64,AV64,AW64)</f>
        <v>18</v>
      </c>
      <c r="AZ64" s="18">
        <f>AX64</f>
        <v>100</v>
      </c>
      <c r="BA64" s="18">
        <f ca="1">AZ64/BB64</f>
        <v>50</v>
      </c>
      <c r="BB64" s="18">
        <f ca="1">GCD(AZ64,AZ65)</f>
        <v>2</v>
      </c>
    </row>
    <row r="65" spans="4:53" ht="18" customHeight="1" x14ac:dyDescent="0.2">
      <c r="D65" s="52"/>
      <c r="E65" s="52"/>
      <c r="F65" s="52"/>
      <c r="G65" s="26">
        <f>100</f>
        <v>100</v>
      </c>
      <c r="H65" s="26"/>
      <c r="I65" s="26"/>
      <c r="J65" s="26"/>
      <c r="K65" s="26"/>
      <c r="L65" s="26"/>
      <c r="M65" s="26"/>
      <c r="N65" s="26">
        <v>100</v>
      </c>
      <c r="O65" s="26"/>
      <c r="P65" s="26"/>
      <c r="Q65" s="26"/>
      <c r="R65" s="26"/>
      <c r="S65" s="26"/>
      <c r="T65" s="26"/>
      <c r="U65" s="31"/>
      <c r="V65" s="31"/>
      <c r="W65" s="31"/>
      <c r="X65" s="8"/>
      <c r="Y65" s="53"/>
      <c r="Z65" s="53"/>
      <c r="AA65" s="53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U65" s="18">
        <f ca="1">AU64/$AY$64</f>
        <v>5</v>
      </c>
      <c r="AV65" s="18">
        <f ca="1">AV64/$AY$64</f>
        <v>6</v>
      </c>
      <c r="AW65" s="18">
        <f ca="1">AW64/$AY$64</f>
        <v>2700</v>
      </c>
      <c r="AZ65" s="18">
        <f ca="1">AY64</f>
        <v>18</v>
      </c>
      <c r="BA65" s="18">
        <f ca="1">AZ65/BB64</f>
        <v>9</v>
      </c>
    </row>
    <row r="66" spans="4:53" ht="18" customHeight="1" x14ac:dyDescent="0.2">
      <c r="D66" s="8"/>
      <c r="E66" s="8"/>
      <c r="F66" s="8"/>
      <c r="G66" s="26" t="s">
        <v>209</v>
      </c>
      <c r="H66" s="26"/>
      <c r="I66" s="26"/>
      <c r="J66" s="26">
        <f ca="1">AU65</f>
        <v>5</v>
      </c>
      <c r="K66" s="26"/>
      <c r="L66" s="26"/>
      <c r="M66" s="26" t="s">
        <v>210</v>
      </c>
      <c r="N66" s="26"/>
      <c r="O66" s="26" t="s">
        <v>211</v>
      </c>
      <c r="P66" s="26"/>
      <c r="Q66" s="26"/>
      <c r="R66" s="33">
        <f ca="1">BA64</f>
        <v>50</v>
      </c>
      <c r="S66" s="33"/>
      <c r="T66" s="33"/>
      <c r="U66" s="26" t="s">
        <v>212</v>
      </c>
      <c r="V66" s="26"/>
      <c r="W66" s="26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</row>
    <row r="67" spans="4:53" ht="18" customHeight="1" x14ac:dyDescent="0.2">
      <c r="D67" s="8"/>
      <c r="E67" s="8"/>
      <c r="F67" s="8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>
        <f ca="1">IF(BA65=1,"",BA65)</f>
        <v>9</v>
      </c>
      <c r="S67" s="26"/>
      <c r="T67" s="26"/>
      <c r="U67" s="26"/>
      <c r="V67" s="26"/>
      <c r="W67" s="26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4:53" ht="18" customHeight="1" x14ac:dyDescent="0.2">
      <c r="D68" s="8"/>
      <c r="E68" s="8"/>
      <c r="F68" s="8"/>
      <c r="G68" s="26">
        <f ca="1">J66</f>
        <v>5</v>
      </c>
      <c r="H68" s="26"/>
      <c r="I68" s="26" t="s">
        <v>203</v>
      </c>
      <c r="J68" s="26"/>
      <c r="K68" s="26" t="s">
        <v>204</v>
      </c>
      <c r="L68" s="26"/>
      <c r="M68" s="26">
        <f ca="1">J66</f>
        <v>5</v>
      </c>
      <c r="N68" s="26"/>
      <c r="O68" s="26"/>
      <c r="P68" s="26" t="s">
        <v>205</v>
      </c>
      <c r="Q68" s="26"/>
      <c r="R68" s="26" t="s">
        <v>206</v>
      </c>
      <c r="S68" s="26"/>
      <c r="T68" s="31">
        <f ca="1">O63*J66</f>
        <v>2450</v>
      </c>
      <c r="U68" s="31"/>
      <c r="V68" s="31"/>
      <c r="W68" s="31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U68" s="18">
        <f ca="1">G68</f>
        <v>5</v>
      </c>
      <c r="AV68" s="18">
        <f ca="1">M68</f>
        <v>5</v>
      </c>
      <c r="AW68" s="18">
        <f ca="1">T68</f>
        <v>2450</v>
      </c>
    </row>
    <row r="69" spans="4:53" ht="18" customHeight="1" x14ac:dyDescent="0.2">
      <c r="D69" s="33" t="s">
        <v>210</v>
      </c>
      <c r="E69" s="33"/>
      <c r="F69" s="14" t="s">
        <v>213</v>
      </c>
      <c r="G69" s="33">
        <f ca="1">AU65</f>
        <v>5</v>
      </c>
      <c r="H69" s="33"/>
      <c r="I69" s="33" t="s">
        <v>203</v>
      </c>
      <c r="J69" s="33"/>
      <c r="K69" s="33" t="s">
        <v>204</v>
      </c>
      <c r="L69" s="33"/>
      <c r="M69" s="33">
        <f ca="1">AV65</f>
        <v>6</v>
      </c>
      <c r="N69" s="33"/>
      <c r="O69" s="33"/>
      <c r="P69" s="33" t="s">
        <v>205</v>
      </c>
      <c r="Q69" s="33"/>
      <c r="R69" s="33" t="s">
        <v>206</v>
      </c>
      <c r="S69" s="33"/>
      <c r="T69" s="35">
        <f ca="1">AW65</f>
        <v>2700</v>
      </c>
      <c r="U69" s="35"/>
      <c r="V69" s="35"/>
      <c r="W69" s="35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U69" s="18">
        <f ca="1">G69</f>
        <v>5</v>
      </c>
      <c r="AV69" s="18">
        <f ca="1">M69</f>
        <v>6</v>
      </c>
      <c r="AW69" s="18">
        <f ca="1">T69</f>
        <v>2700</v>
      </c>
    </row>
    <row r="70" spans="4:53" ht="18" customHeight="1" x14ac:dyDescent="0.2">
      <c r="D70" s="8"/>
      <c r="E70" s="8"/>
      <c r="F70" s="8"/>
      <c r="G70" s="8"/>
      <c r="H70" s="8"/>
      <c r="I70" s="8"/>
      <c r="J70" s="8"/>
      <c r="K70" s="8"/>
      <c r="L70" s="8"/>
      <c r="M70" s="34" t="str">
        <f ca="1">IF(AV70=-1,"－",IF(AV70=1,"",AV70))</f>
        <v>－</v>
      </c>
      <c r="N70" s="34"/>
      <c r="O70" s="34"/>
      <c r="P70" s="34" t="s">
        <v>205</v>
      </c>
      <c r="Q70" s="34"/>
      <c r="R70" s="34" t="s">
        <v>206</v>
      </c>
      <c r="S70" s="34"/>
      <c r="T70" s="32">
        <f ca="1">AW70</f>
        <v>-250</v>
      </c>
      <c r="U70" s="32"/>
      <c r="V70" s="32"/>
      <c r="W70" s="32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U70" s="18">
        <f ca="1">AU68-AU69</f>
        <v>0</v>
      </c>
      <c r="AV70" s="18">
        <f ca="1">AV68-AV69</f>
        <v>-1</v>
      </c>
      <c r="AW70" s="18">
        <f ca="1">AW68-AW69</f>
        <v>-250</v>
      </c>
    </row>
    <row r="71" spans="4:53" ht="18" customHeight="1" x14ac:dyDescent="0.2"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26" t="s">
        <v>205</v>
      </c>
      <c r="Q71" s="26"/>
      <c r="R71" s="26" t="s">
        <v>206</v>
      </c>
      <c r="S71" s="26"/>
      <c r="T71" s="31">
        <f ca="1">AW70/AV70</f>
        <v>250</v>
      </c>
      <c r="U71" s="31"/>
      <c r="V71" s="31"/>
      <c r="W71" s="31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</row>
    <row r="72" spans="4:53" ht="18" customHeight="1" x14ac:dyDescent="0.2">
      <c r="D72" s="8"/>
      <c r="E72" s="8"/>
      <c r="F72" s="8"/>
      <c r="G72" s="26" t="s">
        <v>205</v>
      </c>
      <c r="H72" s="26"/>
      <c r="I72" s="26" t="s">
        <v>206</v>
      </c>
      <c r="J72" s="26"/>
      <c r="K72" s="31">
        <f ca="1">T71</f>
        <v>250</v>
      </c>
      <c r="L72" s="31"/>
      <c r="M72" s="31"/>
      <c r="N72" s="31"/>
      <c r="O72" s="8" t="s">
        <v>61</v>
      </c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</row>
    <row r="73" spans="4:53" ht="18" customHeight="1" x14ac:dyDescent="0.2">
      <c r="D73" s="8"/>
      <c r="E73" s="8"/>
      <c r="F73" s="8"/>
      <c r="G73" s="8"/>
      <c r="H73" s="8"/>
      <c r="I73" s="8"/>
      <c r="J73" s="8"/>
      <c r="K73" s="26" t="s">
        <v>54</v>
      </c>
      <c r="L73" s="26"/>
      <c r="M73" s="26" t="s">
        <v>153</v>
      </c>
      <c r="N73" s="26"/>
      <c r="O73" s="26">
        <f ca="1">K72</f>
        <v>250</v>
      </c>
      <c r="P73" s="26"/>
      <c r="Q73" s="26"/>
      <c r="R73" s="26" t="s">
        <v>55</v>
      </c>
      <c r="S73" s="26"/>
      <c r="T73" s="31">
        <f ca="1">O63</f>
        <v>490</v>
      </c>
      <c r="U73" s="31"/>
      <c r="V73" s="31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</row>
    <row r="74" spans="4:53" ht="18" customHeight="1" x14ac:dyDescent="0.2"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26" t="s">
        <v>54</v>
      </c>
      <c r="Q74" s="26"/>
      <c r="R74" s="26" t="s">
        <v>55</v>
      </c>
      <c r="S74" s="26"/>
      <c r="T74" s="31">
        <f ca="1">T73-O73</f>
        <v>240</v>
      </c>
      <c r="U74" s="31"/>
      <c r="V74" s="31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</row>
    <row r="75" spans="4:53" ht="18" customHeight="1" x14ac:dyDescent="0.2">
      <c r="D75" s="8"/>
      <c r="E75" s="8"/>
      <c r="F75" s="8"/>
      <c r="G75" s="8" t="s">
        <v>57</v>
      </c>
      <c r="H75" s="26" t="s">
        <v>54</v>
      </c>
      <c r="I75" s="26"/>
      <c r="J75" s="8" t="s">
        <v>58</v>
      </c>
      <c r="K75" s="26" t="s">
        <v>56</v>
      </c>
      <c r="L75" s="26"/>
      <c r="M75" s="8" t="s">
        <v>59</v>
      </c>
      <c r="N75" s="26" t="s">
        <v>55</v>
      </c>
      <c r="O75" s="26"/>
      <c r="P75" s="8" t="s">
        <v>57</v>
      </c>
      <c r="Q75" s="26">
        <f ca="1">T74</f>
        <v>240</v>
      </c>
      <c r="R75" s="26"/>
      <c r="S75" s="26"/>
      <c r="T75" s="8" t="s">
        <v>58</v>
      </c>
      <c r="U75" s="26">
        <f ca="1">T71</f>
        <v>250</v>
      </c>
      <c r="V75" s="26"/>
      <c r="W75" s="26"/>
      <c r="X75" s="8" t="s">
        <v>59</v>
      </c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</row>
    <row r="76" spans="4:53" ht="18" customHeight="1" x14ac:dyDescent="0.2"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14" t="s">
        <v>199</v>
      </c>
      <c r="Y76" s="14"/>
      <c r="Z76" s="14"/>
      <c r="AA76" s="33">
        <f ca="1">Q75</f>
        <v>240</v>
      </c>
      <c r="AB76" s="33"/>
      <c r="AC76" s="33"/>
      <c r="AD76" s="14" t="s">
        <v>200</v>
      </c>
      <c r="AE76" s="14"/>
      <c r="AF76" s="14"/>
      <c r="AG76" s="14"/>
      <c r="AH76" s="14"/>
      <c r="AI76" s="14"/>
      <c r="AJ76" s="33">
        <f ca="1">U75</f>
        <v>250</v>
      </c>
      <c r="AK76" s="33"/>
      <c r="AL76" s="33"/>
      <c r="AM76" s="14" t="s">
        <v>201</v>
      </c>
      <c r="AN76" s="14"/>
      <c r="AU76" s="18">
        <f ca="1">IF(AT20="","",AT20)</f>
        <v>240</v>
      </c>
      <c r="AV76" s="18">
        <f ca="1">IF(AU20="","",AU20)</f>
        <v>250</v>
      </c>
    </row>
    <row r="77" spans="4:53" ht="20.149999999999999" customHeight="1" x14ac:dyDescent="0.2"/>
    <row r="78" spans="4:53" ht="20.149999999999999" customHeight="1" x14ac:dyDescent="0.2"/>
    <row r="79" spans="4:53" ht="20.149999999999999" customHeight="1" x14ac:dyDescent="0.2"/>
    <row r="80" spans="4:5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28">
    <mergeCell ref="AA76:AC76"/>
    <mergeCell ref="AJ76:AL76"/>
    <mergeCell ref="H75:I75"/>
    <mergeCell ref="K75:L75"/>
    <mergeCell ref="N75:O75"/>
    <mergeCell ref="Q75:S75"/>
    <mergeCell ref="K73:L73"/>
    <mergeCell ref="T73:V73"/>
    <mergeCell ref="R74:S74"/>
    <mergeCell ref="P74:Q74"/>
    <mergeCell ref="T74:V74"/>
    <mergeCell ref="R73:S73"/>
    <mergeCell ref="O73:Q73"/>
    <mergeCell ref="M73:N73"/>
    <mergeCell ref="U75:W75"/>
    <mergeCell ref="T70:W70"/>
    <mergeCell ref="M70:O70"/>
    <mergeCell ref="P69:Q69"/>
    <mergeCell ref="R69:S69"/>
    <mergeCell ref="T69:W69"/>
    <mergeCell ref="P71:Q71"/>
    <mergeCell ref="R71:S71"/>
    <mergeCell ref="T71:W71"/>
    <mergeCell ref="G72:H72"/>
    <mergeCell ref="I72:J72"/>
    <mergeCell ref="K72:N72"/>
    <mergeCell ref="D69:E69"/>
    <mergeCell ref="P70:Q70"/>
    <mergeCell ref="R70:S70"/>
    <mergeCell ref="G68:H68"/>
    <mergeCell ref="K69:L69"/>
    <mergeCell ref="M69:O69"/>
    <mergeCell ref="I68:J68"/>
    <mergeCell ref="K68:L68"/>
    <mergeCell ref="M68:O68"/>
    <mergeCell ref="P68:Q68"/>
    <mergeCell ref="G69:H69"/>
    <mergeCell ref="I69:J69"/>
    <mergeCell ref="R68:S68"/>
    <mergeCell ref="T68:W68"/>
    <mergeCell ref="R67:T67"/>
    <mergeCell ref="U66:W67"/>
    <mergeCell ref="O66:Q67"/>
    <mergeCell ref="N65:P65"/>
    <mergeCell ref="D63:F65"/>
    <mergeCell ref="Y64:AA65"/>
    <mergeCell ref="R66:T66"/>
    <mergeCell ref="O63:Q63"/>
    <mergeCell ref="G64:I64"/>
    <mergeCell ref="G65:I65"/>
    <mergeCell ref="J64:K65"/>
    <mergeCell ref="L64:M65"/>
    <mergeCell ref="U64:W65"/>
    <mergeCell ref="S64:T65"/>
    <mergeCell ref="N64:P64"/>
    <mergeCell ref="Q64:R65"/>
    <mergeCell ref="G66:I67"/>
    <mergeCell ref="J66:L67"/>
    <mergeCell ref="M66:N67"/>
    <mergeCell ref="AO1:AP1"/>
    <mergeCell ref="AO38:AP38"/>
    <mergeCell ref="Y3:AA3"/>
    <mergeCell ref="W4:X4"/>
    <mergeCell ref="AF21:AG21"/>
    <mergeCell ref="G63:H63"/>
    <mergeCell ref="I63:J63"/>
    <mergeCell ref="K63:L63"/>
    <mergeCell ref="M63:N63"/>
    <mergeCell ref="AB58:AD58"/>
    <mergeCell ref="AF59:AG59"/>
    <mergeCell ref="U59:V59"/>
    <mergeCell ref="Q60:S60"/>
    <mergeCell ref="D5:E5"/>
    <mergeCell ref="AB20:AD20"/>
    <mergeCell ref="X41:Y41"/>
    <mergeCell ref="D42:E42"/>
    <mergeCell ref="U21:V21"/>
    <mergeCell ref="P22:R22"/>
    <mergeCell ref="Y40:AA40"/>
    <mergeCell ref="D45:F47"/>
    <mergeCell ref="S46:U47"/>
    <mergeCell ref="P48:R48"/>
    <mergeCell ref="H49:I49"/>
    <mergeCell ref="J49:K49"/>
    <mergeCell ref="M49:N49"/>
    <mergeCell ref="O49:P49"/>
    <mergeCell ref="Q49:T49"/>
    <mergeCell ref="O45:Q45"/>
    <mergeCell ref="G46:H46"/>
    <mergeCell ref="M46:N47"/>
    <mergeCell ref="O46:P47"/>
    <mergeCell ref="G45:H45"/>
    <mergeCell ref="I45:J45"/>
    <mergeCell ref="K45:L45"/>
    <mergeCell ref="M45:N45"/>
    <mergeCell ref="G47:H47"/>
    <mergeCell ref="I46:J47"/>
    <mergeCell ref="K46:L46"/>
    <mergeCell ref="K47:L47"/>
    <mergeCell ref="O52:P52"/>
    <mergeCell ref="Q52:T52"/>
    <mergeCell ref="M52:N52"/>
    <mergeCell ref="G53:H53"/>
    <mergeCell ref="I53:J53"/>
    <mergeCell ref="K53:N53"/>
    <mergeCell ref="H50:I50"/>
    <mergeCell ref="D50:E50"/>
    <mergeCell ref="O51:P51"/>
    <mergeCell ref="Q51:T51"/>
    <mergeCell ref="M51:N51"/>
    <mergeCell ref="K51:L51"/>
    <mergeCell ref="O50:P50"/>
    <mergeCell ref="Q50:T50"/>
    <mergeCell ref="M50:N50"/>
    <mergeCell ref="J50:K50"/>
    <mergeCell ref="U56:W56"/>
    <mergeCell ref="H56:I56"/>
    <mergeCell ref="K56:L56"/>
    <mergeCell ref="N56:O56"/>
    <mergeCell ref="Q56:S56"/>
    <mergeCell ref="Q54:T54"/>
    <mergeCell ref="M55:N55"/>
    <mergeCell ref="O55:P55"/>
    <mergeCell ref="Q55:T55"/>
    <mergeCell ref="H54:I54"/>
    <mergeCell ref="J54:K54"/>
    <mergeCell ref="L54:N54"/>
    <mergeCell ref="O54:P5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G104"/>
  <sheetViews>
    <sheetView workbookViewId="0"/>
  </sheetViews>
  <sheetFormatPr defaultRowHeight="14" x14ac:dyDescent="0.2"/>
  <cols>
    <col min="1" max="43" width="1.75" customWidth="1"/>
    <col min="44" max="46" width="9" customWidth="1"/>
    <col min="47" max="55" width="9" style="18"/>
  </cols>
  <sheetData>
    <row r="1" spans="1:55" ht="23.5" x14ac:dyDescent="0.2">
      <c r="D1" s="3" t="s">
        <v>302</v>
      </c>
      <c r="AM1" s="2" t="s">
        <v>0</v>
      </c>
      <c r="AN1" s="2"/>
      <c r="AO1" s="30"/>
      <c r="AP1" s="30"/>
      <c r="AR1" s="18"/>
      <c r="AS1" s="18"/>
      <c r="AT1" s="18"/>
      <c r="BA1"/>
      <c r="BB1"/>
      <c r="BC1"/>
    </row>
    <row r="2" spans="1:55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BA2"/>
      <c r="BB2"/>
      <c r="BC2"/>
    </row>
    <row r="3" spans="1:55" ht="20.149999999999999" customHeight="1" x14ac:dyDescent="0.2">
      <c r="A3" s="1" t="s">
        <v>4</v>
      </c>
      <c r="D3" t="s">
        <v>214</v>
      </c>
      <c r="AJ3" s="51">
        <f ca="1">AU4</f>
        <v>7</v>
      </c>
      <c r="AK3" s="51"/>
      <c r="AL3" t="s">
        <v>215</v>
      </c>
      <c r="AS3" s="18">
        <f ca="1">AT3*10+AU3</f>
        <v>43</v>
      </c>
      <c r="AT3" s="18">
        <f ca="1">INT(RAND()*7+3)</f>
        <v>4</v>
      </c>
      <c r="AU3" s="18">
        <f ca="1">INT(RAND()*(AT3-2)+2)</f>
        <v>3</v>
      </c>
      <c r="AV3" s="18">
        <f ca="1">AT3+AU3</f>
        <v>7</v>
      </c>
      <c r="BB3"/>
      <c r="BC3"/>
    </row>
    <row r="4" spans="1:55" ht="20.149999999999999" customHeight="1" x14ac:dyDescent="0.2">
      <c r="D4" s="29">
        <f ca="1">AV4</f>
        <v>6</v>
      </c>
      <c r="E4" s="29"/>
      <c r="F4" t="s">
        <v>216</v>
      </c>
      <c r="AU4" s="18">
        <f ca="1">INT(AS3/AV3)+1</f>
        <v>7</v>
      </c>
      <c r="AV4" s="18">
        <f ca="1">AU4*AV3-AS3</f>
        <v>6</v>
      </c>
    </row>
    <row r="5" spans="1:55" ht="20.149999999999999" customHeight="1" x14ac:dyDescent="0.2">
      <c r="D5" t="s">
        <v>217</v>
      </c>
      <c r="P5" s="29">
        <f ca="1">AU5</f>
        <v>9</v>
      </c>
      <c r="Q5" s="29"/>
      <c r="R5" t="s">
        <v>218</v>
      </c>
      <c r="AT5" s="18">
        <f ca="1">AU3*10+AT3</f>
        <v>34</v>
      </c>
      <c r="AU5" s="18">
        <f ca="1">AS3-AT5</f>
        <v>9</v>
      </c>
      <c r="BC5"/>
    </row>
    <row r="6" spans="1:55" ht="20.149999999999999" customHeight="1" x14ac:dyDescent="0.2"/>
    <row r="7" spans="1:55" ht="20.149999999999999" customHeight="1" x14ac:dyDescent="0.2"/>
    <row r="8" spans="1:55" ht="20.149999999999999" customHeight="1" x14ac:dyDescent="0.2"/>
    <row r="9" spans="1:55" ht="20.149999999999999" customHeight="1" x14ac:dyDescent="0.2"/>
    <row r="10" spans="1:55" ht="20.149999999999999" customHeight="1" x14ac:dyDescent="0.2"/>
    <row r="11" spans="1:55" ht="20.149999999999999" customHeight="1" x14ac:dyDescent="0.2"/>
    <row r="12" spans="1:55" ht="20.149999999999999" customHeight="1" x14ac:dyDescent="0.2"/>
    <row r="13" spans="1:55" ht="20.149999999999999" customHeight="1" x14ac:dyDescent="0.2"/>
    <row r="14" spans="1:55" ht="20.149999999999999" customHeight="1" x14ac:dyDescent="0.2"/>
    <row r="15" spans="1:55" ht="20.149999999999999" customHeight="1" x14ac:dyDescent="0.2"/>
    <row r="16" spans="1:55" ht="20.149999999999999" customHeight="1" x14ac:dyDescent="0.2"/>
    <row r="17" spans="1:55" ht="20.149999999999999" customHeight="1" x14ac:dyDescent="0.2"/>
    <row r="18" spans="1:55" ht="20.149999999999999" customHeight="1" x14ac:dyDescent="0.2">
      <c r="A18" s="1" t="s">
        <v>19</v>
      </c>
      <c r="D18" t="s">
        <v>219</v>
      </c>
      <c r="M18" s="29">
        <f ca="1">AX19</f>
        <v>1360</v>
      </c>
      <c r="N18" s="29"/>
      <c r="O18" s="29"/>
      <c r="P18" t="s">
        <v>220</v>
      </c>
      <c r="AI18" s="29">
        <f ca="1">INT(RAND()*3+2)</f>
        <v>2</v>
      </c>
      <c r="AJ18" s="29"/>
      <c r="AK18" t="s">
        <v>221</v>
      </c>
      <c r="AT18" s="18">
        <f ca="1">AU18*3</f>
        <v>240</v>
      </c>
      <c r="AU18" s="18">
        <f ca="1">INT(RAND()*4+5)*10</f>
        <v>80</v>
      </c>
      <c r="BC18"/>
    </row>
    <row r="19" spans="1:55" ht="20.149999999999999" customHeight="1" x14ac:dyDescent="0.2">
      <c r="D19" t="s">
        <v>222</v>
      </c>
      <c r="H19" s="29">
        <f ca="1">AI18+AV19</f>
        <v>13</v>
      </c>
      <c r="I19" s="29"/>
      <c r="J19" t="s">
        <v>223</v>
      </c>
      <c r="Q19" s="29">
        <f ca="1">AI18+INT(RAND()*2+1)</f>
        <v>4</v>
      </c>
      <c r="R19" s="29"/>
      <c r="S19" t="s">
        <v>224</v>
      </c>
      <c r="AA19" s="29">
        <f ca="1">Q19+AV20</f>
        <v>9</v>
      </c>
      <c r="AB19" s="29"/>
      <c r="AC19" t="s">
        <v>225</v>
      </c>
      <c r="AU19" s="18">
        <f ca="1">AI18*AT18</f>
        <v>480</v>
      </c>
      <c r="AV19" s="18">
        <f ca="1">AV20+AW20</f>
        <v>11</v>
      </c>
      <c r="AX19" s="18">
        <f ca="1">AU19+AU18*AV19</f>
        <v>1360</v>
      </c>
    </row>
    <row r="20" spans="1:55" ht="20.149999999999999" customHeight="1" x14ac:dyDescent="0.2">
      <c r="D20" t="s">
        <v>226</v>
      </c>
      <c r="AU20" s="18">
        <f ca="1">AT18*Q19</f>
        <v>960</v>
      </c>
      <c r="AV20" s="18">
        <f ca="1">INT(RAND()*9+1)</f>
        <v>5</v>
      </c>
      <c r="AW20" s="18">
        <f ca="1">(AU20-AU19)/AU18</f>
        <v>6</v>
      </c>
      <c r="AX20" s="18">
        <f ca="1">AU20+AU18*AV20</f>
        <v>1360</v>
      </c>
    </row>
    <row r="21" spans="1:55" ht="20.149999999999999" customHeight="1" x14ac:dyDescent="0.2">
      <c r="D21" t="s">
        <v>227</v>
      </c>
    </row>
    <row r="22" spans="1:55" ht="20.149999999999999" customHeight="1" x14ac:dyDescent="0.2"/>
    <row r="23" spans="1:55" ht="20.149999999999999" customHeight="1" x14ac:dyDescent="0.2"/>
    <row r="24" spans="1:55" ht="20.149999999999999" customHeight="1" x14ac:dyDescent="0.2"/>
    <row r="25" spans="1:55" ht="20.149999999999999" customHeight="1" x14ac:dyDescent="0.2"/>
    <row r="26" spans="1:55" ht="20.149999999999999" customHeight="1" x14ac:dyDescent="0.2"/>
    <row r="27" spans="1:55" ht="20.149999999999999" customHeight="1" x14ac:dyDescent="0.2"/>
    <row r="28" spans="1:55" ht="20.149999999999999" customHeight="1" x14ac:dyDescent="0.2"/>
    <row r="29" spans="1:55" ht="20.149999999999999" customHeight="1" x14ac:dyDescent="0.2"/>
    <row r="30" spans="1:55" ht="20.149999999999999" customHeight="1" x14ac:dyDescent="0.2"/>
    <row r="31" spans="1:55" ht="20.149999999999999" customHeight="1" x14ac:dyDescent="0.2"/>
    <row r="32" spans="1:55" ht="20.149999999999999" customHeight="1" x14ac:dyDescent="0.2"/>
    <row r="33" spans="1:55" ht="20.149999999999999" customHeight="1" x14ac:dyDescent="0.2"/>
    <row r="34" spans="1:55" ht="20.149999999999999" customHeight="1" x14ac:dyDescent="0.2"/>
    <row r="35" spans="1:55" ht="20.149999999999999" customHeight="1" x14ac:dyDescent="0.2"/>
    <row r="36" spans="1:55" ht="19" customHeight="1" x14ac:dyDescent="0.2"/>
    <row r="37" spans="1:55" ht="19" customHeight="1" x14ac:dyDescent="0.2"/>
    <row r="38" spans="1:55" ht="23.5" x14ac:dyDescent="0.2">
      <c r="D38" s="3" t="str">
        <f>IF(D1="","",D1)</f>
        <v>連立方程式の利用③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BA38"/>
      <c r="BB38"/>
      <c r="BC38"/>
    </row>
    <row r="39" spans="1:55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BA39"/>
      <c r="BB39"/>
      <c r="BC39"/>
    </row>
    <row r="40" spans="1:55" ht="18" customHeight="1" x14ac:dyDescent="0.2">
      <c r="A40" t="str">
        <f>IF(A3="","",A3)</f>
        <v>１．</v>
      </c>
      <c r="D40" t="str">
        <f>IF(D3="","",D3)</f>
        <v>２けたの正の整数があります。その整数は，各位の数の和の</v>
      </c>
      <c r="AJ40" s="51">
        <f ca="1">IF(AJ3="","",AJ3)</f>
        <v>7</v>
      </c>
      <c r="AK40" s="51"/>
      <c r="AL40" t="str">
        <f>IF(AL3="","",AL3)</f>
        <v>倍よりも</v>
      </c>
      <c r="AS40" s="18"/>
      <c r="AT40" s="18"/>
      <c r="BB40"/>
      <c r="BC40"/>
    </row>
    <row r="41" spans="1:55" ht="18" customHeight="1" x14ac:dyDescent="0.2">
      <c r="A41" t="str">
        <f>IF(A4="","",A4)</f>
        <v/>
      </c>
      <c r="B41" t="str">
        <f t="shared" ref="B41:C43" si="0">IF(B4="","",B4)</f>
        <v/>
      </c>
      <c r="C41" t="str">
        <f t="shared" si="0"/>
        <v/>
      </c>
      <c r="D41" s="29">
        <f ca="1">IF(D4="","",D4)</f>
        <v>6</v>
      </c>
      <c r="E41" s="29"/>
      <c r="F41" t="str">
        <f>IF(F4="","",F4)</f>
        <v>小さく，また，十の位の数と一の位の数を入れかえてできる２けたの数</v>
      </c>
    </row>
    <row r="42" spans="1:55" ht="18" customHeight="1" x14ac:dyDescent="0.2">
      <c r="A42" t="str">
        <f>IF(A5="","",A5)</f>
        <v/>
      </c>
      <c r="B42" t="str">
        <f t="shared" si="0"/>
        <v/>
      </c>
      <c r="C42" t="str">
        <f t="shared" si="0"/>
        <v/>
      </c>
      <c r="D42" t="str">
        <f>IF(D5="","",D5)</f>
        <v>は，もとの整数よりも</v>
      </c>
      <c r="P42" s="29">
        <f ca="1">IF(P5="","",P5)</f>
        <v>9</v>
      </c>
      <c r="Q42" s="29"/>
      <c r="R42" t="str">
        <f>IF(R5="","",R5)</f>
        <v>小さくなります。もとの整数を求めなさい。</v>
      </c>
      <c r="AT42" s="18"/>
      <c r="BC42"/>
    </row>
    <row r="43" spans="1:55" ht="18" customHeight="1" x14ac:dyDescent="0.2">
      <c r="A43" t="str">
        <f>IF(A6="","",A6)</f>
        <v/>
      </c>
      <c r="B43" t="str">
        <f t="shared" si="0"/>
        <v/>
      </c>
      <c r="C43" s="8" t="str">
        <f t="shared" si="0"/>
        <v/>
      </c>
      <c r="D43" s="8" t="s">
        <v>228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</row>
    <row r="44" spans="1:55" ht="18" customHeight="1" x14ac:dyDescent="0.2">
      <c r="C44" s="8"/>
      <c r="D44" s="37" t="s">
        <v>231</v>
      </c>
      <c r="E44" s="37"/>
      <c r="F44" s="26">
        <v>10</v>
      </c>
      <c r="G44" s="26"/>
      <c r="H44" s="26" t="s">
        <v>232</v>
      </c>
      <c r="I44" s="26"/>
      <c r="J44" s="26" t="s">
        <v>233</v>
      </c>
      <c r="K44" s="26"/>
      <c r="L44" s="26" t="s">
        <v>234</v>
      </c>
      <c r="M44" s="26"/>
      <c r="N44" s="26" t="s">
        <v>235</v>
      </c>
      <c r="O44" s="26"/>
      <c r="P44" s="26">
        <f ca="1">AJ40</f>
        <v>7</v>
      </c>
      <c r="Q44" s="26"/>
      <c r="R44" s="8" t="s">
        <v>236</v>
      </c>
      <c r="S44" s="26" t="s">
        <v>232</v>
      </c>
      <c r="T44" s="26"/>
      <c r="U44" s="26" t="s">
        <v>233</v>
      </c>
      <c r="V44" s="26"/>
      <c r="W44" s="26" t="s">
        <v>234</v>
      </c>
      <c r="X44" s="26"/>
      <c r="Y44" s="8" t="s">
        <v>237</v>
      </c>
      <c r="Z44" s="26" t="s">
        <v>238</v>
      </c>
      <c r="AA44" s="26"/>
      <c r="AB44" s="31">
        <f ca="1">D41</f>
        <v>6</v>
      </c>
      <c r="AC44" s="31"/>
      <c r="AD44" s="8"/>
      <c r="AE44" s="8" t="s">
        <v>239</v>
      </c>
      <c r="AU44" s="18">
        <f>F44</f>
        <v>10</v>
      </c>
      <c r="AV44" s="18">
        <v>1</v>
      </c>
      <c r="AW44" s="18">
        <f ca="1">P44</f>
        <v>7</v>
      </c>
      <c r="AX44" s="18">
        <f ca="1">P44</f>
        <v>7</v>
      </c>
      <c r="AY44" s="18">
        <f ca="1">-AB44</f>
        <v>-6</v>
      </c>
    </row>
    <row r="45" spans="1:55" ht="18" customHeight="1" x14ac:dyDescent="0.2">
      <c r="C45" s="8"/>
      <c r="D45" s="37"/>
      <c r="E45" s="37"/>
      <c r="F45" s="26">
        <v>10</v>
      </c>
      <c r="G45" s="26"/>
      <c r="H45" s="26" t="s">
        <v>234</v>
      </c>
      <c r="I45" s="26"/>
      <c r="J45" s="26" t="s">
        <v>233</v>
      </c>
      <c r="K45" s="26"/>
      <c r="L45" s="26" t="s">
        <v>232</v>
      </c>
      <c r="M45" s="26"/>
      <c r="N45" s="26" t="s">
        <v>235</v>
      </c>
      <c r="O45" s="26"/>
      <c r="P45" s="26">
        <v>10</v>
      </c>
      <c r="Q45" s="26"/>
      <c r="R45" s="26" t="s">
        <v>232</v>
      </c>
      <c r="S45" s="26"/>
      <c r="T45" s="26" t="s">
        <v>233</v>
      </c>
      <c r="U45" s="26"/>
      <c r="V45" s="26" t="s">
        <v>234</v>
      </c>
      <c r="W45" s="26"/>
      <c r="X45" s="26" t="s">
        <v>238</v>
      </c>
      <c r="Y45" s="26"/>
      <c r="Z45" s="31">
        <f ca="1">P42</f>
        <v>9</v>
      </c>
      <c r="AA45" s="31"/>
      <c r="AB45" s="8"/>
      <c r="AC45" s="8"/>
      <c r="AD45" s="8"/>
      <c r="AE45" s="8" t="s">
        <v>240</v>
      </c>
      <c r="AU45" s="18">
        <v>1</v>
      </c>
      <c r="AV45" s="18">
        <f>F45</f>
        <v>10</v>
      </c>
      <c r="AW45" s="18">
        <f>P45</f>
        <v>10</v>
      </c>
      <c r="AX45" s="18">
        <v>1</v>
      </c>
      <c r="AY45" s="18">
        <f ca="1">-Z45</f>
        <v>-9</v>
      </c>
    </row>
    <row r="46" spans="1:55" ht="18" customHeight="1" x14ac:dyDescent="0.2">
      <c r="C46" s="8"/>
      <c r="D46" s="8"/>
      <c r="E46" s="8"/>
      <c r="F46" s="8" t="s">
        <v>241</v>
      </c>
      <c r="G46" s="8"/>
      <c r="H46" s="8"/>
      <c r="I46" s="8"/>
      <c r="J46" s="8"/>
      <c r="K46" s="26">
        <f ca="1">IF(AU46=1,"",IF(AU46=-1,"－",AU46))</f>
        <v>3</v>
      </c>
      <c r="L46" s="26"/>
      <c r="M46" s="26" t="s">
        <v>232</v>
      </c>
      <c r="N46" s="26"/>
      <c r="O46" s="26" t="str">
        <f ca="1">IF(AV46&lt;0,"－","＋")</f>
        <v>－</v>
      </c>
      <c r="P46" s="26"/>
      <c r="Q46" s="26">
        <f ca="1">IF(ABS(AV46)=1,"",ABS(AV46))</f>
        <v>6</v>
      </c>
      <c r="R46" s="26"/>
      <c r="S46" s="26" t="s">
        <v>234</v>
      </c>
      <c r="T46" s="26"/>
      <c r="U46" s="26" t="s">
        <v>235</v>
      </c>
      <c r="V46" s="26"/>
      <c r="W46" s="31">
        <f ca="1">AW46</f>
        <v>-6</v>
      </c>
      <c r="X46" s="31"/>
      <c r="Y46" s="31"/>
      <c r="Z46" s="8"/>
      <c r="AA46" s="8"/>
      <c r="AB46" s="8"/>
      <c r="AC46" s="8"/>
      <c r="AD46" s="8"/>
      <c r="AE46" s="8" t="s">
        <v>242</v>
      </c>
      <c r="AU46" s="18">
        <f ca="1">AU44-AW44</f>
        <v>3</v>
      </c>
      <c r="AV46" s="18">
        <f ca="1">AV44-AX44</f>
        <v>-6</v>
      </c>
      <c r="AW46" s="18">
        <f ca="1">AY44</f>
        <v>-6</v>
      </c>
    </row>
    <row r="47" spans="1:55" ht="18" customHeight="1" x14ac:dyDescent="0.2">
      <c r="C47" s="8"/>
      <c r="D47" s="8"/>
      <c r="E47" s="8"/>
      <c r="F47" s="8" t="s">
        <v>243</v>
      </c>
      <c r="G47" s="8"/>
      <c r="H47" s="8"/>
      <c r="I47" s="8"/>
      <c r="J47" s="8"/>
      <c r="K47" s="26">
        <f>IF(AU47=1,"",IF(AU47=-1,"－",AU47))</f>
        <v>-9</v>
      </c>
      <c r="L47" s="26"/>
      <c r="M47" s="26" t="s">
        <v>232</v>
      </c>
      <c r="N47" s="26"/>
      <c r="O47" s="26" t="str">
        <f>IF(AV47&lt;0,"－","＋")</f>
        <v>＋</v>
      </c>
      <c r="P47" s="26"/>
      <c r="Q47" s="26">
        <f>IF(ABS(AV47)=1,"",ABS(AV47))</f>
        <v>9</v>
      </c>
      <c r="R47" s="26"/>
      <c r="S47" s="26" t="s">
        <v>234</v>
      </c>
      <c r="T47" s="26"/>
      <c r="U47" s="26" t="s">
        <v>235</v>
      </c>
      <c r="V47" s="26"/>
      <c r="W47" s="31">
        <f ca="1">AW47</f>
        <v>-9</v>
      </c>
      <c r="X47" s="31"/>
      <c r="Y47" s="31"/>
      <c r="Z47" s="8"/>
      <c r="AA47" s="8"/>
      <c r="AB47" s="8"/>
      <c r="AC47" s="8"/>
      <c r="AD47" s="8"/>
      <c r="AE47" s="8"/>
      <c r="AU47" s="18">
        <f>AU45-AW45</f>
        <v>-9</v>
      </c>
      <c r="AV47" s="18">
        <f>AV45-AX45</f>
        <v>9</v>
      </c>
      <c r="AW47" s="18">
        <f ca="1">AY45</f>
        <v>-9</v>
      </c>
    </row>
    <row r="48" spans="1:55" ht="18" customHeight="1" x14ac:dyDescent="0.2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26" t="s">
        <v>232</v>
      </c>
      <c r="P48" s="26"/>
      <c r="Q48" s="26" t="s">
        <v>238</v>
      </c>
      <c r="R48" s="26"/>
      <c r="S48" s="26" t="s">
        <v>234</v>
      </c>
      <c r="T48" s="26"/>
      <c r="U48" s="26" t="s">
        <v>235</v>
      </c>
      <c r="V48" s="26"/>
      <c r="W48" s="31">
        <f ca="1">AW47/AU47</f>
        <v>1</v>
      </c>
      <c r="X48" s="31"/>
      <c r="Y48" s="31"/>
      <c r="Z48" s="8"/>
      <c r="AA48" s="8"/>
      <c r="AB48" s="8"/>
      <c r="AC48" s="8"/>
      <c r="AD48" s="8"/>
      <c r="AE48" s="8" t="s">
        <v>244</v>
      </c>
    </row>
    <row r="49" spans="1:59" ht="18" customHeight="1" x14ac:dyDescent="0.2">
      <c r="H49" s="8"/>
      <c r="I49" s="8"/>
      <c r="J49" s="8"/>
      <c r="K49" s="26" t="s">
        <v>245</v>
      </c>
      <c r="L49" s="26"/>
      <c r="M49" s="26"/>
      <c r="N49" s="26"/>
      <c r="O49" s="26"/>
      <c r="P49" s="26"/>
      <c r="Q49" s="26" t="str">
        <f ca="1">IF(AU46=1,"","×")</f>
        <v>×</v>
      </c>
      <c r="R49" s="26"/>
      <c r="S49" s="8">
        <f ca="1">IF(AU46=1,"",AU46)</f>
        <v>3</v>
      </c>
      <c r="T49" s="8" t="s">
        <v>246</v>
      </c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BD49" s="10"/>
      <c r="BE49" s="10"/>
      <c r="BF49" s="10"/>
      <c r="BG49" s="10"/>
    </row>
    <row r="50" spans="1:59" ht="18" customHeight="1" x14ac:dyDescent="0.2">
      <c r="H50" s="8"/>
      <c r="I50" s="8"/>
      <c r="J50" s="8"/>
      <c r="K50" s="26">
        <f ca="1">K46</f>
        <v>3</v>
      </c>
      <c r="L50" s="26"/>
      <c r="M50" s="26" t="str">
        <f>M46</f>
        <v>ｘ</v>
      </c>
      <c r="N50" s="26"/>
      <c r="O50" s="26" t="str">
        <f ca="1">O46</f>
        <v>－</v>
      </c>
      <c r="P50" s="26"/>
      <c r="Q50" s="26">
        <f ca="1">Q46</f>
        <v>6</v>
      </c>
      <c r="R50" s="26"/>
      <c r="S50" s="26" t="str">
        <f>S46</f>
        <v>ｙ</v>
      </c>
      <c r="T50" s="26"/>
      <c r="U50" s="26" t="str">
        <f>U46</f>
        <v>＝</v>
      </c>
      <c r="V50" s="26"/>
      <c r="W50" s="31">
        <f ca="1">W46</f>
        <v>-6</v>
      </c>
      <c r="X50" s="31"/>
      <c r="Y50" s="31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U50" s="18">
        <f ca="1">IF(K50="",1,K50)</f>
        <v>3</v>
      </c>
      <c r="AV50" s="18">
        <f ca="1">IF(O50="－",-Q50,Q50)</f>
        <v>-6</v>
      </c>
      <c r="AW50" s="18">
        <f ca="1">W50</f>
        <v>-6</v>
      </c>
    </row>
    <row r="51" spans="1:59" ht="18" customHeight="1" x14ac:dyDescent="0.2">
      <c r="H51" s="26" t="s">
        <v>238</v>
      </c>
      <c r="I51" s="26"/>
      <c r="J51" s="14" t="s">
        <v>237</v>
      </c>
      <c r="K51" s="33">
        <f ca="1">S49</f>
        <v>3</v>
      </c>
      <c r="L51" s="33"/>
      <c r="M51" s="33" t="str">
        <f>O48</f>
        <v>ｘ</v>
      </c>
      <c r="N51" s="33"/>
      <c r="O51" s="33" t="str">
        <f>Q48</f>
        <v>－</v>
      </c>
      <c r="P51" s="33"/>
      <c r="Q51" s="33">
        <f ca="1">S49</f>
        <v>3</v>
      </c>
      <c r="R51" s="33"/>
      <c r="S51" s="33" t="str">
        <f>S48</f>
        <v>ｙ</v>
      </c>
      <c r="T51" s="33"/>
      <c r="U51" s="33" t="str">
        <f>U48</f>
        <v>＝</v>
      </c>
      <c r="V51" s="33"/>
      <c r="W51" s="35">
        <f ca="1">W48*AU46</f>
        <v>3</v>
      </c>
      <c r="X51" s="35"/>
      <c r="Y51" s="35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U51" s="18">
        <f ca="1">IF(K51="",1,K51)</f>
        <v>3</v>
      </c>
      <c r="AV51" s="18">
        <f ca="1">IF(S49="",-1,IF(O51="－",-Q51,Q51))</f>
        <v>-3</v>
      </c>
      <c r="AW51" s="18">
        <f ca="1">W51</f>
        <v>3</v>
      </c>
    </row>
    <row r="52" spans="1:59" ht="18" customHeight="1" x14ac:dyDescent="0.2">
      <c r="H52" s="8"/>
      <c r="I52" s="8"/>
      <c r="J52" s="8"/>
      <c r="K52" s="8"/>
      <c r="L52" s="8"/>
      <c r="M52" s="8"/>
      <c r="N52" s="8"/>
      <c r="O52" s="8"/>
      <c r="P52" s="8"/>
      <c r="Q52" s="34">
        <f ca="1">IF(AV52=-1,"－",IF(AV52=1,"",AV52))</f>
        <v>-3</v>
      </c>
      <c r="R52" s="34"/>
      <c r="S52" s="34" t="s">
        <v>234</v>
      </c>
      <c r="T52" s="34"/>
      <c r="U52" s="34" t="s">
        <v>235</v>
      </c>
      <c r="V52" s="34"/>
      <c r="W52" s="32">
        <f ca="1">AW52</f>
        <v>-9</v>
      </c>
      <c r="X52" s="32"/>
      <c r="Y52" s="32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U52" s="18">
        <f ca="1">AU50-AU51</f>
        <v>0</v>
      </c>
      <c r="AV52" s="18">
        <f ca="1">AV50-AV51</f>
        <v>-3</v>
      </c>
      <c r="AW52" s="18">
        <f ca="1">AW50-AW51</f>
        <v>-9</v>
      </c>
    </row>
    <row r="53" spans="1:59" ht="18" customHeight="1" x14ac:dyDescent="0.2"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26" t="s">
        <v>234</v>
      </c>
      <c r="T53" s="26"/>
      <c r="U53" s="26" t="s">
        <v>235</v>
      </c>
      <c r="V53" s="26"/>
      <c r="W53" s="31">
        <f ca="1">AW52/AV52</f>
        <v>3</v>
      </c>
      <c r="X53" s="31"/>
      <c r="Y53" s="31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</row>
    <row r="54" spans="1:59" ht="18" customHeight="1" x14ac:dyDescent="0.2">
      <c r="H54" s="8"/>
      <c r="I54" s="8"/>
      <c r="J54" s="8"/>
      <c r="K54" s="26" t="s">
        <v>234</v>
      </c>
      <c r="L54" s="26"/>
      <c r="M54" s="26" t="s">
        <v>235</v>
      </c>
      <c r="N54" s="26"/>
      <c r="O54" s="31">
        <f ca="1">W53</f>
        <v>3</v>
      </c>
      <c r="P54" s="31"/>
      <c r="Q54" s="31"/>
      <c r="R54" s="8" t="s">
        <v>229</v>
      </c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</row>
    <row r="55" spans="1:59" ht="18" customHeight="1" x14ac:dyDescent="0.2">
      <c r="H55" s="8"/>
      <c r="I55" s="8"/>
      <c r="J55" s="8"/>
      <c r="K55" s="8"/>
      <c r="L55" s="8"/>
      <c r="M55" s="8"/>
      <c r="N55" s="8"/>
      <c r="O55" s="26" t="s">
        <v>54</v>
      </c>
      <c r="P55" s="26"/>
      <c r="Q55" s="26" t="s">
        <v>247</v>
      </c>
      <c r="R55" s="26"/>
      <c r="S55" s="26">
        <f ca="1">W53</f>
        <v>3</v>
      </c>
      <c r="T55" s="26"/>
      <c r="U55" s="26" t="s">
        <v>55</v>
      </c>
      <c r="V55" s="26"/>
      <c r="W55" s="31">
        <f ca="1">W48</f>
        <v>1</v>
      </c>
      <c r="X55" s="31"/>
      <c r="Y55" s="31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spans="1:59" ht="18" customHeight="1" x14ac:dyDescent="0.2"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26" t="s">
        <v>54</v>
      </c>
      <c r="T56" s="26"/>
      <c r="U56" s="26" t="s">
        <v>55</v>
      </c>
      <c r="V56" s="26"/>
      <c r="W56" s="31">
        <f ca="1">W55+S55</f>
        <v>4</v>
      </c>
      <c r="X56" s="31"/>
      <c r="Y56" s="31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</row>
    <row r="57" spans="1:59" ht="18" customHeight="1" x14ac:dyDescent="0.2">
      <c r="I57" s="8"/>
      <c r="J57" s="8"/>
      <c r="K57" s="8" t="s">
        <v>57</v>
      </c>
      <c r="L57" s="26" t="s">
        <v>54</v>
      </c>
      <c r="M57" s="26"/>
      <c r="N57" s="8" t="s">
        <v>58</v>
      </c>
      <c r="O57" s="26" t="s">
        <v>56</v>
      </c>
      <c r="P57" s="26"/>
      <c r="Q57" s="8" t="s">
        <v>59</v>
      </c>
      <c r="R57" s="26" t="s">
        <v>55</v>
      </c>
      <c r="S57" s="26"/>
      <c r="T57" s="8" t="s">
        <v>57</v>
      </c>
      <c r="U57" s="26">
        <f ca="1">W56</f>
        <v>4</v>
      </c>
      <c r="V57" s="26"/>
      <c r="W57" s="26"/>
      <c r="X57" s="8" t="s">
        <v>58</v>
      </c>
      <c r="Y57" s="26">
        <f ca="1">W53</f>
        <v>3</v>
      </c>
      <c r="Z57" s="26"/>
      <c r="AA57" s="26"/>
      <c r="AB57" s="8" t="s">
        <v>59</v>
      </c>
      <c r="AC57" s="8"/>
      <c r="AD57" s="8"/>
      <c r="AE57" s="8"/>
      <c r="AF57" s="8"/>
      <c r="AG57" s="8"/>
      <c r="AH57" s="8"/>
      <c r="AI57" s="8"/>
      <c r="AJ57" s="8"/>
      <c r="BD57" s="10"/>
      <c r="BE57" s="10"/>
      <c r="BF57" s="10"/>
      <c r="BG57" s="10"/>
    </row>
    <row r="58" spans="1:59" ht="18" customHeight="1" x14ac:dyDescent="0.2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14" t="s">
        <v>230</v>
      </c>
      <c r="T58" s="14"/>
      <c r="U58" s="14"/>
      <c r="V58" s="14"/>
      <c r="W58" s="14"/>
      <c r="X58" s="14"/>
      <c r="Y58" s="14"/>
      <c r="Z58" s="14"/>
      <c r="AA58" s="33">
        <f ca="1">U57*10+Y57</f>
        <v>43</v>
      </c>
      <c r="AB58" s="33"/>
      <c r="AC58" s="8"/>
      <c r="AD58" s="8"/>
      <c r="AE58" s="8"/>
      <c r="AU58" s="18">
        <f ca="1">IF(AS3="","",AS3)</f>
        <v>43</v>
      </c>
    </row>
    <row r="59" spans="1:59" ht="18" customHeight="1" x14ac:dyDescent="0.2">
      <c r="A59" t="str">
        <f>IF(A18="","",A18)</f>
        <v>２．</v>
      </c>
      <c r="D59" t="str">
        <f>IF(D18="","",D18)</f>
        <v>家から学校まで</v>
      </c>
      <c r="M59" s="29">
        <f ca="1">IF(M18="","",M18)</f>
        <v>1360</v>
      </c>
      <c r="N59" s="29"/>
      <c r="O59" s="29"/>
      <c r="P59" t="str">
        <f>IF(P18="","",P18)</f>
        <v>ｍあります。家を出発して，途中で</v>
      </c>
      <c r="AI59" s="29">
        <f ca="1">IF(AI18="","",AI18)</f>
        <v>2</v>
      </c>
      <c r="AJ59" s="29"/>
      <c r="AK59" t="str">
        <f>IF(AK18="","",AK18)</f>
        <v>分間だけ</v>
      </c>
      <c r="AT59" s="18"/>
      <c r="BC59"/>
    </row>
    <row r="60" spans="1:59" ht="18" customHeight="1" x14ac:dyDescent="0.2">
      <c r="A60" t="str">
        <f>IF(A19="","",A19)</f>
        <v/>
      </c>
      <c r="B60" t="str">
        <f t="shared" ref="B60:C62" si="1">IF(B19="","",B19)</f>
        <v/>
      </c>
      <c r="C60" t="str">
        <f t="shared" si="1"/>
        <v/>
      </c>
      <c r="D60" t="str">
        <f>IF(D19="","",D19)</f>
        <v>走ると</v>
      </c>
      <c r="H60" s="29">
        <f ca="1">IF(H19="","",H19)</f>
        <v>13</v>
      </c>
      <c r="I60" s="29"/>
      <c r="J60" t="str">
        <f>IF(J19="","",J19)</f>
        <v>分で，途中</v>
      </c>
      <c r="P60" s="29">
        <f ca="1">IF(Q19="","",Q19)</f>
        <v>4</v>
      </c>
      <c r="Q60" s="29"/>
      <c r="R60" t="str">
        <f>IF(S19="","",S19)</f>
        <v>分だけ走ると</v>
      </c>
      <c r="Z60" s="29">
        <f ca="1">IF(AA19="","",AA19)</f>
        <v>9</v>
      </c>
      <c r="AA60" s="29"/>
      <c r="AB60" t="str">
        <f>IF(AC19="","",AC19)</f>
        <v>分で学校に着きました。</v>
      </c>
      <c r="AT60" s="18"/>
      <c r="BC60"/>
    </row>
    <row r="61" spans="1:59" ht="18" customHeight="1" x14ac:dyDescent="0.2">
      <c r="A61" t="str">
        <f>IF(A20="","",A20)</f>
        <v/>
      </c>
      <c r="B61" t="str">
        <f t="shared" si="1"/>
        <v/>
      </c>
      <c r="C61" t="str">
        <f t="shared" si="1"/>
        <v/>
      </c>
      <c r="D61" t="str">
        <f>IF(D20="","",D20)</f>
        <v>走る速さを一定，歩く速さも一定として，走ったときと歩いたときの</v>
      </c>
    </row>
    <row r="62" spans="1:59" ht="18" customHeight="1" x14ac:dyDescent="0.2">
      <c r="A62" t="str">
        <f>IF(A21="","",A21)</f>
        <v/>
      </c>
      <c r="B62" t="str">
        <f t="shared" si="1"/>
        <v/>
      </c>
      <c r="C62" t="str">
        <f t="shared" si="1"/>
        <v/>
      </c>
      <c r="D62" t="str">
        <f>IF(D21="","",D21)</f>
        <v>分速を，それぞれ求めなさい。</v>
      </c>
    </row>
    <row r="63" spans="1:59" ht="18" customHeight="1" x14ac:dyDescent="0.2">
      <c r="D63" s="8" t="s">
        <v>248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</row>
    <row r="64" spans="1:59" ht="18" customHeight="1" x14ac:dyDescent="0.2">
      <c r="D64" s="37" t="s">
        <v>252</v>
      </c>
      <c r="E64" s="37"/>
      <c r="F64" s="26">
        <f ca="1">AI59</f>
        <v>2</v>
      </c>
      <c r="G64" s="26"/>
      <c r="H64" s="26" t="s">
        <v>253</v>
      </c>
      <c r="I64" s="26"/>
      <c r="J64" s="26" t="s">
        <v>254</v>
      </c>
      <c r="K64" s="26"/>
      <c r="L64" s="8" t="s">
        <v>255</v>
      </c>
      <c r="M64" s="26">
        <f ca="1">H60</f>
        <v>13</v>
      </c>
      <c r="N64" s="26"/>
      <c r="O64" s="26" t="s">
        <v>256</v>
      </c>
      <c r="P64" s="26"/>
      <c r="Q64" s="26">
        <f ca="1">AI59</f>
        <v>2</v>
      </c>
      <c r="R64" s="26"/>
      <c r="S64" s="8" t="s">
        <v>257</v>
      </c>
      <c r="T64" s="26" t="s">
        <v>258</v>
      </c>
      <c r="U64" s="26"/>
      <c r="V64" s="26" t="s">
        <v>259</v>
      </c>
      <c r="W64" s="26"/>
      <c r="X64" s="31">
        <f ca="1">M59</f>
        <v>1360</v>
      </c>
      <c r="Y64" s="31"/>
      <c r="Z64" s="31"/>
      <c r="AA64" s="8"/>
      <c r="AB64" s="8" t="s">
        <v>260</v>
      </c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U64" s="18">
        <f ca="1">F64</f>
        <v>2</v>
      </c>
      <c r="AV64" s="18">
        <f ca="1">M64-Q64</f>
        <v>11</v>
      </c>
      <c r="AW64" s="18">
        <f ca="1">X64</f>
        <v>1360</v>
      </c>
      <c r="AX64" s="18">
        <f ca="1">GCD(AU64,AV64,AW64)</f>
        <v>1</v>
      </c>
      <c r="AY64" s="18">
        <f ca="1">AU64/$AX$64</f>
        <v>2</v>
      </c>
      <c r="AZ64" s="18">
        <f ca="1">AV64/$AX$64</f>
        <v>11</v>
      </c>
      <c r="BA64" s="18">
        <f ca="1">AW64/$AX$64</f>
        <v>1360</v>
      </c>
    </row>
    <row r="65" spans="4:55" ht="18" customHeight="1" x14ac:dyDescent="0.2">
      <c r="D65" s="37"/>
      <c r="E65" s="37"/>
      <c r="F65" s="26">
        <f ca="1">P60</f>
        <v>4</v>
      </c>
      <c r="G65" s="26"/>
      <c r="H65" s="26" t="s">
        <v>253</v>
      </c>
      <c r="I65" s="26"/>
      <c r="J65" s="26" t="s">
        <v>254</v>
      </c>
      <c r="K65" s="26"/>
      <c r="L65" s="8" t="s">
        <v>255</v>
      </c>
      <c r="M65" s="26">
        <f ca="1">Z60</f>
        <v>9</v>
      </c>
      <c r="N65" s="26"/>
      <c r="O65" s="26" t="s">
        <v>256</v>
      </c>
      <c r="P65" s="26"/>
      <c r="Q65" s="26">
        <f ca="1">P60</f>
        <v>4</v>
      </c>
      <c r="R65" s="26"/>
      <c r="S65" s="8" t="s">
        <v>257</v>
      </c>
      <c r="T65" s="26" t="s">
        <v>258</v>
      </c>
      <c r="U65" s="26"/>
      <c r="V65" s="26" t="s">
        <v>259</v>
      </c>
      <c r="W65" s="26"/>
      <c r="X65" s="31">
        <f ca="1">M59</f>
        <v>1360</v>
      </c>
      <c r="Y65" s="31"/>
      <c r="Z65" s="31"/>
      <c r="AA65" s="8"/>
      <c r="AB65" s="8" t="s">
        <v>261</v>
      </c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U65" s="18">
        <f ca="1">F65</f>
        <v>4</v>
      </c>
      <c r="AV65" s="18">
        <f ca="1">M65-Q65</f>
        <v>5</v>
      </c>
      <c r="AW65" s="18">
        <f ca="1">X65</f>
        <v>1360</v>
      </c>
      <c r="AX65" s="18">
        <f ca="1">GCD(AU65,AV65,AW65)</f>
        <v>1</v>
      </c>
      <c r="AY65" s="18">
        <f ca="1">AU65/$AX$65</f>
        <v>4</v>
      </c>
      <c r="AZ65" s="18">
        <f ca="1">AV65/$AX$65</f>
        <v>5</v>
      </c>
      <c r="BA65" s="18">
        <f ca="1">AW65/$AX$65</f>
        <v>1360</v>
      </c>
    </row>
    <row r="66" spans="4:55" ht="18" customHeight="1" x14ac:dyDescent="0.2">
      <c r="D66" s="8" t="s">
        <v>262</v>
      </c>
      <c r="E66" s="8"/>
      <c r="F66" s="8"/>
      <c r="G66" s="8"/>
      <c r="H66" s="8"/>
      <c r="I66" s="26">
        <f ca="1">IF(AY64=1,"",AY64)</f>
        <v>2</v>
      </c>
      <c r="J66" s="26"/>
      <c r="K66" s="26" t="s">
        <v>253</v>
      </c>
      <c r="L66" s="26"/>
      <c r="M66" s="26" t="s">
        <v>254</v>
      </c>
      <c r="N66" s="26"/>
      <c r="O66" s="26">
        <f ca="1">IF(AZ64=1,"",AZ64)</f>
        <v>11</v>
      </c>
      <c r="P66" s="26"/>
      <c r="Q66" s="26" t="s">
        <v>258</v>
      </c>
      <c r="R66" s="26"/>
      <c r="S66" s="26" t="s">
        <v>259</v>
      </c>
      <c r="T66" s="26"/>
      <c r="U66" s="31">
        <f ca="1">BA64</f>
        <v>1360</v>
      </c>
      <c r="V66" s="31"/>
      <c r="W66" s="31"/>
      <c r="X66" s="8"/>
      <c r="Y66" s="8"/>
      <c r="Z66" s="8"/>
      <c r="AA66" s="8"/>
      <c r="AB66" s="8" t="s">
        <v>263</v>
      </c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U66" s="18">
        <f ca="1">LCM(AY64:AY65)</f>
        <v>4</v>
      </c>
      <c r="AV66" s="18">
        <f ca="1">AU66/AY64</f>
        <v>2</v>
      </c>
    </row>
    <row r="67" spans="4:55" ht="18" customHeight="1" x14ac:dyDescent="0.2">
      <c r="D67" s="8" t="s">
        <v>264</v>
      </c>
      <c r="E67" s="8"/>
      <c r="F67" s="8"/>
      <c r="G67" s="8"/>
      <c r="H67" s="8"/>
      <c r="I67" s="26">
        <f ca="1">IF(AY65=1,"",AY65)</f>
        <v>4</v>
      </c>
      <c r="J67" s="26"/>
      <c r="K67" s="26" t="s">
        <v>253</v>
      </c>
      <c r="L67" s="26"/>
      <c r="M67" s="26" t="s">
        <v>254</v>
      </c>
      <c r="N67" s="26"/>
      <c r="O67" s="26">
        <f ca="1">IF(AZ65=1,"",AZ65)</f>
        <v>5</v>
      </c>
      <c r="P67" s="26"/>
      <c r="Q67" s="26" t="s">
        <v>258</v>
      </c>
      <c r="R67" s="26"/>
      <c r="S67" s="26" t="s">
        <v>259</v>
      </c>
      <c r="T67" s="26"/>
      <c r="U67" s="31">
        <f ca="1">BA65</f>
        <v>1360</v>
      </c>
      <c r="V67" s="31"/>
      <c r="W67" s="31"/>
      <c r="X67" s="8"/>
      <c r="Y67" s="8"/>
      <c r="Z67" s="8"/>
      <c r="AA67" s="8"/>
      <c r="AB67" s="8" t="s">
        <v>265</v>
      </c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V67" s="18">
        <f ca="1">AU66/AY65</f>
        <v>1</v>
      </c>
    </row>
    <row r="68" spans="4:55" ht="18" customHeight="1" x14ac:dyDescent="0.2">
      <c r="D68" s="8" t="s">
        <v>266</v>
      </c>
      <c r="E68" s="8"/>
      <c r="F68" s="8"/>
      <c r="G68" s="26" t="str">
        <f ca="1">IF(AV66=1,"","×")</f>
        <v>×</v>
      </c>
      <c r="H68" s="26"/>
      <c r="I68" s="8">
        <f ca="1">IF(AV66=1,"",AV66)</f>
        <v>2</v>
      </c>
      <c r="J68" s="26" t="s">
        <v>256</v>
      </c>
      <c r="K68" s="26"/>
      <c r="L68" s="8" t="s">
        <v>267</v>
      </c>
      <c r="M68" s="8"/>
      <c r="N68" s="8"/>
      <c r="O68" s="26" t="str">
        <f ca="1">IF(AV67=1,"","×")</f>
        <v/>
      </c>
      <c r="P68" s="26"/>
      <c r="Q68" s="8" t="str">
        <f ca="1">IF(AV67=1,"",AV67)</f>
        <v/>
      </c>
      <c r="R68" s="8" t="s">
        <v>268</v>
      </c>
      <c r="S68" s="8"/>
      <c r="T68" s="8"/>
      <c r="U68" s="11"/>
      <c r="V68" s="11"/>
      <c r="W68" s="11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U68" s="18">
        <f ca="1">$AV$66*AY64</f>
        <v>4</v>
      </c>
      <c r="AV68" s="18">
        <f ca="1">$AV$66*AZ64</f>
        <v>22</v>
      </c>
      <c r="AW68" s="18">
        <f ca="1">$AV$66*BA64</f>
        <v>2720</v>
      </c>
    </row>
    <row r="69" spans="4:55" ht="18" customHeight="1" x14ac:dyDescent="0.2">
      <c r="D69" s="8"/>
      <c r="E69" s="8"/>
      <c r="F69" s="8"/>
      <c r="G69" s="8"/>
      <c r="H69" s="8"/>
      <c r="I69" s="26">
        <f ca="1">IF(AU68=1,"",AU68)</f>
        <v>4</v>
      </c>
      <c r="J69" s="26"/>
      <c r="K69" s="26" t="s">
        <v>253</v>
      </c>
      <c r="L69" s="26"/>
      <c r="M69" s="26" t="s">
        <v>254</v>
      </c>
      <c r="N69" s="26"/>
      <c r="O69" s="26">
        <f ca="1">IF(AV68=1,"",AV68)</f>
        <v>22</v>
      </c>
      <c r="P69" s="26"/>
      <c r="Q69" s="26" t="s">
        <v>258</v>
      </c>
      <c r="R69" s="26"/>
      <c r="S69" s="26" t="s">
        <v>259</v>
      </c>
      <c r="T69" s="26"/>
      <c r="U69" s="31">
        <f ca="1">AW68</f>
        <v>2720</v>
      </c>
      <c r="V69" s="31"/>
      <c r="W69" s="31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U69" s="18">
        <f ca="1">$AV$67*AY65</f>
        <v>4</v>
      </c>
      <c r="AV69" s="18">
        <f ca="1">$AV$67*AZ65</f>
        <v>5</v>
      </c>
      <c r="AW69" s="18">
        <f ca="1">$AV$67*BA65</f>
        <v>1360</v>
      </c>
    </row>
    <row r="70" spans="4:55" ht="18" customHeight="1" x14ac:dyDescent="0.2">
      <c r="D70" s="8"/>
      <c r="E70" s="8"/>
      <c r="F70" s="33" t="s">
        <v>256</v>
      </c>
      <c r="G70" s="33"/>
      <c r="H70" s="14" t="s">
        <v>257</v>
      </c>
      <c r="I70" s="33">
        <f ca="1">IF(AU69=1,"",AU69)</f>
        <v>4</v>
      </c>
      <c r="J70" s="33"/>
      <c r="K70" s="33" t="s">
        <v>253</v>
      </c>
      <c r="L70" s="33"/>
      <c r="M70" s="33" t="s">
        <v>254</v>
      </c>
      <c r="N70" s="33"/>
      <c r="O70" s="33">
        <f ca="1">IF(AV69=1,"",AV69)</f>
        <v>5</v>
      </c>
      <c r="P70" s="33"/>
      <c r="Q70" s="33" t="s">
        <v>258</v>
      </c>
      <c r="R70" s="33"/>
      <c r="S70" s="33" t="s">
        <v>259</v>
      </c>
      <c r="T70" s="33"/>
      <c r="U70" s="35">
        <f ca="1">AW69</f>
        <v>1360</v>
      </c>
      <c r="V70" s="35"/>
      <c r="W70" s="35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U70" s="18">
        <f ca="1">AU68-AU69</f>
        <v>0</v>
      </c>
      <c r="AV70" s="18">
        <f ca="1">AV68-AV69</f>
        <v>17</v>
      </c>
      <c r="AW70" s="18">
        <f ca="1">AW68-AW69</f>
        <v>1360</v>
      </c>
    </row>
    <row r="71" spans="4:55" ht="18" customHeight="1" x14ac:dyDescent="0.2"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34">
        <f ca="1">IF(AV70=1,"",AV70)</f>
        <v>17</v>
      </c>
      <c r="P71" s="34"/>
      <c r="Q71" s="34" t="s">
        <v>258</v>
      </c>
      <c r="R71" s="34"/>
      <c r="S71" s="34" t="s">
        <v>259</v>
      </c>
      <c r="T71" s="34"/>
      <c r="U71" s="32">
        <f ca="1">AW70</f>
        <v>1360</v>
      </c>
      <c r="V71" s="32"/>
      <c r="W71" s="32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</row>
    <row r="72" spans="4:55" ht="18" customHeight="1" x14ac:dyDescent="0.2"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26" t="s">
        <v>258</v>
      </c>
      <c r="R72" s="26"/>
      <c r="S72" s="26" t="s">
        <v>259</v>
      </c>
      <c r="T72" s="26"/>
      <c r="U72" s="31">
        <f ca="1">AW70/AV70</f>
        <v>80</v>
      </c>
      <c r="V72" s="31"/>
      <c r="W72" s="31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</row>
    <row r="73" spans="4:55" ht="18" customHeight="1" x14ac:dyDescent="0.2">
      <c r="D73" s="8"/>
      <c r="E73" s="8"/>
      <c r="F73" s="8"/>
      <c r="G73" s="8"/>
      <c r="H73" s="8"/>
      <c r="I73" s="26" t="s">
        <v>258</v>
      </c>
      <c r="J73" s="26"/>
      <c r="K73" s="26" t="s">
        <v>259</v>
      </c>
      <c r="L73" s="26"/>
      <c r="M73" s="31">
        <f ca="1">U72</f>
        <v>80</v>
      </c>
      <c r="N73" s="31"/>
      <c r="O73" s="31"/>
      <c r="P73" s="8" t="s">
        <v>249</v>
      </c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</row>
    <row r="74" spans="4:55" ht="18" customHeight="1" x14ac:dyDescent="0.2">
      <c r="D74" s="8"/>
      <c r="E74" s="8"/>
      <c r="F74" s="8"/>
      <c r="G74" s="26">
        <f ca="1">IF(AY64=1,"",AY64)</f>
        <v>2</v>
      </c>
      <c r="H74" s="26"/>
      <c r="I74" s="26" t="s">
        <v>54</v>
      </c>
      <c r="J74" s="26"/>
      <c r="K74" s="26" t="s">
        <v>153</v>
      </c>
      <c r="L74" s="26"/>
      <c r="M74" s="26">
        <f ca="1">IF(AZ64=1,"",AZ64)</f>
        <v>11</v>
      </c>
      <c r="N74" s="26"/>
      <c r="O74" s="26" t="str">
        <f ca="1">IF(AZ64=1,"","×")</f>
        <v>×</v>
      </c>
      <c r="P74" s="26"/>
      <c r="Q74" s="26">
        <f ca="1">M73</f>
        <v>80</v>
      </c>
      <c r="R74" s="26"/>
      <c r="S74" s="26" t="s">
        <v>55</v>
      </c>
      <c r="T74" s="26"/>
      <c r="U74" s="31">
        <f ca="1">BA64</f>
        <v>1360</v>
      </c>
      <c r="V74" s="31"/>
      <c r="W74" s="31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U74" s="18">
        <f ca="1">AY64</f>
        <v>2</v>
      </c>
      <c r="AV74" s="18">
        <f ca="1">AZ64*M73</f>
        <v>880</v>
      </c>
      <c r="AW74" s="18">
        <f ca="1">BA64</f>
        <v>1360</v>
      </c>
    </row>
    <row r="75" spans="4:55" ht="18" customHeight="1" x14ac:dyDescent="0.2"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26" t="s">
        <v>54</v>
      </c>
      <c r="R75" s="26"/>
      <c r="S75" s="26" t="s">
        <v>55</v>
      </c>
      <c r="T75" s="26"/>
      <c r="U75" s="31">
        <f ca="1">AV75</f>
        <v>240</v>
      </c>
      <c r="V75" s="31"/>
      <c r="W75" s="31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U75" s="18">
        <f ca="1">AW74-AV74</f>
        <v>480</v>
      </c>
      <c r="AV75" s="18">
        <f ca="1">AU75/AU74</f>
        <v>240</v>
      </c>
    </row>
    <row r="76" spans="4:55" ht="18" customHeight="1" x14ac:dyDescent="0.2">
      <c r="D76" s="8"/>
      <c r="E76" s="8"/>
      <c r="F76" s="8"/>
      <c r="G76" s="8"/>
      <c r="H76" s="8"/>
      <c r="I76" s="8" t="s">
        <v>57</v>
      </c>
      <c r="J76" s="26" t="s">
        <v>54</v>
      </c>
      <c r="K76" s="26"/>
      <c r="L76" s="8" t="s">
        <v>58</v>
      </c>
      <c r="M76" s="26" t="s">
        <v>56</v>
      </c>
      <c r="N76" s="26"/>
      <c r="O76" s="8" t="s">
        <v>59</v>
      </c>
      <c r="P76" s="26" t="s">
        <v>55</v>
      </c>
      <c r="Q76" s="26"/>
      <c r="R76" s="8" t="s">
        <v>57</v>
      </c>
      <c r="S76" s="26">
        <f ca="1">U75</f>
        <v>240</v>
      </c>
      <c r="T76" s="26"/>
      <c r="U76" s="26"/>
      <c r="V76" s="8" t="s">
        <v>58</v>
      </c>
      <c r="W76" s="26">
        <f ca="1">U72</f>
        <v>80</v>
      </c>
      <c r="X76" s="26"/>
      <c r="Y76" s="26"/>
      <c r="Z76" s="8" t="s">
        <v>59</v>
      </c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</row>
    <row r="77" spans="4:55" ht="18" customHeight="1" x14ac:dyDescent="0.2">
      <c r="D77" s="8"/>
      <c r="E77" s="8"/>
      <c r="F77" s="8"/>
      <c r="G77" s="14" t="s">
        <v>250</v>
      </c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33">
        <f ca="1">S76</f>
        <v>240</v>
      </c>
      <c r="U77" s="33"/>
      <c r="V77" s="33"/>
      <c r="W77" s="14" t="s">
        <v>251</v>
      </c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33">
        <f ca="1">W76</f>
        <v>80</v>
      </c>
      <c r="AN77" s="33"/>
      <c r="AO77" s="33"/>
      <c r="AP77" s="14" t="s">
        <v>269</v>
      </c>
      <c r="AQ77" s="17"/>
      <c r="AS77" s="18">
        <f ca="1">IF(AT18="","",AT18)</f>
        <v>240</v>
      </c>
      <c r="AT77" s="18">
        <f ca="1">IF(AU18="","",AU18)</f>
        <v>80</v>
      </c>
      <c r="BB77"/>
      <c r="BC77"/>
    </row>
    <row r="78" spans="4:55" ht="20.149999999999999" customHeight="1" x14ac:dyDescent="0.2"/>
    <row r="79" spans="4:55" ht="20.149999999999999" customHeight="1" x14ac:dyDescent="0.2"/>
    <row r="80" spans="4:5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</sheetData>
  <mergeCells count="180">
    <mergeCell ref="D44:E45"/>
    <mergeCell ref="P44:Q44"/>
    <mergeCell ref="P45:Q45"/>
    <mergeCell ref="R45:S45"/>
    <mergeCell ref="L44:M44"/>
    <mergeCell ref="N44:O44"/>
    <mergeCell ref="S44:T44"/>
    <mergeCell ref="S47:T47"/>
    <mergeCell ref="U47:V47"/>
    <mergeCell ref="M46:N46"/>
    <mergeCell ref="O47:P47"/>
    <mergeCell ref="Q47:R47"/>
    <mergeCell ref="F44:G44"/>
    <mergeCell ref="H44:I44"/>
    <mergeCell ref="J44:K44"/>
    <mergeCell ref="F45:G45"/>
    <mergeCell ref="H45:I45"/>
    <mergeCell ref="J45:K45"/>
    <mergeCell ref="K46:L46"/>
    <mergeCell ref="K51:L51"/>
    <mergeCell ref="L57:M57"/>
    <mergeCell ref="K49:P49"/>
    <mergeCell ref="K50:L50"/>
    <mergeCell ref="M50:N50"/>
    <mergeCell ref="O50:P50"/>
    <mergeCell ref="H51:I51"/>
    <mergeCell ref="O51:P51"/>
    <mergeCell ref="M51:N51"/>
    <mergeCell ref="K54:L54"/>
    <mergeCell ref="M54:N54"/>
    <mergeCell ref="O54:Q54"/>
    <mergeCell ref="Q51:R51"/>
    <mergeCell ref="AI59:AJ59"/>
    <mergeCell ref="L45:M45"/>
    <mergeCell ref="N45:O45"/>
    <mergeCell ref="S55:T55"/>
    <mergeCell ref="Q55:R55"/>
    <mergeCell ref="O55:P55"/>
    <mergeCell ref="S56:T56"/>
    <mergeCell ref="Z45:AA45"/>
    <mergeCell ref="K47:L47"/>
    <mergeCell ref="M47:N47"/>
    <mergeCell ref="O48:P48"/>
    <mergeCell ref="Q48:R48"/>
    <mergeCell ref="S48:T48"/>
    <mergeCell ref="U48:V48"/>
    <mergeCell ref="W48:Y48"/>
    <mergeCell ref="W47:Y47"/>
    <mergeCell ref="Q49:R49"/>
    <mergeCell ref="Q50:R50"/>
    <mergeCell ref="S52:T52"/>
    <mergeCell ref="Q52:R52"/>
    <mergeCell ref="U52:V52"/>
    <mergeCell ref="W52:Y52"/>
    <mergeCell ref="W53:Y53"/>
    <mergeCell ref="S53:T53"/>
    <mergeCell ref="D4:E4"/>
    <mergeCell ref="P5:Q5"/>
    <mergeCell ref="M18:O18"/>
    <mergeCell ref="H19:I19"/>
    <mergeCell ref="Q19:R19"/>
    <mergeCell ref="AA19:AB19"/>
    <mergeCell ref="D41:E41"/>
    <mergeCell ref="Z60:AA60"/>
    <mergeCell ref="P60:Q60"/>
    <mergeCell ref="W44:X44"/>
    <mergeCell ref="Z44:AA44"/>
    <mergeCell ref="AB44:AC44"/>
    <mergeCell ref="U55:V55"/>
    <mergeCell ref="W55:Y55"/>
    <mergeCell ref="U56:V56"/>
    <mergeCell ref="W56:Y56"/>
    <mergeCell ref="P42:Q42"/>
    <mergeCell ref="U44:V44"/>
    <mergeCell ref="O46:P46"/>
    <mergeCell ref="Q46:R46"/>
    <mergeCell ref="S46:T46"/>
    <mergeCell ref="T45:U45"/>
    <mergeCell ref="V45:W45"/>
    <mergeCell ref="W46:Y46"/>
    <mergeCell ref="O57:P57"/>
    <mergeCell ref="R57:S57"/>
    <mergeCell ref="U57:W57"/>
    <mergeCell ref="AA58:AB58"/>
    <mergeCell ref="AO1:AP1"/>
    <mergeCell ref="AO38:AP38"/>
    <mergeCell ref="AJ3:AK3"/>
    <mergeCell ref="AI18:AJ18"/>
    <mergeCell ref="AJ40:AK40"/>
    <mergeCell ref="Y57:AA57"/>
    <mergeCell ref="X45:Y45"/>
    <mergeCell ref="U46:V46"/>
    <mergeCell ref="S50:T50"/>
    <mergeCell ref="U50:V50"/>
    <mergeCell ref="W50:Y50"/>
    <mergeCell ref="W51:Y51"/>
    <mergeCell ref="S51:T51"/>
    <mergeCell ref="U51:V51"/>
    <mergeCell ref="U53:V53"/>
    <mergeCell ref="M59:O59"/>
    <mergeCell ref="X64:Z64"/>
    <mergeCell ref="F65:G65"/>
    <mergeCell ref="H65:I65"/>
    <mergeCell ref="J65:K65"/>
    <mergeCell ref="M65:N65"/>
    <mergeCell ref="O65:P65"/>
    <mergeCell ref="Q65:R65"/>
    <mergeCell ref="T65:U65"/>
    <mergeCell ref="V65:W65"/>
    <mergeCell ref="Q64:R64"/>
    <mergeCell ref="T64:U64"/>
    <mergeCell ref="V64:W64"/>
    <mergeCell ref="F64:G64"/>
    <mergeCell ref="H64:I64"/>
    <mergeCell ref="J64:K64"/>
    <mergeCell ref="M64:N64"/>
    <mergeCell ref="H60:I60"/>
    <mergeCell ref="X65:Z65"/>
    <mergeCell ref="D64:E65"/>
    <mergeCell ref="I66:J66"/>
    <mergeCell ref="K66:L66"/>
    <mergeCell ref="M66:N66"/>
    <mergeCell ref="O66:P66"/>
    <mergeCell ref="Q66:R66"/>
    <mergeCell ref="S66:T66"/>
    <mergeCell ref="U66:W66"/>
    <mergeCell ref="O64:P64"/>
    <mergeCell ref="Q67:R67"/>
    <mergeCell ref="S67:T67"/>
    <mergeCell ref="U67:W67"/>
    <mergeCell ref="G68:H68"/>
    <mergeCell ref="J68:K68"/>
    <mergeCell ref="O68:P68"/>
    <mergeCell ref="I67:J67"/>
    <mergeCell ref="K67:L67"/>
    <mergeCell ref="M67:N67"/>
    <mergeCell ref="O67:P67"/>
    <mergeCell ref="M69:N69"/>
    <mergeCell ref="K69:L69"/>
    <mergeCell ref="I69:J69"/>
    <mergeCell ref="I70:J70"/>
    <mergeCell ref="K70:L70"/>
    <mergeCell ref="M70:N70"/>
    <mergeCell ref="S69:T69"/>
    <mergeCell ref="U69:W69"/>
    <mergeCell ref="Q69:R69"/>
    <mergeCell ref="O69:P69"/>
    <mergeCell ref="F70:G70"/>
    <mergeCell ref="Q71:R71"/>
    <mergeCell ref="S71:T71"/>
    <mergeCell ref="U71:W71"/>
    <mergeCell ref="O71:P71"/>
    <mergeCell ref="O70:P70"/>
    <mergeCell ref="Q70:R70"/>
    <mergeCell ref="S70:T70"/>
    <mergeCell ref="U70:W70"/>
    <mergeCell ref="M74:N74"/>
    <mergeCell ref="K74:L74"/>
    <mergeCell ref="I74:J74"/>
    <mergeCell ref="G74:H74"/>
    <mergeCell ref="S74:T74"/>
    <mergeCell ref="U74:W74"/>
    <mergeCell ref="Q74:R74"/>
    <mergeCell ref="O74:P74"/>
    <mergeCell ref="Q72:R72"/>
    <mergeCell ref="S72:T72"/>
    <mergeCell ref="U72:W72"/>
    <mergeCell ref="I73:J73"/>
    <mergeCell ref="K73:L73"/>
    <mergeCell ref="M73:O73"/>
    <mergeCell ref="T77:V77"/>
    <mergeCell ref="AM77:AO77"/>
    <mergeCell ref="S75:T75"/>
    <mergeCell ref="U75:W75"/>
    <mergeCell ref="S76:U76"/>
    <mergeCell ref="W76:Y76"/>
    <mergeCell ref="Q75:R75"/>
    <mergeCell ref="J76:K76"/>
    <mergeCell ref="M76:N76"/>
    <mergeCell ref="P76:Q7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8"/>
    <col min="53" max="53" width="9"/>
  </cols>
  <sheetData>
    <row r="1" spans="1:52" ht="23.5" x14ac:dyDescent="0.2">
      <c r="D1" s="3" t="s">
        <v>293</v>
      </c>
      <c r="AM1" s="2" t="s">
        <v>0</v>
      </c>
      <c r="AN1" s="2"/>
      <c r="AO1" s="30"/>
      <c r="AP1" s="30"/>
      <c r="AR1" s="18"/>
      <c r="AS1" s="18"/>
      <c r="AT1" s="18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AX2"/>
      <c r="AY2"/>
      <c r="AZ2"/>
    </row>
    <row r="3" spans="1:52" ht="20.149999999999999" customHeight="1" x14ac:dyDescent="0.2">
      <c r="A3" s="1" t="s">
        <v>4</v>
      </c>
      <c r="D3" t="s">
        <v>64</v>
      </c>
    </row>
    <row r="4" spans="1:52" ht="20.149999999999999" customHeight="1" x14ac:dyDescent="0.2">
      <c r="D4" t="s">
        <v>63</v>
      </c>
      <c r="AU4" s="18">
        <f ca="1">(-1)^INT(RAND()*2)*INT(RAND()*9+1)</f>
        <v>3</v>
      </c>
      <c r="AV4" s="18">
        <f ca="1">(-1)^INT(RAND()*2)*INT(RAND()*9+1)</f>
        <v>-6</v>
      </c>
    </row>
    <row r="5" spans="1:52" ht="20.149999999999999" customHeight="1" x14ac:dyDescent="0.2">
      <c r="C5" s="1" t="s">
        <v>40</v>
      </c>
      <c r="F5" s="28" t="s">
        <v>65</v>
      </c>
      <c r="G5" s="28"/>
      <c r="H5" s="29" t="s">
        <v>10</v>
      </c>
      <c r="I5" s="29"/>
      <c r="J5" s="29" t="str">
        <f ca="1">IF((-1)^INT(RAND()*2)&lt;0,"－","＋")</f>
        <v>＋</v>
      </c>
      <c r="K5" s="29"/>
      <c r="L5" s="29" t="s">
        <v>12</v>
      </c>
      <c r="M5" s="29"/>
      <c r="N5" s="29" t="s">
        <v>13</v>
      </c>
      <c r="O5" s="29"/>
      <c r="P5" s="27">
        <f ca="1">AW5</f>
        <v>-3</v>
      </c>
      <c r="Q5" s="27"/>
      <c r="R5" s="27"/>
      <c r="AU5" s="18">
        <f ca="1">AU4</f>
        <v>3</v>
      </c>
      <c r="AV5" s="18">
        <f ca="1">IF(J5="－",-AV4,AV4)</f>
        <v>-6</v>
      </c>
      <c r="AW5" s="18">
        <f ca="1">AU5+AV5</f>
        <v>-3</v>
      </c>
    </row>
    <row r="6" spans="1:52" ht="20.149999999999999" customHeight="1" x14ac:dyDescent="0.2">
      <c r="F6" s="28"/>
      <c r="G6" s="28"/>
      <c r="H6" s="29" t="s">
        <v>66</v>
      </c>
      <c r="I6" s="29"/>
      <c r="J6" s="29" t="str">
        <f ca="1">IF((-1)^INT(RAND()*2)&lt;0,"－","＋")</f>
        <v>－</v>
      </c>
      <c r="K6" s="29"/>
      <c r="L6">
        <f ca="1">INT(RAND()*4+2)</f>
        <v>3</v>
      </c>
      <c r="M6" s="29" t="s">
        <v>12</v>
      </c>
      <c r="N6" s="29"/>
      <c r="O6" s="29" t="s">
        <v>13</v>
      </c>
      <c r="P6" s="29"/>
      <c r="Q6" s="27">
        <f ca="1">AW6</f>
        <v>21</v>
      </c>
      <c r="R6" s="27"/>
      <c r="S6" s="27"/>
      <c r="AU6" s="18">
        <f ca="1">AU4</f>
        <v>3</v>
      </c>
      <c r="AV6" s="18">
        <f ca="1">IF(J6="－",-L6*AV4,L6*AV4)</f>
        <v>18</v>
      </c>
      <c r="AW6" s="18">
        <f ca="1">AU6+AV6</f>
        <v>21</v>
      </c>
    </row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/>
    <row r="14" spans="1:52" ht="20.149999999999999" customHeight="1" x14ac:dyDescent="0.2">
      <c r="AU14" s="18">
        <f ca="1">(-1)^INT(RAND()*2)*INT(RAND()*9+1)</f>
        <v>2</v>
      </c>
      <c r="AV14" s="18">
        <f ca="1">(-1)^INT(RAND()*2)*INT(RAND()*9+1)</f>
        <v>-5</v>
      </c>
    </row>
    <row r="15" spans="1:52" ht="20.149999999999999" customHeight="1" x14ac:dyDescent="0.2">
      <c r="C15" s="1" t="s">
        <v>67</v>
      </c>
      <c r="F15" s="28" t="s">
        <v>65</v>
      </c>
      <c r="G15" s="28"/>
      <c r="H15">
        <f ca="1">INT(RAND()*4+4)</f>
        <v>7</v>
      </c>
      <c r="I15" s="29" t="s">
        <v>68</v>
      </c>
      <c r="J15" s="29"/>
      <c r="K15" s="29" t="str">
        <f ca="1">IF((-1)^INT(RAND()*2)&lt;0,"－","＋")</f>
        <v>－</v>
      </c>
      <c r="L15" s="29"/>
      <c r="M15" s="29" t="s">
        <v>69</v>
      </c>
      <c r="N15" s="29"/>
      <c r="O15" s="29" t="s">
        <v>70</v>
      </c>
      <c r="P15" s="29"/>
      <c r="Q15" s="27">
        <f ca="1">AW15</f>
        <v>19</v>
      </c>
      <c r="R15" s="27"/>
      <c r="S15" s="27"/>
      <c r="AU15" s="18">
        <f ca="1">H15*AU14</f>
        <v>14</v>
      </c>
      <c r="AV15" s="18">
        <f ca="1">IF(K15="－",-AV14,AV14)</f>
        <v>5</v>
      </c>
      <c r="AW15" s="18">
        <f ca="1">AU15+AV15</f>
        <v>19</v>
      </c>
    </row>
    <row r="16" spans="1:52" ht="20.149999999999999" customHeight="1" x14ac:dyDescent="0.2">
      <c r="F16" s="28"/>
      <c r="G16" s="28"/>
      <c r="H16">
        <f ca="1">INT(RAND()*2+1)*(-1)^INT(RAND()*2)+H15</f>
        <v>8</v>
      </c>
      <c r="I16" s="29" t="s">
        <v>68</v>
      </c>
      <c r="J16" s="29"/>
      <c r="K16" s="29" t="str">
        <f ca="1">K15</f>
        <v>－</v>
      </c>
      <c r="L16" s="29"/>
      <c r="M16" s="29" t="s">
        <v>69</v>
      </c>
      <c r="N16" s="29"/>
      <c r="O16" s="29" t="s">
        <v>70</v>
      </c>
      <c r="P16" s="29"/>
      <c r="Q16" s="27">
        <f ca="1">AW16</f>
        <v>21</v>
      </c>
      <c r="R16" s="27"/>
      <c r="S16" s="27"/>
      <c r="AU16" s="18">
        <f ca="1">H16*AU14</f>
        <v>16</v>
      </c>
      <c r="AV16" s="18">
        <f ca="1">IF(K16="－",-AV14,AV14)</f>
        <v>5</v>
      </c>
      <c r="AW16" s="18">
        <f ca="1">AU16+AV16</f>
        <v>21</v>
      </c>
    </row>
    <row r="17" spans="1:49" ht="20.149999999999999" customHeight="1" x14ac:dyDescent="0.2"/>
    <row r="18" spans="1:49" ht="20.149999999999999" customHeight="1" x14ac:dyDescent="0.2"/>
    <row r="19" spans="1:49" ht="20.149999999999999" customHeight="1" x14ac:dyDescent="0.2"/>
    <row r="20" spans="1:49" ht="20.149999999999999" customHeight="1" x14ac:dyDescent="0.2"/>
    <row r="21" spans="1:49" ht="20.149999999999999" customHeight="1" x14ac:dyDescent="0.2"/>
    <row r="22" spans="1:49" ht="20.149999999999999" customHeight="1" x14ac:dyDescent="0.2"/>
    <row r="23" spans="1:49" ht="20.149999999999999" customHeight="1" x14ac:dyDescent="0.2"/>
    <row r="24" spans="1:49" ht="20.149999999999999" customHeight="1" x14ac:dyDescent="0.2"/>
    <row r="25" spans="1:49" ht="20.149999999999999" customHeight="1" x14ac:dyDescent="0.2">
      <c r="A25" s="1" t="s">
        <v>71</v>
      </c>
      <c r="D25" t="s">
        <v>64</v>
      </c>
    </row>
    <row r="26" spans="1:49" ht="20.149999999999999" customHeight="1" x14ac:dyDescent="0.2">
      <c r="D26" t="s">
        <v>72</v>
      </c>
      <c r="AU26" s="18">
        <f ca="1">(-1)^INT(RAND()*2)*INT(RAND()*9+1)</f>
        <v>2</v>
      </c>
      <c r="AV26" s="18">
        <f ca="1">(-1)^INT(RAND()*2)*INT(RAND()*9+1)</f>
        <v>-7</v>
      </c>
    </row>
    <row r="27" spans="1:49" ht="20.149999999999999" customHeight="1" x14ac:dyDescent="0.2">
      <c r="E27" s="28" t="s">
        <v>65</v>
      </c>
      <c r="F27" s="28"/>
      <c r="G27">
        <f ca="1">INT(RAND()*8+2)</f>
        <v>8</v>
      </c>
      <c r="H27" s="29" t="s">
        <v>68</v>
      </c>
      <c r="I27" s="29"/>
      <c r="J27" s="29" t="str">
        <f ca="1">IF((-1)^INT(RAND()*2)&lt;0,"－","＋")</f>
        <v>＋</v>
      </c>
      <c r="K27" s="29"/>
      <c r="L27" s="29" t="s">
        <v>69</v>
      </c>
      <c r="M27" s="29"/>
      <c r="N27" s="29" t="s">
        <v>70</v>
      </c>
      <c r="O27" s="29"/>
      <c r="P27" s="27">
        <f ca="1">AW27</f>
        <v>9</v>
      </c>
      <c r="Q27" s="27"/>
      <c r="R27" s="27"/>
      <c r="AU27" s="18">
        <f ca="1">G27*AU26</f>
        <v>16</v>
      </c>
      <c r="AV27" s="18">
        <f ca="1">IF(J27="－",-AV26,AV26)</f>
        <v>-7</v>
      </c>
      <c r="AW27" s="18">
        <f ca="1">AU27+AV27</f>
        <v>9</v>
      </c>
    </row>
    <row r="28" spans="1:49" ht="20.149999999999999" customHeight="1" x14ac:dyDescent="0.2">
      <c r="E28" s="28"/>
      <c r="F28" s="28"/>
      <c r="G28">
        <f ca="1">INT(RAND()*8+2)</f>
        <v>5</v>
      </c>
      <c r="H28" s="29" t="s">
        <v>68</v>
      </c>
      <c r="I28" s="29"/>
      <c r="J28" s="29" t="str">
        <f ca="1">IF(J27="－","＋","－")</f>
        <v>－</v>
      </c>
      <c r="K28" s="29"/>
      <c r="L28" s="29" t="s">
        <v>69</v>
      </c>
      <c r="M28" s="29"/>
      <c r="N28" s="29" t="s">
        <v>70</v>
      </c>
      <c r="O28" s="29"/>
      <c r="P28" s="27">
        <f ca="1">AW28</f>
        <v>17</v>
      </c>
      <c r="Q28" s="27"/>
      <c r="R28" s="27"/>
      <c r="AU28" s="18">
        <f ca="1">G28*AU26</f>
        <v>10</v>
      </c>
      <c r="AV28" s="18">
        <f ca="1">IF(J28="－",-AV26,AV26)</f>
        <v>7</v>
      </c>
      <c r="AW28" s="18">
        <f ca="1">AU28+AV28</f>
        <v>17</v>
      </c>
    </row>
    <row r="29" spans="1:49" ht="20.149999999999999" customHeight="1" x14ac:dyDescent="0.2"/>
    <row r="30" spans="1:49" ht="20.149999999999999" customHeight="1" x14ac:dyDescent="0.2"/>
    <row r="31" spans="1:49" ht="20.149999999999999" customHeight="1" x14ac:dyDescent="0.2"/>
    <row r="32" spans="1:49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連立方程式の解き方①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AX39"/>
      <c r="AY39"/>
      <c r="AZ39"/>
    </row>
    <row r="40" spans="1:52" ht="18" customHeight="1" x14ac:dyDescent="0.2">
      <c r="A40" t="str">
        <f>IF(A3="","",A3)</f>
        <v>１．</v>
      </c>
      <c r="D40" t="str">
        <f>IF(D3="","",D3)</f>
        <v>次の連立方程式を，左辺どうし，右辺どうしを，</v>
      </c>
    </row>
    <row r="41" spans="1:52" ht="18" customHeight="1" x14ac:dyDescent="0.2">
      <c r="A41" t="str">
        <f>IF(A4="","",A4)</f>
        <v/>
      </c>
      <c r="B41" t="str">
        <f t="shared" ref="B41:C43" si="0">IF(B4="","",B4)</f>
        <v/>
      </c>
      <c r="C41" t="str">
        <f t="shared" si="0"/>
        <v/>
      </c>
      <c r="D41" t="str">
        <f>IF(D4="","",D4)</f>
        <v>それぞれひいて解きなさい。</v>
      </c>
    </row>
    <row r="42" spans="1:52" ht="18" customHeight="1" x14ac:dyDescent="0.2">
      <c r="A42" t="str">
        <f>IF(A5="","",A5)</f>
        <v/>
      </c>
      <c r="B42" t="str">
        <f t="shared" si="0"/>
        <v/>
      </c>
      <c r="C42" t="str">
        <f t="shared" si="0"/>
        <v>(1)</v>
      </c>
      <c r="F42" s="28" t="str">
        <f>IF(F5="","",F5)</f>
        <v>｛</v>
      </c>
      <c r="G42" s="28"/>
      <c r="H42" s="29" t="str">
        <f>IF(H5="","",H5)</f>
        <v>ｘ</v>
      </c>
      <c r="I42" s="29"/>
      <c r="J42" s="29" t="str">
        <f ca="1">IF(J5="","",J5)</f>
        <v>＋</v>
      </c>
      <c r="K42" s="29"/>
      <c r="L42" s="29" t="str">
        <f>IF(L5="","",L5)</f>
        <v>ｙ</v>
      </c>
      <c r="M42" s="29"/>
      <c r="N42" s="29" t="str">
        <f>IF(N5="","",N5)</f>
        <v>＝</v>
      </c>
      <c r="O42" s="29"/>
      <c r="P42" s="27">
        <f ca="1">IF(P5="","",P5)</f>
        <v>-3</v>
      </c>
      <c r="Q42" s="27"/>
      <c r="R42" s="27"/>
      <c r="S42" t="str">
        <f>IF(S5="","",S5)</f>
        <v/>
      </c>
      <c r="T42" s="8" t="s">
        <v>49</v>
      </c>
      <c r="AU42" s="18">
        <f ca="1">IF(AU4="","",AU4)</f>
        <v>3</v>
      </c>
      <c r="AV42" s="18">
        <f ca="1">IF(AV4="","",AV4)</f>
        <v>-6</v>
      </c>
    </row>
    <row r="43" spans="1:52" ht="18" customHeight="1" x14ac:dyDescent="0.2">
      <c r="A43" t="str">
        <f>IF(A6="","",A6)</f>
        <v/>
      </c>
      <c r="B43" t="str">
        <f t="shared" si="0"/>
        <v/>
      </c>
      <c r="C43" t="str">
        <f t="shared" si="0"/>
        <v/>
      </c>
      <c r="F43" s="28"/>
      <c r="G43" s="28"/>
      <c r="H43" s="29" t="str">
        <f>IF(H6="","",H6)</f>
        <v>ｘ</v>
      </c>
      <c r="I43" s="29"/>
      <c r="J43" s="29" t="str">
        <f ca="1">IF(J6="","",J6)</f>
        <v>－</v>
      </c>
      <c r="K43" s="29"/>
      <c r="L43">
        <f ca="1">IF(L6="","",L6)</f>
        <v>3</v>
      </c>
      <c r="M43" s="29" t="str">
        <f>IF(M6="","",M6)</f>
        <v>ｙ</v>
      </c>
      <c r="N43" s="29"/>
      <c r="O43" s="29" t="str">
        <f>IF(O6="","",O6)</f>
        <v>＝</v>
      </c>
      <c r="P43" s="29"/>
      <c r="Q43" s="27">
        <f ca="1">IF(Q6="","",Q6)</f>
        <v>21</v>
      </c>
      <c r="R43" s="27"/>
      <c r="S43" s="27"/>
      <c r="T43" s="8" t="s">
        <v>50</v>
      </c>
    </row>
    <row r="44" spans="1:52" ht="18" customHeight="1" x14ac:dyDescent="0.2">
      <c r="E44" s="8" t="s">
        <v>73</v>
      </c>
      <c r="F44" s="13"/>
      <c r="G44" s="13"/>
      <c r="H44" s="9"/>
      <c r="I44" s="9"/>
      <c r="J44" s="9"/>
      <c r="K44" s="9"/>
      <c r="L44" s="8"/>
      <c r="M44" s="9"/>
      <c r="N44" s="9"/>
      <c r="O44" s="9"/>
      <c r="P44" s="9"/>
      <c r="Q44" s="11"/>
      <c r="R44" s="11"/>
      <c r="S44" s="11"/>
      <c r="T44" s="8"/>
      <c r="U44" s="8"/>
    </row>
    <row r="45" spans="1:52" ht="18" customHeight="1" x14ac:dyDescent="0.2">
      <c r="A45" t="str">
        <f t="shared" ref="A45:C52" si="1">IF(A7="","",A7)</f>
        <v/>
      </c>
      <c r="B45" t="str">
        <f t="shared" si="1"/>
        <v/>
      </c>
      <c r="C45" t="str">
        <f t="shared" si="1"/>
        <v/>
      </c>
      <c r="E45" s="8"/>
      <c r="F45" s="8"/>
      <c r="G45" s="8"/>
      <c r="H45" s="26" t="str">
        <f>H42</f>
        <v>ｘ</v>
      </c>
      <c r="I45" s="26"/>
      <c r="J45" s="26" t="str">
        <f ca="1">J42</f>
        <v>＋</v>
      </c>
      <c r="K45" s="26"/>
      <c r="L45" s="9"/>
      <c r="M45" s="26" t="str">
        <f>L42</f>
        <v>ｙ</v>
      </c>
      <c r="N45" s="26"/>
      <c r="O45" s="26" t="str">
        <f>N42</f>
        <v>＝</v>
      </c>
      <c r="P45" s="26"/>
      <c r="Q45" s="31">
        <f ca="1">P42</f>
        <v>-3</v>
      </c>
      <c r="R45" s="31"/>
      <c r="S45" s="31"/>
      <c r="T45" s="8" t="str">
        <f>IF(S7="","",S7)</f>
        <v/>
      </c>
      <c r="U45" s="8"/>
      <c r="AU45" s="18">
        <f ca="1">IF(J45="－",-1,1)</f>
        <v>1</v>
      </c>
    </row>
    <row r="46" spans="1:52" ht="18" customHeight="1" x14ac:dyDescent="0.2">
      <c r="A46" t="str">
        <f t="shared" si="1"/>
        <v/>
      </c>
      <c r="B46" t="str">
        <f t="shared" si="1"/>
        <v/>
      </c>
      <c r="C46" t="str">
        <f t="shared" si="1"/>
        <v/>
      </c>
      <c r="E46" s="33" t="s">
        <v>20</v>
      </c>
      <c r="F46" s="33"/>
      <c r="G46" s="14" t="s">
        <v>38</v>
      </c>
      <c r="H46" s="33" t="str">
        <f>H43</f>
        <v>ｘ</v>
      </c>
      <c r="I46" s="33"/>
      <c r="J46" s="33" t="str">
        <f ca="1">J43</f>
        <v>－</v>
      </c>
      <c r="K46" s="33"/>
      <c r="L46" s="14">
        <f ca="1">L43</f>
        <v>3</v>
      </c>
      <c r="M46" s="33" t="str">
        <f>M43</f>
        <v>ｙ</v>
      </c>
      <c r="N46" s="33"/>
      <c r="O46" s="33" t="str">
        <f>O43</f>
        <v>＝</v>
      </c>
      <c r="P46" s="33"/>
      <c r="Q46" s="35">
        <f ca="1">Q43</f>
        <v>21</v>
      </c>
      <c r="R46" s="35"/>
      <c r="S46" s="35"/>
      <c r="T46" s="8"/>
      <c r="U46" s="8"/>
      <c r="AU46" s="18">
        <f ca="1">IF(J46="－",-L46,L46)</f>
        <v>-3</v>
      </c>
    </row>
    <row r="47" spans="1:52" ht="18" customHeight="1" x14ac:dyDescent="0.2">
      <c r="A47" t="str">
        <f t="shared" si="1"/>
        <v/>
      </c>
      <c r="B47" t="str">
        <f t="shared" si="1"/>
        <v/>
      </c>
      <c r="C47" t="str">
        <f t="shared" si="1"/>
        <v/>
      </c>
      <c r="E47" s="8"/>
      <c r="F47" s="8"/>
      <c r="G47" s="8"/>
      <c r="H47" s="8"/>
      <c r="I47" s="8"/>
      <c r="J47" s="36">
        <f ca="1">AU47</f>
        <v>4</v>
      </c>
      <c r="K47" s="36"/>
      <c r="L47" s="36"/>
      <c r="M47" s="34" t="s">
        <v>16</v>
      </c>
      <c r="N47" s="34"/>
      <c r="O47" s="34" t="s">
        <v>17</v>
      </c>
      <c r="P47" s="34"/>
      <c r="Q47" s="32">
        <f ca="1">Q45-Q46</f>
        <v>-24</v>
      </c>
      <c r="R47" s="32"/>
      <c r="S47" s="32"/>
      <c r="T47" s="8"/>
      <c r="U47" s="8"/>
      <c r="AU47" s="18">
        <f ca="1">AU45-AU46</f>
        <v>4</v>
      </c>
    </row>
    <row r="48" spans="1:52" ht="18" customHeight="1" x14ac:dyDescent="0.2">
      <c r="A48" t="str">
        <f t="shared" si="1"/>
        <v/>
      </c>
      <c r="B48" t="str">
        <f t="shared" si="1"/>
        <v/>
      </c>
      <c r="C48" t="str">
        <f t="shared" si="1"/>
        <v/>
      </c>
      <c r="E48" s="8"/>
      <c r="F48" s="8"/>
      <c r="G48" s="8"/>
      <c r="H48" s="8"/>
      <c r="I48" s="8"/>
      <c r="J48" s="8"/>
      <c r="K48" s="8"/>
      <c r="L48" s="8"/>
      <c r="M48" s="26" t="s">
        <v>16</v>
      </c>
      <c r="N48" s="26"/>
      <c r="O48" s="26" t="s">
        <v>17</v>
      </c>
      <c r="P48" s="26"/>
      <c r="Q48" s="31">
        <f ca="1">Q47/J47</f>
        <v>-6</v>
      </c>
      <c r="R48" s="31"/>
      <c r="S48" s="31"/>
      <c r="T48" s="8"/>
      <c r="U48" s="8"/>
    </row>
    <row r="49" spans="1:49" ht="18" customHeight="1" x14ac:dyDescent="0.2">
      <c r="A49" t="str">
        <f t="shared" si="1"/>
        <v/>
      </c>
      <c r="B49" t="str">
        <f t="shared" si="1"/>
        <v/>
      </c>
      <c r="C49" t="str">
        <f t="shared" si="1"/>
        <v/>
      </c>
      <c r="E49" s="8"/>
      <c r="F49" s="8"/>
      <c r="G49" s="26" t="s">
        <v>16</v>
      </c>
      <c r="H49" s="26"/>
      <c r="I49" s="26" t="s">
        <v>17</v>
      </c>
      <c r="J49" s="26"/>
      <c r="K49" s="31">
        <f ca="1">Q48</f>
        <v>-6</v>
      </c>
      <c r="L49" s="31"/>
      <c r="M49" s="31"/>
      <c r="N49" s="8" t="s">
        <v>61</v>
      </c>
      <c r="O49" s="8"/>
      <c r="P49" s="8"/>
      <c r="Q49" s="8"/>
      <c r="R49" s="8"/>
      <c r="S49" s="8"/>
      <c r="T49" s="8"/>
      <c r="U49" s="8"/>
    </row>
    <row r="50" spans="1:49" ht="18" customHeight="1" x14ac:dyDescent="0.2">
      <c r="A50" t="str">
        <f t="shared" si="1"/>
        <v/>
      </c>
      <c r="B50" t="str">
        <f t="shared" si="1"/>
        <v/>
      </c>
      <c r="C50" t="str">
        <f t="shared" si="1"/>
        <v/>
      </c>
      <c r="E50" s="8"/>
      <c r="F50" s="8"/>
      <c r="G50" s="8"/>
      <c r="H50" s="8"/>
      <c r="I50" s="8" t="s">
        <v>54</v>
      </c>
      <c r="J50" s="8"/>
      <c r="K50" s="26" t="str">
        <f ca="1">IF(AU50&lt;0,"－","＋")</f>
        <v>－</v>
      </c>
      <c r="L50" s="26"/>
      <c r="M50" s="26">
        <f ca="1">ABS(AU50)</f>
        <v>6</v>
      </c>
      <c r="N50" s="26"/>
      <c r="O50" s="26" t="s">
        <v>55</v>
      </c>
      <c r="P50" s="26"/>
      <c r="Q50" s="31">
        <f ca="1">P42</f>
        <v>-3</v>
      </c>
      <c r="R50" s="31"/>
      <c r="S50" s="31"/>
      <c r="T50" s="8"/>
      <c r="U50" s="8"/>
      <c r="AU50" s="18">
        <f ca="1">IF(J42="－",-K49,K49)</f>
        <v>-6</v>
      </c>
    </row>
    <row r="51" spans="1:49" ht="18" customHeight="1" x14ac:dyDescent="0.2">
      <c r="A51" t="str">
        <f t="shared" si="1"/>
        <v/>
      </c>
      <c r="B51" t="str">
        <f t="shared" si="1"/>
        <v/>
      </c>
      <c r="C51" t="str">
        <f t="shared" si="1"/>
        <v/>
      </c>
      <c r="E51" s="8"/>
      <c r="F51" s="8"/>
      <c r="G51" s="8"/>
      <c r="H51" s="8"/>
      <c r="I51" s="8"/>
      <c r="J51" s="8"/>
      <c r="K51" s="8"/>
      <c r="L51" s="8"/>
      <c r="M51" s="26" t="s">
        <v>54</v>
      </c>
      <c r="N51" s="26"/>
      <c r="O51" s="26" t="s">
        <v>55</v>
      </c>
      <c r="P51" s="26"/>
      <c r="Q51" s="31">
        <f ca="1">Q50-AU50</f>
        <v>3</v>
      </c>
      <c r="R51" s="31"/>
      <c r="S51" s="31"/>
      <c r="T51" s="8"/>
      <c r="U51" s="8"/>
    </row>
    <row r="52" spans="1:49" ht="18" customHeight="1" x14ac:dyDescent="0.2">
      <c r="A52" t="str">
        <f t="shared" si="1"/>
        <v/>
      </c>
      <c r="B52" t="str">
        <f t="shared" si="1"/>
        <v/>
      </c>
      <c r="C52" t="str">
        <f t="shared" si="1"/>
        <v/>
      </c>
      <c r="E52" s="8" t="s">
        <v>57</v>
      </c>
      <c r="F52" s="26" t="s">
        <v>54</v>
      </c>
      <c r="G52" s="26"/>
      <c r="H52" s="8" t="s">
        <v>58</v>
      </c>
      <c r="I52" s="26" t="s">
        <v>56</v>
      </c>
      <c r="J52" s="26"/>
      <c r="K52" s="8" t="s">
        <v>59</v>
      </c>
      <c r="L52" s="26" t="s">
        <v>55</v>
      </c>
      <c r="M52" s="26"/>
      <c r="N52" s="8" t="s">
        <v>57</v>
      </c>
      <c r="O52" s="26">
        <f ca="1">Q51</f>
        <v>3</v>
      </c>
      <c r="P52" s="26"/>
      <c r="Q52" s="26"/>
      <c r="R52" s="8" t="s">
        <v>58</v>
      </c>
      <c r="S52" s="26">
        <f ca="1">Q48</f>
        <v>-6</v>
      </c>
      <c r="T52" s="26"/>
      <c r="U52" s="26"/>
      <c r="V52" s="8" t="s">
        <v>59</v>
      </c>
    </row>
    <row r="53" spans="1:49" ht="18" customHeight="1" x14ac:dyDescent="0.2">
      <c r="A53" t="str">
        <f t="shared" ref="A53:AT53" si="2">IF(A15="","",A15)</f>
        <v/>
      </c>
      <c r="B53" t="str">
        <f t="shared" si="2"/>
        <v/>
      </c>
      <c r="C53" t="str">
        <f t="shared" si="2"/>
        <v>(2)</v>
      </c>
      <c r="F53" s="28" t="str">
        <f t="shared" si="2"/>
        <v>｛</v>
      </c>
      <c r="G53" s="28"/>
      <c r="H53">
        <f t="shared" ca="1" si="2"/>
        <v>7</v>
      </c>
      <c r="I53" s="29" t="str">
        <f t="shared" si="2"/>
        <v>ｘ</v>
      </c>
      <c r="J53" s="29"/>
      <c r="K53" s="29" t="str">
        <f t="shared" ca="1" si="2"/>
        <v>－</v>
      </c>
      <c r="L53" s="29"/>
      <c r="M53" s="29" t="str">
        <f t="shared" si="2"/>
        <v>ｙ</v>
      </c>
      <c r="N53" s="29"/>
      <c r="O53" s="29" t="str">
        <f t="shared" si="2"/>
        <v>＝</v>
      </c>
      <c r="P53" s="29"/>
      <c r="Q53" s="27">
        <f t="shared" ca="1" si="2"/>
        <v>19</v>
      </c>
      <c r="R53" s="27"/>
      <c r="S53" s="27"/>
      <c r="T53" s="8" t="s">
        <v>49</v>
      </c>
      <c r="W53" t="str">
        <f t="shared" si="2"/>
        <v/>
      </c>
      <c r="X53" t="str">
        <f t="shared" si="2"/>
        <v/>
      </c>
      <c r="Y53" t="str">
        <f t="shared" si="2"/>
        <v/>
      </c>
      <c r="Z53" t="str">
        <f t="shared" si="2"/>
        <v/>
      </c>
      <c r="AA53" t="str">
        <f t="shared" si="2"/>
        <v/>
      </c>
      <c r="AB53" t="str">
        <f t="shared" si="2"/>
        <v/>
      </c>
      <c r="AC53" t="str">
        <f t="shared" si="2"/>
        <v/>
      </c>
      <c r="AD53" t="str">
        <f t="shared" si="2"/>
        <v/>
      </c>
      <c r="AE53" t="str">
        <f t="shared" si="2"/>
        <v/>
      </c>
      <c r="AF53" t="str">
        <f t="shared" si="2"/>
        <v/>
      </c>
      <c r="AG53" t="str">
        <f t="shared" si="2"/>
        <v/>
      </c>
      <c r="AH53" t="str">
        <f t="shared" si="2"/>
        <v/>
      </c>
      <c r="AI53" t="str">
        <f t="shared" si="2"/>
        <v/>
      </c>
      <c r="AJ53" t="str">
        <f t="shared" si="2"/>
        <v/>
      </c>
      <c r="AK53" t="str">
        <f t="shared" si="2"/>
        <v/>
      </c>
      <c r="AL53" t="str">
        <f t="shared" si="2"/>
        <v/>
      </c>
      <c r="AM53" t="str">
        <f t="shared" si="2"/>
        <v/>
      </c>
      <c r="AN53" t="str">
        <f t="shared" si="2"/>
        <v/>
      </c>
      <c r="AO53" t="str">
        <f t="shared" si="2"/>
        <v/>
      </c>
      <c r="AP53" t="str">
        <f t="shared" si="2"/>
        <v/>
      </c>
      <c r="AQ53" t="str">
        <f t="shared" si="2"/>
        <v/>
      </c>
      <c r="AR53" t="str">
        <f t="shared" si="2"/>
        <v/>
      </c>
      <c r="AS53" t="str">
        <f t="shared" si="2"/>
        <v/>
      </c>
      <c r="AT53" t="str">
        <f t="shared" si="2"/>
        <v/>
      </c>
      <c r="AU53" s="18">
        <f ca="1">IF(AU14="","",AU14)</f>
        <v>2</v>
      </c>
      <c r="AV53" s="18">
        <f ca="1">IF(AV14="","",AV14)</f>
        <v>-5</v>
      </c>
    </row>
    <row r="54" spans="1:49" ht="18" customHeight="1" x14ac:dyDescent="0.2">
      <c r="A54" t="str">
        <f t="shared" ref="A54:AT54" si="3">IF(A16="","",A16)</f>
        <v/>
      </c>
      <c r="B54" t="str">
        <f t="shared" si="3"/>
        <v/>
      </c>
      <c r="C54" t="str">
        <f t="shared" si="3"/>
        <v/>
      </c>
      <c r="F54" s="28"/>
      <c r="G54" s="28"/>
      <c r="H54">
        <f t="shared" ca="1" si="3"/>
        <v>8</v>
      </c>
      <c r="I54" s="29" t="str">
        <f t="shared" si="3"/>
        <v>ｘ</v>
      </c>
      <c r="J54" s="29"/>
      <c r="K54" s="29" t="str">
        <f t="shared" ca="1" si="3"/>
        <v>－</v>
      </c>
      <c r="L54" s="29"/>
      <c r="M54" s="29" t="str">
        <f t="shared" si="3"/>
        <v>ｙ</v>
      </c>
      <c r="N54" s="29"/>
      <c r="O54" s="29" t="str">
        <f t="shared" si="3"/>
        <v>＝</v>
      </c>
      <c r="P54" s="29"/>
      <c r="Q54" s="27">
        <f t="shared" ca="1" si="3"/>
        <v>21</v>
      </c>
      <c r="R54" s="27"/>
      <c r="S54" s="27"/>
      <c r="T54" s="8" t="s">
        <v>50</v>
      </c>
      <c r="W54" t="str">
        <f t="shared" si="3"/>
        <v/>
      </c>
      <c r="X54" t="str">
        <f t="shared" si="3"/>
        <v/>
      </c>
      <c r="Y54" t="str">
        <f t="shared" si="3"/>
        <v/>
      </c>
      <c r="Z54" t="str">
        <f t="shared" si="3"/>
        <v/>
      </c>
      <c r="AA54" t="str">
        <f t="shared" si="3"/>
        <v/>
      </c>
      <c r="AB54" t="str">
        <f t="shared" si="3"/>
        <v/>
      </c>
      <c r="AC54" t="str">
        <f t="shared" si="3"/>
        <v/>
      </c>
      <c r="AD54" t="str">
        <f t="shared" si="3"/>
        <v/>
      </c>
      <c r="AE54" t="str">
        <f t="shared" si="3"/>
        <v/>
      </c>
      <c r="AF54" t="str">
        <f t="shared" si="3"/>
        <v/>
      </c>
      <c r="AG54" t="str">
        <f t="shared" si="3"/>
        <v/>
      </c>
      <c r="AH54" t="str">
        <f t="shared" si="3"/>
        <v/>
      </c>
      <c r="AI54" t="str">
        <f t="shared" si="3"/>
        <v/>
      </c>
      <c r="AJ54" t="str">
        <f t="shared" si="3"/>
        <v/>
      </c>
      <c r="AK54" t="str">
        <f t="shared" si="3"/>
        <v/>
      </c>
      <c r="AL54" t="str">
        <f t="shared" si="3"/>
        <v/>
      </c>
      <c r="AM54" t="str">
        <f t="shared" si="3"/>
        <v/>
      </c>
      <c r="AN54" t="str">
        <f t="shared" si="3"/>
        <v/>
      </c>
      <c r="AO54" t="str">
        <f t="shared" si="3"/>
        <v/>
      </c>
      <c r="AP54" t="str">
        <f t="shared" si="3"/>
        <v/>
      </c>
      <c r="AQ54" t="str">
        <f t="shared" si="3"/>
        <v/>
      </c>
      <c r="AR54" t="str">
        <f t="shared" si="3"/>
        <v/>
      </c>
      <c r="AS54" t="str">
        <f t="shared" si="3"/>
        <v/>
      </c>
      <c r="AT54" t="str">
        <f t="shared" si="3"/>
        <v/>
      </c>
    </row>
    <row r="55" spans="1:49" ht="18" customHeight="1" x14ac:dyDescent="0.2">
      <c r="A55" t="str">
        <f t="shared" ref="A55:C62" si="4">IF(A17="","",A17)</f>
        <v/>
      </c>
      <c r="B55" t="str">
        <f t="shared" si="4"/>
        <v/>
      </c>
      <c r="C55" t="str">
        <f t="shared" si="4"/>
        <v/>
      </c>
      <c r="E55" s="8" t="s">
        <v>73</v>
      </c>
    </row>
    <row r="56" spans="1:49" ht="18" customHeight="1" x14ac:dyDescent="0.2">
      <c r="A56" t="str">
        <f t="shared" si="4"/>
        <v/>
      </c>
      <c r="B56" t="str">
        <f t="shared" si="4"/>
        <v/>
      </c>
      <c r="C56" t="str">
        <f t="shared" si="4"/>
        <v/>
      </c>
      <c r="D56" s="8"/>
      <c r="E56" s="8"/>
      <c r="F56" s="8"/>
      <c r="G56" s="8"/>
      <c r="H56" s="8">
        <f ca="1">H53</f>
        <v>7</v>
      </c>
      <c r="I56" s="26" t="str">
        <f>I53</f>
        <v>ｘ</v>
      </c>
      <c r="J56" s="26"/>
      <c r="K56" s="26" t="str">
        <f ca="1">K53</f>
        <v>－</v>
      </c>
      <c r="L56" s="26"/>
      <c r="M56" s="26" t="str">
        <f>M53</f>
        <v>ｙ</v>
      </c>
      <c r="N56" s="26"/>
      <c r="O56" s="26" t="str">
        <f>O53</f>
        <v>＝</v>
      </c>
      <c r="P56" s="26"/>
      <c r="Q56" s="31">
        <f ca="1">Q53</f>
        <v>19</v>
      </c>
      <c r="R56" s="31"/>
      <c r="S56" s="31"/>
      <c r="T56" s="8"/>
      <c r="U56" s="8"/>
      <c r="V56" s="8"/>
      <c r="AU56" s="18">
        <f ca="1">H56</f>
        <v>7</v>
      </c>
      <c r="AV56" s="18">
        <f ca="1">Q56</f>
        <v>19</v>
      </c>
    </row>
    <row r="57" spans="1:49" ht="18" customHeight="1" x14ac:dyDescent="0.2">
      <c r="A57" t="str">
        <f t="shared" si="4"/>
        <v/>
      </c>
      <c r="B57" t="str">
        <f t="shared" si="4"/>
        <v/>
      </c>
      <c r="C57" t="str">
        <f t="shared" si="4"/>
        <v/>
      </c>
      <c r="D57" s="8"/>
      <c r="E57" s="33" t="s">
        <v>74</v>
      </c>
      <c r="F57" s="33"/>
      <c r="G57" s="14" t="s">
        <v>75</v>
      </c>
      <c r="H57" s="14">
        <f ca="1">H54</f>
        <v>8</v>
      </c>
      <c r="I57" s="33" t="str">
        <f>I54</f>
        <v>ｘ</v>
      </c>
      <c r="J57" s="33"/>
      <c r="K57" s="33" t="str">
        <f ca="1">K54</f>
        <v>－</v>
      </c>
      <c r="L57" s="33"/>
      <c r="M57" s="33" t="str">
        <f>M54</f>
        <v>ｙ</v>
      </c>
      <c r="N57" s="33"/>
      <c r="O57" s="33" t="str">
        <f>O54</f>
        <v>＝</v>
      </c>
      <c r="P57" s="33"/>
      <c r="Q57" s="35">
        <f ca="1">Q54</f>
        <v>21</v>
      </c>
      <c r="R57" s="35"/>
      <c r="S57" s="35"/>
      <c r="T57" s="8"/>
      <c r="U57" s="8"/>
      <c r="V57" s="8"/>
      <c r="AU57" s="18">
        <f ca="1">H57</f>
        <v>8</v>
      </c>
      <c r="AV57" s="18">
        <f ca="1">Q57</f>
        <v>21</v>
      </c>
    </row>
    <row r="58" spans="1:49" ht="18" customHeight="1" x14ac:dyDescent="0.2">
      <c r="A58" t="str">
        <f t="shared" si="4"/>
        <v/>
      </c>
      <c r="B58" t="str">
        <f t="shared" si="4"/>
        <v/>
      </c>
      <c r="C58" t="str">
        <f t="shared" si="4"/>
        <v/>
      </c>
      <c r="D58" s="8"/>
      <c r="E58" s="8"/>
      <c r="F58" s="8"/>
      <c r="G58" s="36" t="str">
        <f ca="1">IF(AU58=-1,"－",IF(AU58=1,"",AU58))</f>
        <v>－</v>
      </c>
      <c r="H58" s="36"/>
      <c r="I58" s="34" t="s">
        <v>76</v>
      </c>
      <c r="J58" s="34"/>
      <c r="K58" s="8"/>
      <c r="L58" s="8"/>
      <c r="M58" s="8"/>
      <c r="N58" s="8"/>
      <c r="O58" s="34" t="s">
        <v>77</v>
      </c>
      <c r="P58" s="34"/>
      <c r="Q58" s="32">
        <f ca="1">AV58</f>
        <v>-2</v>
      </c>
      <c r="R58" s="32"/>
      <c r="S58" s="32"/>
      <c r="T58" s="8"/>
      <c r="U58" s="8"/>
      <c r="V58" s="8"/>
      <c r="AU58" s="18">
        <f ca="1">AU56-AU57</f>
        <v>-1</v>
      </c>
      <c r="AV58" s="18">
        <f ca="1">AV56-AV57</f>
        <v>-2</v>
      </c>
    </row>
    <row r="59" spans="1:49" ht="18" customHeight="1" x14ac:dyDescent="0.2">
      <c r="A59" t="str">
        <f t="shared" si="4"/>
        <v/>
      </c>
      <c r="B59" t="str">
        <f t="shared" si="4"/>
        <v/>
      </c>
      <c r="C59" t="str">
        <f t="shared" si="4"/>
        <v/>
      </c>
      <c r="D59" s="8"/>
      <c r="E59" s="8"/>
      <c r="F59" s="8"/>
      <c r="G59" s="8"/>
      <c r="H59" s="8"/>
      <c r="I59" s="8"/>
      <c r="J59" s="8"/>
      <c r="K59" s="8"/>
      <c r="L59" s="8"/>
      <c r="M59" s="26" t="s">
        <v>76</v>
      </c>
      <c r="N59" s="26"/>
      <c r="O59" s="26" t="s">
        <v>77</v>
      </c>
      <c r="P59" s="26"/>
      <c r="Q59" s="31">
        <f ca="1">AV58/AU58</f>
        <v>2</v>
      </c>
      <c r="R59" s="31"/>
      <c r="S59" s="31"/>
      <c r="T59" s="8"/>
      <c r="U59" s="8"/>
      <c r="V59" s="8"/>
    </row>
    <row r="60" spans="1:49" ht="18" customHeight="1" x14ac:dyDescent="0.2">
      <c r="A60" t="str">
        <f t="shared" si="4"/>
        <v/>
      </c>
      <c r="B60" t="str">
        <f t="shared" si="4"/>
        <v/>
      </c>
      <c r="C60" t="str">
        <f t="shared" si="4"/>
        <v/>
      </c>
      <c r="D60" s="8"/>
      <c r="E60" s="8"/>
      <c r="F60" s="8"/>
      <c r="G60" s="26" t="s">
        <v>76</v>
      </c>
      <c r="H60" s="26"/>
      <c r="I60" s="26" t="s">
        <v>77</v>
      </c>
      <c r="J60" s="26"/>
      <c r="K60" s="31">
        <f ca="1">Q59</f>
        <v>2</v>
      </c>
      <c r="L60" s="31"/>
      <c r="M60" s="31"/>
      <c r="N60" s="8" t="s">
        <v>61</v>
      </c>
      <c r="O60" s="8"/>
      <c r="P60" s="8"/>
      <c r="Q60" s="8"/>
      <c r="R60" s="8"/>
      <c r="S60" s="8"/>
      <c r="T60" s="8"/>
      <c r="U60" s="8"/>
      <c r="V60" s="8"/>
    </row>
    <row r="61" spans="1:49" ht="18" customHeight="1" x14ac:dyDescent="0.2">
      <c r="A61" t="str">
        <f t="shared" si="4"/>
        <v/>
      </c>
      <c r="B61" t="str">
        <f t="shared" si="4"/>
        <v/>
      </c>
      <c r="C61" t="str">
        <f t="shared" si="4"/>
        <v/>
      </c>
      <c r="D61" s="8">
        <f ca="1">H53</f>
        <v>7</v>
      </c>
      <c r="E61" s="26" t="s">
        <v>53</v>
      </c>
      <c r="F61" s="26"/>
      <c r="G61" s="8" t="str">
        <f ca="1">IF(K60&lt;0,"(","")</f>
        <v/>
      </c>
      <c r="H61" s="26">
        <f ca="1">K60</f>
        <v>2</v>
      </c>
      <c r="I61" s="26"/>
      <c r="J61" s="8" t="str">
        <f ca="1">IF(K60&lt;0,")","")</f>
        <v/>
      </c>
      <c r="K61" s="26" t="str">
        <f ca="1">K56</f>
        <v>－</v>
      </c>
      <c r="L61" s="26"/>
      <c r="M61" s="26" t="str">
        <f>M53</f>
        <v>ｙ</v>
      </c>
      <c r="N61" s="26"/>
      <c r="O61" s="26" t="str">
        <f>O53</f>
        <v>＝</v>
      </c>
      <c r="P61" s="26"/>
      <c r="Q61" s="31">
        <f ca="1">Q56</f>
        <v>19</v>
      </c>
      <c r="R61" s="31"/>
      <c r="S61" s="31"/>
      <c r="T61" s="8"/>
      <c r="U61" s="8"/>
      <c r="V61" s="8"/>
      <c r="AU61" s="18">
        <f ca="1">D61*H61</f>
        <v>14</v>
      </c>
      <c r="AV61" s="18">
        <f ca="1">IF(K61="－",-1,1)</f>
        <v>-1</v>
      </c>
      <c r="AW61" s="18">
        <f ca="1">Q61</f>
        <v>19</v>
      </c>
    </row>
    <row r="62" spans="1:49" ht="18" customHeight="1" x14ac:dyDescent="0.2">
      <c r="A62" t="str">
        <f t="shared" si="4"/>
        <v/>
      </c>
      <c r="B62" t="str">
        <f t="shared" si="4"/>
        <v/>
      </c>
      <c r="C62" t="str">
        <f t="shared" si="4"/>
        <v/>
      </c>
      <c r="D62" s="8"/>
      <c r="E62" s="8"/>
      <c r="F62" s="8"/>
      <c r="G62" s="8"/>
      <c r="H62" s="8"/>
      <c r="I62" s="8"/>
      <c r="J62" s="8"/>
      <c r="K62" s="8"/>
      <c r="L62" s="8"/>
      <c r="M62" s="26" t="s">
        <v>56</v>
      </c>
      <c r="N62" s="26"/>
      <c r="O62" s="26" t="s">
        <v>55</v>
      </c>
      <c r="P62" s="26"/>
      <c r="Q62" s="31">
        <f ca="1">AV62/AU62</f>
        <v>-5</v>
      </c>
      <c r="R62" s="31"/>
      <c r="S62" s="31"/>
      <c r="T62" s="8"/>
      <c r="U62" s="8"/>
      <c r="V62" s="8"/>
      <c r="AU62" s="18">
        <f ca="1">AV61</f>
        <v>-1</v>
      </c>
      <c r="AV62" s="18">
        <f ca="1">AW61-AU61</f>
        <v>5</v>
      </c>
    </row>
    <row r="63" spans="1:49" ht="18" customHeight="1" x14ac:dyDescent="0.2">
      <c r="D63" s="8"/>
      <c r="E63" s="8" t="s">
        <v>57</v>
      </c>
      <c r="F63" s="26" t="s">
        <v>54</v>
      </c>
      <c r="G63" s="26"/>
      <c r="H63" s="8" t="s">
        <v>58</v>
      </c>
      <c r="I63" s="26" t="s">
        <v>56</v>
      </c>
      <c r="J63" s="26"/>
      <c r="K63" s="8" t="s">
        <v>59</v>
      </c>
      <c r="L63" s="26" t="s">
        <v>55</v>
      </c>
      <c r="M63" s="26"/>
      <c r="N63" s="8" t="s">
        <v>57</v>
      </c>
      <c r="O63" s="26">
        <f ca="1">Q59</f>
        <v>2</v>
      </c>
      <c r="P63" s="26"/>
      <c r="Q63" s="26"/>
      <c r="R63" s="8" t="s">
        <v>58</v>
      </c>
      <c r="S63" s="26">
        <f ca="1">Q62</f>
        <v>-5</v>
      </c>
      <c r="T63" s="26"/>
      <c r="U63" s="26"/>
      <c r="V63" s="8" t="s">
        <v>59</v>
      </c>
    </row>
    <row r="64" spans="1:49" ht="18" customHeight="1" x14ac:dyDescent="0.2">
      <c r="A64" t="str">
        <f>IF(A25="","",A25)</f>
        <v>２．</v>
      </c>
      <c r="D64" t="str">
        <f>IF(D25="","",D25)</f>
        <v>次の連立方程式を，左辺どうし，右辺どうしを，</v>
      </c>
    </row>
    <row r="65" spans="1:49" ht="18" customHeight="1" x14ac:dyDescent="0.2">
      <c r="A65" t="str">
        <f>IF(A26="","",A26)</f>
        <v/>
      </c>
      <c r="B65" t="str">
        <f>IF(B26="","",B26)</f>
        <v/>
      </c>
      <c r="C65" t="str">
        <f>IF(C26="","",C26)</f>
        <v/>
      </c>
      <c r="D65" t="str">
        <f>IF(D26="","",D26)</f>
        <v>それぞれたして解きなさい。</v>
      </c>
      <c r="AU65" s="18">
        <f ca="1">IF(AU26="","",AU26)</f>
        <v>2</v>
      </c>
      <c r="AV65" s="18">
        <f ca="1">IF(AV26="","",AV26)</f>
        <v>-7</v>
      </c>
    </row>
    <row r="66" spans="1:49" ht="18" customHeight="1" x14ac:dyDescent="0.2">
      <c r="A66" s="8" t="str">
        <f t="shared" ref="A66:AT66" si="5">IF(A27="","",A27)</f>
        <v/>
      </c>
      <c r="B66" s="8" t="str">
        <f t="shared" si="5"/>
        <v/>
      </c>
      <c r="C66" s="8" t="str">
        <f t="shared" si="5"/>
        <v/>
      </c>
      <c r="D66" s="8" t="str">
        <f t="shared" si="5"/>
        <v/>
      </c>
      <c r="E66" s="37" t="str">
        <f t="shared" si="5"/>
        <v>｛</v>
      </c>
      <c r="F66" s="37"/>
      <c r="G66" s="8">
        <f t="shared" ca="1" si="5"/>
        <v>8</v>
      </c>
      <c r="H66" s="26" t="str">
        <f t="shared" si="5"/>
        <v>ｘ</v>
      </c>
      <c r="I66" s="26"/>
      <c r="J66" s="26" t="str">
        <f t="shared" ca="1" si="5"/>
        <v>＋</v>
      </c>
      <c r="K66" s="26"/>
      <c r="L66" s="26" t="str">
        <f t="shared" si="5"/>
        <v>ｙ</v>
      </c>
      <c r="M66" s="26"/>
      <c r="N66" s="26" t="str">
        <f t="shared" si="5"/>
        <v>＝</v>
      </c>
      <c r="O66" s="26"/>
      <c r="P66" s="31">
        <f t="shared" ca="1" si="5"/>
        <v>9</v>
      </c>
      <c r="Q66" s="31"/>
      <c r="R66" s="31"/>
      <c r="S66" s="8" t="str">
        <f t="shared" si="5"/>
        <v/>
      </c>
      <c r="T66" s="8" t="s">
        <v>49</v>
      </c>
      <c r="U66" s="8"/>
      <c r="V66" s="8"/>
      <c r="W66" s="8" t="str">
        <f t="shared" si="5"/>
        <v/>
      </c>
      <c r="X66" t="str">
        <f t="shared" si="5"/>
        <v/>
      </c>
      <c r="Y66" t="str">
        <f t="shared" si="5"/>
        <v/>
      </c>
      <c r="Z66" t="str">
        <f t="shared" si="5"/>
        <v/>
      </c>
      <c r="AA66" t="str">
        <f t="shared" si="5"/>
        <v/>
      </c>
      <c r="AB66" t="str">
        <f t="shared" si="5"/>
        <v/>
      </c>
      <c r="AC66" t="str">
        <f t="shared" si="5"/>
        <v/>
      </c>
      <c r="AD66" t="str">
        <f t="shared" si="5"/>
        <v/>
      </c>
      <c r="AE66" t="str">
        <f t="shared" si="5"/>
        <v/>
      </c>
      <c r="AF66" t="str">
        <f t="shared" si="5"/>
        <v/>
      </c>
      <c r="AG66" t="str">
        <f t="shared" si="5"/>
        <v/>
      </c>
      <c r="AH66" t="str">
        <f t="shared" si="5"/>
        <v/>
      </c>
      <c r="AI66" t="str">
        <f t="shared" si="5"/>
        <v/>
      </c>
      <c r="AJ66" t="str">
        <f t="shared" si="5"/>
        <v/>
      </c>
      <c r="AK66" t="str">
        <f t="shared" si="5"/>
        <v/>
      </c>
      <c r="AL66" t="str">
        <f t="shared" si="5"/>
        <v/>
      </c>
      <c r="AM66" t="str">
        <f t="shared" si="5"/>
        <v/>
      </c>
      <c r="AN66" t="str">
        <f t="shared" si="5"/>
        <v/>
      </c>
      <c r="AO66" t="str">
        <f t="shared" si="5"/>
        <v/>
      </c>
      <c r="AP66" t="str">
        <f t="shared" si="5"/>
        <v/>
      </c>
      <c r="AQ66" t="str">
        <f t="shared" si="5"/>
        <v/>
      </c>
      <c r="AR66" t="str">
        <f t="shared" si="5"/>
        <v/>
      </c>
      <c r="AS66" t="str">
        <f t="shared" si="5"/>
        <v/>
      </c>
      <c r="AT66" t="str">
        <f t="shared" si="5"/>
        <v/>
      </c>
    </row>
    <row r="67" spans="1:49" ht="18" customHeight="1" x14ac:dyDescent="0.2">
      <c r="A67" s="8" t="str">
        <f t="shared" ref="A67:AT67" si="6">IF(A28="","",A28)</f>
        <v/>
      </c>
      <c r="B67" s="8" t="str">
        <f t="shared" si="6"/>
        <v/>
      </c>
      <c r="C67" s="8" t="str">
        <f t="shared" si="6"/>
        <v/>
      </c>
      <c r="D67" s="8" t="str">
        <f t="shared" si="6"/>
        <v/>
      </c>
      <c r="E67" s="37"/>
      <c r="F67" s="37"/>
      <c r="G67" s="8">
        <f t="shared" ca="1" si="6"/>
        <v>5</v>
      </c>
      <c r="H67" s="26" t="str">
        <f t="shared" si="6"/>
        <v>ｘ</v>
      </c>
      <c r="I67" s="26"/>
      <c r="J67" s="26" t="str">
        <f t="shared" ca="1" si="6"/>
        <v>－</v>
      </c>
      <c r="K67" s="26"/>
      <c r="L67" s="26" t="str">
        <f t="shared" si="6"/>
        <v>ｙ</v>
      </c>
      <c r="M67" s="26"/>
      <c r="N67" s="26" t="str">
        <f t="shared" si="6"/>
        <v>＝</v>
      </c>
      <c r="O67" s="26"/>
      <c r="P67" s="31">
        <f t="shared" ca="1" si="6"/>
        <v>17</v>
      </c>
      <c r="Q67" s="31"/>
      <c r="R67" s="31"/>
      <c r="S67" s="8" t="str">
        <f t="shared" si="6"/>
        <v/>
      </c>
      <c r="T67" s="8" t="s">
        <v>50</v>
      </c>
      <c r="U67" s="8"/>
      <c r="V67" s="8"/>
      <c r="W67" s="8" t="str">
        <f t="shared" si="6"/>
        <v/>
      </c>
      <c r="X67" t="str">
        <f t="shared" si="6"/>
        <v/>
      </c>
      <c r="Y67" t="str">
        <f t="shared" si="6"/>
        <v/>
      </c>
      <c r="Z67" t="str">
        <f t="shared" si="6"/>
        <v/>
      </c>
      <c r="AA67" t="str">
        <f t="shared" si="6"/>
        <v/>
      </c>
      <c r="AB67" t="str">
        <f t="shared" si="6"/>
        <v/>
      </c>
      <c r="AC67" t="str">
        <f t="shared" si="6"/>
        <v/>
      </c>
      <c r="AD67" t="str">
        <f t="shared" si="6"/>
        <v/>
      </c>
      <c r="AE67" t="str">
        <f t="shared" si="6"/>
        <v/>
      </c>
      <c r="AF67" t="str">
        <f t="shared" si="6"/>
        <v/>
      </c>
      <c r="AG67" t="str">
        <f t="shared" si="6"/>
        <v/>
      </c>
      <c r="AH67" t="str">
        <f t="shared" si="6"/>
        <v/>
      </c>
      <c r="AI67" t="str">
        <f t="shared" si="6"/>
        <v/>
      </c>
      <c r="AJ67" t="str">
        <f t="shared" si="6"/>
        <v/>
      </c>
      <c r="AK67" t="str">
        <f t="shared" si="6"/>
        <v/>
      </c>
      <c r="AL67" t="str">
        <f t="shared" si="6"/>
        <v/>
      </c>
      <c r="AM67" t="str">
        <f t="shared" si="6"/>
        <v/>
      </c>
      <c r="AN67" t="str">
        <f t="shared" si="6"/>
        <v/>
      </c>
      <c r="AO67" t="str">
        <f t="shared" si="6"/>
        <v/>
      </c>
      <c r="AP67" t="str">
        <f t="shared" si="6"/>
        <v/>
      </c>
      <c r="AQ67" t="str">
        <f t="shared" si="6"/>
        <v/>
      </c>
      <c r="AR67" t="str">
        <f t="shared" si="6"/>
        <v/>
      </c>
      <c r="AS67" t="str">
        <f t="shared" si="6"/>
        <v/>
      </c>
      <c r="AT67" t="str">
        <f t="shared" si="6"/>
        <v/>
      </c>
    </row>
    <row r="68" spans="1:49" ht="18" customHeight="1" x14ac:dyDescent="0.2">
      <c r="A68" s="8" t="str">
        <f t="shared" ref="A68:D75" si="7">IF(A29="","",A29)</f>
        <v/>
      </c>
      <c r="B68" s="8" t="str">
        <f t="shared" si="7"/>
        <v/>
      </c>
      <c r="C68" s="8" t="str">
        <f t="shared" si="7"/>
        <v/>
      </c>
      <c r="D68" s="8" t="s">
        <v>78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</row>
    <row r="69" spans="1:49" ht="18" customHeight="1" x14ac:dyDescent="0.2">
      <c r="A69" s="8" t="str">
        <f t="shared" si="7"/>
        <v/>
      </c>
      <c r="B69" s="8" t="str">
        <f t="shared" si="7"/>
        <v/>
      </c>
      <c r="C69" s="8" t="str">
        <f t="shared" si="7"/>
        <v/>
      </c>
      <c r="D69" s="8" t="str">
        <f t="shared" si="7"/>
        <v/>
      </c>
      <c r="E69" s="8"/>
      <c r="F69" s="8"/>
      <c r="G69" s="8">
        <f ca="1">G66</f>
        <v>8</v>
      </c>
      <c r="H69" s="26" t="str">
        <f>H66</f>
        <v>ｘ</v>
      </c>
      <c r="I69" s="26"/>
      <c r="J69" s="26" t="str">
        <f ca="1">J66</f>
        <v>＋</v>
      </c>
      <c r="K69" s="26"/>
      <c r="L69" s="26" t="str">
        <f>L66</f>
        <v>ｙ</v>
      </c>
      <c r="M69" s="26"/>
      <c r="N69" s="26" t="str">
        <f>N66</f>
        <v>＝</v>
      </c>
      <c r="O69" s="26"/>
      <c r="P69" s="31">
        <f ca="1">P66</f>
        <v>9</v>
      </c>
      <c r="Q69" s="31"/>
      <c r="R69" s="31"/>
      <c r="S69" s="8"/>
      <c r="T69" s="8"/>
      <c r="U69" s="8"/>
      <c r="V69" s="8"/>
      <c r="W69" s="8"/>
      <c r="AU69" s="18">
        <f ca="1">G69</f>
        <v>8</v>
      </c>
      <c r="AV69" s="18">
        <f ca="1">P69</f>
        <v>9</v>
      </c>
    </row>
    <row r="70" spans="1:49" ht="18" customHeight="1" x14ac:dyDescent="0.2">
      <c r="A70" s="8" t="str">
        <f t="shared" si="7"/>
        <v/>
      </c>
      <c r="B70" s="8" t="str">
        <f t="shared" si="7"/>
        <v/>
      </c>
      <c r="C70" s="8" t="str">
        <f t="shared" si="7"/>
        <v/>
      </c>
      <c r="D70" s="33" t="s">
        <v>15</v>
      </c>
      <c r="E70" s="33"/>
      <c r="F70" s="14" t="s">
        <v>38</v>
      </c>
      <c r="G70" s="14">
        <f ca="1">G67</f>
        <v>5</v>
      </c>
      <c r="H70" s="33" t="str">
        <f>H67</f>
        <v>ｘ</v>
      </c>
      <c r="I70" s="33"/>
      <c r="J70" s="33" t="str">
        <f ca="1">J67</f>
        <v>－</v>
      </c>
      <c r="K70" s="33"/>
      <c r="L70" s="33" t="str">
        <f>L67</f>
        <v>ｙ</v>
      </c>
      <c r="M70" s="33"/>
      <c r="N70" s="33" t="str">
        <f>N67</f>
        <v>＝</v>
      </c>
      <c r="O70" s="33"/>
      <c r="P70" s="35">
        <f ca="1">P67</f>
        <v>17</v>
      </c>
      <c r="Q70" s="35"/>
      <c r="R70" s="35"/>
      <c r="S70" s="8"/>
      <c r="T70" s="8"/>
      <c r="U70" s="8"/>
      <c r="V70" s="8"/>
      <c r="W70" s="8"/>
      <c r="AU70" s="18">
        <f ca="1">G70</f>
        <v>5</v>
      </c>
      <c r="AV70" s="18">
        <f ca="1">P70</f>
        <v>17</v>
      </c>
    </row>
    <row r="71" spans="1:49" ht="18" customHeight="1" x14ac:dyDescent="0.2">
      <c r="A71" s="8" t="str">
        <f t="shared" si="7"/>
        <v/>
      </c>
      <c r="B71" s="8" t="str">
        <f t="shared" si="7"/>
        <v/>
      </c>
      <c r="C71" s="8" t="str">
        <f t="shared" si="7"/>
        <v/>
      </c>
      <c r="D71" s="8" t="str">
        <f t="shared" si="7"/>
        <v/>
      </c>
      <c r="E71" s="8"/>
      <c r="F71" s="34">
        <f ca="1">AU71</f>
        <v>13</v>
      </c>
      <c r="G71" s="34"/>
      <c r="H71" s="34" t="s">
        <v>14</v>
      </c>
      <c r="I71" s="34"/>
      <c r="J71" s="8"/>
      <c r="K71" s="8"/>
      <c r="L71" s="8"/>
      <c r="M71" s="8"/>
      <c r="N71" s="34" t="s">
        <v>17</v>
      </c>
      <c r="O71" s="34"/>
      <c r="P71" s="32">
        <f ca="1">AV71</f>
        <v>26</v>
      </c>
      <c r="Q71" s="32"/>
      <c r="R71" s="32"/>
      <c r="S71" s="8"/>
      <c r="T71" s="8"/>
      <c r="U71" s="8"/>
      <c r="V71" s="8"/>
      <c r="W71" s="8"/>
      <c r="AU71" s="18">
        <f ca="1">AU69+AU70</f>
        <v>13</v>
      </c>
      <c r="AV71" s="18">
        <f ca="1">AV69+AV70</f>
        <v>26</v>
      </c>
    </row>
    <row r="72" spans="1:49" ht="18" customHeight="1" x14ac:dyDescent="0.2">
      <c r="A72" s="8" t="str">
        <f t="shared" si="7"/>
        <v/>
      </c>
      <c r="B72" s="8" t="str">
        <f t="shared" si="7"/>
        <v/>
      </c>
      <c r="C72" s="8" t="str">
        <f t="shared" si="7"/>
        <v/>
      </c>
      <c r="D72" s="8" t="str">
        <f t="shared" si="7"/>
        <v/>
      </c>
      <c r="E72" s="8"/>
      <c r="F72" s="8"/>
      <c r="G72" s="8"/>
      <c r="H72" s="8"/>
      <c r="I72" s="8"/>
      <c r="J72" s="8"/>
      <c r="K72" s="8"/>
      <c r="L72" s="26" t="s">
        <v>14</v>
      </c>
      <c r="M72" s="26"/>
      <c r="N72" s="26" t="s">
        <v>17</v>
      </c>
      <c r="O72" s="26"/>
      <c r="P72" s="31">
        <f ca="1">AV71/AU71</f>
        <v>2</v>
      </c>
      <c r="Q72" s="31"/>
      <c r="R72" s="31"/>
      <c r="S72" s="8"/>
      <c r="T72" s="8"/>
      <c r="U72" s="8"/>
      <c r="V72" s="8"/>
      <c r="W72" s="8"/>
    </row>
    <row r="73" spans="1:49" ht="18" customHeight="1" x14ac:dyDescent="0.2">
      <c r="A73" s="8" t="str">
        <f t="shared" si="7"/>
        <v/>
      </c>
      <c r="B73" s="8" t="str">
        <f t="shared" si="7"/>
        <v/>
      </c>
      <c r="C73" s="8" t="str">
        <f t="shared" si="7"/>
        <v/>
      </c>
      <c r="D73" s="8" t="str">
        <f t="shared" si="7"/>
        <v/>
      </c>
      <c r="E73" s="8"/>
      <c r="F73" s="26" t="s">
        <v>14</v>
      </c>
      <c r="G73" s="26"/>
      <c r="H73" s="26" t="s">
        <v>17</v>
      </c>
      <c r="I73" s="26"/>
      <c r="J73" s="31">
        <f ca="1">P72</f>
        <v>2</v>
      </c>
      <c r="K73" s="31"/>
      <c r="L73" s="31"/>
      <c r="M73" s="8" t="s">
        <v>61</v>
      </c>
      <c r="N73" s="8"/>
      <c r="O73" s="8"/>
      <c r="P73" s="8"/>
      <c r="Q73" s="8"/>
      <c r="R73" s="8"/>
      <c r="S73" s="8"/>
      <c r="T73" s="8"/>
      <c r="U73" s="8"/>
      <c r="V73" s="8"/>
      <c r="W73" s="8"/>
    </row>
    <row r="74" spans="1:49" ht="18" customHeight="1" x14ac:dyDescent="0.2">
      <c r="A74" s="8" t="str">
        <f t="shared" si="7"/>
        <v/>
      </c>
      <c r="B74" s="8" t="str">
        <f t="shared" si="7"/>
        <v/>
      </c>
      <c r="C74" s="8">
        <f ca="1">G66</f>
        <v>8</v>
      </c>
      <c r="D74" s="26" t="s">
        <v>53</v>
      </c>
      <c r="E74" s="26"/>
      <c r="F74" s="8" t="str">
        <f ca="1">IF(J73&lt;0,"(","")</f>
        <v/>
      </c>
      <c r="G74" s="26">
        <f ca="1">J73</f>
        <v>2</v>
      </c>
      <c r="H74" s="26"/>
      <c r="I74" s="8" t="str">
        <f ca="1">IF(J73&lt;0,")","")</f>
        <v/>
      </c>
      <c r="J74" s="26" t="str">
        <f ca="1">J66</f>
        <v>＋</v>
      </c>
      <c r="K74" s="26"/>
      <c r="L74" s="26" t="str">
        <f>L69</f>
        <v>ｙ</v>
      </c>
      <c r="M74" s="26"/>
      <c r="N74" s="26" t="s">
        <v>55</v>
      </c>
      <c r="O74" s="26"/>
      <c r="P74" s="26">
        <f ca="1">P69</f>
        <v>9</v>
      </c>
      <c r="Q74" s="26"/>
      <c r="R74" s="26"/>
      <c r="S74" s="8"/>
      <c r="T74" s="8"/>
      <c r="U74" s="8"/>
      <c r="V74" s="8"/>
      <c r="W74" s="8"/>
      <c r="AU74" s="18">
        <f ca="1">C74*G74</f>
        <v>16</v>
      </c>
      <c r="AV74" s="18">
        <f ca="1">IF(J74="－",-1,1)</f>
        <v>1</v>
      </c>
      <c r="AW74" s="18">
        <f ca="1">P74</f>
        <v>9</v>
      </c>
    </row>
    <row r="75" spans="1:49" ht="18" customHeight="1" x14ac:dyDescent="0.2">
      <c r="A75" s="8" t="str">
        <f t="shared" si="7"/>
        <v/>
      </c>
      <c r="B75" s="8" t="str">
        <f t="shared" si="7"/>
        <v/>
      </c>
      <c r="C75" s="8" t="str">
        <f t="shared" si="7"/>
        <v/>
      </c>
      <c r="D75" s="8" t="str">
        <f t="shared" si="7"/>
        <v/>
      </c>
      <c r="E75" s="8"/>
      <c r="F75" s="8"/>
      <c r="G75" s="8"/>
      <c r="H75" s="8"/>
      <c r="I75" s="8"/>
      <c r="J75" s="8"/>
      <c r="K75" s="8"/>
      <c r="L75" s="26" t="s">
        <v>56</v>
      </c>
      <c r="M75" s="26"/>
      <c r="N75" s="26" t="s">
        <v>55</v>
      </c>
      <c r="O75" s="26"/>
      <c r="P75" s="31">
        <f ca="1">AV75/AU75</f>
        <v>-7</v>
      </c>
      <c r="Q75" s="31"/>
      <c r="R75" s="31"/>
      <c r="S75" s="8"/>
      <c r="T75" s="8"/>
      <c r="U75" s="8"/>
      <c r="V75" s="8"/>
      <c r="W75" s="8"/>
      <c r="AU75" s="18">
        <f ca="1">AV74</f>
        <v>1</v>
      </c>
      <c r="AV75" s="18">
        <f ca="1">AW74-AU74</f>
        <v>-7</v>
      </c>
    </row>
    <row r="76" spans="1:49" ht="18" customHeight="1" x14ac:dyDescent="0.2">
      <c r="A76" s="8"/>
      <c r="B76" s="8"/>
      <c r="C76" s="8"/>
      <c r="D76" s="8"/>
      <c r="E76" s="8" t="s">
        <v>57</v>
      </c>
      <c r="F76" s="26" t="s">
        <v>54</v>
      </c>
      <c r="G76" s="26"/>
      <c r="H76" s="8" t="s">
        <v>58</v>
      </c>
      <c r="I76" s="26" t="s">
        <v>56</v>
      </c>
      <c r="J76" s="26"/>
      <c r="K76" s="8" t="s">
        <v>59</v>
      </c>
      <c r="L76" s="26" t="s">
        <v>55</v>
      </c>
      <c r="M76" s="26"/>
      <c r="N76" s="8" t="s">
        <v>57</v>
      </c>
      <c r="O76" s="26">
        <f ca="1">P72</f>
        <v>2</v>
      </c>
      <c r="P76" s="26"/>
      <c r="Q76" s="26"/>
      <c r="R76" s="8" t="s">
        <v>58</v>
      </c>
      <c r="S76" s="26">
        <f ca="1">P75</f>
        <v>-7</v>
      </c>
      <c r="T76" s="26"/>
      <c r="U76" s="26"/>
      <c r="V76" s="8" t="s">
        <v>59</v>
      </c>
      <c r="W76" s="8"/>
    </row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171">
    <mergeCell ref="L67:M67"/>
    <mergeCell ref="N67:O67"/>
    <mergeCell ref="P67:R67"/>
    <mergeCell ref="Q54:S54"/>
    <mergeCell ref="E66:F67"/>
    <mergeCell ref="O51:P51"/>
    <mergeCell ref="Q51:S51"/>
    <mergeCell ref="M48:N48"/>
    <mergeCell ref="O48:P48"/>
    <mergeCell ref="Q48:S48"/>
    <mergeCell ref="S52:U52"/>
    <mergeCell ref="F52:G52"/>
    <mergeCell ref="I52:J52"/>
    <mergeCell ref="L52:M52"/>
    <mergeCell ref="O52:Q52"/>
    <mergeCell ref="K50:L50"/>
    <mergeCell ref="M50:N50"/>
    <mergeCell ref="O50:P50"/>
    <mergeCell ref="Q50:S50"/>
    <mergeCell ref="M51:N51"/>
    <mergeCell ref="H66:I66"/>
    <mergeCell ref="J66:K66"/>
    <mergeCell ref="Q47:S47"/>
    <mergeCell ref="J47:L47"/>
    <mergeCell ref="Q45:S45"/>
    <mergeCell ref="H46:I46"/>
    <mergeCell ref="J46:K46"/>
    <mergeCell ref="Q53:S53"/>
    <mergeCell ref="M53:N53"/>
    <mergeCell ref="H45:I45"/>
    <mergeCell ref="G49:H49"/>
    <mergeCell ref="I49:J49"/>
    <mergeCell ref="K49:M49"/>
    <mergeCell ref="O46:P46"/>
    <mergeCell ref="M47:N47"/>
    <mergeCell ref="O47:P47"/>
    <mergeCell ref="O57:P57"/>
    <mergeCell ref="O58:P58"/>
    <mergeCell ref="O56:P56"/>
    <mergeCell ref="K60:M60"/>
    <mergeCell ref="J45:K45"/>
    <mergeCell ref="M45:N45"/>
    <mergeCell ref="M46:N46"/>
    <mergeCell ref="O45:P45"/>
    <mergeCell ref="Q46:S46"/>
    <mergeCell ref="Q56:S56"/>
    <mergeCell ref="Q57:S57"/>
    <mergeCell ref="Q58:S58"/>
    <mergeCell ref="N42:O42"/>
    <mergeCell ref="P42:R42"/>
    <mergeCell ref="H43:I43"/>
    <mergeCell ref="J43:K43"/>
    <mergeCell ref="M43:N43"/>
    <mergeCell ref="O43:P43"/>
    <mergeCell ref="Q43:S43"/>
    <mergeCell ref="F53:G54"/>
    <mergeCell ref="I53:J53"/>
    <mergeCell ref="I54:J54"/>
    <mergeCell ref="K53:L53"/>
    <mergeCell ref="K54:L54"/>
    <mergeCell ref="M54:N54"/>
    <mergeCell ref="O53:P53"/>
    <mergeCell ref="O54:P54"/>
    <mergeCell ref="E46:F46"/>
    <mergeCell ref="F42:G43"/>
    <mergeCell ref="H42:I42"/>
    <mergeCell ref="J42:K42"/>
    <mergeCell ref="L27:M27"/>
    <mergeCell ref="H28:I28"/>
    <mergeCell ref="J28:K28"/>
    <mergeCell ref="L28:M28"/>
    <mergeCell ref="L42:M42"/>
    <mergeCell ref="E27:F28"/>
    <mergeCell ref="H27:I27"/>
    <mergeCell ref="J6:K6"/>
    <mergeCell ref="M6:N6"/>
    <mergeCell ref="J27:K27"/>
    <mergeCell ref="N27:O27"/>
    <mergeCell ref="P27:R27"/>
    <mergeCell ref="N28:O28"/>
    <mergeCell ref="P28:R28"/>
    <mergeCell ref="F15:G16"/>
    <mergeCell ref="I15:J15"/>
    <mergeCell ref="K15:L15"/>
    <mergeCell ref="M15:N15"/>
    <mergeCell ref="I16:J16"/>
    <mergeCell ref="E57:F57"/>
    <mergeCell ref="I56:J56"/>
    <mergeCell ref="K56:L56"/>
    <mergeCell ref="M56:N56"/>
    <mergeCell ref="I57:J57"/>
    <mergeCell ref="K57:L57"/>
    <mergeCell ref="M57:N57"/>
    <mergeCell ref="AO1:AP1"/>
    <mergeCell ref="AO38:AP38"/>
    <mergeCell ref="N5:O5"/>
    <mergeCell ref="P5:R5"/>
    <mergeCell ref="O6:P6"/>
    <mergeCell ref="Q6:S6"/>
    <mergeCell ref="O15:P15"/>
    <mergeCell ref="O16:P16"/>
    <mergeCell ref="Q15:S15"/>
    <mergeCell ref="Q16:S16"/>
    <mergeCell ref="K16:L16"/>
    <mergeCell ref="M16:N16"/>
    <mergeCell ref="F5:G6"/>
    <mergeCell ref="H5:I5"/>
    <mergeCell ref="J5:K5"/>
    <mergeCell ref="L5:M5"/>
    <mergeCell ref="H6:I6"/>
    <mergeCell ref="E61:F61"/>
    <mergeCell ref="H61:I61"/>
    <mergeCell ref="O61:P61"/>
    <mergeCell ref="M61:N61"/>
    <mergeCell ref="M62:N62"/>
    <mergeCell ref="O62:P62"/>
    <mergeCell ref="G58:H58"/>
    <mergeCell ref="I58:J58"/>
    <mergeCell ref="Q61:S61"/>
    <mergeCell ref="K61:L61"/>
    <mergeCell ref="M59:N59"/>
    <mergeCell ref="O59:P59"/>
    <mergeCell ref="Q59:S59"/>
    <mergeCell ref="G60:H60"/>
    <mergeCell ref="I60:J60"/>
    <mergeCell ref="Q62:S62"/>
    <mergeCell ref="N69:O69"/>
    <mergeCell ref="D70:E70"/>
    <mergeCell ref="F71:G71"/>
    <mergeCell ref="H71:I71"/>
    <mergeCell ref="N71:O71"/>
    <mergeCell ref="S63:U63"/>
    <mergeCell ref="P69:R69"/>
    <mergeCell ref="H70:I70"/>
    <mergeCell ref="J70:K70"/>
    <mergeCell ref="L70:M70"/>
    <mergeCell ref="N70:O70"/>
    <mergeCell ref="P70:R70"/>
    <mergeCell ref="H69:I69"/>
    <mergeCell ref="J69:K69"/>
    <mergeCell ref="L69:M69"/>
    <mergeCell ref="F63:G63"/>
    <mergeCell ref="I63:J63"/>
    <mergeCell ref="L63:M63"/>
    <mergeCell ref="O63:Q63"/>
    <mergeCell ref="H67:I67"/>
    <mergeCell ref="J67:K67"/>
    <mergeCell ref="L66:M66"/>
    <mergeCell ref="N66:O66"/>
    <mergeCell ref="P66:R66"/>
    <mergeCell ref="F73:G73"/>
    <mergeCell ref="H73:I73"/>
    <mergeCell ref="J73:L73"/>
    <mergeCell ref="N74:O74"/>
    <mergeCell ref="L74:M74"/>
    <mergeCell ref="J74:K74"/>
    <mergeCell ref="G74:H74"/>
    <mergeCell ref="P71:R71"/>
    <mergeCell ref="L72:M72"/>
    <mergeCell ref="N72:O72"/>
    <mergeCell ref="P72:R72"/>
    <mergeCell ref="S76:U76"/>
    <mergeCell ref="F76:G76"/>
    <mergeCell ref="I76:J76"/>
    <mergeCell ref="L76:M76"/>
    <mergeCell ref="O76:Q76"/>
    <mergeCell ref="D74:E74"/>
    <mergeCell ref="P74:R74"/>
    <mergeCell ref="L75:M75"/>
    <mergeCell ref="N75:O75"/>
    <mergeCell ref="P75:R7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01"/>
  <sheetViews>
    <sheetView workbookViewId="0"/>
  </sheetViews>
  <sheetFormatPr defaultColWidth="9" defaultRowHeight="14" x14ac:dyDescent="0.2"/>
  <cols>
    <col min="1" max="43" width="1.75" customWidth="1"/>
    <col min="44" max="44" width="9" customWidth="1"/>
    <col min="45" max="47" width="9" style="18" customWidth="1"/>
    <col min="48" max="49" width="9" style="18"/>
  </cols>
  <sheetData>
    <row r="1" spans="1:49" ht="23.5" x14ac:dyDescent="0.2">
      <c r="D1" s="3" t="s">
        <v>294</v>
      </c>
      <c r="AM1" s="2" t="s">
        <v>0</v>
      </c>
      <c r="AN1" s="2"/>
      <c r="AO1" s="30"/>
      <c r="AP1" s="30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9" ht="20.149999999999999" customHeight="1" x14ac:dyDescent="0.2">
      <c r="A3" s="1" t="s">
        <v>4</v>
      </c>
      <c r="D3" t="s">
        <v>270</v>
      </c>
    </row>
    <row r="4" spans="1:49" ht="20.149999999999999" customHeight="1" x14ac:dyDescent="0.2">
      <c r="AU4" s="18">
        <f ca="1">(-1)^INT(RAND()*2)*INT(RAND()*9+1)</f>
        <v>-4</v>
      </c>
      <c r="AV4" s="18">
        <f ca="1">(-1)^INT(RAND()*2)*INT(RAND()*9+1)</f>
        <v>3</v>
      </c>
    </row>
    <row r="5" spans="1:49" ht="20.149999999999999" customHeight="1" x14ac:dyDescent="0.2">
      <c r="C5" s="1" t="s">
        <v>40</v>
      </c>
      <c r="F5" s="28" t="s">
        <v>18</v>
      </c>
      <c r="G5" s="28"/>
      <c r="H5" s="20">
        <f ca="1">INT(RAND()*8+2)</f>
        <v>3</v>
      </c>
      <c r="I5" s="29" t="s">
        <v>10</v>
      </c>
      <c r="J5" s="29"/>
      <c r="K5" s="29" t="str">
        <f ca="1">IF((-1)^INT(RAND()*2)&lt;0,"－","＋")</f>
        <v>＋</v>
      </c>
      <c r="L5" s="29"/>
      <c r="M5" s="29" t="s">
        <v>12</v>
      </c>
      <c r="N5" s="29"/>
      <c r="O5" s="29" t="s">
        <v>13</v>
      </c>
      <c r="P5" s="29"/>
      <c r="Q5" s="27">
        <f ca="1">AW5</f>
        <v>-9</v>
      </c>
      <c r="R5" s="27"/>
      <c r="S5" s="27"/>
      <c r="AU5" s="18">
        <f ca="1">AU4*H5</f>
        <v>-12</v>
      </c>
      <c r="AV5" s="18">
        <f ca="1">IF(K5="－",-AV4,AV4)</f>
        <v>3</v>
      </c>
      <c r="AW5" s="18">
        <f ca="1">AU5+AV5</f>
        <v>-9</v>
      </c>
    </row>
    <row r="6" spans="1:49" ht="20.149999999999999" customHeight="1" x14ac:dyDescent="0.2">
      <c r="F6" s="28"/>
      <c r="G6" s="28"/>
      <c r="H6" s="20">
        <f ca="1">H5</f>
        <v>3</v>
      </c>
      <c r="I6" s="29" t="s">
        <v>10</v>
      </c>
      <c r="J6" s="29"/>
      <c r="K6" s="29" t="str">
        <f ca="1">IF((-1)^INT(RAND()*2)&lt;0,"－","＋")</f>
        <v>＋</v>
      </c>
      <c r="L6" s="29"/>
      <c r="M6">
        <f ca="1">INT(RAND()*4+2)</f>
        <v>3</v>
      </c>
      <c r="N6" s="29" t="s">
        <v>12</v>
      </c>
      <c r="O6" s="29"/>
      <c r="P6" s="29" t="s">
        <v>13</v>
      </c>
      <c r="Q6" s="29"/>
      <c r="R6" s="27">
        <f ca="1">AW6</f>
        <v>-3</v>
      </c>
      <c r="S6" s="27"/>
      <c r="T6" s="27"/>
      <c r="AU6" s="18">
        <f ca="1">AU4*H6</f>
        <v>-12</v>
      </c>
      <c r="AV6" s="18">
        <f ca="1">IF(K6="－",-M6*AV4,M6*AV4)</f>
        <v>9</v>
      </c>
      <c r="AW6" s="18">
        <f ca="1">AU6+AV6</f>
        <v>-3</v>
      </c>
    </row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>
      <c r="AU15" s="18">
        <f ca="1">(-1)^INT(RAND()*2)*INT(RAND()*9+1)</f>
        <v>4</v>
      </c>
      <c r="AV15" s="18">
        <f ca="1">(-1)^INT(RAND()*2)*INT(RAND()*9+1)</f>
        <v>8</v>
      </c>
    </row>
    <row r="16" spans="1:49" ht="20.149999999999999" customHeight="1" x14ac:dyDescent="0.2">
      <c r="C16" s="1" t="s">
        <v>47</v>
      </c>
      <c r="F16" s="28" t="s">
        <v>18</v>
      </c>
      <c r="G16" s="28"/>
      <c r="H16">
        <f ca="1">INT(RAND()*4+4)</f>
        <v>6</v>
      </c>
      <c r="I16" s="29" t="s">
        <v>10</v>
      </c>
      <c r="J16" s="29"/>
      <c r="K16" s="29" t="s">
        <v>20</v>
      </c>
      <c r="L16" s="29"/>
      <c r="M16" s="20">
        <f ca="1">INT(RAND()*8+2)</f>
        <v>2</v>
      </c>
      <c r="N16" s="29" t="s">
        <v>12</v>
      </c>
      <c r="O16" s="29"/>
      <c r="P16" s="29" t="s">
        <v>13</v>
      </c>
      <c r="Q16" s="29"/>
      <c r="R16" s="27">
        <f ca="1">AW16</f>
        <v>8</v>
      </c>
      <c r="S16" s="27"/>
      <c r="T16" s="27"/>
      <c r="AU16" s="18">
        <f ca="1">H16*AU15</f>
        <v>24</v>
      </c>
      <c r="AV16" s="18">
        <f ca="1">IF(K16="－",-AV15,AV15)*M16</f>
        <v>-16</v>
      </c>
      <c r="AW16" s="18">
        <f ca="1">AU16+AV16</f>
        <v>8</v>
      </c>
    </row>
    <row r="17" spans="1:49" ht="20.149999999999999" customHeight="1" x14ac:dyDescent="0.2">
      <c r="F17" s="28"/>
      <c r="G17" s="28"/>
      <c r="H17">
        <f ca="1">INT(RAND()*2+1)*(-1)^INT(RAND()*2)+H16</f>
        <v>7</v>
      </c>
      <c r="I17" s="29" t="s">
        <v>10</v>
      </c>
      <c r="J17" s="29"/>
      <c r="K17" s="29" t="s">
        <v>283</v>
      </c>
      <c r="L17" s="29"/>
      <c r="M17" s="20">
        <f ca="1">M16</f>
        <v>2</v>
      </c>
      <c r="N17" s="29" t="s">
        <v>12</v>
      </c>
      <c r="O17" s="29"/>
      <c r="P17" s="29" t="s">
        <v>13</v>
      </c>
      <c r="Q17" s="29"/>
      <c r="R17" s="27">
        <f ca="1">AW17</f>
        <v>44</v>
      </c>
      <c r="S17" s="27"/>
      <c r="T17" s="27"/>
      <c r="AU17" s="18">
        <f ca="1">H17*AU15</f>
        <v>28</v>
      </c>
      <c r="AV17" s="18">
        <f ca="1">IF(K17="－",-AV15,AV15)*M17</f>
        <v>16</v>
      </c>
      <c r="AW17" s="18">
        <f ca="1">AU17+AV17</f>
        <v>44</v>
      </c>
    </row>
    <row r="18" spans="1:49" ht="20.149999999999999" customHeight="1" x14ac:dyDescent="0.2"/>
    <row r="19" spans="1:49" ht="20.149999999999999" customHeight="1" x14ac:dyDescent="0.2"/>
    <row r="20" spans="1:49" ht="20.149999999999999" customHeight="1" x14ac:dyDescent="0.2"/>
    <row r="21" spans="1:49" ht="20.149999999999999" customHeight="1" x14ac:dyDescent="0.2"/>
    <row r="22" spans="1:49" ht="20.149999999999999" customHeight="1" x14ac:dyDescent="0.2"/>
    <row r="23" spans="1:49" ht="20.149999999999999" customHeight="1" x14ac:dyDescent="0.2"/>
    <row r="24" spans="1:49" ht="20.149999999999999" customHeight="1" x14ac:dyDescent="0.2"/>
    <row r="25" spans="1:49" ht="20.149999999999999" customHeight="1" x14ac:dyDescent="0.2"/>
    <row r="26" spans="1:49" ht="20.149999999999999" customHeight="1" x14ac:dyDescent="0.2">
      <c r="A26" s="1"/>
    </row>
    <row r="27" spans="1:49" ht="20.149999999999999" customHeight="1" x14ac:dyDescent="0.2">
      <c r="C27" s="1" t="s">
        <v>271</v>
      </c>
      <c r="E27" s="28" t="s">
        <v>18</v>
      </c>
      <c r="F27" s="28"/>
      <c r="G27" s="29" t="s">
        <v>10</v>
      </c>
      <c r="H27" s="29"/>
      <c r="I27" s="29" t="s">
        <v>273</v>
      </c>
      <c r="J27" s="29"/>
      <c r="K27" s="29" t="s">
        <v>12</v>
      </c>
      <c r="L27" s="29"/>
      <c r="M27" s="29" t="s">
        <v>13</v>
      </c>
      <c r="N27" s="29"/>
      <c r="O27" s="27">
        <f ca="1">AW28</f>
        <v>1</v>
      </c>
      <c r="P27" s="27"/>
      <c r="Q27" s="27"/>
      <c r="AU27" s="18">
        <f ca="1">(-1)^INT(RAND()*2)*INT(RAND()*9+1)</f>
        <v>5</v>
      </c>
      <c r="AV27" s="18">
        <f ca="1">(-1)^INT(RAND()*2)*INT(RAND()*9+1)</f>
        <v>-4</v>
      </c>
    </row>
    <row r="28" spans="1:49" ht="20.149999999999999" customHeight="1" x14ac:dyDescent="0.2">
      <c r="E28" s="28"/>
      <c r="F28" s="28"/>
      <c r="G28" s="29" t="s">
        <v>272</v>
      </c>
      <c r="H28" s="29"/>
      <c r="I28" s="29" t="s">
        <v>10</v>
      </c>
      <c r="J28" s="29"/>
      <c r="K28" s="29" t="s">
        <v>273</v>
      </c>
      <c r="L28" s="29"/>
      <c r="M28" s="29" t="s">
        <v>12</v>
      </c>
      <c r="N28" s="29"/>
      <c r="O28" s="29" t="s">
        <v>13</v>
      </c>
      <c r="P28" s="29"/>
      <c r="Q28" s="27">
        <f ca="1">AW29</f>
        <v>-9</v>
      </c>
      <c r="R28" s="27"/>
      <c r="S28" s="27"/>
      <c r="AU28" s="18">
        <f ca="1">AU27</f>
        <v>5</v>
      </c>
      <c r="AV28" s="18">
        <f ca="1">AV27</f>
        <v>-4</v>
      </c>
      <c r="AW28" s="18">
        <f ca="1">AU28+AV28</f>
        <v>1</v>
      </c>
    </row>
    <row r="29" spans="1:49" ht="20.149999999999999" customHeight="1" x14ac:dyDescent="0.2">
      <c r="AU29" s="18">
        <f ca="1">-AU27</f>
        <v>-5</v>
      </c>
      <c r="AV29" s="18">
        <f ca="1">AV27</f>
        <v>-4</v>
      </c>
      <c r="AW29" s="18">
        <f ca="1">AU29+AV29</f>
        <v>-9</v>
      </c>
    </row>
    <row r="30" spans="1:49" ht="20.149999999999999" customHeight="1" x14ac:dyDescent="0.2"/>
    <row r="31" spans="1:49" ht="20.149999999999999" customHeight="1" x14ac:dyDescent="0.2"/>
    <row r="32" spans="1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20.149999999999999" customHeight="1" x14ac:dyDescent="0.2"/>
    <row r="37" spans="1:49" ht="19" customHeight="1" x14ac:dyDescent="0.2"/>
    <row r="38" spans="1:49" ht="19" customHeight="1" x14ac:dyDescent="0.2">
      <c r="D38" s="3" t="str">
        <f>IF(D1="","",D1)</f>
        <v>連立方程式の解き方②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</row>
    <row r="39" spans="1:49" ht="23.5" x14ac:dyDescent="0.2">
      <c r="E39" s="19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9" x14ac:dyDescent="0.2">
      <c r="D40" t="str">
        <f>IF(D3="","",D3)</f>
        <v>次の連立方程式を，加減法で解きなさい</v>
      </c>
    </row>
    <row r="41" spans="1:49" ht="18" customHeight="1" x14ac:dyDescent="0.2">
      <c r="A41" t="str">
        <f t="shared" ref="A41:A51" si="0">IF(A3="","",A3)</f>
        <v>１．</v>
      </c>
      <c r="C41" t="str">
        <f t="shared" ref="C41:C50" si="1">IF(C4="","",C4)</f>
        <v/>
      </c>
      <c r="D41" t="str">
        <f>IF(D4="","",D4)</f>
        <v/>
      </c>
      <c r="E41" t="str">
        <f t="shared" ref="E41:AQ41" si="2">IF(E4="","",E4)</f>
        <v/>
      </c>
      <c r="F41" t="str">
        <f t="shared" si="2"/>
        <v/>
      </c>
      <c r="G41" t="str">
        <f t="shared" si="2"/>
        <v/>
      </c>
      <c r="H41" t="str">
        <f t="shared" si="2"/>
        <v/>
      </c>
      <c r="I41" t="str">
        <f t="shared" si="2"/>
        <v/>
      </c>
      <c r="J41" t="str">
        <f t="shared" si="2"/>
        <v/>
      </c>
      <c r="K41" t="str">
        <f t="shared" si="2"/>
        <v/>
      </c>
      <c r="L41" t="str">
        <f t="shared" si="2"/>
        <v/>
      </c>
      <c r="M41" t="str">
        <f t="shared" si="2"/>
        <v/>
      </c>
      <c r="N41" t="str">
        <f t="shared" si="2"/>
        <v/>
      </c>
      <c r="O41" t="str">
        <f t="shared" si="2"/>
        <v/>
      </c>
      <c r="P41" t="str">
        <f t="shared" si="2"/>
        <v/>
      </c>
      <c r="Q41" t="str">
        <f t="shared" si="2"/>
        <v/>
      </c>
      <c r="R41" t="str">
        <f t="shared" si="2"/>
        <v/>
      </c>
      <c r="S41" t="str">
        <f t="shared" si="2"/>
        <v/>
      </c>
      <c r="T41" t="str">
        <f t="shared" si="2"/>
        <v/>
      </c>
      <c r="U41" t="str">
        <f t="shared" si="2"/>
        <v/>
      </c>
      <c r="V41" t="str">
        <f t="shared" si="2"/>
        <v/>
      </c>
      <c r="W41" t="str">
        <f t="shared" si="2"/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</row>
    <row r="42" spans="1:49" ht="18" customHeight="1" x14ac:dyDescent="0.2">
      <c r="A42" t="str">
        <f t="shared" si="0"/>
        <v/>
      </c>
      <c r="B42" t="str">
        <f t="shared" ref="B42:B51" si="3">IF(B4="","",B4)</f>
        <v/>
      </c>
      <c r="C42" s="1" t="str">
        <f t="shared" si="1"/>
        <v>(1)</v>
      </c>
      <c r="E42" t="str">
        <f t="shared" ref="E42:T42" si="4">IF(E5="","",E5)</f>
        <v/>
      </c>
      <c r="F42" s="28" t="str">
        <f t="shared" si="4"/>
        <v>｛</v>
      </c>
      <c r="G42" s="28" t="str">
        <f t="shared" si="4"/>
        <v/>
      </c>
      <c r="H42" s="20">
        <f t="shared" ca="1" si="4"/>
        <v>3</v>
      </c>
      <c r="I42" s="29" t="str">
        <f t="shared" si="4"/>
        <v>ｘ</v>
      </c>
      <c r="J42" s="29" t="str">
        <f t="shared" si="4"/>
        <v/>
      </c>
      <c r="K42" s="29" t="str">
        <f t="shared" ca="1" si="4"/>
        <v>＋</v>
      </c>
      <c r="L42" s="29" t="str">
        <f t="shared" si="4"/>
        <v/>
      </c>
      <c r="M42" s="29" t="str">
        <f t="shared" si="4"/>
        <v>ｙ</v>
      </c>
      <c r="N42" s="29" t="str">
        <f t="shared" si="4"/>
        <v/>
      </c>
      <c r="O42" s="29" t="str">
        <f t="shared" si="4"/>
        <v>＝</v>
      </c>
      <c r="P42" s="29" t="str">
        <f t="shared" si="4"/>
        <v/>
      </c>
      <c r="Q42" s="27">
        <f t="shared" ca="1" si="4"/>
        <v>-9</v>
      </c>
      <c r="R42" s="27" t="str">
        <f t="shared" si="4"/>
        <v/>
      </c>
      <c r="S42" s="27" t="str">
        <f t="shared" si="4"/>
        <v/>
      </c>
      <c r="T42" t="str">
        <f t="shared" si="4"/>
        <v/>
      </c>
      <c r="U42" s="21" t="s">
        <v>49</v>
      </c>
      <c r="V42" s="21"/>
    </row>
    <row r="43" spans="1:49" ht="18" customHeight="1" x14ac:dyDescent="0.2">
      <c r="A43" t="str">
        <f t="shared" si="0"/>
        <v/>
      </c>
      <c r="B43" t="str">
        <f t="shared" si="3"/>
        <v/>
      </c>
      <c r="C43" t="str">
        <f t="shared" si="1"/>
        <v/>
      </c>
      <c r="D43" t="str">
        <f t="shared" ref="D43:D50" si="5">IF(D6="","",D6)</f>
        <v/>
      </c>
      <c r="E43" t="str">
        <f t="shared" ref="E43:T43" si="6">IF(E6="","",E6)</f>
        <v/>
      </c>
      <c r="F43" s="28" t="str">
        <f t="shared" si="6"/>
        <v/>
      </c>
      <c r="G43" s="28" t="str">
        <f t="shared" si="6"/>
        <v/>
      </c>
      <c r="H43" s="20">
        <f t="shared" ca="1" si="6"/>
        <v>3</v>
      </c>
      <c r="I43" s="29" t="str">
        <f t="shared" si="6"/>
        <v>ｘ</v>
      </c>
      <c r="J43" s="29" t="str">
        <f t="shared" si="6"/>
        <v/>
      </c>
      <c r="K43" s="29" t="str">
        <f t="shared" ca="1" si="6"/>
        <v>＋</v>
      </c>
      <c r="L43" s="29" t="str">
        <f t="shared" si="6"/>
        <v/>
      </c>
      <c r="M43">
        <f t="shared" ca="1" si="6"/>
        <v>3</v>
      </c>
      <c r="N43" s="29" t="str">
        <f t="shared" si="6"/>
        <v>ｙ</v>
      </c>
      <c r="O43" s="29" t="str">
        <f t="shared" si="6"/>
        <v/>
      </c>
      <c r="P43" s="29" t="str">
        <f t="shared" si="6"/>
        <v>＝</v>
      </c>
      <c r="Q43" s="29" t="str">
        <f t="shared" si="6"/>
        <v/>
      </c>
      <c r="R43" s="27">
        <f t="shared" ca="1" si="6"/>
        <v>-3</v>
      </c>
      <c r="S43" s="27" t="str">
        <f t="shared" si="6"/>
        <v/>
      </c>
      <c r="T43" s="27" t="str">
        <f t="shared" si="6"/>
        <v/>
      </c>
      <c r="U43" s="21" t="s">
        <v>50</v>
      </c>
      <c r="V43" s="21"/>
      <c r="AS43" s="18">
        <f ca="1">AU4</f>
        <v>-4</v>
      </c>
      <c r="AT43" s="18">
        <f ca="1">AV4</f>
        <v>3</v>
      </c>
      <c r="AU43" s="18">
        <f ca="1">H42</f>
        <v>3</v>
      </c>
      <c r="AV43" s="18">
        <f ca="1">IF(K42="－",-1,1)</f>
        <v>1</v>
      </c>
      <c r="AW43" s="18">
        <f ca="1">Q42</f>
        <v>-9</v>
      </c>
    </row>
    <row r="44" spans="1:49" ht="18" customHeight="1" x14ac:dyDescent="0.2">
      <c r="A44" t="str">
        <f t="shared" si="0"/>
        <v/>
      </c>
      <c r="B44" t="str">
        <f t="shared" si="3"/>
        <v/>
      </c>
      <c r="C44" t="str">
        <f t="shared" si="1"/>
        <v/>
      </c>
      <c r="D44" t="str">
        <f t="shared" si="5"/>
        <v/>
      </c>
      <c r="E44" s="21" t="str">
        <f>IF(E7="","",E7)</f>
        <v/>
      </c>
      <c r="F44" s="21" t="s">
        <v>274</v>
      </c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Q44" t="str">
        <f>IF(AQ7="","",AQ7)</f>
        <v/>
      </c>
      <c r="AU44" s="18">
        <f ca="1">H43</f>
        <v>3</v>
      </c>
      <c r="AV44" s="18">
        <f ca="1">IF(K43="－",-M43,M43)</f>
        <v>3</v>
      </c>
      <c r="AW44" s="18">
        <f ca="1">R43</f>
        <v>-3</v>
      </c>
    </row>
    <row r="45" spans="1:49" ht="18" customHeight="1" x14ac:dyDescent="0.2">
      <c r="A45" t="str">
        <f t="shared" si="0"/>
        <v/>
      </c>
      <c r="B45" t="str">
        <f t="shared" si="3"/>
        <v/>
      </c>
      <c r="C45" t="str">
        <f t="shared" si="1"/>
        <v/>
      </c>
      <c r="D45" t="str">
        <f t="shared" si="5"/>
        <v/>
      </c>
      <c r="E45" s="21" t="str">
        <f>IF(E8="","",E8)</f>
        <v/>
      </c>
      <c r="F45" s="21" t="str">
        <f>IF(F8="","",F8)</f>
        <v/>
      </c>
      <c r="G45" s="21" t="str">
        <f>IF(G8="","",G8)</f>
        <v/>
      </c>
      <c r="H45" s="22">
        <f ca="1">H42</f>
        <v>3</v>
      </c>
      <c r="I45" s="38" t="str">
        <f>I42</f>
        <v>ｘ</v>
      </c>
      <c r="J45" s="38" t="str">
        <f>IF(J8="","",J8)</f>
        <v/>
      </c>
      <c r="K45" s="38" t="str">
        <f ca="1">K42</f>
        <v>＋</v>
      </c>
      <c r="L45" s="38" t="str">
        <f>IF(L8="","",L8)</f>
        <v/>
      </c>
      <c r="M45" s="23"/>
      <c r="N45" s="38" t="str">
        <f>M42</f>
        <v>ｙ</v>
      </c>
      <c r="O45" s="38" t="str">
        <f>IF(N8="","",N8)</f>
        <v/>
      </c>
      <c r="P45" s="38" t="str">
        <f>O42</f>
        <v>＝</v>
      </c>
      <c r="Q45" s="38" t="str">
        <f>IF(P8="","",P8)</f>
        <v/>
      </c>
      <c r="R45" s="39">
        <f ca="1">Q42</f>
        <v>-9</v>
      </c>
      <c r="S45" s="39" t="str">
        <f t="shared" ref="S45:AP45" si="7">IF(R8="","",R8)</f>
        <v/>
      </c>
      <c r="T45" s="39" t="str">
        <f t="shared" si="7"/>
        <v/>
      </c>
      <c r="U45" s="21" t="str">
        <f t="shared" si="7"/>
        <v/>
      </c>
      <c r="V45" s="21" t="str">
        <f t="shared" si="7"/>
        <v/>
      </c>
      <c r="W45" s="21" t="str">
        <f t="shared" si="7"/>
        <v/>
      </c>
      <c r="X45" s="21" t="str">
        <f t="shared" si="7"/>
        <v/>
      </c>
      <c r="Y45" s="21" t="str">
        <f t="shared" si="7"/>
        <v/>
      </c>
      <c r="Z45" s="21" t="str">
        <f t="shared" si="7"/>
        <v/>
      </c>
      <c r="AA45" s="21" t="str">
        <f t="shared" si="7"/>
        <v/>
      </c>
      <c r="AB45" s="21" t="str">
        <f t="shared" si="7"/>
        <v/>
      </c>
      <c r="AC45" s="21" t="str">
        <f t="shared" si="7"/>
        <v/>
      </c>
      <c r="AD45" s="21" t="str">
        <f t="shared" si="7"/>
        <v/>
      </c>
      <c r="AE45" s="21" t="str">
        <f t="shared" si="7"/>
        <v/>
      </c>
      <c r="AF45" s="21" t="str">
        <f t="shared" si="7"/>
        <v/>
      </c>
      <c r="AG45" s="21" t="str">
        <f t="shared" si="7"/>
        <v/>
      </c>
      <c r="AH45" s="21" t="str">
        <f t="shared" si="7"/>
        <v/>
      </c>
      <c r="AI45" s="21" t="str">
        <f t="shared" si="7"/>
        <v/>
      </c>
      <c r="AJ45" s="21" t="str">
        <f t="shared" si="7"/>
        <v/>
      </c>
      <c r="AK45" s="21" t="str">
        <f t="shared" si="7"/>
        <v/>
      </c>
      <c r="AL45" s="21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U45" s="18">
        <f ca="1">AU43-AU44</f>
        <v>0</v>
      </c>
      <c r="AV45" s="18">
        <f ca="1">AV43-AV44</f>
        <v>-2</v>
      </c>
      <c r="AW45" s="18">
        <f ca="1">AW43-AW44</f>
        <v>-6</v>
      </c>
    </row>
    <row r="46" spans="1:49" ht="18" customHeight="1" x14ac:dyDescent="0.2">
      <c r="A46" t="str">
        <f t="shared" si="0"/>
        <v/>
      </c>
      <c r="B46" t="str">
        <f t="shared" si="3"/>
        <v/>
      </c>
      <c r="C46" t="str">
        <f t="shared" si="1"/>
        <v/>
      </c>
      <c r="D46" t="str">
        <f t="shared" si="5"/>
        <v/>
      </c>
      <c r="E46" s="38" t="s">
        <v>20</v>
      </c>
      <c r="F46" s="38"/>
      <c r="G46" s="24" t="s">
        <v>275</v>
      </c>
      <c r="H46" s="25">
        <f ca="1">H43</f>
        <v>3</v>
      </c>
      <c r="I46" s="42" t="str">
        <f>I43</f>
        <v>ｘ</v>
      </c>
      <c r="J46" s="42" t="str">
        <f>IF(J9="","",J9)</f>
        <v/>
      </c>
      <c r="K46" s="42" t="str">
        <f ca="1">K43</f>
        <v>＋</v>
      </c>
      <c r="L46" s="42" t="str">
        <f>IF(L9="","",L9)</f>
        <v/>
      </c>
      <c r="M46" s="24">
        <f ca="1">M43</f>
        <v>3</v>
      </c>
      <c r="N46" s="42" t="str">
        <f>N43</f>
        <v>ｙ</v>
      </c>
      <c r="O46" s="42" t="str">
        <f>IF(O9="","",O9)</f>
        <v/>
      </c>
      <c r="P46" s="42" t="str">
        <f>P43</f>
        <v>＝</v>
      </c>
      <c r="Q46" s="42" t="str">
        <f>IF(Q9="","",Q9)</f>
        <v/>
      </c>
      <c r="R46" s="40">
        <f ca="1">R43</f>
        <v>-3</v>
      </c>
      <c r="S46" s="40" t="str">
        <f t="shared" ref="S46:AQ46" si="8">IF(S9="","",S9)</f>
        <v/>
      </c>
      <c r="T46" s="40" t="str">
        <f t="shared" si="8"/>
        <v/>
      </c>
      <c r="U46" s="21" t="str">
        <f t="shared" si="8"/>
        <v/>
      </c>
      <c r="V46" s="21" t="str">
        <f t="shared" si="8"/>
        <v/>
      </c>
      <c r="W46" s="21" t="str">
        <f t="shared" si="8"/>
        <v/>
      </c>
      <c r="X46" s="21" t="str">
        <f t="shared" si="8"/>
        <v/>
      </c>
      <c r="Y46" s="21" t="str">
        <f t="shared" si="8"/>
        <v/>
      </c>
      <c r="Z46" s="21" t="str">
        <f t="shared" si="8"/>
        <v/>
      </c>
      <c r="AA46" s="21" t="str">
        <f t="shared" si="8"/>
        <v/>
      </c>
      <c r="AB46" s="21" t="str">
        <f t="shared" si="8"/>
        <v/>
      </c>
      <c r="AC46" s="21" t="str">
        <f t="shared" si="8"/>
        <v/>
      </c>
      <c r="AD46" s="21" t="str">
        <f t="shared" si="8"/>
        <v/>
      </c>
      <c r="AE46" s="21" t="str">
        <f t="shared" si="8"/>
        <v/>
      </c>
      <c r="AF46" s="21" t="str">
        <f t="shared" si="8"/>
        <v/>
      </c>
      <c r="AG46" s="21" t="str">
        <f t="shared" si="8"/>
        <v/>
      </c>
      <c r="AH46" s="21" t="str">
        <f t="shared" si="8"/>
        <v/>
      </c>
      <c r="AI46" s="21" t="str">
        <f t="shared" si="8"/>
        <v/>
      </c>
      <c r="AJ46" s="21" t="str">
        <f t="shared" si="8"/>
        <v/>
      </c>
      <c r="AK46" s="21" t="str">
        <f t="shared" si="8"/>
        <v/>
      </c>
      <c r="AL46" s="21" t="str">
        <f t="shared" si="8"/>
        <v/>
      </c>
      <c r="AM46" t="str">
        <f t="shared" si="8"/>
        <v/>
      </c>
      <c r="AN46" t="str">
        <f t="shared" si="8"/>
        <v/>
      </c>
      <c r="AO46" t="str">
        <f t="shared" si="8"/>
        <v/>
      </c>
      <c r="AP46" t="str">
        <f t="shared" si="8"/>
        <v/>
      </c>
      <c r="AQ46" t="str">
        <f t="shared" si="8"/>
        <v/>
      </c>
      <c r="AS46" s="18" t="str">
        <f>IF(AQ8="","",AQ8)</f>
        <v/>
      </c>
    </row>
    <row r="47" spans="1:49" ht="18" customHeight="1" x14ac:dyDescent="0.2">
      <c r="A47" t="str">
        <f t="shared" si="0"/>
        <v/>
      </c>
      <c r="B47" t="str">
        <f t="shared" si="3"/>
        <v/>
      </c>
      <c r="C47" t="str">
        <f t="shared" si="1"/>
        <v/>
      </c>
      <c r="D47" t="str">
        <f t="shared" si="5"/>
        <v/>
      </c>
      <c r="E47" s="21" t="str">
        <f t="shared" ref="E47:I48" si="9">IF(E10="","",E10)</f>
        <v/>
      </c>
      <c r="F47" s="21" t="str">
        <f t="shared" si="9"/>
        <v/>
      </c>
      <c r="G47" s="21" t="str">
        <f t="shared" si="9"/>
        <v/>
      </c>
      <c r="H47" s="21" t="str">
        <f t="shared" si="9"/>
        <v/>
      </c>
      <c r="I47" s="21" t="str">
        <f t="shared" si="9"/>
        <v/>
      </c>
      <c r="J47" s="21" t="str">
        <f>IF(J10="","",J10)</f>
        <v/>
      </c>
      <c r="K47" s="21" t="str">
        <f>IF(K10="","",K10)</f>
        <v/>
      </c>
      <c r="L47" s="43">
        <f ca="1">IF(ABS(AV45)=1,"",AV45)</f>
        <v>-2</v>
      </c>
      <c r="M47" s="43"/>
      <c r="N47" s="38" t="s">
        <v>12</v>
      </c>
      <c r="O47" s="38"/>
      <c r="P47" s="38" t="s">
        <v>13</v>
      </c>
      <c r="Q47" s="38"/>
      <c r="R47" s="38">
        <f ca="1">AW45</f>
        <v>-6</v>
      </c>
      <c r="S47" s="38"/>
      <c r="T47" s="38"/>
      <c r="U47" s="21" t="str">
        <f t="shared" ref="U47:AQ47" si="10">IF(U10="","",U10)</f>
        <v/>
      </c>
      <c r="V47" s="21" t="str">
        <f t="shared" si="10"/>
        <v/>
      </c>
      <c r="W47" s="21" t="str">
        <f t="shared" si="10"/>
        <v/>
      </c>
      <c r="X47" s="21" t="str">
        <f t="shared" si="10"/>
        <v/>
      </c>
      <c r="Y47" s="21" t="str">
        <f t="shared" si="10"/>
        <v/>
      </c>
      <c r="Z47" s="21" t="str">
        <f t="shared" si="10"/>
        <v/>
      </c>
      <c r="AA47" s="21" t="str">
        <f t="shared" si="10"/>
        <v/>
      </c>
      <c r="AB47" s="21" t="str">
        <f t="shared" si="10"/>
        <v/>
      </c>
      <c r="AC47" s="21" t="str">
        <f t="shared" si="10"/>
        <v/>
      </c>
      <c r="AD47" s="21" t="str">
        <f t="shared" si="10"/>
        <v/>
      </c>
      <c r="AE47" s="21" t="str">
        <f t="shared" si="10"/>
        <v/>
      </c>
      <c r="AF47" s="21" t="str">
        <f t="shared" si="10"/>
        <v/>
      </c>
      <c r="AG47" s="21" t="str">
        <f t="shared" si="10"/>
        <v/>
      </c>
      <c r="AH47" s="21" t="str">
        <f t="shared" si="10"/>
        <v/>
      </c>
      <c r="AI47" s="21" t="str">
        <f t="shared" si="10"/>
        <v/>
      </c>
      <c r="AJ47" s="21" t="str">
        <f t="shared" si="10"/>
        <v/>
      </c>
      <c r="AK47" s="21" t="str">
        <f t="shared" si="10"/>
        <v/>
      </c>
      <c r="AL47" s="21" t="str">
        <f t="shared" si="10"/>
        <v/>
      </c>
      <c r="AM47" t="str">
        <f t="shared" si="10"/>
        <v/>
      </c>
      <c r="AN47" t="str">
        <f t="shared" si="10"/>
        <v/>
      </c>
      <c r="AO47" t="str">
        <f t="shared" si="10"/>
        <v/>
      </c>
      <c r="AP47" t="str">
        <f t="shared" si="10"/>
        <v/>
      </c>
      <c r="AQ47" t="str">
        <f t="shared" si="10"/>
        <v/>
      </c>
    </row>
    <row r="48" spans="1:49" ht="18" customHeight="1" x14ac:dyDescent="0.2">
      <c r="A48" t="str">
        <f t="shared" si="0"/>
        <v/>
      </c>
      <c r="B48" t="str">
        <f t="shared" si="3"/>
        <v/>
      </c>
      <c r="C48" t="str">
        <f t="shared" si="1"/>
        <v/>
      </c>
      <c r="D48" t="str">
        <f t="shared" si="5"/>
        <v/>
      </c>
      <c r="E48" s="21" t="str">
        <f t="shared" si="9"/>
        <v/>
      </c>
      <c r="F48" s="21" t="str">
        <f t="shared" si="9"/>
        <v/>
      </c>
      <c r="G48" s="21" t="str">
        <f t="shared" si="9"/>
        <v/>
      </c>
      <c r="H48" s="21" t="str">
        <f t="shared" si="9"/>
        <v/>
      </c>
      <c r="I48" s="21" t="str">
        <f t="shared" si="9"/>
        <v/>
      </c>
      <c r="J48" s="21" t="str">
        <f>IF(J11="","",J11)</f>
        <v/>
      </c>
      <c r="K48" s="21" t="str">
        <f>IF(K11="","",K11)</f>
        <v/>
      </c>
      <c r="L48" s="21" t="str">
        <f>IF(L11="","",L11)</f>
        <v/>
      </c>
      <c r="M48" s="21" t="str">
        <f>IF(M11="","",M11)</f>
        <v/>
      </c>
      <c r="N48" s="38" t="s">
        <v>12</v>
      </c>
      <c r="O48" s="38"/>
      <c r="P48" s="38" t="s">
        <v>13</v>
      </c>
      <c r="Q48" s="38"/>
      <c r="R48" s="38">
        <f ca="1">AW45/AV45</f>
        <v>3</v>
      </c>
      <c r="S48" s="38"/>
      <c r="T48" s="38"/>
      <c r="U48" s="21" t="str">
        <f t="shared" ref="U48:AQ48" si="11">IF(U11="","",U11)</f>
        <v/>
      </c>
      <c r="V48" s="21" t="str">
        <f t="shared" si="11"/>
        <v/>
      </c>
      <c r="W48" s="21" t="str">
        <f t="shared" si="11"/>
        <v/>
      </c>
      <c r="X48" s="21" t="str">
        <f t="shared" si="11"/>
        <v/>
      </c>
      <c r="Y48" s="21" t="str">
        <f t="shared" si="11"/>
        <v/>
      </c>
      <c r="Z48" s="21" t="str">
        <f t="shared" si="11"/>
        <v/>
      </c>
      <c r="AA48" s="21" t="str">
        <f t="shared" si="11"/>
        <v/>
      </c>
      <c r="AB48" s="21" t="str">
        <f t="shared" si="11"/>
        <v/>
      </c>
      <c r="AC48" s="21" t="str">
        <f t="shared" si="11"/>
        <v/>
      </c>
      <c r="AD48" s="21" t="str">
        <f t="shared" si="11"/>
        <v/>
      </c>
      <c r="AE48" s="21" t="str">
        <f t="shared" si="11"/>
        <v/>
      </c>
      <c r="AF48" s="21" t="str">
        <f t="shared" si="11"/>
        <v/>
      </c>
      <c r="AG48" s="21" t="str">
        <f t="shared" si="11"/>
        <v/>
      </c>
      <c r="AH48" s="21" t="str">
        <f t="shared" si="11"/>
        <v/>
      </c>
      <c r="AI48" s="21" t="str">
        <f t="shared" si="11"/>
        <v/>
      </c>
      <c r="AJ48" s="21" t="str">
        <f t="shared" si="11"/>
        <v/>
      </c>
      <c r="AK48" s="21" t="str">
        <f t="shared" si="11"/>
        <v/>
      </c>
      <c r="AL48" s="21" t="str">
        <f t="shared" si="11"/>
        <v/>
      </c>
      <c r="AM48" t="str">
        <f t="shared" si="11"/>
        <v/>
      </c>
      <c r="AN48" t="str">
        <f t="shared" si="11"/>
        <v/>
      </c>
      <c r="AO48" t="str">
        <f t="shared" si="11"/>
        <v/>
      </c>
      <c r="AP48" t="str">
        <f t="shared" si="11"/>
        <v/>
      </c>
      <c r="AQ48" t="str">
        <f t="shared" si="11"/>
        <v/>
      </c>
    </row>
    <row r="49" spans="1:49" ht="18" customHeight="1" x14ac:dyDescent="0.2">
      <c r="A49" t="str">
        <f t="shared" si="0"/>
        <v/>
      </c>
      <c r="B49" t="str">
        <f t="shared" si="3"/>
        <v/>
      </c>
      <c r="C49" t="str">
        <f t="shared" si="1"/>
        <v/>
      </c>
      <c r="D49" t="str">
        <f t="shared" si="5"/>
        <v/>
      </c>
      <c r="E49" s="21" t="str">
        <f>IF(E12="","",E12)</f>
        <v/>
      </c>
      <c r="F49" s="21" t="s">
        <v>276</v>
      </c>
      <c r="G49" s="21"/>
      <c r="H49" s="21"/>
      <c r="I49" s="38" t="s">
        <v>12</v>
      </c>
      <c r="J49" s="38"/>
      <c r="K49" s="38" t="s">
        <v>13</v>
      </c>
      <c r="L49" s="38"/>
      <c r="M49" s="38">
        <f ca="1">R48</f>
        <v>3</v>
      </c>
      <c r="N49" s="38"/>
      <c r="O49" s="38"/>
      <c r="P49" s="21" t="s">
        <v>277</v>
      </c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</row>
    <row r="50" spans="1:49" ht="18" customHeight="1" x14ac:dyDescent="0.2">
      <c r="A50" t="str">
        <f t="shared" si="0"/>
        <v/>
      </c>
      <c r="B50" t="str">
        <f t="shared" si="3"/>
        <v/>
      </c>
      <c r="C50" t="str">
        <f t="shared" si="1"/>
        <v/>
      </c>
      <c r="D50" t="str">
        <f t="shared" si="5"/>
        <v/>
      </c>
      <c r="E50" s="21" t="str">
        <f>IF(E13="","",E13)</f>
        <v/>
      </c>
      <c r="F50" s="21"/>
      <c r="G50" s="21" t="str">
        <f>IF(F13="","",F13)</f>
        <v/>
      </c>
      <c r="H50" s="21" t="str">
        <f>IF(G13="","",G13)</f>
        <v/>
      </c>
      <c r="I50" s="22">
        <f ca="1">H42</f>
        <v>3</v>
      </c>
      <c r="J50" s="38" t="str">
        <f>I42</f>
        <v>ｘ</v>
      </c>
      <c r="K50" s="38" t="str">
        <f>IF(J13="","",J13)</f>
        <v/>
      </c>
      <c r="L50" s="38" t="str">
        <f ca="1">IF(AU51&lt;0,"－","＋")</f>
        <v>＋</v>
      </c>
      <c r="M50" s="38" t="str">
        <f>IF(L13="","",L13)</f>
        <v/>
      </c>
      <c r="N50" s="38">
        <f ca="1">ABS(AU51)</f>
        <v>3</v>
      </c>
      <c r="O50" s="38" t="str">
        <f>IF(N13="","",N13)</f>
        <v/>
      </c>
      <c r="P50" s="38" t="s">
        <v>13</v>
      </c>
      <c r="Q50" s="38" t="str">
        <f>IF(P13="","",P13)</f>
        <v/>
      </c>
      <c r="R50" s="39">
        <f ca="1">Q42</f>
        <v>-9</v>
      </c>
      <c r="S50" s="39" t="str">
        <f t="shared" ref="S50:AQ50" si="12">IF(R13="","",R13)</f>
        <v/>
      </c>
      <c r="T50" s="39" t="str">
        <f t="shared" si="12"/>
        <v/>
      </c>
      <c r="U50" s="21" t="str">
        <f t="shared" si="12"/>
        <v/>
      </c>
      <c r="V50" s="21" t="str">
        <f t="shared" si="12"/>
        <v/>
      </c>
      <c r="W50" s="21" t="str">
        <f t="shared" si="12"/>
        <v/>
      </c>
      <c r="X50" s="21" t="str">
        <f t="shared" si="12"/>
        <v/>
      </c>
      <c r="Y50" s="21" t="str">
        <f t="shared" si="12"/>
        <v/>
      </c>
      <c r="Z50" s="21" t="str">
        <f t="shared" si="12"/>
        <v/>
      </c>
      <c r="AA50" s="21" t="str">
        <f t="shared" si="12"/>
        <v/>
      </c>
      <c r="AB50" s="21" t="str">
        <f t="shared" si="12"/>
        <v/>
      </c>
      <c r="AC50" s="21" t="str">
        <f t="shared" si="12"/>
        <v/>
      </c>
      <c r="AD50" s="21" t="str">
        <f t="shared" si="12"/>
        <v/>
      </c>
      <c r="AE50" s="21" t="str">
        <f t="shared" si="12"/>
        <v/>
      </c>
      <c r="AF50" s="21" t="str">
        <f t="shared" si="12"/>
        <v/>
      </c>
      <c r="AG50" s="21" t="str">
        <f t="shared" si="12"/>
        <v/>
      </c>
      <c r="AH50" s="21" t="str">
        <f t="shared" si="12"/>
        <v/>
      </c>
      <c r="AI50" s="21" t="str">
        <f t="shared" si="12"/>
        <v/>
      </c>
      <c r="AJ50" s="21" t="str">
        <f t="shared" si="12"/>
        <v/>
      </c>
      <c r="AK50" s="21" t="str">
        <f t="shared" si="12"/>
        <v/>
      </c>
      <c r="AL50" s="21" t="str">
        <f t="shared" si="12"/>
        <v/>
      </c>
      <c r="AM50" s="21" t="str">
        <f t="shared" si="12"/>
        <v/>
      </c>
      <c r="AN50" t="str">
        <f t="shared" si="12"/>
        <v/>
      </c>
      <c r="AO50" t="str">
        <f t="shared" si="12"/>
        <v/>
      </c>
      <c r="AP50" t="str">
        <f t="shared" si="12"/>
        <v/>
      </c>
      <c r="AQ50" t="str">
        <f t="shared" si="12"/>
        <v/>
      </c>
    </row>
    <row r="51" spans="1:49" ht="18" customHeight="1" x14ac:dyDescent="0.2">
      <c r="A51" t="str">
        <f t="shared" si="0"/>
        <v/>
      </c>
      <c r="B51" t="str">
        <f t="shared" si="3"/>
        <v/>
      </c>
      <c r="C51" t="str">
        <f t="shared" ref="C51:M51" si="13">IF(C15="","",C15)</f>
        <v/>
      </c>
      <c r="D51" t="str">
        <f t="shared" si="13"/>
        <v/>
      </c>
      <c r="E51" s="21" t="str">
        <f t="shared" si="13"/>
        <v/>
      </c>
      <c r="F51" s="21" t="str">
        <f t="shared" si="13"/>
        <v/>
      </c>
      <c r="G51" s="21" t="str">
        <f t="shared" si="13"/>
        <v/>
      </c>
      <c r="H51" s="21" t="str">
        <f t="shared" si="13"/>
        <v/>
      </c>
      <c r="I51" s="21" t="str">
        <f t="shared" si="13"/>
        <v/>
      </c>
      <c r="J51" s="21" t="str">
        <f t="shared" si="13"/>
        <v/>
      </c>
      <c r="K51" s="21" t="str">
        <f t="shared" si="13"/>
        <v/>
      </c>
      <c r="L51" s="21" t="str">
        <f t="shared" si="13"/>
        <v/>
      </c>
      <c r="M51" s="21" t="str">
        <f t="shared" si="13"/>
        <v/>
      </c>
      <c r="N51" s="38" t="s">
        <v>10</v>
      </c>
      <c r="O51" s="38"/>
      <c r="P51" s="38" t="s">
        <v>13</v>
      </c>
      <c r="Q51" s="38"/>
      <c r="R51" s="38">
        <f ca="1">AU52</f>
        <v>-4</v>
      </c>
      <c r="S51" s="38"/>
      <c r="T51" s="38"/>
      <c r="U51" s="21" t="str">
        <f>IF(U15="","",U15)</f>
        <v/>
      </c>
      <c r="V51" s="21" t="str">
        <f>IF(V15="","",V15)</f>
        <v/>
      </c>
      <c r="W51" s="21" t="s">
        <v>278</v>
      </c>
      <c r="X51" s="21"/>
      <c r="Y51" s="21"/>
      <c r="Z51" s="21"/>
      <c r="AA51" s="21"/>
      <c r="AB51" s="21"/>
      <c r="AC51" s="21"/>
      <c r="AD51" s="21"/>
      <c r="AE51" s="21"/>
      <c r="AF51" s="38">
        <f ca="1">R51</f>
        <v>-4</v>
      </c>
      <c r="AG51" s="38"/>
      <c r="AH51" s="21" t="s">
        <v>279</v>
      </c>
      <c r="AI51" s="38">
        <f ca="1">R48</f>
        <v>3</v>
      </c>
      <c r="AJ51" s="38"/>
      <c r="AK51" s="21" t="s">
        <v>107</v>
      </c>
      <c r="AL51" s="21"/>
      <c r="AU51" s="18">
        <f ca="1">IF(K42="－",-M49,M49)</f>
        <v>3</v>
      </c>
    </row>
    <row r="52" spans="1:49" ht="18" customHeight="1" x14ac:dyDescent="0.2">
      <c r="A52" t="str">
        <f>IF(A15="","",A15)</f>
        <v/>
      </c>
      <c r="B52" t="str">
        <f>IF(B15="","",B15)</f>
        <v/>
      </c>
      <c r="E52" s="21"/>
      <c r="F52" s="21"/>
      <c r="G52" s="21"/>
      <c r="H52" s="21"/>
      <c r="I52" s="21"/>
      <c r="J52" s="21"/>
      <c r="K52" s="21"/>
      <c r="L52" s="21"/>
      <c r="M52" s="21"/>
      <c r="N52" s="23"/>
      <c r="O52" s="23"/>
      <c r="P52" s="23"/>
      <c r="Q52" s="23"/>
      <c r="R52" s="23"/>
      <c r="S52" s="23"/>
      <c r="T52" s="23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3"/>
      <c r="AG52" s="23"/>
      <c r="AH52" s="21"/>
      <c r="AI52" s="23"/>
      <c r="AJ52" s="23"/>
      <c r="AK52" s="21"/>
      <c r="AL52" s="21"/>
      <c r="AU52" s="18">
        <f ca="1">AV52/I50</f>
        <v>-4</v>
      </c>
      <c r="AV52" s="18">
        <f ca="1">R50-AU51</f>
        <v>-12</v>
      </c>
    </row>
    <row r="53" spans="1:49" ht="18" customHeight="1" x14ac:dyDescent="0.2">
      <c r="C53" s="1" t="str">
        <f t="shared" ref="C53:C66" si="14">IF(C16="","",C16)</f>
        <v>(2)</v>
      </c>
      <c r="E53" t="str">
        <f t="shared" ref="E53:T53" si="15">IF(E16="","",E16)</f>
        <v/>
      </c>
      <c r="F53" s="28" t="str">
        <f t="shared" si="15"/>
        <v>｛</v>
      </c>
      <c r="G53" s="28" t="str">
        <f t="shared" si="15"/>
        <v/>
      </c>
      <c r="H53">
        <f t="shared" ca="1" si="15"/>
        <v>6</v>
      </c>
      <c r="I53" s="29" t="str">
        <f t="shared" si="15"/>
        <v>ｘ</v>
      </c>
      <c r="J53" s="29" t="str">
        <f t="shared" si="15"/>
        <v/>
      </c>
      <c r="K53" s="29" t="str">
        <f t="shared" si="15"/>
        <v>－</v>
      </c>
      <c r="L53" s="29" t="str">
        <f t="shared" si="15"/>
        <v/>
      </c>
      <c r="M53" s="20">
        <f t="shared" ca="1" si="15"/>
        <v>2</v>
      </c>
      <c r="N53" s="29" t="str">
        <f t="shared" si="15"/>
        <v>ｙ</v>
      </c>
      <c r="O53" s="29" t="str">
        <f t="shared" si="15"/>
        <v/>
      </c>
      <c r="P53" s="29" t="str">
        <f t="shared" si="15"/>
        <v>＝</v>
      </c>
      <c r="Q53" s="29" t="str">
        <f t="shared" si="15"/>
        <v/>
      </c>
      <c r="R53" s="27">
        <f t="shared" ca="1" si="15"/>
        <v>8</v>
      </c>
      <c r="S53" s="27" t="str">
        <f t="shared" si="15"/>
        <v/>
      </c>
      <c r="T53" s="27" t="str">
        <f t="shared" si="15"/>
        <v/>
      </c>
      <c r="U53" s="21" t="s">
        <v>49</v>
      </c>
      <c r="V53" s="21"/>
      <c r="AI53" t="str">
        <f t="shared" ref="AI53:AQ53" si="16">IF(AI16="","",AI16)</f>
        <v/>
      </c>
      <c r="AJ53" t="str">
        <f t="shared" si="16"/>
        <v/>
      </c>
      <c r="AK53" t="str">
        <f t="shared" si="16"/>
        <v/>
      </c>
      <c r="AL53" t="str">
        <f t="shared" si="16"/>
        <v/>
      </c>
      <c r="AM53" t="str">
        <f t="shared" si="16"/>
        <v/>
      </c>
      <c r="AN53" t="str">
        <f t="shared" si="16"/>
        <v/>
      </c>
      <c r="AO53" t="str">
        <f t="shared" si="16"/>
        <v/>
      </c>
      <c r="AP53" t="str">
        <f t="shared" si="16"/>
        <v/>
      </c>
      <c r="AQ53" t="str">
        <f t="shared" si="16"/>
        <v/>
      </c>
    </row>
    <row r="54" spans="1:49" ht="18" customHeight="1" x14ac:dyDescent="0.2">
      <c r="A54" t="str">
        <f t="shared" ref="A54:B63" si="17">IF(A16="","",A16)</f>
        <v/>
      </c>
      <c r="B54" t="str">
        <f t="shared" si="17"/>
        <v/>
      </c>
      <c r="C54" t="str">
        <f t="shared" si="14"/>
        <v/>
      </c>
      <c r="D54" t="str">
        <f t="shared" ref="D54:D63" si="18">IF(D17="","",D17)</f>
        <v/>
      </c>
      <c r="E54" t="str">
        <f t="shared" ref="E54:T54" si="19">IF(E17="","",E17)</f>
        <v/>
      </c>
      <c r="F54" s="28" t="str">
        <f t="shared" si="19"/>
        <v/>
      </c>
      <c r="G54" s="28" t="str">
        <f t="shared" si="19"/>
        <v/>
      </c>
      <c r="H54">
        <f t="shared" ca="1" si="19"/>
        <v>7</v>
      </c>
      <c r="I54" s="29" t="str">
        <f t="shared" si="19"/>
        <v>ｘ</v>
      </c>
      <c r="J54" s="29" t="str">
        <f t="shared" si="19"/>
        <v/>
      </c>
      <c r="K54" s="29" t="str">
        <f t="shared" si="19"/>
        <v>＋</v>
      </c>
      <c r="L54" s="29" t="str">
        <f t="shared" si="19"/>
        <v/>
      </c>
      <c r="M54" s="20">
        <f t="shared" ca="1" si="19"/>
        <v>2</v>
      </c>
      <c r="N54" s="29" t="str">
        <f t="shared" si="19"/>
        <v>ｙ</v>
      </c>
      <c r="O54" s="29" t="str">
        <f t="shared" si="19"/>
        <v/>
      </c>
      <c r="P54" s="29" t="str">
        <f t="shared" si="19"/>
        <v>＝</v>
      </c>
      <c r="Q54" s="29" t="str">
        <f t="shared" si="19"/>
        <v/>
      </c>
      <c r="R54" s="27">
        <f t="shared" ca="1" si="19"/>
        <v>44</v>
      </c>
      <c r="S54" s="27" t="str">
        <f t="shared" si="19"/>
        <v/>
      </c>
      <c r="T54" s="27" t="str">
        <f t="shared" si="19"/>
        <v/>
      </c>
      <c r="U54" s="21" t="s">
        <v>50</v>
      </c>
      <c r="V54" s="21"/>
      <c r="AI54" t="str">
        <f t="shared" ref="AI54:AQ54" si="20">IF(AI17="","",AI17)</f>
        <v/>
      </c>
      <c r="AJ54" t="str">
        <f t="shared" si="20"/>
        <v/>
      </c>
      <c r="AK54" t="str">
        <f t="shared" si="20"/>
        <v/>
      </c>
      <c r="AL54" t="str">
        <f t="shared" si="20"/>
        <v/>
      </c>
      <c r="AM54" t="str">
        <f t="shared" si="20"/>
        <v/>
      </c>
      <c r="AN54" t="str">
        <f t="shared" si="20"/>
        <v/>
      </c>
      <c r="AO54" t="str">
        <f t="shared" si="20"/>
        <v/>
      </c>
      <c r="AP54" t="str">
        <f t="shared" si="20"/>
        <v/>
      </c>
      <c r="AQ54" t="str">
        <f t="shared" si="20"/>
        <v/>
      </c>
      <c r="AS54" s="18">
        <f ca="1">AU15</f>
        <v>4</v>
      </c>
      <c r="AT54" s="18">
        <f ca="1">AV15</f>
        <v>8</v>
      </c>
      <c r="AU54" s="18">
        <f ca="1">H53</f>
        <v>6</v>
      </c>
      <c r="AV54" s="18">
        <f ca="1">IF(K53="－",-M53,M53)</f>
        <v>-2</v>
      </c>
      <c r="AW54" s="18">
        <f ca="1">AS54*AU54+AT54*AV54</f>
        <v>8</v>
      </c>
    </row>
    <row r="55" spans="1:49" ht="18" customHeight="1" x14ac:dyDescent="0.2">
      <c r="A55" t="str">
        <f t="shared" si="17"/>
        <v/>
      </c>
      <c r="B55" t="str">
        <f t="shared" si="17"/>
        <v/>
      </c>
      <c r="C55" t="str">
        <f t="shared" si="14"/>
        <v/>
      </c>
      <c r="D55" t="str">
        <f t="shared" si="18"/>
        <v/>
      </c>
      <c r="E55" s="21" t="str">
        <f>IF(E18="","",E18)</f>
        <v/>
      </c>
      <c r="F55" s="21" t="s">
        <v>284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t="str">
        <f t="shared" ref="AM55:AQ66" si="21">IF(AM18="","",AM18)</f>
        <v/>
      </c>
      <c r="AN55" t="str">
        <f t="shared" si="21"/>
        <v/>
      </c>
      <c r="AO55" t="str">
        <f t="shared" si="21"/>
        <v/>
      </c>
      <c r="AP55" t="str">
        <f t="shared" si="21"/>
        <v/>
      </c>
      <c r="AQ55" t="str">
        <f t="shared" si="21"/>
        <v/>
      </c>
      <c r="AU55" s="18">
        <f ca="1">H54</f>
        <v>7</v>
      </c>
      <c r="AV55" s="18">
        <f ca="1">IF(K54="－",-M54,M54)</f>
        <v>2</v>
      </c>
      <c r="AW55" s="18">
        <f ca="1">R54</f>
        <v>44</v>
      </c>
    </row>
    <row r="56" spans="1:49" ht="18" customHeight="1" x14ac:dyDescent="0.2">
      <c r="A56" t="str">
        <f t="shared" si="17"/>
        <v/>
      </c>
      <c r="B56" t="str">
        <f t="shared" si="17"/>
        <v/>
      </c>
      <c r="C56" t="str">
        <f t="shared" si="14"/>
        <v/>
      </c>
      <c r="D56" t="str">
        <f t="shared" si="18"/>
        <v/>
      </c>
      <c r="E56" s="21" t="str">
        <f>IF(E19="","",E19)</f>
        <v/>
      </c>
      <c r="F56" s="21" t="str">
        <f>IF(F19="","",F19)</f>
        <v/>
      </c>
      <c r="G56" s="21" t="str">
        <f>IF(G19="","",G19)</f>
        <v/>
      </c>
      <c r="H56" s="22">
        <f ca="1">H53</f>
        <v>6</v>
      </c>
      <c r="I56" s="38" t="str">
        <f>I53</f>
        <v>ｘ</v>
      </c>
      <c r="J56" s="38" t="str">
        <f>IF(J19="","",J19)</f>
        <v/>
      </c>
      <c r="K56" s="38" t="str">
        <f>K53</f>
        <v>－</v>
      </c>
      <c r="L56" s="38" t="str">
        <f>IF(L19="","",L19)</f>
        <v/>
      </c>
      <c r="M56" s="23">
        <f ca="1">M53</f>
        <v>2</v>
      </c>
      <c r="N56" s="38" t="str">
        <f>N53</f>
        <v>ｙ</v>
      </c>
      <c r="O56" s="38" t="str">
        <f>IF(N19="","",N19)</f>
        <v/>
      </c>
      <c r="P56" s="38" t="str">
        <f>P53</f>
        <v>＝</v>
      </c>
      <c r="Q56" s="38" t="str">
        <f>IF(P19="","",P19)</f>
        <v/>
      </c>
      <c r="R56" s="39">
        <f ca="1">R53</f>
        <v>8</v>
      </c>
      <c r="S56" s="39" t="str">
        <f t="shared" ref="S56:AL56" si="22">IF(R19="","",R19)</f>
        <v/>
      </c>
      <c r="T56" s="39" t="str">
        <f t="shared" si="22"/>
        <v/>
      </c>
      <c r="U56" s="21" t="str">
        <f t="shared" si="22"/>
        <v/>
      </c>
      <c r="V56" s="21" t="str">
        <f t="shared" si="22"/>
        <v/>
      </c>
      <c r="W56" s="21" t="str">
        <f t="shared" si="22"/>
        <v/>
      </c>
      <c r="X56" s="21" t="str">
        <f t="shared" si="22"/>
        <v/>
      </c>
      <c r="Y56" s="21" t="str">
        <f t="shared" si="22"/>
        <v/>
      </c>
      <c r="Z56" s="21" t="str">
        <f t="shared" si="22"/>
        <v/>
      </c>
      <c r="AA56" s="21" t="str">
        <f t="shared" si="22"/>
        <v/>
      </c>
      <c r="AB56" s="21" t="str">
        <f t="shared" si="22"/>
        <v/>
      </c>
      <c r="AC56" s="21" t="str">
        <f t="shared" si="22"/>
        <v/>
      </c>
      <c r="AD56" s="21" t="str">
        <f t="shared" si="22"/>
        <v/>
      </c>
      <c r="AE56" s="21" t="str">
        <f t="shared" si="22"/>
        <v/>
      </c>
      <c r="AF56" s="21" t="str">
        <f t="shared" si="22"/>
        <v/>
      </c>
      <c r="AG56" s="21" t="str">
        <f t="shared" si="22"/>
        <v/>
      </c>
      <c r="AH56" s="21" t="str">
        <f t="shared" si="22"/>
        <v/>
      </c>
      <c r="AI56" s="21" t="str">
        <f t="shared" si="22"/>
        <v/>
      </c>
      <c r="AJ56" s="21" t="str">
        <f t="shared" si="22"/>
        <v/>
      </c>
      <c r="AK56" s="21" t="str">
        <f t="shared" si="22"/>
        <v/>
      </c>
      <c r="AL56" s="21" t="str">
        <f t="shared" si="22"/>
        <v/>
      </c>
      <c r="AM56" t="str">
        <f t="shared" si="21"/>
        <v/>
      </c>
      <c r="AN56" t="str">
        <f t="shared" si="21"/>
        <v/>
      </c>
      <c r="AO56" t="str">
        <f t="shared" si="21"/>
        <v/>
      </c>
      <c r="AP56" t="str">
        <f t="shared" si="21"/>
        <v/>
      </c>
      <c r="AQ56" t="str">
        <f t="shared" si="21"/>
        <v/>
      </c>
      <c r="AU56" s="18">
        <f ca="1">AU54+AU55</f>
        <v>13</v>
      </c>
      <c r="AV56" s="18">
        <f ca="1">AV54+AV55</f>
        <v>0</v>
      </c>
      <c r="AW56" s="18">
        <f ca="1">AW54+AW55</f>
        <v>52</v>
      </c>
    </row>
    <row r="57" spans="1:49" ht="18" customHeight="1" x14ac:dyDescent="0.2">
      <c r="A57" t="str">
        <f t="shared" si="17"/>
        <v/>
      </c>
      <c r="B57" t="str">
        <f t="shared" si="17"/>
        <v/>
      </c>
      <c r="C57" t="str">
        <f t="shared" si="14"/>
        <v/>
      </c>
      <c r="D57" t="str">
        <f t="shared" si="18"/>
        <v/>
      </c>
      <c r="E57" s="38" t="s">
        <v>282</v>
      </c>
      <c r="F57" s="38"/>
      <c r="G57" s="24" t="s">
        <v>275</v>
      </c>
      <c r="H57" s="25">
        <f ca="1">H54</f>
        <v>7</v>
      </c>
      <c r="I57" s="42" t="str">
        <f>I54</f>
        <v>ｘ</v>
      </c>
      <c r="J57" s="42" t="str">
        <f>IF(J20="","",J20)</f>
        <v/>
      </c>
      <c r="K57" s="42" t="str">
        <f>K54</f>
        <v>＋</v>
      </c>
      <c r="L57" s="42" t="str">
        <f>IF(L20="","",L20)</f>
        <v/>
      </c>
      <c r="M57" s="24">
        <f ca="1">M54</f>
        <v>2</v>
      </c>
      <c r="N57" s="42" t="str">
        <f>N54</f>
        <v>ｙ</v>
      </c>
      <c r="O57" s="42" t="str">
        <f>IF(O20="","",O20)</f>
        <v/>
      </c>
      <c r="P57" s="42" t="str">
        <f>P54</f>
        <v>＝</v>
      </c>
      <c r="Q57" s="42" t="str">
        <f>IF(Q20="","",Q20)</f>
        <v/>
      </c>
      <c r="R57" s="40">
        <f ca="1">R54</f>
        <v>44</v>
      </c>
      <c r="S57" s="40" t="str">
        <f t="shared" ref="S57:AL57" si="23">IF(S20="","",S20)</f>
        <v/>
      </c>
      <c r="T57" s="40" t="str">
        <f t="shared" si="23"/>
        <v/>
      </c>
      <c r="U57" s="21" t="str">
        <f t="shared" si="23"/>
        <v/>
      </c>
      <c r="V57" s="21" t="str">
        <f t="shared" si="23"/>
        <v/>
      </c>
      <c r="W57" s="21" t="str">
        <f t="shared" si="23"/>
        <v/>
      </c>
      <c r="X57" s="21" t="str">
        <f t="shared" si="23"/>
        <v/>
      </c>
      <c r="Y57" s="21" t="str">
        <f t="shared" si="23"/>
        <v/>
      </c>
      <c r="Z57" s="21" t="str">
        <f t="shared" si="23"/>
        <v/>
      </c>
      <c r="AA57" s="21" t="str">
        <f t="shared" si="23"/>
        <v/>
      </c>
      <c r="AB57" s="21" t="str">
        <f t="shared" si="23"/>
        <v/>
      </c>
      <c r="AC57" s="21" t="str">
        <f t="shared" si="23"/>
        <v/>
      </c>
      <c r="AD57" s="21" t="str">
        <f t="shared" si="23"/>
        <v/>
      </c>
      <c r="AE57" s="21" t="str">
        <f t="shared" si="23"/>
        <v/>
      </c>
      <c r="AF57" s="21" t="str">
        <f t="shared" si="23"/>
        <v/>
      </c>
      <c r="AG57" s="21" t="str">
        <f t="shared" si="23"/>
        <v/>
      </c>
      <c r="AH57" s="21" t="str">
        <f t="shared" si="23"/>
        <v/>
      </c>
      <c r="AI57" s="21" t="str">
        <f t="shared" si="23"/>
        <v/>
      </c>
      <c r="AJ57" s="21" t="str">
        <f t="shared" si="23"/>
        <v/>
      </c>
      <c r="AK57" s="21" t="str">
        <f t="shared" si="23"/>
        <v/>
      </c>
      <c r="AL57" s="21" t="str">
        <f t="shared" si="23"/>
        <v/>
      </c>
      <c r="AM57" t="str">
        <f t="shared" si="21"/>
        <v/>
      </c>
      <c r="AN57" t="str">
        <f t="shared" si="21"/>
        <v/>
      </c>
      <c r="AO57" t="str">
        <f t="shared" si="21"/>
        <v/>
      </c>
      <c r="AP57" t="str">
        <f t="shared" si="21"/>
        <v/>
      </c>
      <c r="AQ57" t="str">
        <f t="shared" si="21"/>
        <v/>
      </c>
    </row>
    <row r="58" spans="1:49" ht="18" customHeight="1" x14ac:dyDescent="0.2">
      <c r="A58" t="str">
        <f t="shared" si="17"/>
        <v/>
      </c>
      <c r="B58" t="str">
        <f t="shared" si="17"/>
        <v/>
      </c>
      <c r="C58" t="str">
        <f t="shared" si="14"/>
        <v/>
      </c>
      <c r="D58" t="str">
        <f t="shared" si="18"/>
        <v/>
      </c>
      <c r="E58" s="21" t="str">
        <f>IF(E21="","",E21)</f>
        <v/>
      </c>
      <c r="F58" s="21" t="str">
        <f>IF(F21="","",F21)</f>
        <v/>
      </c>
      <c r="G58" s="41">
        <f ca="1">IF(ABS(AU56)=1,"",AU56)</f>
        <v>13</v>
      </c>
      <c r="H58" s="41"/>
      <c r="I58" s="41" t="s">
        <v>10</v>
      </c>
      <c r="J58" s="41"/>
      <c r="K58" s="21" t="str">
        <f>IF(K21="","",K21)</f>
        <v/>
      </c>
      <c r="L58" s="43"/>
      <c r="M58" s="43"/>
      <c r="N58" s="38"/>
      <c r="O58" s="38"/>
      <c r="P58" s="38" t="s">
        <v>13</v>
      </c>
      <c r="Q58" s="38"/>
      <c r="R58" s="38">
        <f ca="1">AW56</f>
        <v>52</v>
      </c>
      <c r="S58" s="38"/>
      <c r="T58" s="38"/>
      <c r="U58" s="21" t="str">
        <f t="shared" ref="U58:AL58" si="24">IF(U21="","",U21)</f>
        <v/>
      </c>
      <c r="V58" s="21" t="str">
        <f t="shared" si="24"/>
        <v/>
      </c>
      <c r="W58" s="21" t="str">
        <f t="shared" si="24"/>
        <v/>
      </c>
      <c r="X58" s="21" t="str">
        <f t="shared" si="24"/>
        <v/>
      </c>
      <c r="Y58" s="21" t="str">
        <f t="shared" si="24"/>
        <v/>
      </c>
      <c r="Z58" s="21" t="str">
        <f t="shared" si="24"/>
        <v/>
      </c>
      <c r="AA58" s="21" t="str">
        <f t="shared" si="24"/>
        <v/>
      </c>
      <c r="AB58" s="21" t="str">
        <f t="shared" si="24"/>
        <v/>
      </c>
      <c r="AC58" s="21" t="str">
        <f t="shared" si="24"/>
        <v/>
      </c>
      <c r="AD58" s="21" t="str">
        <f t="shared" si="24"/>
        <v/>
      </c>
      <c r="AE58" s="21" t="str">
        <f t="shared" si="24"/>
        <v/>
      </c>
      <c r="AF58" s="21" t="str">
        <f t="shared" si="24"/>
        <v/>
      </c>
      <c r="AG58" s="21" t="str">
        <f t="shared" si="24"/>
        <v/>
      </c>
      <c r="AH58" s="21" t="str">
        <f t="shared" si="24"/>
        <v/>
      </c>
      <c r="AI58" s="21" t="str">
        <f t="shared" si="24"/>
        <v/>
      </c>
      <c r="AJ58" s="21" t="str">
        <f t="shared" si="24"/>
        <v/>
      </c>
      <c r="AK58" s="21" t="str">
        <f t="shared" si="24"/>
        <v/>
      </c>
      <c r="AL58" s="21" t="str">
        <f t="shared" si="24"/>
        <v/>
      </c>
      <c r="AM58" t="str">
        <f t="shared" si="21"/>
        <v/>
      </c>
      <c r="AN58" t="str">
        <f t="shared" si="21"/>
        <v/>
      </c>
      <c r="AO58" t="str">
        <f t="shared" si="21"/>
        <v/>
      </c>
      <c r="AP58" t="str">
        <f t="shared" si="21"/>
        <v/>
      </c>
      <c r="AQ58" t="str">
        <f t="shared" si="21"/>
        <v/>
      </c>
    </row>
    <row r="59" spans="1:49" ht="18" customHeight="1" x14ac:dyDescent="0.2">
      <c r="A59" t="str">
        <f t="shared" si="17"/>
        <v/>
      </c>
      <c r="B59" t="str">
        <f t="shared" si="17"/>
        <v/>
      </c>
      <c r="C59" t="str">
        <f t="shared" si="14"/>
        <v/>
      </c>
      <c r="D59" t="str">
        <f t="shared" si="18"/>
        <v/>
      </c>
      <c r="E59" s="21" t="str">
        <f>IF(E22="","",E22)</f>
        <v/>
      </c>
      <c r="F59" s="21" t="str">
        <f>IF(F22="","",F22)</f>
        <v/>
      </c>
      <c r="G59" s="21" t="str">
        <f>IF(G22="","",G22)</f>
        <v/>
      </c>
      <c r="H59" s="21" t="str">
        <f>IF(H22="","",H22)</f>
        <v/>
      </c>
      <c r="I59" s="21" t="str">
        <f>IF(I22="","",I22)</f>
        <v/>
      </c>
      <c r="J59" s="21" t="str">
        <f>IF(J22="","",J22)</f>
        <v/>
      </c>
      <c r="K59" s="21" t="str">
        <f>IF(K22="","",K22)</f>
        <v/>
      </c>
      <c r="L59" s="21" t="str">
        <f>IF(L22="","",L22)</f>
        <v/>
      </c>
      <c r="M59" s="21" t="str">
        <f>IF(M22="","",M22)</f>
        <v/>
      </c>
      <c r="N59" s="38" t="s">
        <v>280</v>
      </c>
      <c r="O59" s="38"/>
      <c r="P59" s="38" t="s">
        <v>13</v>
      </c>
      <c r="Q59" s="38"/>
      <c r="R59" s="38">
        <f ca="1">AW56/AU56</f>
        <v>4</v>
      </c>
      <c r="S59" s="38"/>
      <c r="T59" s="38"/>
      <c r="U59" s="21" t="str">
        <f t="shared" ref="U59:AL59" si="25">IF(U22="","",U22)</f>
        <v/>
      </c>
      <c r="V59" s="21" t="str">
        <f t="shared" si="25"/>
        <v/>
      </c>
      <c r="W59" s="21" t="str">
        <f t="shared" si="25"/>
        <v/>
      </c>
      <c r="X59" s="21" t="str">
        <f t="shared" si="25"/>
        <v/>
      </c>
      <c r="Y59" s="21" t="str">
        <f t="shared" si="25"/>
        <v/>
      </c>
      <c r="Z59" s="21" t="str">
        <f t="shared" si="25"/>
        <v/>
      </c>
      <c r="AA59" s="21" t="str">
        <f t="shared" si="25"/>
        <v/>
      </c>
      <c r="AB59" s="21" t="str">
        <f t="shared" si="25"/>
        <v/>
      </c>
      <c r="AC59" s="21" t="str">
        <f t="shared" si="25"/>
        <v/>
      </c>
      <c r="AD59" s="21" t="str">
        <f t="shared" si="25"/>
        <v/>
      </c>
      <c r="AE59" s="21" t="str">
        <f t="shared" si="25"/>
        <v/>
      </c>
      <c r="AF59" s="21" t="str">
        <f t="shared" si="25"/>
        <v/>
      </c>
      <c r="AG59" s="21" t="str">
        <f t="shared" si="25"/>
        <v/>
      </c>
      <c r="AH59" s="21" t="str">
        <f t="shared" si="25"/>
        <v/>
      </c>
      <c r="AI59" s="21" t="str">
        <f t="shared" si="25"/>
        <v/>
      </c>
      <c r="AJ59" s="21" t="str">
        <f t="shared" si="25"/>
        <v/>
      </c>
      <c r="AK59" s="21" t="str">
        <f t="shared" si="25"/>
        <v/>
      </c>
      <c r="AL59" s="21" t="str">
        <f t="shared" si="25"/>
        <v/>
      </c>
      <c r="AM59" t="str">
        <f t="shared" si="21"/>
        <v/>
      </c>
      <c r="AN59" t="str">
        <f t="shared" si="21"/>
        <v/>
      </c>
      <c r="AO59" t="str">
        <f t="shared" si="21"/>
        <v/>
      </c>
      <c r="AP59" t="str">
        <f t="shared" si="21"/>
        <v/>
      </c>
      <c r="AQ59" t="str">
        <f t="shared" si="21"/>
        <v/>
      </c>
    </row>
    <row r="60" spans="1:49" ht="18" customHeight="1" x14ac:dyDescent="0.2">
      <c r="A60" t="str">
        <f t="shared" si="17"/>
        <v/>
      </c>
      <c r="B60" t="str">
        <f t="shared" si="17"/>
        <v/>
      </c>
      <c r="C60" t="str">
        <f t="shared" si="14"/>
        <v/>
      </c>
      <c r="D60" t="str">
        <f t="shared" si="18"/>
        <v/>
      </c>
      <c r="E60" s="21" t="str">
        <f t="shared" ref="E60:E66" si="26">IF(E23="","",E23)</f>
        <v/>
      </c>
      <c r="F60" s="21" t="s">
        <v>276</v>
      </c>
      <c r="G60" s="21"/>
      <c r="H60" s="21"/>
      <c r="I60" s="38" t="s">
        <v>281</v>
      </c>
      <c r="J60" s="38"/>
      <c r="K60" s="38" t="s">
        <v>13</v>
      </c>
      <c r="L60" s="38"/>
      <c r="M60" s="38">
        <f ca="1">R59</f>
        <v>4</v>
      </c>
      <c r="N60" s="38"/>
      <c r="O60" s="38"/>
      <c r="P60" s="21" t="s">
        <v>277</v>
      </c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t="str">
        <f t="shared" si="21"/>
        <v/>
      </c>
      <c r="AN60" t="str">
        <f t="shared" si="21"/>
        <v/>
      </c>
      <c r="AO60" t="str">
        <f t="shared" si="21"/>
        <v/>
      </c>
      <c r="AP60" t="str">
        <f t="shared" si="21"/>
        <v/>
      </c>
      <c r="AQ60" t="str">
        <f t="shared" si="21"/>
        <v/>
      </c>
    </row>
    <row r="61" spans="1:49" ht="18" customHeight="1" x14ac:dyDescent="0.2">
      <c r="A61" t="str">
        <f t="shared" si="17"/>
        <v/>
      </c>
      <c r="B61" t="str">
        <f t="shared" si="17"/>
        <v/>
      </c>
      <c r="C61" t="str">
        <f t="shared" si="14"/>
        <v/>
      </c>
      <c r="D61" t="str">
        <f t="shared" si="18"/>
        <v/>
      </c>
      <c r="E61" s="21" t="str">
        <f t="shared" si="26"/>
        <v/>
      </c>
      <c r="F61" s="21" t="str">
        <f t="shared" ref="F61:G65" si="27">IF(F24="","",F24)</f>
        <v/>
      </c>
      <c r="G61" s="21" t="str">
        <f t="shared" si="27"/>
        <v/>
      </c>
      <c r="H61" s="38">
        <f ca="1">H53*R59</f>
        <v>24</v>
      </c>
      <c r="I61" s="38"/>
      <c r="J61" s="38"/>
      <c r="K61" s="38" t="str">
        <f>K56</f>
        <v>－</v>
      </c>
      <c r="L61" s="38" t="str">
        <f>IF(L24="","",L24)</f>
        <v/>
      </c>
      <c r="M61" s="23">
        <f ca="1">M56</f>
        <v>2</v>
      </c>
      <c r="N61" s="38" t="str">
        <f>N56</f>
        <v>ｙ</v>
      </c>
      <c r="O61" s="38" t="str">
        <f>IF(N24="","",N24)</f>
        <v/>
      </c>
      <c r="P61" s="38" t="s">
        <v>13</v>
      </c>
      <c r="Q61" s="38"/>
      <c r="R61" s="38">
        <f ca="1">R53</f>
        <v>8</v>
      </c>
      <c r="S61" s="38"/>
      <c r="T61" s="38"/>
      <c r="U61" s="21" t="str">
        <f t="shared" ref="U61:AL61" si="28">IF(U24="","",U24)</f>
        <v/>
      </c>
      <c r="V61" s="21" t="str">
        <f t="shared" si="28"/>
        <v/>
      </c>
      <c r="W61" s="21" t="str">
        <f t="shared" si="28"/>
        <v/>
      </c>
      <c r="X61" s="21" t="str">
        <f t="shared" si="28"/>
        <v/>
      </c>
      <c r="Y61" s="21" t="str">
        <f t="shared" si="28"/>
        <v/>
      </c>
      <c r="Z61" s="21" t="str">
        <f t="shared" si="28"/>
        <v/>
      </c>
      <c r="AA61" s="21" t="str">
        <f t="shared" si="28"/>
        <v/>
      </c>
      <c r="AB61" s="21" t="str">
        <f t="shared" si="28"/>
        <v/>
      </c>
      <c r="AC61" s="21" t="str">
        <f t="shared" si="28"/>
        <v/>
      </c>
      <c r="AD61" s="21" t="str">
        <f t="shared" si="28"/>
        <v/>
      </c>
      <c r="AE61" s="21" t="str">
        <f t="shared" si="28"/>
        <v/>
      </c>
      <c r="AF61" s="21" t="str">
        <f t="shared" si="28"/>
        <v/>
      </c>
      <c r="AG61" s="21" t="str">
        <f t="shared" si="28"/>
        <v/>
      </c>
      <c r="AH61" s="21" t="str">
        <f t="shared" si="28"/>
        <v/>
      </c>
      <c r="AI61" s="21" t="str">
        <f t="shared" si="28"/>
        <v/>
      </c>
      <c r="AJ61" s="21" t="str">
        <f t="shared" si="28"/>
        <v/>
      </c>
      <c r="AK61" s="21" t="str">
        <f t="shared" si="28"/>
        <v/>
      </c>
      <c r="AL61" s="21" t="str">
        <f t="shared" si="28"/>
        <v/>
      </c>
      <c r="AM61" t="str">
        <f t="shared" si="21"/>
        <v/>
      </c>
      <c r="AN61" t="str">
        <f t="shared" si="21"/>
        <v/>
      </c>
      <c r="AO61" t="str">
        <f t="shared" si="21"/>
        <v/>
      </c>
      <c r="AP61" t="str">
        <f t="shared" si="21"/>
        <v/>
      </c>
      <c r="AQ61" t="str">
        <f t="shared" si="21"/>
        <v/>
      </c>
    </row>
    <row r="62" spans="1:49" ht="18" customHeight="1" x14ac:dyDescent="0.2">
      <c r="A62" t="str">
        <f t="shared" si="17"/>
        <v/>
      </c>
      <c r="B62" t="str">
        <f t="shared" si="17"/>
        <v/>
      </c>
      <c r="C62" t="str">
        <f t="shared" si="14"/>
        <v/>
      </c>
      <c r="D62" t="str">
        <f t="shared" si="18"/>
        <v/>
      </c>
      <c r="E62" s="21" t="str">
        <f t="shared" si="26"/>
        <v/>
      </c>
      <c r="F62" s="21" t="str">
        <f t="shared" si="27"/>
        <v/>
      </c>
      <c r="G62" s="21" t="str">
        <f t="shared" si="27"/>
        <v/>
      </c>
      <c r="H62" s="21" t="str">
        <f t="shared" ref="H62:K65" si="29">IF(H25="","",H25)</f>
        <v/>
      </c>
      <c r="I62" s="21" t="str">
        <f t="shared" si="29"/>
        <v/>
      </c>
      <c r="J62" s="21" t="str">
        <f t="shared" si="29"/>
        <v/>
      </c>
      <c r="K62" s="21" t="str">
        <f t="shared" si="29"/>
        <v/>
      </c>
      <c r="L62" s="21" t="str">
        <f>IF(L25="","",L25)</f>
        <v/>
      </c>
      <c r="M62" s="21" t="str">
        <f>IF(M25="","",M25)</f>
        <v/>
      </c>
      <c r="N62" s="38" t="s">
        <v>12</v>
      </c>
      <c r="O62" s="38"/>
      <c r="P62" s="38" t="s">
        <v>13</v>
      </c>
      <c r="Q62" s="38"/>
      <c r="R62" s="38">
        <f ca="1">AU63</f>
        <v>8</v>
      </c>
      <c r="S62" s="38"/>
      <c r="T62" s="38"/>
      <c r="U62" s="21" t="str">
        <f>IF(U25="","",U25)</f>
        <v/>
      </c>
      <c r="V62" s="21" t="str">
        <f>IF(V25="","",V25)</f>
        <v/>
      </c>
      <c r="W62" s="21" t="s">
        <v>278</v>
      </c>
      <c r="X62" s="21"/>
      <c r="Y62" s="21"/>
      <c r="Z62" s="21"/>
      <c r="AA62" s="21"/>
      <c r="AB62" s="21"/>
      <c r="AC62" s="21"/>
      <c r="AD62" s="21"/>
      <c r="AE62" s="21"/>
      <c r="AF62" s="38">
        <f ca="1">R59</f>
        <v>4</v>
      </c>
      <c r="AG62" s="38"/>
      <c r="AH62" s="21" t="s">
        <v>279</v>
      </c>
      <c r="AI62" s="38">
        <f ca="1">R62</f>
        <v>8</v>
      </c>
      <c r="AJ62" s="38"/>
      <c r="AK62" s="21" t="s">
        <v>107</v>
      </c>
      <c r="AL62" s="21"/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U62" s="18">
        <f ca="1">IF(K61="－",-M61,M61)</f>
        <v>-2</v>
      </c>
      <c r="AV62" s="18">
        <f ca="1">R61-H61</f>
        <v>-16</v>
      </c>
    </row>
    <row r="63" spans="1:49" ht="18" customHeight="1" x14ac:dyDescent="0.2">
      <c r="A63" t="str">
        <f t="shared" si="17"/>
        <v/>
      </c>
      <c r="B63" t="str">
        <f t="shared" si="17"/>
        <v/>
      </c>
      <c r="C63" t="str">
        <f t="shared" si="14"/>
        <v/>
      </c>
      <c r="D63" t="str">
        <f t="shared" si="18"/>
        <v/>
      </c>
      <c r="E63" t="str">
        <f t="shared" si="26"/>
        <v/>
      </c>
      <c r="F63" t="str">
        <f t="shared" si="27"/>
        <v/>
      </c>
      <c r="G63" t="str">
        <f t="shared" si="27"/>
        <v/>
      </c>
      <c r="H63" t="str">
        <f t="shared" si="29"/>
        <v/>
      </c>
      <c r="I63" t="str">
        <f t="shared" si="29"/>
        <v/>
      </c>
      <c r="J63" t="str">
        <f t="shared" si="29"/>
        <v/>
      </c>
      <c r="K63" t="str">
        <f t="shared" si="29"/>
        <v/>
      </c>
      <c r="L63" t="str">
        <f>IF(L26="","",L26)</f>
        <v/>
      </c>
      <c r="M63" t="str">
        <f>IF(M26="","",M26)</f>
        <v/>
      </c>
      <c r="N63" t="str">
        <f t="shared" ref="N63:T63" si="30">IF(N26="","",N26)</f>
        <v/>
      </c>
      <c r="O63" t="str">
        <f t="shared" si="30"/>
        <v/>
      </c>
      <c r="P63" t="str">
        <f t="shared" si="30"/>
        <v/>
      </c>
      <c r="Q63" t="str">
        <f t="shared" si="30"/>
        <v/>
      </c>
      <c r="R63" t="str">
        <f t="shared" si="30"/>
        <v/>
      </c>
      <c r="S63" t="str">
        <f t="shared" si="30"/>
        <v/>
      </c>
      <c r="T63" t="str">
        <f t="shared" si="30"/>
        <v/>
      </c>
      <c r="U63" t="str">
        <f>IF(U26="","",U26)</f>
        <v/>
      </c>
      <c r="V63" t="str">
        <f>IF(V26="","",V26)</f>
        <v/>
      </c>
      <c r="W63" t="str">
        <f t="shared" ref="W63:AL63" si="31">IF(W26="","",W26)</f>
        <v/>
      </c>
      <c r="X63" t="str">
        <f t="shared" si="31"/>
        <v/>
      </c>
      <c r="Y63" t="str">
        <f t="shared" si="31"/>
        <v/>
      </c>
      <c r="Z63" t="str">
        <f t="shared" si="31"/>
        <v/>
      </c>
      <c r="AA63" t="str">
        <f t="shared" si="31"/>
        <v/>
      </c>
      <c r="AB63" t="str">
        <f t="shared" si="31"/>
        <v/>
      </c>
      <c r="AC63" t="str">
        <f t="shared" si="31"/>
        <v/>
      </c>
      <c r="AD63" t="str">
        <f t="shared" si="31"/>
        <v/>
      </c>
      <c r="AE63" t="str">
        <f t="shared" si="31"/>
        <v/>
      </c>
      <c r="AF63" t="str">
        <f t="shared" si="31"/>
        <v/>
      </c>
      <c r="AG63" t="str">
        <f t="shared" si="31"/>
        <v/>
      </c>
      <c r="AH63" t="str">
        <f t="shared" si="31"/>
        <v/>
      </c>
      <c r="AI63" t="str">
        <f t="shared" si="31"/>
        <v/>
      </c>
      <c r="AJ63" t="str">
        <f t="shared" si="31"/>
        <v/>
      </c>
      <c r="AK63" t="str">
        <f t="shared" si="31"/>
        <v/>
      </c>
      <c r="AL63" t="str">
        <f t="shared" si="3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U63" s="18">
        <f ca="1">AV62/AU62</f>
        <v>8</v>
      </c>
    </row>
    <row r="64" spans="1:49" ht="18" customHeight="1" x14ac:dyDescent="0.2">
      <c r="A64" t="str">
        <f t="shared" ref="A64:B67" si="32">IF(A27="","",A27)</f>
        <v/>
      </c>
      <c r="B64" t="str">
        <f t="shared" si="32"/>
        <v/>
      </c>
      <c r="C64" s="1" t="str">
        <f t="shared" si="14"/>
        <v>(3)</v>
      </c>
      <c r="E64" s="28" t="str">
        <f t="shared" si="26"/>
        <v>｛</v>
      </c>
      <c r="F64" s="28" t="str">
        <f t="shared" si="27"/>
        <v/>
      </c>
      <c r="G64" s="29" t="str">
        <f t="shared" si="27"/>
        <v>ｘ</v>
      </c>
      <c r="H64" s="29" t="str">
        <f t="shared" si="29"/>
        <v/>
      </c>
      <c r="I64" s="29" t="str">
        <f t="shared" si="29"/>
        <v>＋</v>
      </c>
      <c r="J64" s="29" t="str">
        <f t="shared" si="29"/>
        <v/>
      </c>
      <c r="K64" s="29" t="str">
        <f t="shared" si="29"/>
        <v>ｙ</v>
      </c>
      <c r="L64" s="29" t="str">
        <f>IF(L27="","",L27)</f>
        <v/>
      </c>
      <c r="M64" s="29" t="str">
        <f>IF(M27="","",M27)</f>
        <v>＝</v>
      </c>
      <c r="N64" s="29" t="str">
        <f t="shared" ref="N64:S65" si="33">IF(N27="","",N27)</f>
        <v/>
      </c>
      <c r="O64" s="27">
        <f t="shared" ca="1" si="33"/>
        <v>1</v>
      </c>
      <c r="P64" s="27" t="str">
        <f t="shared" si="33"/>
        <v/>
      </c>
      <c r="Q64" s="27" t="str">
        <f t="shared" si="33"/>
        <v/>
      </c>
      <c r="R64" t="str">
        <f t="shared" si="33"/>
        <v/>
      </c>
      <c r="S64" t="str">
        <f t="shared" si="33"/>
        <v/>
      </c>
      <c r="T64" s="21" t="s">
        <v>49</v>
      </c>
      <c r="U64" s="21"/>
      <c r="Y64" t="str">
        <f t="shared" ref="Y64:AL64" si="34">IF(Y27="","",Y27)</f>
        <v/>
      </c>
      <c r="Z64" t="str">
        <f t="shared" si="34"/>
        <v/>
      </c>
      <c r="AA64" t="str">
        <f t="shared" si="34"/>
        <v/>
      </c>
      <c r="AB64" t="str">
        <f t="shared" si="34"/>
        <v/>
      </c>
      <c r="AC64" t="str">
        <f t="shared" si="34"/>
        <v/>
      </c>
      <c r="AD64" t="str">
        <f t="shared" si="34"/>
        <v/>
      </c>
      <c r="AE64" t="str">
        <f t="shared" si="34"/>
        <v/>
      </c>
      <c r="AF64" t="str">
        <f t="shared" si="34"/>
        <v/>
      </c>
      <c r="AG64" t="str">
        <f t="shared" si="34"/>
        <v/>
      </c>
      <c r="AH64" t="str">
        <f t="shared" si="34"/>
        <v/>
      </c>
      <c r="AI64" t="str">
        <f t="shared" si="34"/>
        <v/>
      </c>
      <c r="AJ64" t="str">
        <f t="shared" si="34"/>
        <v/>
      </c>
      <c r="AK64" t="str">
        <f t="shared" si="34"/>
        <v/>
      </c>
      <c r="AL64" t="str">
        <f t="shared" si="34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S64" s="18">
        <f ca="1">AU27</f>
        <v>5</v>
      </c>
      <c r="AT64" s="18">
        <f ca="1">AV27</f>
        <v>-4</v>
      </c>
    </row>
    <row r="65" spans="1:46" ht="18" customHeight="1" x14ac:dyDescent="0.2">
      <c r="A65" t="str">
        <f t="shared" si="32"/>
        <v/>
      </c>
      <c r="B65" t="str">
        <f t="shared" si="32"/>
        <v/>
      </c>
      <c r="C65" t="str">
        <f t="shared" si="14"/>
        <v/>
      </c>
      <c r="D65" t="str">
        <f>IF(D28="","",D28)</f>
        <v/>
      </c>
      <c r="E65" s="28" t="str">
        <f t="shared" si="26"/>
        <v/>
      </c>
      <c r="F65" s="28" t="str">
        <f t="shared" si="27"/>
        <v/>
      </c>
      <c r="G65" s="29" t="str">
        <f t="shared" si="27"/>
        <v>－</v>
      </c>
      <c r="H65" s="29" t="str">
        <f t="shared" si="29"/>
        <v/>
      </c>
      <c r="I65" s="29" t="str">
        <f t="shared" si="29"/>
        <v>ｘ</v>
      </c>
      <c r="J65" s="29" t="str">
        <f t="shared" si="29"/>
        <v/>
      </c>
      <c r="K65" s="29" t="str">
        <f t="shared" si="29"/>
        <v>＋</v>
      </c>
      <c r="L65" s="29" t="str">
        <f>IF(L28="","",L28)</f>
        <v/>
      </c>
      <c r="M65" s="29" t="str">
        <f>IF(M28="","",M28)</f>
        <v>ｙ</v>
      </c>
      <c r="N65" s="29" t="str">
        <f t="shared" si="33"/>
        <v/>
      </c>
      <c r="O65" s="29" t="str">
        <f t="shared" si="33"/>
        <v>＝</v>
      </c>
      <c r="P65" s="29" t="str">
        <f t="shared" si="33"/>
        <v/>
      </c>
      <c r="Q65" s="27">
        <f t="shared" ca="1" si="33"/>
        <v>-9</v>
      </c>
      <c r="R65" s="27" t="str">
        <f t="shared" si="33"/>
        <v/>
      </c>
      <c r="S65" s="27" t="str">
        <f t="shared" si="33"/>
        <v/>
      </c>
      <c r="T65" s="21" t="s">
        <v>50</v>
      </c>
      <c r="U65" s="21"/>
      <c r="Y65" t="str">
        <f t="shared" ref="Y65:AL65" si="35">IF(Y28="","",Y28)</f>
        <v/>
      </c>
      <c r="Z65" t="str">
        <f t="shared" si="35"/>
        <v/>
      </c>
      <c r="AA65" t="str">
        <f t="shared" si="35"/>
        <v/>
      </c>
      <c r="AB65" t="str">
        <f t="shared" si="35"/>
        <v/>
      </c>
      <c r="AC65" t="str">
        <f t="shared" si="35"/>
        <v/>
      </c>
      <c r="AD65" t="str">
        <f t="shared" si="35"/>
        <v/>
      </c>
      <c r="AE65" t="str">
        <f t="shared" si="35"/>
        <v/>
      </c>
      <c r="AF65" t="str">
        <f t="shared" si="35"/>
        <v/>
      </c>
      <c r="AG65" t="str">
        <f t="shared" si="35"/>
        <v/>
      </c>
      <c r="AH65" t="str">
        <f t="shared" si="35"/>
        <v/>
      </c>
      <c r="AI65" t="str">
        <f t="shared" si="35"/>
        <v/>
      </c>
      <c r="AJ65" t="str">
        <f t="shared" si="35"/>
        <v/>
      </c>
      <c r="AK65" t="str">
        <f t="shared" si="35"/>
        <v/>
      </c>
      <c r="AL65" t="str">
        <f t="shared" si="35"/>
        <v/>
      </c>
      <c r="AM65" t="str">
        <f t="shared" si="21"/>
        <v/>
      </c>
      <c r="AN65" t="str">
        <f t="shared" si="21"/>
        <v/>
      </c>
      <c r="AO65" t="str">
        <f t="shared" si="21"/>
        <v/>
      </c>
      <c r="AP65" t="str">
        <f t="shared" si="21"/>
        <v/>
      </c>
      <c r="AQ65" t="str">
        <f t="shared" si="21"/>
        <v/>
      </c>
    </row>
    <row r="66" spans="1:46" ht="18" customHeight="1" x14ac:dyDescent="0.2">
      <c r="A66" t="str">
        <f t="shared" si="32"/>
        <v/>
      </c>
      <c r="B66" t="str">
        <f t="shared" si="32"/>
        <v/>
      </c>
      <c r="C66" t="str">
        <f t="shared" si="14"/>
        <v/>
      </c>
      <c r="D66" t="str">
        <f>IF(D29="","",D29)</f>
        <v/>
      </c>
      <c r="E66" t="str">
        <f t="shared" si="26"/>
        <v/>
      </c>
      <c r="F66" s="21" t="s">
        <v>274</v>
      </c>
      <c r="W66" t="str">
        <f>IF(W29="","",W29)</f>
        <v/>
      </c>
      <c r="X66" t="str">
        <f>IF(X29="","",X29)</f>
        <v/>
      </c>
      <c r="Y66" t="str">
        <f t="shared" ref="Y66:AL66" si="36">IF(Y29="","",Y29)</f>
        <v/>
      </c>
      <c r="Z66" t="str">
        <f t="shared" si="36"/>
        <v/>
      </c>
      <c r="AA66" t="str">
        <f t="shared" si="36"/>
        <v/>
      </c>
      <c r="AB66" t="str">
        <f t="shared" si="36"/>
        <v/>
      </c>
      <c r="AC66" t="str">
        <f t="shared" si="36"/>
        <v/>
      </c>
      <c r="AD66" t="str">
        <f t="shared" si="36"/>
        <v/>
      </c>
      <c r="AE66" t="str">
        <f t="shared" si="36"/>
        <v/>
      </c>
      <c r="AF66" t="str">
        <f t="shared" si="36"/>
        <v/>
      </c>
      <c r="AG66" t="str">
        <f t="shared" si="36"/>
        <v/>
      </c>
      <c r="AH66" t="str">
        <f t="shared" si="36"/>
        <v/>
      </c>
      <c r="AI66" t="str">
        <f t="shared" si="36"/>
        <v/>
      </c>
      <c r="AJ66" t="str">
        <f t="shared" si="36"/>
        <v/>
      </c>
      <c r="AK66" t="str">
        <f t="shared" si="36"/>
        <v/>
      </c>
      <c r="AL66" t="str">
        <f t="shared" si="36"/>
        <v/>
      </c>
      <c r="AM66" t="str">
        <f t="shared" si="21"/>
        <v/>
      </c>
      <c r="AN66" t="str">
        <f t="shared" si="21"/>
        <v/>
      </c>
      <c r="AO66" t="str">
        <f t="shared" si="21"/>
        <v/>
      </c>
      <c r="AP66" t="str">
        <f t="shared" si="21"/>
        <v/>
      </c>
      <c r="AQ66" t="str">
        <f t="shared" si="21"/>
        <v/>
      </c>
      <c r="AS66" s="18" t="str">
        <f>IF(AP30="","",AP30)</f>
        <v/>
      </c>
      <c r="AT66" s="18" t="str">
        <f>IF(AQ30="","",AQ30)</f>
        <v/>
      </c>
    </row>
    <row r="67" spans="1:46" ht="18" customHeight="1" x14ac:dyDescent="0.2">
      <c r="A67" t="str">
        <f t="shared" si="32"/>
        <v/>
      </c>
      <c r="B67" t="str">
        <f t="shared" si="32"/>
        <v/>
      </c>
      <c r="C67" t="str">
        <f t="shared" ref="A67:F68" si="37">IF(C30="","",C30)</f>
        <v/>
      </c>
      <c r="D67" s="21" t="str">
        <f t="shared" si="37"/>
        <v/>
      </c>
      <c r="E67" s="21" t="str">
        <f t="shared" si="37"/>
        <v/>
      </c>
      <c r="F67" s="21" t="str">
        <f t="shared" si="37"/>
        <v/>
      </c>
      <c r="G67" s="21"/>
      <c r="H67" s="21"/>
      <c r="I67" s="38" t="str">
        <f>G64</f>
        <v>ｘ</v>
      </c>
      <c r="J67" s="38" t="str">
        <f>IF(H30="","",H30)</f>
        <v/>
      </c>
      <c r="K67" s="38" t="str">
        <f>I64</f>
        <v>＋</v>
      </c>
      <c r="L67" s="38" t="str">
        <f>IF(J30="","",J30)</f>
        <v/>
      </c>
      <c r="M67" s="38" t="str">
        <f>K64</f>
        <v>ｙ</v>
      </c>
      <c r="N67" s="38" t="str">
        <f>IF(L30="","",L30)</f>
        <v/>
      </c>
      <c r="O67" s="38" t="str">
        <f>M64</f>
        <v>＝</v>
      </c>
      <c r="P67" s="38" t="str">
        <f>IF(N30="","",N30)</f>
        <v/>
      </c>
      <c r="Q67" s="39">
        <f ca="1">O64</f>
        <v>1</v>
      </c>
      <c r="R67" s="39" t="str">
        <f>IF(P30="","",P30)</f>
        <v/>
      </c>
      <c r="S67" s="39" t="str">
        <f>IF(Q30="","",Q30)</f>
        <v/>
      </c>
      <c r="T67" s="21" t="str">
        <f>IF(R30="","",R30)</f>
        <v/>
      </c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</row>
    <row r="68" spans="1:46" ht="18" customHeight="1" x14ac:dyDescent="0.2">
      <c r="A68" t="str">
        <f t="shared" si="37"/>
        <v/>
      </c>
      <c r="B68" t="str">
        <f t="shared" si="37"/>
        <v/>
      </c>
      <c r="C68" t="str">
        <f>IF(C31="","",C31)</f>
        <v/>
      </c>
      <c r="D68" s="38" t="s">
        <v>282</v>
      </c>
      <c r="E68" s="38"/>
      <c r="F68" s="24" t="s">
        <v>107</v>
      </c>
      <c r="G68" s="42" t="str">
        <f>G65</f>
        <v>－</v>
      </c>
      <c r="H68" s="42" t="str">
        <f>IF(H31="","",H31)</f>
        <v/>
      </c>
      <c r="I68" s="42" t="str">
        <f>I65</f>
        <v>ｘ</v>
      </c>
      <c r="J68" s="42" t="str">
        <f>IF(J31="","",J31)</f>
        <v/>
      </c>
      <c r="K68" s="42" t="str">
        <f>K65</f>
        <v>＋</v>
      </c>
      <c r="L68" s="42" t="str">
        <f>IF(L31="","",L31)</f>
        <v/>
      </c>
      <c r="M68" s="42" t="str">
        <f>M65</f>
        <v>ｙ</v>
      </c>
      <c r="N68" s="42" t="str">
        <f>IF(N31="","",N31)</f>
        <v/>
      </c>
      <c r="O68" s="42" t="str">
        <f>O65</f>
        <v>＝</v>
      </c>
      <c r="P68" s="42" t="str">
        <f>IF(P31="","",P31)</f>
        <v/>
      </c>
      <c r="Q68" s="40">
        <f ca="1">Q65</f>
        <v>-9</v>
      </c>
      <c r="R68" s="40" t="str">
        <f t="shared" ref="R68:AQ68" si="38">IF(R31="","",R31)</f>
        <v/>
      </c>
      <c r="S68" s="40" t="str">
        <f t="shared" si="38"/>
        <v/>
      </c>
      <c r="T68" s="21" t="str">
        <f t="shared" si="38"/>
        <v/>
      </c>
      <c r="U68" s="21" t="str">
        <f t="shared" si="38"/>
        <v/>
      </c>
      <c r="V68" s="21" t="str">
        <f t="shared" si="38"/>
        <v/>
      </c>
      <c r="W68" s="21" t="str">
        <f t="shared" si="38"/>
        <v/>
      </c>
      <c r="X68" s="21" t="str">
        <f t="shared" si="38"/>
        <v/>
      </c>
      <c r="Y68" s="21" t="str">
        <f t="shared" si="38"/>
        <v/>
      </c>
      <c r="Z68" s="21" t="str">
        <f t="shared" si="38"/>
        <v/>
      </c>
      <c r="AA68" s="21" t="str">
        <f t="shared" si="38"/>
        <v/>
      </c>
      <c r="AB68" s="21" t="str">
        <f t="shared" si="38"/>
        <v/>
      </c>
      <c r="AC68" s="21" t="str">
        <f t="shared" si="38"/>
        <v/>
      </c>
      <c r="AD68" s="21" t="str">
        <f t="shared" si="38"/>
        <v/>
      </c>
      <c r="AE68" s="21" t="str">
        <f t="shared" si="38"/>
        <v/>
      </c>
      <c r="AF68" s="21" t="str">
        <f t="shared" si="38"/>
        <v/>
      </c>
      <c r="AG68" s="21" t="str">
        <f t="shared" si="38"/>
        <v/>
      </c>
      <c r="AH68" s="21" t="str">
        <f t="shared" si="38"/>
        <v/>
      </c>
      <c r="AI68" s="21" t="str">
        <f t="shared" si="38"/>
        <v/>
      </c>
      <c r="AJ68" s="21" t="str">
        <f t="shared" si="38"/>
        <v/>
      </c>
      <c r="AK68" s="21" t="str">
        <f t="shared" si="38"/>
        <v/>
      </c>
      <c r="AL68" t="str">
        <f t="shared" si="38"/>
        <v/>
      </c>
      <c r="AM68" t="str">
        <f t="shared" si="38"/>
        <v/>
      </c>
      <c r="AN68" t="str">
        <f t="shared" si="38"/>
        <v/>
      </c>
      <c r="AO68" t="str">
        <f t="shared" si="38"/>
        <v/>
      </c>
      <c r="AP68" t="str">
        <f t="shared" si="38"/>
        <v/>
      </c>
      <c r="AQ68" t="str">
        <f t="shared" si="38"/>
        <v/>
      </c>
    </row>
    <row r="69" spans="1:46" ht="18" customHeight="1" x14ac:dyDescent="0.2">
      <c r="A69" t="str">
        <f>IF(A32="","",A32)</f>
        <v/>
      </c>
      <c r="B69" t="str">
        <f>IF(B32="","",B32)</f>
        <v/>
      </c>
      <c r="C69" t="str">
        <f>IF(C32="","",C32)</f>
        <v/>
      </c>
      <c r="D69" s="21" t="str">
        <f>IF(D32="","",D32)</f>
        <v/>
      </c>
      <c r="E69" s="21" t="str">
        <f>IF(E32="","",E32)</f>
        <v/>
      </c>
      <c r="F69" s="21" t="str">
        <f>IF(F32="","",F32)</f>
        <v/>
      </c>
      <c r="G69" s="21" t="str">
        <f>IF(G32="","",G32)</f>
        <v/>
      </c>
      <c r="H69" s="21" t="str">
        <f>IF(H32="","",H32)</f>
        <v/>
      </c>
      <c r="I69" s="21" t="str">
        <f>IF(I32="","",I32)</f>
        <v/>
      </c>
      <c r="J69" s="21" t="str">
        <f>IF(J32="","",J32)</f>
        <v/>
      </c>
      <c r="K69" s="21" t="str">
        <f>IF(K32="","",K32)</f>
        <v/>
      </c>
      <c r="L69" s="21">
        <v>2</v>
      </c>
      <c r="M69" s="41" t="s">
        <v>12</v>
      </c>
      <c r="N69" s="41"/>
      <c r="O69" s="41" t="s">
        <v>13</v>
      </c>
      <c r="P69" s="41"/>
      <c r="Q69" s="41">
        <f ca="1">Q67+Q68</f>
        <v>-8</v>
      </c>
      <c r="R69" s="41"/>
      <c r="S69" s="41"/>
      <c r="T69" s="21" t="str">
        <f t="shared" ref="T69:AQ69" si="39">IF(T32="","",T32)</f>
        <v/>
      </c>
      <c r="U69" s="21" t="str">
        <f t="shared" si="39"/>
        <v/>
      </c>
      <c r="V69" s="21" t="str">
        <f t="shared" si="39"/>
        <v/>
      </c>
      <c r="W69" s="21" t="str">
        <f t="shared" si="39"/>
        <v/>
      </c>
      <c r="X69" s="21" t="str">
        <f t="shared" si="39"/>
        <v/>
      </c>
      <c r="Y69" s="21" t="str">
        <f t="shared" si="39"/>
        <v/>
      </c>
      <c r="Z69" s="21" t="str">
        <f t="shared" si="39"/>
        <v/>
      </c>
      <c r="AA69" s="21" t="str">
        <f t="shared" si="39"/>
        <v/>
      </c>
      <c r="AB69" s="21" t="str">
        <f t="shared" si="39"/>
        <v/>
      </c>
      <c r="AC69" s="21" t="str">
        <f t="shared" si="39"/>
        <v/>
      </c>
      <c r="AD69" s="21" t="str">
        <f t="shared" si="39"/>
        <v/>
      </c>
      <c r="AE69" s="21" t="str">
        <f t="shared" si="39"/>
        <v/>
      </c>
      <c r="AF69" s="21" t="str">
        <f t="shared" si="39"/>
        <v/>
      </c>
      <c r="AG69" s="21" t="str">
        <f t="shared" si="39"/>
        <v/>
      </c>
      <c r="AH69" s="21" t="str">
        <f t="shared" si="39"/>
        <v/>
      </c>
      <c r="AI69" s="21" t="str">
        <f t="shared" si="39"/>
        <v/>
      </c>
      <c r="AJ69" s="21" t="str">
        <f t="shared" si="39"/>
        <v/>
      </c>
      <c r="AK69" s="21" t="str">
        <f t="shared" si="39"/>
        <v/>
      </c>
      <c r="AL69" t="str">
        <f t="shared" si="39"/>
        <v/>
      </c>
      <c r="AM69" t="str">
        <f t="shared" si="39"/>
        <v/>
      </c>
      <c r="AN69" t="str">
        <f t="shared" si="39"/>
        <v/>
      </c>
      <c r="AO69" t="str">
        <f t="shared" si="39"/>
        <v/>
      </c>
      <c r="AP69" t="str">
        <f t="shared" si="39"/>
        <v/>
      </c>
      <c r="AQ69" t="str">
        <f t="shared" si="39"/>
        <v/>
      </c>
    </row>
    <row r="70" spans="1:46" ht="18" customHeight="1" x14ac:dyDescent="0.2">
      <c r="A70" t="str">
        <f>IF(A33="","",A33)</f>
        <v/>
      </c>
      <c r="B70" t="str">
        <f>IF(B33="","",B33)</f>
        <v/>
      </c>
      <c r="C70" t="str">
        <f t="shared" ref="A70:E71" si="40">IF(C33="","",C33)</f>
        <v/>
      </c>
      <c r="D70" s="21" t="str">
        <f t="shared" si="40"/>
        <v/>
      </c>
      <c r="E70" s="21" t="str">
        <f t="shared" si="40"/>
        <v/>
      </c>
      <c r="F70" s="21"/>
      <c r="G70" s="21"/>
      <c r="H70" s="21"/>
      <c r="I70" s="21"/>
      <c r="J70" s="21"/>
      <c r="K70" s="21"/>
      <c r="L70" s="21"/>
      <c r="M70" s="38" t="s">
        <v>12</v>
      </c>
      <c r="N70" s="38"/>
      <c r="O70" s="38" t="s">
        <v>13</v>
      </c>
      <c r="P70" s="38"/>
      <c r="Q70" s="38">
        <f ca="1">Q69/L69</f>
        <v>-4</v>
      </c>
      <c r="R70" s="38"/>
      <c r="S70" s="38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</row>
    <row r="71" spans="1:46" ht="18" customHeight="1" x14ac:dyDescent="0.2">
      <c r="A71" t="str">
        <f t="shared" si="40"/>
        <v/>
      </c>
      <c r="B71" t="str">
        <f t="shared" si="40"/>
        <v/>
      </c>
      <c r="C71" t="str">
        <f>IF(C34="","",C34)</f>
        <v/>
      </c>
      <c r="D71" s="21" t="str">
        <f>IF(D34="","",D34)</f>
        <v/>
      </c>
      <c r="E71" s="21" t="str">
        <f>IF(E34="","",E34)</f>
        <v/>
      </c>
      <c r="F71" s="21" t="s">
        <v>276</v>
      </c>
      <c r="G71" s="21"/>
      <c r="H71" s="21"/>
      <c r="I71" s="38" t="s">
        <v>12</v>
      </c>
      <c r="J71" s="38"/>
      <c r="K71" s="38" t="s">
        <v>13</v>
      </c>
      <c r="L71" s="38"/>
      <c r="M71" s="38">
        <f ca="1">Q70</f>
        <v>-4</v>
      </c>
      <c r="N71" s="38"/>
      <c r="O71" s="38"/>
      <c r="P71" s="21" t="s">
        <v>277</v>
      </c>
      <c r="Q71" s="21"/>
      <c r="R71" s="21"/>
      <c r="S71" s="21"/>
      <c r="T71" s="21"/>
      <c r="U71" s="21"/>
      <c r="V71" s="21" t="str">
        <f t="shared" ref="V71:AQ71" si="41">IF(V34="","",V34)</f>
        <v/>
      </c>
      <c r="W71" s="21" t="str">
        <f t="shared" si="41"/>
        <v/>
      </c>
      <c r="X71" s="21" t="str">
        <f t="shared" si="41"/>
        <v/>
      </c>
      <c r="Y71" s="21" t="str">
        <f t="shared" si="41"/>
        <v/>
      </c>
      <c r="Z71" s="21" t="str">
        <f t="shared" si="41"/>
        <v/>
      </c>
      <c r="AA71" s="21" t="str">
        <f t="shared" si="41"/>
        <v/>
      </c>
      <c r="AB71" s="21" t="str">
        <f t="shared" si="41"/>
        <v/>
      </c>
      <c r="AC71" s="21" t="str">
        <f t="shared" si="41"/>
        <v/>
      </c>
      <c r="AD71" s="21" t="str">
        <f t="shared" si="41"/>
        <v/>
      </c>
      <c r="AE71" s="21" t="str">
        <f t="shared" si="41"/>
        <v/>
      </c>
      <c r="AF71" s="21" t="str">
        <f t="shared" si="41"/>
        <v/>
      </c>
      <c r="AG71" s="21" t="str">
        <f t="shared" si="41"/>
        <v/>
      </c>
      <c r="AH71" s="21" t="str">
        <f t="shared" si="41"/>
        <v/>
      </c>
      <c r="AI71" s="21" t="str">
        <f t="shared" si="41"/>
        <v/>
      </c>
      <c r="AJ71" s="21" t="str">
        <f t="shared" si="41"/>
        <v/>
      </c>
      <c r="AK71" s="21" t="str">
        <f t="shared" si="41"/>
        <v/>
      </c>
      <c r="AL71" t="str">
        <f t="shared" si="41"/>
        <v/>
      </c>
      <c r="AM71" t="str">
        <f t="shared" si="41"/>
        <v/>
      </c>
      <c r="AN71" t="str">
        <f t="shared" si="41"/>
        <v/>
      </c>
      <c r="AO71" t="str">
        <f t="shared" si="41"/>
        <v/>
      </c>
      <c r="AP71" t="str">
        <f t="shared" si="41"/>
        <v/>
      </c>
      <c r="AQ71" t="str">
        <f t="shared" si="41"/>
        <v/>
      </c>
    </row>
    <row r="72" spans="1:46" ht="18" customHeight="1" x14ac:dyDescent="0.2">
      <c r="A72" t="str">
        <f>IF(A35="","",A35)</f>
        <v/>
      </c>
      <c r="B72" t="str">
        <f>IF(B35="","",B35)</f>
        <v/>
      </c>
      <c r="C72" t="str">
        <f t="shared" ref="A72:E73" si="42">IF(C35="","",C35)</f>
        <v/>
      </c>
      <c r="D72" s="21" t="str">
        <f t="shared" si="42"/>
        <v/>
      </c>
      <c r="E72" s="21" t="str">
        <f t="shared" si="42"/>
        <v/>
      </c>
      <c r="F72" s="21"/>
      <c r="G72" s="21" t="str">
        <f>IF(G35="","",G35)</f>
        <v/>
      </c>
      <c r="H72" s="22" t="str">
        <f>H64</f>
        <v/>
      </c>
      <c r="I72" s="38" t="s">
        <v>10</v>
      </c>
      <c r="J72" s="38" t="str">
        <f>IF(J35="","",J35)</f>
        <v/>
      </c>
      <c r="K72" s="38" t="str">
        <f ca="1">IF(M71&lt;0,"－","＋")</f>
        <v>－</v>
      </c>
      <c r="L72" s="38" t="str">
        <f>IF(L35="","",L35)</f>
        <v/>
      </c>
      <c r="M72" s="38">
        <f ca="1">ABS(M71)</f>
        <v>4</v>
      </c>
      <c r="N72" s="38" t="str">
        <f>IF(N35="","",N35)</f>
        <v/>
      </c>
      <c r="O72" s="38" t="s">
        <v>13</v>
      </c>
      <c r="P72" s="38" t="str">
        <f>IF(P35="","",P35)</f>
        <v/>
      </c>
      <c r="Q72" s="39">
        <f ca="1">Q67</f>
        <v>1</v>
      </c>
      <c r="R72" s="39" t="str">
        <f>IF(R35="","",R35)</f>
        <v/>
      </c>
      <c r="S72" s="39" t="str">
        <f>IF(S35="","",S35)</f>
        <v/>
      </c>
      <c r="T72" s="21" t="str">
        <f>IF(T35="","",T35)</f>
        <v/>
      </c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</row>
    <row r="73" spans="1:46" ht="18" customHeight="1" x14ac:dyDescent="0.2">
      <c r="A73" t="str">
        <f t="shared" si="42"/>
        <v/>
      </c>
      <c r="B73" t="str">
        <f t="shared" si="42"/>
        <v/>
      </c>
      <c r="C73" t="str">
        <f>IF(C36="","",C36)</f>
        <v/>
      </c>
      <c r="D73" s="21" t="str">
        <f>IF(D36="","",D36)</f>
        <v/>
      </c>
      <c r="E73" s="21" t="str">
        <f>IF(E36="","",E36)</f>
        <v/>
      </c>
      <c r="F73" s="21" t="str">
        <f>IF(F36="","",F36)</f>
        <v/>
      </c>
      <c r="G73" s="21" t="str">
        <f>IF(G36="","",G36)</f>
        <v/>
      </c>
      <c r="H73" s="21" t="str">
        <f>IF(H36="","",H36)</f>
        <v/>
      </c>
      <c r="I73" s="21" t="str">
        <f>IF(I36="","",I36)</f>
        <v/>
      </c>
      <c r="J73" s="21" t="str">
        <f>IF(J36="","",J36)</f>
        <v/>
      </c>
      <c r="K73" s="21" t="str">
        <f>IF(K36="","",K36)</f>
        <v/>
      </c>
      <c r="L73" s="21" t="str">
        <f>IF(L36="","",L36)</f>
        <v/>
      </c>
      <c r="M73" s="38" t="s">
        <v>10</v>
      </c>
      <c r="N73" s="38"/>
      <c r="O73" s="38" t="s">
        <v>13</v>
      </c>
      <c r="P73" s="38"/>
      <c r="Q73" s="38">
        <f ca="1">Q72-M71</f>
        <v>5</v>
      </c>
      <c r="R73" s="38"/>
      <c r="S73" s="38"/>
      <c r="T73" s="21" t="str">
        <f>IF(T36="","",T36)</f>
        <v/>
      </c>
      <c r="U73" s="21" t="str">
        <f>IF(U36="","",U36)</f>
        <v/>
      </c>
      <c r="V73" s="21" t="str">
        <f>IF(V36="","",V36)</f>
        <v/>
      </c>
      <c r="W73" s="21" t="s">
        <v>278</v>
      </c>
      <c r="X73" s="21"/>
      <c r="Y73" s="21"/>
      <c r="Z73" s="21"/>
      <c r="AA73" s="21"/>
      <c r="AB73" s="21"/>
      <c r="AC73" s="21"/>
      <c r="AD73" s="21"/>
      <c r="AE73" s="21"/>
      <c r="AF73" s="38">
        <f ca="1">Q73</f>
        <v>5</v>
      </c>
      <c r="AG73" s="38"/>
      <c r="AH73" s="21" t="s">
        <v>279</v>
      </c>
      <c r="AI73" s="38">
        <f ca="1">Q70</f>
        <v>-4</v>
      </c>
      <c r="AJ73" s="38"/>
      <c r="AK73" s="21" t="s">
        <v>107</v>
      </c>
      <c r="AL73" t="str">
        <f t="shared" ref="AL73:AQ73" si="43">IF(AL36="","",AL36)</f>
        <v/>
      </c>
      <c r="AM73" t="str">
        <f t="shared" si="43"/>
        <v/>
      </c>
      <c r="AN73" t="str">
        <f t="shared" si="43"/>
        <v/>
      </c>
      <c r="AO73" t="str">
        <f t="shared" si="43"/>
        <v/>
      </c>
      <c r="AP73" t="str">
        <f t="shared" si="43"/>
        <v/>
      </c>
      <c r="AQ73" t="str">
        <f t="shared" si="43"/>
        <v/>
      </c>
    </row>
    <row r="74" spans="1:46" ht="18" customHeight="1" x14ac:dyDescent="0.2">
      <c r="A74" t="str">
        <f>IF(A37="","",A37)</f>
        <v/>
      </c>
      <c r="B74" t="str">
        <f>IF(B37="","",B37)</f>
        <v/>
      </c>
      <c r="C74" t="str">
        <f t="shared" ref="A74:AQ75" si="44">IF(C37="","",C37)</f>
        <v/>
      </c>
      <c r="D74" t="str">
        <f t="shared" si="44"/>
        <v/>
      </c>
      <c r="E74" t="str">
        <f t="shared" si="44"/>
        <v/>
      </c>
      <c r="F74" t="str">
        <f t="shared" si="44"/>
        <v/>
      </c>
      <c r="G74" t="str">
        <f t="shared" si="44"/>
        <v/>
      </c>
      <c r="H74" t="str">
        <f t="shared" si="44"/>
        <v/>
      </c>
      <c r="I74" t="str">
        <f t="shared" si="44"/>
        <v/>
      </c>
      <c r="J74" t="str">
        <f t="shared" si="44"/>
        <v/>
      </c>
      <c r="K74" t="str">
        <f t="shared" si="44"/>
        <v/>
      </c>
      <c r="L74" t="str">
        <f t="shared" si="44"/>
        <v/>
      </c>
      <c r="M74" t="str">
        <f t="shared" si="44"/>
        <v/>
      </c>
      <c r="N74" t="str">
        <f t="shared" si="44"/>
        <v/>
      </c>
      <c r="O74" t="str">
        <f t="shared" si="44"/>
        <v/>
      </c>
      <c r="P74" t="str">
        <f t="shared" si="44"/>
        <v/>
      </c>
      <c r="Q74" t="str">
        <f t="shared" si="44"/>
        <v/>
      </c>
      <c r="R74" t="str">
        <f t="shared" si="44"/>
        <v/>
      </c>
      <c r="S74" t="str">
        <f t="shared" si="44"/>
        <v/>
      </c>
      <c r="T74" t="str">
        <f t="shared" si="44"/>
        <v/>
      </c>
      <c r="U74" t="str">
        <f t="shared" si="44"/>
        <v/>
      </c>
      <c r="V74" t="str">
        <f t="shared" si="44"/>
        <v/>
      </c>
      <c r="W74" t="str">
        <f t="shared" si="44"/>
        <v/>
      </c>
      <c r="X74" t="str">
        <f t="shared" si="44"/>
        <v/>
      </c>
      <c r="Y74" t="str">
        <f t="shared" si="44"/>
        <v/>
      </c>
      <c r="Z74" t="str">
        <f t="shared" si="44"/>
        <v/>
      </c>
      <c r="AA74" t="str">
        <f t="shared" si="44"/>
        <v/>
      </c>
      <c r="AB74" t="str">
        <f t="shared" si="44"/>
        <v/>
      </c>
      <c r="AC74" t="str">
        <f t="shared" si="44"/>
        <v/>
      </c>
      <c r="AD74" t="str">
        <f t="shared" si="44"/>
        <v/>
      </c>
      <c r="AE74" t="str">
        <f t="shared" si="44"/>
        <v/>
      </c>
      <c r="AF74" t="str">
        <f t="shared" si="44"/>
        <v/>
      </c>
      <c r="AG74" t="str">
        <f t="shared" si="44"/>
        <v/>
      </c>
      <c r="AH74" t="str">
        <f t="shared" si="44"/>
        <v/>
      </c>
      <c r="AI74" t="str">
        <f t="shared" si="44"/>
        <v/>
      </c>
      <c r="AJ74" t="str">
        <f t="shared" si="44"/>
        <v/>
      </c>
      <c r="AK74" t="str">
        <f t="shared" si="44"/>
        <v/>
      </c>
      <c r="AL74" t="str">
        <f t="shared" si="44"/>
        <v/>
      </c>
      <c r="AM74" t="str">
        <f t="shared" si="44"/>
        <v/>
      </c>
      <c r="AN74" t="str">
        <f t="shared" si="44"/>
        <v/>
      </c>
      <c r="AO74" t="str">
        <f t="shared" si="44"/>
        <v/>
      </c>
      <c r="AP74" t="str">
        <f t="shared" si="44"/>
        <v/>
      </c>
      <c r="AQ74" t="str">
        <f t="shared" si="44"/>
        <v/>
      </c>
    </row>
    <row r="75" spans="1:46" ht="18" customHeight="1" x14ac:dyDescent="0.2">
      <c r="A75" t="str">
        <f t="shared" si="44"/>
        <v/>
      </c>
      <c r="B75" t="str">
        <f t="shared" si="44"/>
        <v/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65">
    <mergeCell ref="P51:Q51"/>
    <mergeCell ref="R51:T51"/>
    <mergeCell ref="AF51:AG51"/>
    <mergeCell ref="E57:F57"/>
    <mergeCell ref="I57:J57"/>
    <mergeCell ref="K57:L57"/>
    <mergeCell ref="N57:O57"/>
    <mergeCell ref="P57:Q57"/>
    <mergeCell ref="AI51:AJ51"/>
    <mergeCell ref="I56:J56"/>
    <mergeCell ref="K56:L56"/>
    <mergeCell ref="N56:O56"/>
    <mergeCell ref="P56:Q56"/>
    <mergeCell ref="R56:T56"/>
    <mergeCell ref="K53:L53"/>
    <mergeCell ref="N53:O53"/>
    <mergeCell ref="P53:Q53"/>
    <mergeCell ref="R53:T53"/>
    <mergeCell ref="G65:H65"/>
    <mergeCell ref="I65:J65"/>
    <mergeCell ref="K65:L65"/>
    <mergeCell ref="M65:N65"/>
    <mergeCell ref="O65:P65"/>
    <mergeCell ref="Q65:S65"/>
    <mergeCell ref="I45:J45"/>
    <mergeCell ref="K45:L45"/>
    <mergeCell ref="I46:J46"/>
    <mergeCell ref="K46:L46"/>
    <mergeCell ref="N46:O46"/>
    <mergeCell ref="P46:Q46"/>
    <mergeCell ref="R46:T46"/>
    <mergeCell ref="L47:M47"/>
    <mergeCell ref="R47:T47"/>
    <mergeCell ref="N48:O48"/>
    <mergeCell ref="P48:Q48"/>
    <mergeCell ref="R48:T48"/>
    <mergeCell ref="K49:L49"/>
    <mergeCell ref="M49:O49"/>
    <mergeCell ref="N47:O47"/>
    <mergeCell ref="P47:Q47"/>
    <mergeCell ref="J50:K50"/>
    <mergeCell ref="N51:O51"/>
    <mergeCell ref="AF62:AG62"/>
    <mergeCell ref="AI62:AJ62"/>
    <mergeCell ref="N61:O61"/>
    <mergeCell ref="I58:J58"/>
    <mergeCell ref="G58:H58"/>
    <mergeCell ref="H61:J61"/>
    <mergeCell ref="K61:L61"/>
    <mergeCell ref="P61:Q61"/>
    <mergeCell ref="R61:T61"/>
    <mergeCell ref="N62:O62"/>
    <mergeCell ref="P62:Q62"/>
    <mergeCell ref="R62:T62"/>
    <mergeCell ref="N59:O59"/>
    <mergeCell ref="P59:Q59"/>
    <mergeCell ref="R59:T59"/>
    <mergeCell ref="I60:J60"/>
    <mergeCell ref="K60:L60"/>
    <mergeCell ref="M60:O60"/>
    <mergeCell ref="L58:M58"/>
    <mergeCell ref="N58:O58"/>
    <mergeCell ref="P58:Q58"/>
    <mergeCell ref="R58:T58"/>
    <mergeCell ref="D68:E68"/>
    <mergeCell ref="M69:N69"/>
    <mergeCell ref="O69:P69"/>
    <mergeCell ref="Q69:S69"/>
    <mergeCell ref="M70:N70"/>
    <mergeCell ref="O70:P70"/>
    <mergeCell ref="Q70:S70"/>
    <mergeCell ref="I67:J67"/>
    <mergeCell ref="K67:L67"/>
    <mergeCell ref="M67:N67"/>
    <mergeCell ref="O67:P67"/>
    <mergeCell ref="Q67:S67"/>
    <mergeCell ref="G68:H68"/>
    <mergeCell ref="I68:J68"/>
    <mergeCell ref="K68:L68"/>
    <mergeCell ref="M68:N68"/>
    <mergeCell ref="O68:P68"/>
    <mergeCell ref="AF73:AG73"/>
    <mergeCell ref="AI73:AJ73"/>
    <mergeCell ref="I71:J71"/>
    <mergeCell ref="K71:L71"/>
    <mergeCell ref="M71:O71"/>
    <mergeCell ref="I72:J72"/>
    <mergeCell ref="K72:L72"/>
    <mergeCell ref="M72:N72"/>
    <mergeCell ref="O72:P72"/>
    <mergeCell ref="I53:J53"/>
    <mergeCell ref="F53:G54"/>
    <mergeCell ref="I49:J49"/>
    <mergeCell ref="L50:M50"/>
    <mergeCell ref="N50:O50"/>
    <mergeCell ref="P50:Q50"/>
    <mergeCell ref="Q72:S72"/>
    <mergeCell ref="M73:N73"/>
    <mergeCell ref="O73:P73"/>
    <mergeCell ref="Q73:S73"/>
    <mergeCell ref="Q68:S68"/>
    <mergeCell ref="R57:T57"/>
    <mergeCell ref="I54:J54"/>
    <mergeCell ref="K54:L54"/>
    <mergeCell ref="R50:T50"/>
    <mergeCell ref="N54:O54"/>
    <mergeCell ref="P54:Q54"/>
    <mergeCell ref="R54:T54"/>
    <mergeCell ref="E64:F65"/>
    <mergeCell ref="G64:H64"/>
    <mergeCell ref="I64:J64"/>
    <mergeCell ref="K64:L64"/>
    <mergeCell ref="M64:N64"/>
    <mergeCell ref="O64:Q64"/>
    <mergeCell ref="AO38:AP38"/>
    <mergeCell ref="N17:O17"/>
    <mergeCell ref="P17:Q17"/>
    <mergeCell ref="R17:T17"/>
    <mergeCell ref="N45:O45"/>
    <mergeCell ref="P45:Q45"/>
    <mergeCell ref="R45:T45"/>
    <mergeCell ref="E46:F46"/>
    <mergeCell ref="N43:O43"/>
    <mergeCell ref="P43:Q43"/>
    <mergeCell ref="R43:T43"/>
    <mergeCell ref="I43:J43"/>
    <mergeCell ref="K43:L43"/>
    <mergeCell ref="G28:H28"/>
    <mergeCell ref="F42:G43"/>
    <mergeCell ref="I42:J42"/>
    <mergeCell ref="K42:L42"/>
    <mergeCell ref="M42:N42"/>
    <mergeCell ref="O42:P42"/>
    <mergeCell ref="Q42:S42"/>
    <mergeCell ref="F16:G17"/>
    <mergeCell ref="I16:J16"/>
    <mergeCell ref="K16:L16"/>
    <mergeCell ref="N16:O16"/>
    <mergeCell ref="P16:Q16"/>
    <mergeCell ref="R16:T16"/>
    <mergeCell ref="I17:J17"/>
    <mergeCell ref="K17:L17"/>
    <mergeCell ref="E27:F28"/>
    <mergeCell ref="G27:H27"/>
    <mergeCell ref="I27:J27"/>
    <mergeCell ref="K27:L27"/>
    <mergeCell ref="M27:N27"/>
    <mergeCell ref="O27:Q27"/>
    <mergeCell ref="I28:J28"/>
    <mergeCell ref="K28:L28"/>
    <mergeCell ref="M28:N28"/>
    <mergeCell ref="O28:P28"/>
    <mergeCell ref="Q28:S28"/>
    <mergeCell ref="AO1:AP1"/>
    <mergeCell ref="F5:G6"/>
    <mergeCell ref="I5:J5"/>
    <mergeCell ref="K5:L5"/>
    <mergeCell ref="M5:N5"/>
    <mergeCell ref="O5:P5"/>
    <mergeCell ref="Q5:S5"/>
    <mergeCell ref="I6:J6"/>
    <mergeCell ref="K6:L6"/>
    <mergeCell ref="N6:O6"/>
    <mergeCell ref="P6:Q6"/>
    <mergeCell ref="R6:T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4" width="9" style="18"/>
  </cols>
  <sheetData>
    <row r="1" spans="1:54" ht="23.5" x14ac:dyDescent="0.2">
      <c r="D1" s="3" t="s">
        <v>295</v>
      </c>
      <c r="AM1" s="2" t="s">
        <v>0</v>
      </c>
      <c r="AN1" s="2"/>
      <c r="AO1" s="30"/>
      <c r="AP1" s="30"/>
      <c r="AR1" s="18"/>
      <c r="AS1" s="18"/>
      <c r="AT1" s="18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AZ2"/>
      <c r="BA2"/>
      <c r="BB2"/>
    </row>
    <row r="3" spans="1:54" ht="20.149999999999999" customHeight="1" x14ac:dyDescent="0.2">
      <c r="A3" s="1" t="s">
        <v>4</v>
      </c>
      <c r="D3" t="s">
        <v>79</v>
      </c>
      <c r="AU3" s="18">
        <f ca="1">(-1)^INT(RAND()*2)*INT(RAND()*9+1)</f>
        <v>7</v>
      </c>
      <c r="AV3" s="18">
        <f ca="1">(-1)^INT(RAND()*2)*INT(RAND()*9+1)</f>
        <v>-6</v>
      </c>
    </row>
    <row r="4" spans="1:54" ht="20.149999999999999" customHeight="1" x14ac:dyDescent="0.2">
      <c r="C4" s="1" t="s">
        <v>80</v>
      </c>
      <c r="F4" s="28" t="s">
        <v>18</v>
      </c>
      <c r="G4" s="28"/>
      <c r="H4">
        <f ca="1">INT(RAND()*8+2)</f>
        <v>6</v>
      </c>
      <c r="I4" s="29" t="s">
        <v>10</v>
      </c>
      <c r="J4" s="29"/>
      <c r="K4" s="29" t="str">
        <f ca="1">IF((-1)^INT(RAND()*2)&lt;0,"－","＋")</f>
        <v>＋</v>
      </c>
      <c r="L4" s="29"/>
      <c r="M4">
        <f ca="1">INT(RAND()*3+2)</f>
        <v>3</v>
      </c>
      <c r="N4" s="29" t="s">
        <v>69</v>
      </c>
      <c r="O4" s="29"/>
      <c r="P4" s="29" t="s">
        <v>70</v>
      </c>
      <c r="Q4" s="29"/>
      <c r="R4" s="27">
        <f ca="1">AW4</f>
        <v>24</v>
      </c>
      <c r="S4" s="27"/>
      <c r="T4" s="27"/>
      <c r="AU4" s="18">
        <f ca="1">H4*AU3</f>
        <v>42</v>
      </c>
      <c r="AV4" s="18">
        <f ca="1">IF(K4="－",-M4*AV3,M4*AV3)</f>
        <v>-18</v>
      </c>
      <c r="AW4" s="18">
        <f ca="1">AU4+AV4</f>
        <v>24</v>
      </c>
    </row>
    <row r="5" spans="1:54" ht="20.149999999999999" customHeight="1" x14ac:dyDescent="0.2">
      <c r="F5" s="28"/>
      <c r="G5" s="28"/>
      <c r="H5">
        <f ca="1">INT(RAND()*8+2)</f>
        <v>7</v>
      </c>
      <c r="I5" s="29" t="s">
        <v>10</v>
      </c>
      <c r="J5" s="29"/>
      <c r="K5" s="29" t="str">
        <f ca="1">IF(K4="－","＋","－")</f>
        <v>－</v>
      </c>
      <c r="L5" s="29"/>
      <c r="M5">
        <f ca="1">M4*2</f>
        <v>6</v>
      </c>
      <c r="N5" s="29" t="s">
        <v>69</v>
      </c>
      <c r="O5" s="29"/>
      <c r="P5" s="29" t="s">
        <v>70</v>
      </c>
      <c r="Q5" s="29"/>
      <c r="R5" s="27">
        <f ca="1">AW5</f>
        <v>85</v>
      </c>
      <c r="S5" s="27"/>
      <c r="T5" s="27"/>
      <c r="AU5" s="18">
        <f ca="1">H5*AU3</f>
        <v>49</v>
      </c>
      <c r="AV5" s="18">
        <f ca="1">IF(K5="－",-M5*AV3,M5*AV3)</f>
        <v>36</v>
      </c>
      <c r="AW5" s="18">
        <f ca="1">AU5+AV5</f>
        <v>85</v>
      </c>
    </row>
    <row r="6" spans="1:54" ht="20.149999999999999" customHeight="1" x14ac:dyDescent="0.2"/>
    <row r="7" spans="1:54" ht="20.149999999999999" customHeight="1" x14ac:dyDescent="0.2"/>
    <row r="8" spans="1:54" ht="20.149999999999999" customHeight="1" x14ac:dyDescent="0.2"/>
    <row r="9" spans="1:54" ht="20.149999999999999" customHeight="1" x14ac:dyDescent="0.2"/>
    <row r="10" spans="1:54" ht="20.149999999999999" customHeight="1" x14ac:dyDescent="0.2"/>
    <row r="11" spans="1:54" ht="20.149999999999999" customHeight="1" x14ac:dyDescent="0.2"/>
    <row r="12" spans="1:54" ht="20.149999999999999" customHeight="1" x14ac:dyDescent="0.2"/>
    <row r="13" spans="1:54" ht="20.149999999999999" customHeight="1" x14ac:dyDescent="0.2"/>
    <row r="14" spans="1:54" ht="20.149999999999999" customHeight="1" x14ac:dyDescent="0.2">
      <c r="AU14" s="18">
        <f ca="1">(-1)^INT(RAND()*2)*INT(RAND()*9+1)</f>
        <v>5</v>
      </c>
      <c r="AV14" s="18">
        <f ca="1">(-1)^INT(RAND()*2)*INT(RAND()*9+1)</f>
        <v>-5</v>
      </c>
    </row>
    <row r="15" spans="1:54" ht="20.149999999999999" customHeight="1" x14ac:dyDescent="0.2">
      <c r="C15" s="1" t="s">
        <v>67</v>
      </c>
      <c r="F15" s="28" t="s">
        <v>18</v>
      </c>
      <c r="G15" s="28"/>
      <c r="H15">
        <f ca="1">INT(RAND()*8+2)</f>
        <v>6</v>
      </c>
      <c r="I15" s="29" t="s">
        <v>68</v>
      </c>
      <c r="J15" s="29"/>
      <c r="K15" s="29" t="str">
        <f ca="1">IF((-1)^INT(RAND()*2)&lt;0,"－","＋")</f>
        <v>＋</v>
      </c>
      <c r="L15" s="29"/>
      <c r="M15" s="29" t="s">
        <v>69</v>
      </c>
      <c r="N15" s="29"/>
      <c r="O15" s="29" t="s">
        <v>70</v>
      </c>
      <c r="P15" s="29"/>
      <c r="Q15" s="27">
        <f ca="1">AW15</f>
        <v>25</v>
      </c>
      <c r="R15" s="27"/>
      <c r="S15" s="27"/>
      <c r="AU15" s="18">
        <f ca="1">H15*AU14</f>
        <v>30</v>
      </c>
      <c r="AV15" s="18">
        <f ca="1">IF(K15="－",-AV14,AV14)</f>
        <v>-5</v>
      </c>
      <c r="AW15" s="18">
        <f ca="1">AU15+AV15</f>
        <v>25</v>
      </c>
    </row>
    <row r="16" spans="1:54" ht="20.149999999999999" customHeight="1" x14ac:dyDescent="0.2">
      <c r="F16" s="28"/>
      <c r="G16" s="28"/>
      <c r="H16">
        <f ca="1">INT(RAND()*8+2)</f>
        <v>3</v>
      </c>
      <c r="I16" s="29" t="s">
        <v>68</v>
      </c>
      <c r="J16" s="29"/>
      <c r="K16" s="29" t="str">
        <f ca="1">IF(K15="－","＋","－")</f>
        <v>－</v>
      </c>
      <c r="L16" s="29"/>
      <c r="M16">
        <f ca="1">INT(RAND()*4+2)</f>
        <v>3</v>
      </c>
      <c r="N16" s="29" t="s">
        <v>69</v>
      </c>
      <c r="O16" s="29"/>
      <c r="P16" s="29" t="s">
        <v>70</v>
      </c>
      <c r="Q16" s="29"/>
      <c r="R16" s="27">
        <f ca="1">AW16</f>
        <v>30</v>
      </c>
      <c r="S16" s="27"/>
      <c r="T16" s="27"/>
      <c r="AU16" s="18">
        <f ca="1">H16*AU14</f>
        <v>15</v>
      </c>
      <c r="AV16" s="18">
        <f ca="1">IF(K16="－",-M16*AV14,M16*AV14)</f>
        <v>15</v>
      </c>
      <c r="AW16" s="18">
        <f ca="1">AU16+AV16</f>
        <v>30</v>
      </c>
    </row>
    <row r="17" spans="3:49" ht="20.149999999999999" customHeight="1" x14ac:dyDescent="0.2"/>
    <row r="18" spans="3:49" ht="20.149999999999999" customHeight="1" x14ac:dyDescent="0.2"/>
    <row r="19" spans="3:49" ht="20.149999999999999" customHeight="1" x14ac:dyDescent="0.2"/>
    <row r="20" spans="3:49" ht="20.149999999999999" customHeight="1" x14ac:dyDescent="0.2"/>
    <row r="21" spans="3:49" ht="20.149999999999999" customHeight="1" x14ac:dyDescent="0.2"/>
    <row r="22" spans="3:49" ht="20.149999999999999" customHeight="1" x14ac:dyDescent="0.2"/>
    <row r="23" spans="3:49" ht="20.149999999999999" customHeight="1" x14ac:dyDescent="0.2"/>
    <row r="24" spans="3:49" ht="20.149999999999999" customHeight="1" x14ac:dyDescent="0.2"/>
    <row r="25" spans="3:49" ht="20.149999999999999" customHeight="1" x14ac:dyDescent="0.2">
      <c r="AU25" s="18">
        <f ca="1">(-1)^INT(RAND()*2)*INT(RAND()*9+1)</f>
        <v>-9</v>
      </c>
      <c r="AV25" s="18">
        <f ca="1">(-1)^INT(RAND()*2)*INT(RAND()*9+1)</f>
        <v>2</v>
      </c>
    </row>
    <row r="26" spans="3:49" ht="20.149999999999999" customHeight="1" x14ac:dyDescent="0.2">
      <c r="C26" s="1" t="s">
        <v>81</v>
      </c>
      <c r="F26" s="28" t="s">
        <v>18</v>
      </c>
      <c r="G26" s="28"/>
      <c r="H26">
        <f ca="1">INT(RAND()*4+2)</f>
        <v>2</v>
      </c>
      <c r="I26" s="29" t="s">
        <v>68</v>
      </c>
      <c r="J26" s="29"/>
      <c r="K26" s="29" t="str">
        <f ca="1">IF((-1)^INT(RAND()*2)&lt;0,"－","＋")</f>
        <v>＋</v>
      </c>
      <c r="L26" s="29"/>
      <c r="M26">
        <f ca="1">INT(RAND()*8+2)</f>
        <v>6</v>
      </c>
      <c r="N26" s="29" t="s">
        <v>69</v>
      </c>
      <c r="O26" s="29"/>
      <c r="P26" s="29" t="s">
        <v>70</v>
      </c>
      <c r="Q26" s="29"/>
      <c r="R26" s="27">
        <f ca="1">AW26</f>
        <v>-6</v>
      </c>
      <c r="S26" s="27"/>
      <c r="T26" s="27"/>
      <c r="AU26" s="18">
        <f ca="1">H26*AU25</f>
        <v>-18</v>
      </c>
      <c r="AV26" s="18">
        <f ca="1">IF(K26="－",-M26*AV25,M26*AV25)</f>
        <v>12</v>
      </c>
      <c r="AW26" s="18">
        <f ca="1">AU26+AV26</f>
        <v>-6</v>
      </c>
    </row>
    <row r="27" spans="3:49" ht="20.149999999999999" customHeight="1" x14ac:dyDescent="0.2">
      <c r="F27" s="28"/>
      <c r="G27" s="28"/>
      <c r="H27" s="29" t="s">
        <v>68</v>
      </c>
      <c r="I27" s="29"/>
      <c r="J27" s="29" t="str">
        <f ca="1">K26</f>
        <v>＋</v>
      </c>
      <c r="K27" s="29"/>
      <c r="L27">
        <f ca="1">INT(RAND()*8+2)</f>
        <v>7</v>
      </c>
      <c r="M27" s="29" t="s">
        <v>69</v>
      </c>
      <c r="N27" s="29"/>
      <c r="O27" s="29" t="s">
        <v>70</v>
      </c>
      <c r="P27" s="29"/>
      <c r="Q27" s="27">
        <f ca="1">AW27</f>
        <v>5</v>
      </c>
      <c r="R27" s="27"/>
      <c r="S27" s="27"/>
      <c r="AU27" s="18">
        <f ca="1">AU25</f>
        <v>-9</v>
      </c>
      <c r="AV27" s="18">
        <f ca="1">IF(J27="－",-L27*AV25,L27*AV25)</f>
        <v>14</v>
      </c>
      <c r="AW27" s="18">
        <f ca="1">AU27+AV27</f>
        <v>5</v>
      </c>
    </row>
    <row r="28" spans="3:49" ht="20.149999999999999" customHeight="1" x14ac:dyDescent="0.2"/>
    <row r="29" spans="3:49" ht="20.149999999999999" customHeight="1" x14ac:dyDescent="0.2"/>
    <row r="30" spans="3:49" ht="20.149999999999999" customHeight="1" x14ac:dyDescent="0.2"/>
    <row r="31" spans="3:49" ht="20.149999999999999" customHeight="1" x14ac:dyDescent="0.2"/>
    <row r="32" spans="3:49" ht="20.149999999999999" customHeight="1" x14ac:dyDescent="0.2"/>
    <row r="33" spans="1:54" ht="20.149999999999999" customHeight="1" x14ac:dyDescent="0.2"/>
    <row r="34" spans="1:54" ht="20.149999999999999" customHeight="1" x14ac:dyDescent="0.2"/>
    <row r="35" spans="1:54" ht="20.14999999999999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連立方程式の解き方③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AZ38"/>
      <c r="BA38"/>
      <c r="BB38"/>
    </row>
    <row r="39" spans="1:54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AZ39"/>
      <c r="BA39"/>
      <c r="BB39"/>
    </row>
    <row r="40" spans="1:54" ht="20.149999999999999" customHeight="1" x14ac:dyDescent="0.2">
      <c r="A40" t="str">
        <f t="shared" ref="A40:A53" si="0">IF(A3="","",A3)</f>
        <v>１．</v>
      </c>
      <c r="D40" t="str">
        <f>IF(D3="","",D3)</f>
        <v>次の連立方程式を加減法で解きなさい。</v>
      </c>
    </row>
    <row r="41" spans="1:54" ht="20.149999999999999" customHeight="1" x14ac:dyDescent="0.2">
      <c r="A41" t="str">
        <f t="shared" si="0"/>
        <v/>
      </c>
      <c r="B41" t="str">
        <f t="shared" ref="B41:C44" si="1">IF(B4="","",B4)</f>
        <v/>
      </c>
      <c r="C41" t="str">
        <f t="shared" si="1"/>
        <v>(1)</v>
      </c>
      <c r="F41" s="28" t="str">
        <f>IF(F4="","",F4)</f>
        <v>｛</v>
      </c>
      <c r="G41" s="28"/>
      <c r="H41">
        <f ca="1">IF(H4="","",H4)</f>
        <v>6</v>
      </c>
      <c r="I41" s="29" t="str">
        <f>IF(I4="","",I4)</f>
        <v>ｘ</v>
      </c>
      <c r="J41" s="29"/>
      <c r="K41" s="29" t="str">
        <f ca="1">IF(K4="","",K4)</f>
        <v>＋</v>
      </c>
      <c r="L41" s="29"/>
      <c r="M41">
        <f ca="1">IF(M4="","",M4)</f>
        <v>3</v>
      </c>
      <c r="N41" s="29" t="str">
        <f>IF(N4="","",N4)</f>
        <v>ｙ</v>
      </c>
      <c r="O41" s="29"/>
      <c r="P41" s="29" t="str">
        <f>IF(P4="","",P4)</f>
        <v>＝</v>
      </c>
      <c r="Q41" s="29"/>
      <c r="R41" s="27">
        <f ca="1">IF(R4="","",R4)</f>
        <v>24</v>
      </c>
      <c r="S41" s="27"/>
      <c r="T41" s="27"/>
      <c r="U41" t="str">
        <f>IF(U4="","",U4)</f>
        <v/>
      </c>
      <c r="V41" s="8" t="s">
        <v>82</v>
      </c>
      <c r="AU41" s="18">
        <f ca="1">IF(AU3="","",AU3)</f>
        <v>7</v>
      </c>
      <c r="AV41" s="18">
        <f ca="1">IF(AV3="","",AV3)</f>
        <v>-6</v>
      </c>
    </row>
    <row r="42" spans="1:54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t="str">
        <f t="shared" ref="D42:E44" si="2">IF(D5="","",D5)</f>
        <v/>
      </c>
      <c r="E42" t="str">
        <f t="shared" si="2"/>
        <v/>
      </c>
      <c r="F42" s="28"/>
      <c r="G42" s="28"/>
      <c r="H42">
        <f ca="1">IF(H5="","",H5)</f>
        <v>7</v>
      </c>
      <c r="I42" s="29" t="str">
        <f>IF(I5="","",I5)</f>
        <v>ｘ</v>
      </c>
      <c r="J42" s="29"/>
      <c r="K42" s="29" t="str">
        <f ca="1">IF(K5="","",K5)</f>
        <v>－</v>
      </c>
      <c r="L42" s="29"/>
      <c r="M42">
        <f ca="1">IF(M5="","",M5)</f>
        <v>6</v>
      </c>
      <c r="N42" s="29" t="str">
        <f>IF(N5="","",N5)</f>
        <v>ｙ</v>
      </c>
      <c r="O42" s="29"/>
      <c r="P42" s="29" t="str">
        <f>IF(P5="","",P5)</f>
        <v>＝</v>
      </c>
      <c r="Q42" s="29"/>
      <c r="R42" s="27">
        <f ca="1">IF(R5="","",R5)</f>
        <v>85</v>
      </c>
      <c r="S42" s="27"/>
      <c r="T42" s="27"/>
      <c r="U42" t="str">
        <f>IF(U5="","",U5)</f>
        <v/>
      </c>
      <c r="V42" s="8" t="s">
        <v>83</v>
      </c>
    </row>
    <row r="43" spans="1:54" ht="20.149999999999999" customHeight="1" x14ac:dyDescent="0.2">
      <c r="A43" t="str">
        <f t="shared" si="0"/>
        <v/>
      </c>
      <c r="B43" t="str">
        <f t="shared" si="1"/>
        <v/>
      </c>
      <c r="C43" s="8" t="str">
        <f t="shared" si="1"/>
        <v/>
      </c>
      <c r="D43" s="8" t="str">
        <f t="shared" si="2"/>
        <v/>
      </c>
      <c r="E43" s="8" t="str">
        <f t="shared" si="2"/>
        <v/>
      </c>
      <c r="F43" s="8" t="s">
        <v>84</v>
      </c>
      <c r="G43" s="8"/>
      <c r="H43" s="8"/>
      <c r="I43" s="8">
        <f ca="1">M42/M41</f>
        <v>2</v>
      </c>
      <c r="J43" s="15" t="s">
        <v>85</v>
      </c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54" ht="20.149999999999999" customHeight="1" x14ac:dyDescent="0.2">
      <c r="A44" t="str">
        <f t="shared" si="0"/>
        <v/>
      </c>
      <c r="B44" t="str">
        <f t="shared" si="1"/>
        <v/>
      </c>
      <c r="C44" s="8" t="str">
        <f t="shared" si="1"/>
        <v/>
      </c>
      <c r="D44" s="8" t="str">
        <f t="shared" si="2"/>
        <v/>
      </c>
      <c r="E44" s="8" t="str">
        <f t="shared" si="2"/>
        <v/>
      </c>
      <c r="F44" s="26">
        <f ca="1">H41*I43</f>
        <v>12</v>
      </c>
      <c r="G44" s="26"/>
      <c r="H44" s="26" t="str">
        <f>I41</f>
        <v>ｘ</v>
      </c>
      <c r="I44" s="26"/>
      <c r="J44" s="26" t="str">
        <f ca="1">K41</f>
        <v>＋</v>
      </c>
      <c r="K44" s="26"/>
      <c r="L44" s="26">
        <f ca="1">M41*I43</f>
        <v>6</v>
      </c>
      <c r="M44" s="26"/>
      <c r="N44" s="26" t="str">
        <f>N41</f>
        <v>ｙ</v>
      </c>
      <c r="O44" s="26"/>
      <c r="P44" s="26" t="str">
        <f>P41</f>
        <v>＝</v>
      </c>
      <c r="Q44" s="26"/>
      <c r="R44" s="31">
        <f ca="1">R41*I43</f>
        <v>48</v>
      </c>
      <c r="S44" s="31"/>
      <c r="T44" s="31"/>
      <c r="U44" s="8"/>
      <c r="V44" s="8"/>
      <c r="W44" s="8"/>
      <c r="X44" s="8"/>
    </row>
    <row r="45" spans="1:54" ht="20.149999999999999" customHeight="1" x14ac:dyDescent="0.2">
      <c r="A45" t="str">
        <f t="shared" si="0"/>
        <v/>
      </c>
      <c r="B45" t="str">
        <f t="shared" ref="B45:B53" si="3">IF(B8="","",B8)</f>
        <v/>
      </c>
      <c r="C45" s="33" t="s">
        <v>15</v>
      </c>
      <c r="D45" s="33"/>
      <c r="E45" s="14" t="s">
        <v>38</v>
      </c>
      <c r="F45" s="33">
        <f ca="1">H42</f>
        <v>7</v>
      </c>
      <c r="G45" s="33"/>
      <c r="H45" s="33" t="str">
        <f>I42</f>
        <v>ｘ</v>
      </c>
      <c r="I45" s="33"/>
      <c r="J45" s="33" t="str">
        <f ca="1">K42</f>
        <v>－</v>
      </c>
      <c r="K45" s="33"/>
      <c r="L45" s="33">
        <f ca="1">M42</f>
        <v>6</v>
      </c>
      <c r="M45" s="33"/>
      <c r="N45" s="33" t="str">
        <f>N42</f>
        <v>ｙ</v>
      </c>
      <c r="O45" s="33"/>
      <c r="P45" s="33" t="str">
        <f>P42</f>
        <v>＝</v>
      </c>
      <c r="Q45" s="33"/>
      <c r="R45" s="35">
        <f ca="1">R42</f>
        <v>85</v>
      </c>
      <c r="S45" s="35"/>
      <c r="T45" s="35"/>
      <c r="U45" s="8"/>
      <c r="V45" s="8"/>
      <c r="W45" s="8"/>
      <c r="X45" s="8"/>
    </row>
    <row r="46" spans="1:54" ht="20.149999999999999" customHeight="1" x14ac:dyDescent="0.2">
      <c r="A46" t="str">
        <f t="shared" si="0"/>
        <v/>
      </c>
      <c r="B46" t="str">
        <f t="shared" si="3"/>
        <v/>
      </c>
      <c r="C46" s="8" t="str">
        <f t="shared" ref="C46:E48" si="4">IF(C9="","",C9)</f>
        <v/>
      </c>
      <c r="D46" s="8" t="str">
        <f t="shared" si="4"/>
        <v/>
      </c>
      <c r="E46" s="8" t="str">
        <f t="shared" si="4"/>
        <v/>
      </c>
      <c r="F46" s="34">
        <f ca="1">F44+F45</f>
        <v>19</v>
      </c>
      <c r="G46" s="34"/>
      <c r="H46" s="34" t="s">
        <v>14</v>
      </c>
      <c r="I46" s="34"/>
      <c r="J46" s="8"/>
      <c r="K46" s="8"/>
      <c r="L46" s="8"/>
      <c r="M46" s="8"/>
      <c r="N46" s="8"/>
      <c r="O46" s="8"/>
      <c r="P46" s="34" t="s">
        <v>17</v>
      </c>
      <c r="Q46" s="34"/>
      <c r="R46" s="32">
        <f ca="1">R44+R45</f>
        <v>133</v>
      </c>
      <c r="S46" s="32"/>
      <c r="T46" s="32"/>
      <c r="U46" s="8"/>
      <c r="V46" s="8"/>
      <c r="W46" s="8"/>
      <c r="X46" s="8"/>
    </row>
    <row r="47" spans="1:54" ht="20.149999999999999" customHeight="1" x14ac:dyDescent="0.2">
      <c r="A47" t="str">
        <f t="shared" si="0"/>
        <v/>
      </c>
      <c r="B47" t="str">
        <f t="shared" si="3"/>
        <v/>
      </c>
      <c r="C47" s="8" t="str">
        <f t="shared" si="4"/>
        <v/>
      </c>
      <c r="D47" s="8" t="str">
        <f t="shared" si="4"/>
        <v/>
      </c>
      <c r="E47" s="8" t="str">
        <f t="shared" si="4"/>
        <v/>
      </c>
      <c r="F47" s="8"/>
      <c r="G47" s="8"/>
      <c r="H47" s="8"/>
      <c r="I47" s="8"/>
      <c r="J47" s="8"/>
      <c r="K47" s="8"/>
      <c r="L47" s="8"/>
      <c r="M47" s="8"/>
      <c r="N47" s="26" t="s">
        <v>14</v>
      </c>
      <c r="O47" s="26"/>
      <c r="P47" s="26" t="s">
        <v>17</v>
      </c>
      <c r="Q47" s="26"/>
      <c r="R47" s="31">
        <f ca="1">R46/F46</f>
        <v>7</v>
      </c>
      <c r="S47" s="31"/>
      <c r="T47" s="31"/>
      <c r="U47" s="8"/>
      <c r="V47" s="8"/>
      <c r="W47" s="8"/>
      <c r="X47" s="8"/>
    </row>
    <row r="48" spans="1:54" ht="20.149999999999999" customHeight="1" x14ac:dyDescent="0.2">
      <c r="A48" t="str">
        <f t="shared" si="0"/>
        <v/>
      </c>
      <c r="B48" t="str">
        <f t="shared" si="3"/>
        <v/>
      </c>
      <c r="C48" s="8" t="str">
        <f t="shared" si="4"/>
        <v/>
      </c>
      <c r="D48" s="8" t="str">
        <f t="shared" si="4"/>
        <v/>
      </c>
      <c r="E48" s="8" t="str">
        <f t="shared" si="4"/>
        <v/>
      </c>
      <c r="F48" s="26" t="s">
        <v>14</v>
      </c>
      <c r="G48" s="26"/>
      <c r="H48" s="26" t="s">
        <v>17</v>
      </c>
      <c r="I48" s="26"/>
      <c r="J48" s="31">
        <f ca="1">R47</f>
        <v>7</v>
      </c>
      <c r="K48" s="31"/>
      <c r="L48" s="31"/>
      <c r="M48" s="8" t="s">
        <v>61</v>
      </c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49" ht="20.149999999999999" customHeight="1" x14ac:dyDescent="0.2">
      <c r="A49" t="str">
        <f t="shared" si="0"/>
        <v/>
      </c>
      <c r="B49" t="str">
        <f t="shared" si="3"/>
        <v/>
      </c>
      <c r="C49" s="8" t="str">
        <f t="shared" ref="C49:C59" si="5">IF(C12="","",C12)</f>
        <v/>
      </c>
      <c r="D49" s="8">
        <f ca="1">H41</f>
        <v>6</v>
      </c>
      <c r="E49" s="26" t="s">
        <v>53</v>
      </c>
      <c r="F49" s="26"/>
      <c r="G49" s="8" t="str">
        <f ca="1">IF(J48&lt;0,"(","")</f>
        <v/>
      </c>
      <c r="H49" s="26">
        <f ca="1">J48</f>
        <v>7</v>
      </c>
      <c r="I49" s="26"/>
      <c r="J49" s="8" t="str">
        <f ca="1">IF(J48&lt;0,")","")</f>
        <v/>
      </c>
      <c r="K49" s="26" t="str">
        <f ca="1">K41</f>
        <v>＋</v>
      </c>
      <c r="L49" s="26"/>
      <c r="M49" s="8">
        <f ca="1">M41</f>
        <v>3</v>
      </c>
      <c r="N49" s="26" t="str">
        <f>N41</f>
        <v>ｙ</v>
      </c>
      <c r="O49" s="26"/>
      <c r="P49" s="26" t="s">
        <v>55</v>
      </c>
      <c r="Q49" s="26"/>
      <c r="R49" s="31">
        <f ca="1">R41</f>
        <v>24</v>
      </c>
      <c r="S49" s="31"/>
      <c r="T49" s="31"/>
      <c r="U49" s="8"/>
      <c r="V49" s="8"/>
      <c r="W49" s="8"/>
      <c r="X49" s="8"/>
      <c r="AU49" s="18">
        <f ca="1">D49*H49</f>
        <v>42</v>
      </c>
      <c r="AV49" s="18">
        <f ca="1">IF(K49="－",-M49,M49)</f>
        <v>3</v>
      </c>
      <c r="AW49" s="18">
        <f ca="1">R49</f>
        <v>24</v>
      </c>
    </row>
    <row r="50" spans="1:49" ht="20.149999999999999" customHeight="1" x14ac:dyDescent="0.2">
      <c r="A50" t="str">
        <f t="shared" si="0"/>
        <v/>
      </c>
      <c r="B50" t="str">
        <f t="shared" si="3"/>
        <v/>
      </c>
      <c r="C50" s="8" t="str">
        <f t="shared" si="5"/>
        <v/>
      </c>
      <c r="D50" s="8" t="str">
        <f>IF(D13="","",D13)</f>
        <v/>
      </c>
      <c r="E50" s="8" t="str">
        <f>IF(E13="","",E13)</f>
        <v/>
      </c>
      <c r="F50" s="8"/>
      <c r="G50" s="8"/>
      <c r="H50" s="8"/>
      <c r="I50" s="8"/>
      <c r="J50" s="8"/>
      <c r="K50" s="8"/>
      <c r="L50" s="8"/>
      <c r="M50" s="8"/>
      <c r="N50" s="26" t="s">
        <v>56</v>
      </c>
      <c r="O50" s="26"/>
      <c r="P50" s="26" t="s">
        <v>55</v>
      </c>
      <c r="Q50" s="26"/>
      <c r="R50" s="31">
        <f ca="1">AV50</f>
        <v>-6</v>
      </c>
      <c r="S50" s="31"/>
      <c r="T50" s="31"/>
      <c r="U50" s="8"/>
      <c r="V50" s="8"/>
      <c r="W50" s="8"/>
      <c r="X50" s="8"/>
      <c r="AU50" s="18">
        <f ca="1">AW49-AU49</f>
        <v>-18</v>
      </c>
      <c r="AV50" s="18">
        <f ca="1">AU50/AV49</f>
        <v>-6</v>
      </c>
    </row>
    <row r="51" spans="1:49" ht="20.149999999999999" customHeight="1" x14ac:dyDescent="0.2">
      <c r="A51" t="str">
        <f t="shared" si="0"/>
        <v/>
      </c>
      <c r="B51" t="str">
        <f t="shared" si="3"/>
        <v/>
      </c>
      <c r="C51" s="8" t="str">
        <f t="shared" si="5"/>
        <v/>
      </c>
      <c r="D51" s="8" t="str">
        <f>IF(D14="","",D14)</f>
        <v/>
      </c>
      <c r="E51" s="8" t="str">
        <f>IF(E14="","",E14)</f>
        <v/>
      </c>
      <c r="F51" s="8" t="s">
        <v>57</v>
      </c>
      <c r="G51" s="26" t="s">
        <v>54</v>
      </c>
      <c r="H51" s="26"/>
      <c r="I51" s="8" t="s">
        <v>58</v>
      </c>
      <c r="J51" s="26" t="s">
        <v>56</v>
      </c>
      <c r="K51" s="26"/>
      <c r="L51" s="8" t="s">
        <v>59</v>
      </c>
      <c r="M51" s="26" t="s">
        <v>55</v>
      </c>
      <c r="N51" s="26"/>
      <c r="O51" s="8" t="s">
        <v>57</v>
      </c>
      <c r="P51" s="26">
        <f ca="1">R47</f>
        <v>7</v>
      </c>
      <c r="Q51" s="26"/>
      <c r="R51" s="26"/>
      <c r="S51" s="8" t="s">
        <v>58</v>
      </c>
      <c r="T51" s="26">
        <f ca="1">R50</f>
        <v>-6</v>
      </c>
      <c r="U51" s="26"/>
      <c r="V51" s="26"/>
      <c r="W51" s="8" t="s">
        <v>59</v>
      </c>
      <c r="X51" s="8"/>
    </row>
    <row r="52" spans="1:49" ht="20.149999999999999" customHeight="1" x14ac:dyDescent="0.2">
      <c r="A52" t="str">
        <f t="shared" si="0"/>
        <v/>
      </c>
      <c r="B52" t="str">
        <f t="shared" si="3"/>
        <v/>
      </c>
      <c r="C52" t="str">
        <f t="shared" si="5"/>
        <v>(2)</v>
      </c>
      <c r="F52" s="28" t="str">
        <f>IF(F15="","",F15)</f>
        <v>｛</v>
      </c>
      <c r="G52" s="28"/>
      <c r="H52">
        <f ca="1">IF(H15="","",H15)</f>
        <v>6</v>
      </c>
      <c r="I52" s="29" t="str">
        <f>IF(I15="","",I15)</f>
        <v>ｘ</v>
      </c>
      <c r="J52" s="29"/>
      <c r="K52" s="29" t="str">
        <f ca="1">IF(K15="","",K15)</f>
        <v>＋</v>
      </c>
      <c r="L52" s="29"/>
      <c r="M52" s="29" t="str">
        <f>IF(M15="","",M15)</f>
        <v>ｙ</v>
      </c>
      <c r="N52" s="29"/>
      <c r="O52" s="29" t="str">
        <f>IF(O15="","",O15)</f>
        <v>＝</v>
      </c>
      <c r="P52" s="29"/>
      <c r="Q52" s="45">
        <f ca="1">IF(Q15="","",Q15)</f>
        <v>25</v>
      </c>
      <c r="R52" s="45"/>
      <c r="S52" s="45"/>
      <c r="T52" t="str">
        <f>IF(T15="","",T15)</f>
        <v/>
      </c>
      <c r="U52" t="str">
        <f>IF(U15="","",U15)</f>
        <v/>
      </c>
      <c r="V52" s="8" t="s">
        <v>82</v>
      </c>
      <c r="AU52" s="18">
        <f ca="1">IF(AU14="","",AU14)</f>
        <v>5</v>
      </c>
      <c r="AV52" s="18">
        <f ca="1">IF(AV14="","",AV14)</f>
        <v>-5</v>
      </c>
    </row>
    <row r="53" spans="1:49" ht="20.149999999999999" customHeight="1" x14ac:dyDescent="0.2">
      <c r="A53" t="str">
        <f t="shared" si="0"/>
        <v/>
      </c>
      <c r="B53" t="str">
        <f t="shared" si="3"/>
        <v/>
      </c>
      <c r="C53" t="str">
        <f t="shared" si="5"/>
        <v/>
      </c>
      <c r="D53" t="str">
        <f t="shared" ref="D53:E55" si="6">IF(D16="","",D16)</f>
        <v/>
      </c>
      <c r="E53" t="str">
        <f t="shared" si="6"/>
        <v/>
      </c>
      <c r="F53" s="28"/>
      <c r="G53" s="28"/>
      <c r="H53">
        <f ca="1">IF(H16="","",H16)</f>
        <v>3</v>
      </c>
      <c r="I53" s="44" t="str">
        <f>IF(I16="","",I16)</f>
        <v>ｘ</v>
      </c>
      <c r="J53" s="44"/>
      <c r="K53" s="29" t="str">
        <f ca="1">IF(K16="","",K16)</f>
        <v>－</v>
      </c>
      <c r="L53" s="29"/>
      <c r="M53">
        <f ca="1">IF(M16="","",M16)</f>
        <v>3</v>
      </c>
      <c r="N53" s="29" t="str">
        <f>IF(N16="","",N16)</f>
        <v>ｙ</v>
      </c>
      <c r="O53" s="29"/>
      <c r="P53" s="29" t="str">
        <f>IF(P16="","",P16)</f>
        <v>＝</v>
      </c>
      <c r="Q53" s="29"/>
      <c r="R53" s="27">
        <f ca="1">IF(R16="","",R16)</f>
        <v>30</v>
      </c>
      <c r="S53" s="27"/>
      <c r="T53" s="27"/>
      <c r="U53" t="str">
        <f>IF(U16="","",U16)</f>
        <v/>
      </c>
      <c r="V53" s="8" t="s">
        <v>83</v>
      </c>
    </row>
    <row r="54" spans="1:49" ht="20.149999999999999" customHeight="1" x14ac:dyDescent="0.2">
      <c r="A54" t="str">
        <f t="shared" ref="A54:B62" si="7">IF(A17="","",A17)</f>
        <v/>
      </c>
      <c r="B54" t="str">
        <f t="shared" si="7"/>
        <v/>
      </c>
      <c r="C54" t="str">
        <f t="shared" si="5"/>
        <v/>
      </c>
      <c r="D54" s="8" t="str">
        <f t="shared" si="6"/>
        <v/>
      </c>
      <c r="E54" s="8" t="str">
        <f t="shared" si="6"/>
        <v/>
      </c>
      <c r="F54" s="8" t="s">
        <v>84</v>
      </c>
      <c r="G54" s="8"/>
      <c r="H54" s="8"/>
      <c r="I54" s="8">
        <f ca="1">M53</f>
        <v>3</v>
      </c>
      <c r="J54" s="15" t="s">
        <v>85</v>
      </c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49" ht="20.149999999999999" customHeight="1" x14ac:dyDescent="0.2">
      <c r="A55" t="str">
        <f t="shared" si="7"/>
        <v/>
      </c>
      <c r="B55" t="str">
        <f t="shared" si="7"/>
        <v/>
      </c>
      <c r="C55" t="str">
        <f t="shared" si="5"/>
        <v/>
      </c>
      <c r="D55" s="8" t="str">
        <f t="shared" si="6"/>
        <v/>
      </c>
      <c r="E55" s="8" t="str">
        <f t="shared" si="6"/>
        <v/>
      </c>
      <c r="F55" s="8"/>
      <c r="G55" s="26">
        <f ca="1">H52*I54</f>
        <v>18</v>
      </c>
      <c r="H55" s="26"/>
      <c r="I55" s="26" t="str">
        <f>I52</f>
        <v>ｘ</v>
      </c>
      <c r="J55" s="26"/>
      <c r="K55" s="26" t="str">
        <f ca="1">K52</f>
        <v>＋</v>
      </c>
      <c r="L55" s="26"/>
      <c r="M55" s="8">
        <f ca="1">I54</f>
        <v>3</v>
      </c>
      <c r="N55" s="26" t="str">
        <f>M52</f>
        <v>ｙ</v>
      </c>
      <c r="O55" s="26"/>
      <c r="P55" s="26" t="str">
        <f>O52</f>
        <v>＝</v>
      </c>
      <c r="Q55" s="26"/>
      <c r="R55" s="31">
        <f ca="1">Q52*I54</f>
        <v>75</v>
      </c>
      <c r="S55" s="31"/>
      <c r="T55" s="31"/>
      <c r="U55" s="8"/>
      <c r="V55" s="8"/>
      <c r="W55" s="8"/>
      <c r="X55" s="8"/>
      <c r="Y55" s="8"/>
      <c r="Z55" s="8"/>
      <c r="AU55" s="18">
        <f ca="1">G55</f>
        <v>18</v>
      </c>
      <c r="AV55" s="18">
        <f ca="1">IF(K55="－",-M55,M55)</f>
        <v>3</v>
      </c>
      <c r="AW55" s="18">
        <f ca="1">R55</f>
        <v>75</v>
      </c>
    </row>
    <row r="56" spans="1:49" ht="20.149999999999999" customHeight="1" x14ac:dyDescent="0.2">
      <c r="A56" t="str">
        <f t="shared" si="7"/>
        <v/>
      </c>
      <c r="B56" t="str">
        <f t="shared" si="7"/>
        <v/>
      </c>
      <c r="C56" t="str">
        <f t="shared" si="5"/>
        <v/>
      </c>
      <c r="D56" s="33" t="s">
        <v>15</v>
      </c>
      <c r="E56" s="33"/>
      <c r="F56" s="14" t="s">
        <v>38</v>
      </c>
      <c r="G56" s="33">
        <f ca="1">H53</f>
        <v>3</v>
      </c>
      <c r="H56" s="33"/>
      <c r="I56" s="33" t="str">
        <f>I53</f>
        <v>ｘ</v>
      </c>
      <c r="J56" s="33"/>
      <c r="K56" s="33" t="str">
        <f ca="1">K53</f>
        <v>－</v>
      </c>
      <c r="L56" s="33"/>
      <c r="M56" s="14">
        <f ca="1">M53</f>
        <v>3</v>
      </c>
      <c r="N56" s="33" t="str">
        <f>N53</f>
        <v>ｙ</v>
      </c>
      <c r="O56" s="33"/>
      <c r="P56" s="33" t="str">
        <f>P53</f>
        <v>＝</v>
      </c>
      <c r="Q56" s="33"/>
      <c r="R56" s="35">
        <f ca="1">R53</f>
        <v>30</v>
      </c>
      <c r="S56" s="35"/>
      <c r="T56" s="35"/>
      <c r="U56" s="8"/>
      <c r="V56" s="8"/>
      <c r="W56" s="8"/>
      <c r="X56" s="8"/>
      <c r="Y56" s="8"/>
      <c r="Z56" s="8"/>
      <c r="AU56" s="18">
        <f ca="1">G56</f>
        <v>3</v>
      </c>
      <c r="AV56" s="18">
        <f ca="1">IF(K56="－",-M56,M56)</f>
        <v>-3</v>
      </c>
      <c r="AW56" s="18">
        <f ca="1">R56</f>
        <v>30</v>
      </c>
    </row>
    <row r="57" spans="1:49" ht="20.149999999999999" customHeight="1" x14ac:dyDescent="0.2">
      <c r="A57" t="str">
        <f t="shared" si="7"/>
        <v/>
      </c>
      <c r="B57" t="str">
        <f t="shared" si="7"/>
        <v/>
      </c>
      <c r="C57" t="str">
        <f t="shared" si="5"/>
        <v/>
      </c>
      <c r="D57" s="8" t="str">
        <f>IF(D20="","",D20)</f>
        <v/>
      </c>
      <c r="E57" s="8" t="str">
        <f>IF(E20="","",E20)</f>
        <v/>
      </c>
      <c r="F57" s="8"/>
      <c r="G57" s="34">
        <f ca="1">AU57</f>
        <v>21</v>
      </c>
      <c r="H57" s="34"/>
      <c r="I57" s="34" t="s">
        <v>14</v>
      </c>
      <c r="J57" s="34"/>
      <c r="K57" s="8"/>
      <c r="L57" s="8"/>
      <c r="M57" s="8"/>
      <c r="N57" s="8"/>
      <c r="O57" s="8"/>
      <c r="P57" s="34" t="s">
        <v>17</v>
      </c>
      <c r="Q57" s="34"/>
      <c r="R57" s="32">
        <f ca="1">AW57</f>
        <v>105</v>
      </c>
      <c r="S57" s="32"/>
      <c r="T57" s="32"/>
      <c r="U57" s="8"/>
      <c r="V57" s="8"/>
      <c r="W57" s="8"/>
      <c r="X57" s="8"/>
      <c r="Y57" s="8"/>
      <c r="Z57" s="8"/>
      <c r="AU57" s="18">
        <f ca="1">AU55+AU56</f>
        <v>21</v>
      </c>
      <c r="AV57" s="18">
        <f ca="1">AV55+AV56</f>
        <v>0</v>
      </c>
      <c r="AW57" s="18">
        <f ca="1">AW55+AW56</f>
        <v>105</v>
      </c>
    </row>
    <row r="58" spans="1:49" ht="20.149999999999999" customHeight="1" x14ac:dyDescent="0.2">
      <c r="A58" t="str">
        <f t="shared" si="7"/>
        <v/>
      </c>
      <c r="B58" t="str">
        <f t="shared" si="7"/>
        <v/>
      </c>
      <c r="C58" t="str">
        <f t="shared" si="5"/>
        <v/>
      </c>
      <c r="D58" s="8" t="str">
        <f>IF(D21="","",D21)</f>
        <v/>
      </c>
      <c r="E58" s="8" t="str">
        <f>IF(E21="","",E21)</f>
        <v/>
      </c>
      <c r="F58" s="8"/>
      <c r="G58" s="8"/>
      <c r="H58" s="8"/>
      <c r="I58" s="8"/>
      <c r="J58" s="8"/>
      <c r="K58" s="8"/>
      <c r="L58" s="8"/>
      <c r="M58" s="8"/>
      <c r="N58" s="26" t="s">
        <v>14</v>
      </c>
      <c r="O58" s="26"/>
      <c r="P58" s="26" t="s">
        <v>17</v>
      </c>
      <c r="Q58" s="26"/>
      <c r="R58" s="31">
        <f ca="1">R57/G57</f>
        <v>5</v>
      </c>
      <c r="S58" s="31"/>
      <c r="T58" s="31"/>
      <c r="U58" s="8"/>
      <c r="V58" s="8"/>
      <c r="W58" s="8"/>
      <c r="X58" s="8"/>
      <c r="Y58" s="8"/>
      <c r="Z58" s="8"/>
    </row>
    <row r="59" spans="1:49" ht="20.149999999999999" customHeight="1" x14ac:dyDescent="0.2">
      <c r="A59" t="str">
        <f t="shared" si="7"/>
        <v/>
      </c>
      <c r="B59" t="str">
        <f t="shared" si="7"/>
        <v/>
      </c>
      <c r="C59" t="str">
        <f t="shared" si="5"/>
        <v/>
      </c>
      <c r="D59" s="8" t="str">
        <f>IF(D22="","",D22)</f>
        <v/>
      </c>
      <c r="E59" s="8"/>
      <c r="F59" s="8" t="str">
        <f>IF(E22="","",E22)</f>
        <v/>
      </c>
      <c r="G59" s="26" t="s">
        <v>14</v>
      </c>
      <c r="H59" s="26"/>
      <c r="I59" s="26" t="s">
        <v>17</v>
      </c>
      <c r="J59" s="26"/>
      <c r="K59" s="31">
        <f ca="1">R58</f>
        <v>5</v>
      </c>
      <c r="L59" s="31"/>
      <c r="M59" s="31"/>
      <c r="N59" s="8" t="s">
        <v>61</v>
      </c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49" ht="20.149999999999999" customHeight="1" x14ac:dyDescent="0.2">
      <c r="A60" t="str">
        <f t="shared" si="7"/>
        <v/>
      </c>
      <c r="B60" t="str">
        <f t="shared" si="7"/>
        <v/>
      </c>
      <c r="D60" s="8"/>
      <c r="E60" s="8">
        <f ca="1">H52</f>
        <v>6</v>
      </c>
      <c r="F60" s="26" t="s">
        <v>53</v>
      </c>
      <c r="G60" s="26"/>
      <c r="H60" s="8" t="str">
        <f ca="1">IF(K59&lt;0,"(","")</f>
        <v/>
      </c>
      <c r="I60" s="26">
        <f ca="1">K59</f>
        <v>5</v>
      </c>
      <c r="J60" s="26"/>
      <c r="K60" s="8" t="str">
        <f ca="1">IF(K59&lt;0,")","")</f>
        <v/>
      </c>
      <c r="L60" s="26" t="str">
        <f ca="1">K52</f>
        <v>＋</v>
      </c>
      <c r="M60" s="26"/>
      <c r="N60" s="26" t="str">
        <f>M52</f>
        <v>ｙ</v>
      </c>
      <c r="O60" s="26"/>
      <c r="P60" s="26" t="str">
        <f>O52</f>
        <v>＝</v>
      </c>
      <c r="Q60" s="26"/>
      <c r="R60" s="31">
        <f ca="1">Q52</f>
        <v>25</v>
      </c>
      <c r="S60" s="31"/>
      <c r="T60" s="31"/>
      <c r="U60" s="8"/>
      <c r="V60" s="8"/>
      <c r="W60" s="8"/>
      <c r="X60" s="8"/>
      <c r="Y60" s="8"/>
      <c r="Z60" s="8"/>
      <c r="AU60" s="18">
        <f ca="1">E60*I60</f>
        <v>30</v>
      </c>
      <c r="AV60" s="18">
        <f ca="1">IF(L60="－",-1,1)</f>
        <v>1</v>
      </c>
      <c r="AW60" s="18">
        <f ca="1">R60</f>
        <v>25</v>
      </c>
    </row>
    <row r="61" spans="1:49" ht="20.149999999999999" customHeight="1" x14ac:dyDescent="0.2">
      <c r="A61" t="str">
        <f t="shared" si="7"/>
        <v/>
      </c>
      <c r="B61" t="str">
        <f t="shared" si="7"/>
        <v/>
      </c>
      <c r="C61" t="str">
        <f t="shared" ref="C61:E62" si="8">IF(C24="","",C24)</f>
        <v/>
      </c>
      <c r="D61" s="8" t="str">
        <f t="shared" si="8"/>
        <v/>
      </c>
      <c r="E61" s="8" t="str">
        <f t="shared" si="8"/>
        <v/>
      </c>
      <c r="F61" s="8"/>
      <c r="G61" s="8"/>
      <c r="H61" s="8"/>
      <c r="I61" s="8"/>
      <c r="J61" s="8"/>
      <c r="K61" s="8"/>
      <c r="L61" s="8"/>
      <c r="M61" s="8"/>
      <c r="N61" s="26" t="s">
        <v>56</v>
      </c>
      <c r="O61" s="26"/>
      <c r="P61" s="26" t="s">
        <v>55</v>
      </c>
      <c r="Q61" s="26"/>
      <c r="R61" s="31">
        <f ca="1">AV61</f>
        <v>-5</v>
      </c>
      <c r="S61" s="31"/>
      <c r="T61" s="31"/>
      <c r="U61" s="8"/>
      <c r="V61" s="8"/>
      <c r="W61" s="8"/>
      <c r="X61" s="8"/>
      <c r="Y61" s="8"/>
      <c r="Z61" s="8"/>
      <c r="AU61" s="18">
        <f ca="1">AW60-AU60</f>
        <v>-5</v>
      </c>
      <c r="AV61" s="18">
        <f ca="1">AU61/AV60</f>
        <v>-5</v>
      </c>
    </row>
    <row r="62" spans="1:49" ht="20.149999999999999" customHeight="1" x14ac:dyDescent="0.2">
      <c r="A62" t="str">
        <f t="shared" si="7"/>
        <v/>
      </c>
      <c r="B62" t="str">
        <f t="shared" si="7"/>
        <v/>
      </c>
      <c r="C62" t="str">
        <f t="shared" si="8"/>
        <v/>
      </c>
      <c r="D62" s="8" t="str">
        <f t="shared" si="8"/>
        <v/>
      </c>
      <c r="E62" s="8" t="str">
        <f t="shared" si="8"/>
        <v/>
      </c>
      <c r="F62" s="8" t="s">
        <v>57</v>
      </c>
      <c r="G62" s="26" t="s">
        <v>54</v>
      </c>
      <c r="H62" s="26"/>
      <c r="I62" s="8" t="s">
        <v>58</v>
      </c>
      <c r="J62" s="26" t="s">
        <v>56</v>
      </c>
      <c r="K62" s="26"/>
      <c r="L62" s="8" t="s">
        <v>59</v>
      </c>
      <c r="M62" s="26" t="s">
        <v>55</v>
      </c>
      <c r="N62" s="26"/>
      <c r="O62" s="8" t="s">
        <v>57</v>
      </c>
      <c r="P62" s="26">
        <f ca="1">R58</f>
        <v>5</v>
      </c>
      <c r="Q62" s="26"/>
      <c r="R62" s="26"/>
      <c r="S62" s="8" t="s">
        <v>58</v>
      </c>
      <c r="T62" s="26">
        <f ca="1">R61</f>
        <v>-5</v>
      </c>
      <c r="U62" s="26"/>
      <c r="V62" s="26"/>
      <c r="W62" s="8" t="s">
        <v>59</v>
      </c>
      <c r="X62" s="8"/>
      <c r="Y62" s="8"/>
      <c r="Z62" s="8"/>
    </row>
    <row r="63" spans="1:49" ht="20.149999999999999" customHeight="1" x14ac:dyDescent="0.2">
      <c r="A63" t="str">
        <f t="shared" ref="A63:C64" si="9">IF(A26="","",A26)</f>
        <v/>
      </c>
      <c r="B63" t="str">
        <f t="shared" si="9"/>
        <v/>
      </c>
      <c r="C63" t="str">
        <f t="shared" si="9"/>
        <v>(3)</v>
      </c>
      <c r="F63" s="28" t="str">
        <f>IF(F26="","",F26)</f>
        <v>｛</v>
      </c>
      <c r="G63" s="28"/>
      <c r="H63">
        <f ca="1">IF(H26="","",H26)</f>
        <v>2</v>
      </c>
      <c r="I63" s="29" t="str">
        <f>IF(I26="","",I26)</f>
        <v>ｘ</v>
      </c>
      <c r="J63" s="29"/>
      <c r="K63" s="29" t="str">
        <f ca="1">IF(K26="","",K26)</f>
        <v>＋</v>
      </c>
      <c r="L63" s="29"/>
      <c r="M63">
        <f ca="1">IF(M26="","",M26)</f>
        <v>6</v>
      </c>
      <c r="N63" s="29" t="str">
        <f>IF(N26="","",N26)</f>
        <v>ｙ</v>
      </c>
      <c r="O63" s="29"/>
      <c r="P63" s="29" t="str">
        <f>IF(P26="","",P26)</f>
        <v>＝</v>
      </c>
      <c r="Q63" s="29"/>
      <c r="R63" s="27">
        <f ca="1">IF(R26="","",R26)</f>
        <v>-6</v>
      </c>
      <c r="S63" s="27"/>
      <c r="T63" s="27"/>
      <c r="U63" t="str">
        <f>IF(U26="","",U26)</f>
        <v/>
      </c>
      <c r="V63" s="8" t="s">
        <v>82</v>
      </c>
      <c r="AU63" s="18">
        <f ca="1">IF(AU25="","",AU25)</f>
        <v>-9</v>
      </c>
      <c r="AV63" s="18">
        <f ca="1">IF(AV25="","",AV25)</f>
        <v>2</v>
      </c>
    </row>
    <row r="64" spans="1:49" ht="20.149999999999999" customHeight="1" x14ac:dyDescent="0.2">
      <c r="A64" t="str">
        <f t="shared" si="9"/>
        <v/>
      </c>
      <c r="B64" t="str">
        <f t="shared" si="9"/>
        <v/>
      </c>
      <c r="C64" t="str">
        <f t="shared" si="9"/>
        <v/>
      </c>
      <c r="D64" t="str">
        <f t="shared" ref="D64:E66" si="10">IF(D27="","",D27)</f>
        <v/>
      </c>
      <c r="E64" t="str">
        <f t="shared" si="10"/>
        <v/>
      </c>
      <c r="F64" s="28"/>
      <c r="G64" s="28"/>
      <c r="H64" s="29" t="str">
        <f>IF(H27="","",H27)</f>
        <v>ｘ</v>
      </c>
      <c r="I64" s="29"/>
      <c r="J64" s="29" t="str">
        <f ca="1">IF(J27="","",J27)</f>
        <v>＋</v>
      </c>
      <c r="K64" s="29"/>
      <c r="L64">
        <f ca="1">IF(L27="","",L27)</f>
        <v>7</v>
      </c>
      <c r="M64" s="29" t="str">
        <f>IF(M27="","",M27)</f>
        <v>ｙ</v>
      </c>
      <c r="N64" s="29"/>
      <c r="O64" s="29" t="str">
        <f>IF(O27="","",O27)</f>
        <v>＝</v>
      </c>
      <c r="P64" s="29"/>
      <c r="Q64" s="27">
        <f ca="1">IF(Q27="","",Q27)</f>
        <v>5</v>
      </c>
      <c r="R64" s="27"/>
      <c r="S64" s="27"/>
      <c r="T64" t="str">
        <f>IF(T27="","",T27)</f>
        <v/>
      </c>
      <c r="U64" t="str">
        <f>IF(U27="","",U27)</f>
        <v/>
      </c>
      <c r="V64" s="8" t="s">
        <v>83</v>
      </c>
    </row>
    <row r="65" spans="1:49" ht="20.149999999999999" customHeight="1" x14ac:dyDescent="0.2">
      <c r="A65" t="str">
        <f t="shared" ref="A65:C72" si="11">IF(A28="","",A28)</f>
        <v/>
      </c>
      <c r="B65" t="str">
        <f t="shared" si="11"/>
        <v/>
      </c>
      <c r="C65" t="str">
        <f t="shared" si="11"/>
        <v/>
      </c>
      <c r="D65" t="str">
        <f t="shared" si="10"/>
        <v/>
      </c>
      <c r="E65" t="str">
        <f t="shared" si="10"/>
        <v/>
      </c>
      <c r="F65" t="s">
        <v>87</v>
      </c>
      <c r="J65" s="29" t="s">
        <v>86</v>
      </c>
      <c r="K65" s="29"/>
      <c r="L65">
        <f ca="1">H63</f>
        <v>2</v>
      </c>
      <c r="M65" t="s">
        <v>88</v>
      </c>
    </row>
    <row r="66" spans="1:49" ht="20.149999999999999" customHeight="1" x14ac:dyDescent="0.2">
      <c r="A66" t="str">
        <f t="shared" si="11"/>
        <v/>
      </c>
      <c r="B66" t="str">
        <f t="shared" si="11"/>
        <v/>
      </c>
      <c r="C66" t="str">
        <f t="shared" si="11"/>
        <v/>
      </c>
      <c r="D66" s="8" t="str">
        <f t="shared" si="10"/>
        <v/>
      </c>
      <c r="E66" s="8" t="str">
        <f t="shared" si="10"/>
        <v/>
      </c>
      <c r="F66" s="8"/>
      <c r="G66" s="8">
        <f ca="1">H63</f>
        <v>2</v>
      </c>
      <c r="H66" s="26" t="str">
        <f>I63</f>
        <v>ｘ</v>
      </c>
      <c r="I66" s="26"/>
      <c r="J66" s="26" t="str">
        <f ca="1">K63</f>
        <v>＋</v>
      </c>
      <c r="K66" s="26"/>
      <c r="L66" s="26">
        <f ca="1">M63</f>
        <v>6</v>
      </c>
      <c r="M66" s="26"/>
      <c r="N66" s="26" t="str">
        <f>N63</f>
        <v>ｙ</v>
      </c>
      <c r="O66" s="26"/>
      <c r="P66" s="26" t="str">
        <f>P63</f>
        <v>＝</v>
      </c>
      <c r="Q66" s="26"/>
      <c r="R66" s="31">
        <f ca="1">R63</f>
        <v>-6</v>
      </c>
      <c r="S66" s="31"/>
      <c r="T66" s="31"/>
      <c r="U66" s="8"/>
      <c r="V66" s="8"/>
      <c r="W66" s="8"/>
      <c r="AU66" s="18">
        <f ca="1">G66</f>
        <v>2</v>
      </c>
      <c r="AV66" s="18">
        <f ca="1">IF(J66="－",-L66,L66)</f>
        <v>6</v>
      </c>
      <c r="AW66" s="18">
        <f ca="1">R66</f>
        <v>-6</v>
      </c>
    </row>
    <row r="67" spans="1:49" ht="20.149999999999999" customHeight="1" x14ac:dyDescent="0.2">
      <c r="A67" t="str">
        <f t="shared" si="11"/>
        <v/>
      </c>
      <c r="B67" t="str">
        <f t="shared" si="11"/>
        <v/>
      </c>
      <c r="C67" t="str">
        <f t="shared" si="11"/>
        <v/>
      </c>
      <c r="D67" s="33" t="s">
        <v>89</v>
      </c>
      <c r="E67" s="33"/>
      <c r="F67" s="14" t="s">
        <v>90</v>
      </c>
      <c r="G67" s="14">
        <f ca="1">L65</f>
        <v>2</v>
      </c>
      <c r="H67" s="33" t="str">
        <f>H64</f>
        <v>ｘ</v>
      </c>
      <c r="I67" s="33"/>
      <c r="J67" s="33" t="str">
        <f ca="1">J64</f>
        <v>＋</v>
      </c>
      <c r="K67" s="33"/>
      <c r="L67" s="33">
        <f ca="1">L64*L65</f>
        <v>14</v>
      </c>
      <c r="M67" s="33"/>
      <c r="N67" s="33" t="str">
        <f>M64</f>
        <v>ｙ</v>
      </c>
      <c r="O67" s="33"/>
      <c r="P67" s="33" t="str">
        <f>O64</f>
        <v>＝</v>
      </c>
      <c r="Q67" s="33"/>
      <c r="R67" s="35">
        <f ca="1">Q64*L65</f>
        <v>10</v>
      </c>
      <c r="S67" s="35"/>
      <c r="T67" s="35"/>
      <c r="U67" s="8"/>
      <c r="V67" s="8"/>
      <c r="W67" s="8"/>
      <c r="AU67" s="18">
        <f ca="1">G67</f>
        <v>2</v>
      </c>
      <c r="AV67" s="18">
        <f ca="1">IF(J67="－",-L67,L67)</f>
        <v>14</v>
      </c>
      <c r="AW67" s="18">
        <f ca="1">R67</f>
        <v>10</v>
      </c>
    </row>
    <row r="68" spans="1:49" ht="20.149999999999999" customHeight="1" x14ac:dyDescent="0.2">
      <c r="A68" t="str">
        <f t="shared" si="11"/>
        <v/>
      </c>
      <c r="B68" t="str">
        <f t="shared" si="11"/>
        <v/>
      </c>
      <c r="C68" t="str">
        <f t="shared" si="11"/>
        <v/>
      </c>
      <c r="D68" s="8" t="str">
        <f t="shared" ref="D68:E70" si="12">IF(D31="","",D31)</f>
        <v/>
      </c>
      <c r="E68" s="8" t="str">
        <f t="shared" si="12"/>
        <v/>
      </c>
      <c r="F68" s="8"/>
      <c r="G68" s="8"/>
      <c r="H68" s="8"/>
      <c r="I68" s="8"/>
      <c r="J68" s="8"/>
      <c r="K68" s="36">
        <f ca="1">IF(AV68=0,"",IF(AV68=-1,"－",IF(AV68=1,"",AV68)))</f>
        <v>-8</v>
      </c>
      <c r="L68" s="36"/>
      <c r="M68" s="36"/>
      <c r="N68" s="34" t="str">
        <f ca="1">IF(AV68=0,"","ｙ")</f>
        <v>ｙ</v>
      </c>
      <c r="O68" s="34"/>
      <c r="P68" s="34" t="str">
        <f ca="1">IF(AV68=0,"","＝")</f>
        <v>＝</v>
      </c>
      <c r="Q68" s="34"/>
      <c r="R68" s="32">
        <f ca="1">IF(AV68=0,"",AW68)</f>
        <v>-16</v>
      </c>
      <c r="S68" s="32"/>
      <c r="T68" s="32"/>
      <c r="U68" s="8"/>
      <c r="V68" s="8"/>
      <c r="W68" s="8"/>
      <c r="AU68" s="18">
        <f ca="1">AU66-AU67</f>
        <v>0</v>
      </c>
      <c r="AV68" s="18">
        <f ca="1">AV66-AV67</f>
        <v>-8</v>
      </c>
      <c r="AW68" s="18">
        <f ca="1">AW66-AW67</f>
        <v>-16</v>
      </c>
    </row>
    <row r="69" spans="1:49" ht="20.149999999999999" customHeight="1" x14ac:dyDescent="0.2">
      <c r="A69" t="str">
        <f t="shared" si="11"/>
        <v/>
      </c>
      <c r="B69" t="str">
        <f t="shared" si="11"/>
        <v/>
      </c>
      <c r="C69" t="str">
        <f t="shared" si="11"/>
        <v/>
      </c>
      <c r="D69" s="8" t="str">
        <f t="shared" si="12"/>
        <v/>
      </c>
      <c r="E69" s="8" t="str">
        <f t="shared" si="12"/>
        <v/>
      </c>
      <c r="F69" s="8"/>
      <c r="G69" s="8"/>
      <c r="H69" s="8"/>
      <c r="I69" s="8"/>
      <c r="J69" s="8"/>
      <c r="K69" s="8"/>
      <c r="L69" s="8"/>
      <c r="M69" s="8"/>
      <c r="N69" s="26" t="s">
        <v>91</v>
      </c>
      <c r="O69" s="26"/>
      <c r="P69" s="26" t="s">
        <v>92</v>
      </c>
      <c r="Q69" s="26"/>
      <c r="R69" s="31">
        <f ca="1">AW68/AV68</f>
        <v>2</v>
      </c>
      <c r="S69" s="31"/>
      <c r="T69" s="31"/>
      <c r="U69" s="8"/>
      <c r="V69" s="8"/>
      <c r="W69" s="8"/>
    </row>
    <row r="70" spans="1:49" ht="20.149999999999999" customHeight="1" x14ac:dyDescent="0.2">
      <c r="A70" t="str">
        <f t="shared" si="11"/>
        <v/>
      </c>
      <c r="B70" t="str">
        <f t="shared" si="11"/>
        <v/>
      </c>
      <c r="C70" t="str">
        <f t="shared" si="11"/>
        <v/>
      </c>
      <c r="D70" s="8" t="str">
        <f t="shared" si="12"/>
        <v/>
      </c>
      <c r="E70" s="8" t="str">
        <f t="shared" si="12"/>
        <v/>
      </c>
      <c r="F70" s="8"/>
      <c r="G70" s="26" t="s">
        <v>91</v>
      </c>
      <c r="H70" s="26"/>
      <c r="I70" s="26" t="s">
        <v>92</v>
      </c>
      <c r="J70" s="26"/>
      <c r="K70" s="31">
        <f ca="1">R69</f>
        <v>2</v>
      </c>
      <c r="L70" s="31"/>
      <c r="M70" s="31"/>
      <c r="N70" s="8" t="s">
        <v>52</v>
      </c>
      <c r="O70" s="8"/>
      <c r="P70" s="8"/>
      <c r="Q70" s="8"/>
      <c r="R70" s="8"/>
      <c r="S70" s="8"/>
      <c r="T70" s="8"/>
      <c r="U70" s="8"/>
      <c r="V70" s="8"/>
      <c r="W70" s="8"/>
    </row>
    <row r="71" spans="1:49" ht="20.149999999999999" customHeight="1" x14ac:dyDescent="0.2">
      <c r="A71" t="str">
        <f t="shared" si="11"/>
        <v/>
      </c>
      <c r="B71" t="str">
        <f t="shared" si="11"/>
        <v/>
      </c>
      <c r="C71" t="str">
        <f t="shared" si="11"/>
        <v/>
      </c>
      <c r="D71" s="8" t="str">
        <f>IF(D34="","",D34)</f>
        <v/>
      </c>
      <c r="E71" s="26" t="s">
        <v>93</v>
      </c>
      <c r="F71" s="26"/>
      <c r="G71" s="26" t="str">
        <f ca="1">J64</f>
        <v>＋</v>
      </c>
      <c r="H71" s="26"/>
      <c r="I71" s="8">
        <f ca="1">L64</f>
        <v>7</v>
      </c>
      <c r="J71" s="26" t="s">
        <v>94</v>
      </c>
      <c r="K71" s="26"/>
      <c r="L71" s="8" t="str">
        <f ca="1">IF(K70&lt;0,"(","")</f>
        <v/>
      </c>
      <c r="M71" s="26">
        <f ca="1">K70</f>
        <v>2</v>
      </c>
      <c r="N71" s="26"/>
      <c r="O71" s="8" t="str">
        <f ca="1">IF(K70&lt;0,")","")</f>
        <v/>
      </c>
      <c r="P71" s="26" t="str">
        <f>O64</f>
        <v>＝</v>
      </c>
      <c r="Q71" s="26"/>
      <c r="R71" s="31">
        <f ca="1">Q64</f>
        <v>5</v>
      </c>
      <c r="S71" s="31"/>
      <c r="T71" s="31"/>
      <c r="U71" s="8"/>
      <c r="V71" s="8"/>
      <c r="W71" s="8"/>
      <c r="AU71" s="18">
        <f ca="1">IF(G71="－",-I71*M71,I71*M71)</f>
        <v>14</v>
      </c>
      <c r="AV71" s="18">
        <f ca="1">R71</f>
        <v>5</v>
      </c>
    </row>
    <row r="72" spans="1:49" ht="20.149999999999999" customHeight="1" x14ac:dyDescent="0.2">
      <c r="A72" t="str">
        <f t="shared" si="11"/>
        <v/>
      </c>
      <c r="B72" t="str">
        <f t="shared" si="11"/>
        <v/>
      </c>
      <c r="C72" t="str">
        <f t="shared" si="11"/>
        <v/>
      </c>
      <c r="D72" s="8" t="str">
        <f>IF(D35="","",D35)</f>
        <v/>
      </c>
      <c r="E72" s="8" t="str">
        <f>IF(E35="","",E35)</f>
        <v/>
      </c>
      <c r="F72" s="8"/>
      <c r="G72" s="8"/>
      <c r="H72" s="8"/>
      <c r="I72" s="8"/>
      <c r="J72" s="8"/>
      <c r="K72" s="8"/>
      <c r="L72" s="8"/>
      <c r="M72" s="8"/>
      <c r="N72" s="26" t="s">
        <v>93</v>
      </c>
      <c r="O72" s="26"/>
      <c r="P72" s="26" t="s">
        <v>92</v>
      </c>
      <c r="Q72" s="26"/>
      <c r="R72" s="31">
        <f ca="1">AU72</f>
        <v>-9</v>
      </c>
      <c r="S72" s="31"/>
      <c r="T72" s="31"/>
      <c r="U72" s="8"/>
      <c r="V72" s="8"/>
      <c r="W72" s="8"/>
      <c r="AU72" s="18">
        <f ca="1">AV71-AU71</f>
        <v>-9</v>
      </c>
    </row>
    <row r="73" spans="1:49" ht="20.149999999999999" customHeight="1" x14ac:dyDescent="0.2">
      <c r="A73" t="str">
        <f>IF(A37="","",A37)</f>
        <v/>
      </c>
      <c r="B73" t="str">
        <f>IF(B37="","",B37)</f>
        <v/>
      </c>
      <c r="C73" t="str">
        <f>IF(C37="","",C37)</f>
        <v/>
      </c>
      <c r="D73" s="8" t="str">
        <f>IF(D37="","",D37)</f>
        <v/>
      </c>
      <c r="E73" s="8" t="str">
        <f>IF(E37="","",E37)</f>
        <v/>
      </c>
      <c r="F73" s="8" t="s">
        <v>95</v>
      </c>
      <c r="G73" s="26" t="s">
        <v>93</v>
      </c>
      <c r="H73" s="26"/>
      <c r="I73" s="8" t="s">
        <v>96</v>
      </c>
      <c r="J73" s="26" t="s">
        <v>91</v>
      </c>
      <c r="K73" s="26"/>
      <c r="L73" s="8" t="s">
        <v>90</v>
      </c>
      <c r="M73" s="26" t="s">
        <v>92</v>
      </c>
      <c r="N73" s="26"/>
      <c r="O73" s="8" t="s">
        <v>95</v>
      </c>
      <c r="P73" s="26">
        <f ca="1">R72</f>
        <v>-9</v>
      </c>
      <c r="Q73" s="26"/>
      <c r="R73" s="26"/>
      <c r="S73" s="8" t="s">
        <v>96</v>
      </c>
      <c r="T73" s="26">
        <f ca="1">R69</f>
        <v>2</v>
      </c>
      <c r="U73" s="26"/>
      <c r="V73" s="26"/>
      <c r="W73" s="8" t="s">
        <v>90</v>
      </c>
    </row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2">
    <mergeCell ref="T73:V73"/>
    <mergeCell ref="G73:H73"/>
    <mergeCell ref="J73:K73"/>
    <mergeCell ref="M73:N73"/>
    <mergeCell ref="P73:R73"/>
    <mergeCell ref="P71:Q71"/>
    <mergeCell ref="G71:H71"/>
    <mergeCell ref="P69:Q69"/>
    <mergeCell ref="K68:M68"/>
    <mergeCell ref="N69:O69"/>
    <mergeCell ref="R69:T69"/>
    <mergeCell ref="G70:H70"/>
    <mergeCell ref="I70:J70"/>
    <mergeCell ref="K70:M70"/>
    <mergeCell ref="E71:F71"/>
    <mergeCell ref="N72:O72"/>
    <mergeCell ref="P72:Q72"/>
    <mergeCell ref="R72:T72"/>
    <mergeCell ref="R71:T71"/>
    <mergeCell ref="M71:N71"/>
    <mergeCell ref="J71:K71"/>
    <mergeCell ref="P68:Q68"/>
    <mergeCell ref="N68:O68"/>
    <mergeCell ref="R68:T68"/>
    <mergeCell ref="P67:Q67"/>
    <mergeCell ref="R67:T67"/>
    <mergeCell ref="H67:I67"/>
    <mergeCell ref="J67:K67"/>
    <mergeCell ref="L67:M67"/>
    <mergeCell ref="N67:O67"/>
    <mergeCell ref="H66:I66"/>
    <mergeCell ref="J66:K66"/>
    <mergeCell ref="L66:M66"/>
    <mergeCell ref="N66:O66"/>
    <mergeCell ref="P66:Q66"/>
    <mergeCell ref="R66:T66"/>
    <mergeCell ref="G62:H62"/>
    <mergeCell ref="J62:K62"/>
    <mergeCell ref="D67:E67"/>
    <mergeCell ref="F60:G60"/>
    <mergeCell ref="R60:T60"/>
    <mergeCell ref="N61:O61"/>
    <mergeCell ref="P61:Q61"/>
    <mergeCell ref="R61:T61"/>
    <mergeCell ref="P60:Q60"/>
    <mergeCell ref="N60:O60"/>
    <mergeCell ref="T62:V62"/>
    <mergeCell ref="J65:K65"/>
    <mergeCell ref="D56:E56"/>
    <mergeCell ref="G57:H57"/>
    <mergeCell ref="I57:J57"/>
    <mergeCell ref="P57:Q57"/>
    <mergeCell ref="R57:T57"/>
    <mergeCell ref="G56:H56"/>
    <mergeCell ref="I56:J56"/>
    <mergeCell ref="K56:L56"/>
    <mergeCell ref="N56:O56"/>
    <mergeCell ref="P56:Q56"/>
    <mergeCell ref="AO1:AP1"/>
    <mergeCell ref="AO38:AP38"/>
    <mergeCell ref="F4:G5"/>
    <mergeCell ref="I4:J4"/>
    <mergeCell ref="K4:L4"/>
    <mergeCell ref="N4:O4"/>
    <mergeCell ref="P4:Q4"/>
    <mergeCell ref="I5:J5"/>
    <mergeCell ref="K5:L5"/>
    <mergeCell ref="N5:O5"/>
    <mergeCell ref="R4:T4"/>
    <mergeCell ref="R5:T5"/>
    <mergeCell ref="F15:G16"/>
    <mergeCell ref="I15:J15"/>
    <mergeCell ref="K15:L15"/>
    <mergeCell ref="M15:N15"/>
    <mergeCell ref="O15:P15"/>
    <mergeCell ref="Q15:S15"/>
    <mergeCell ref="I16:J16"/>
    <mergeCell ref="F26:G27"/>
    <mergeCell ref="I26:J26"/>
    <mergeCell ref="K26:L26"/>
    <mergeCell ref="N26:O26"/>
    <mergeCell ref="K16:L16"/>
    <mergeCell ref="N16:O16"/>
    <mergeCell ref="P16:Q16"/>
    <mergeCell ref="R16:T16"/>
    <mergeCell ref="P5:Q5"/>
    <mergeCell ref="R42:T42"/>
    <mergeCell ref="I52:J52"/>
    <mergeCell ref="K52:L52"/>
    <mergeCell ref="M52:N52"/>
    <mergeCell ref="O52:P52"/>
    <mergeCell ref="Q52:S52"/>
    <mergeCell ref="L44:M44"/>
    <mergeCell ref="J44:K44"/>
    <mergeCell ref="R26:T26"/>
    <mergeCell ref="Q27:S27"/>
    <mergeCell ref="I41:J41"/>
    <mergeCell ref="K41:L41"/>
    <mergeCell ref="N41:O41"/>
    <mergeCell ref="P41:Q41"/>
    <mergeCell ref="R41:T41"/>
    <mergeCell ref="I42:J42"/>
    <mergeCell ref="K42:L42"/>
    <mergeCell ref="P26:Q26"/>
    <mergeCell ref="H27:I27"/>
    <mergeCell ref="J27:K27"/>
    <mergeCell ref="M27:N27"/>
    <mergeCell ref="O27:P27"/>
    <mergeCell ref="G51:H51"/>
    <mergeCell ref="J51:K51"/>
    <mergeCell ref="F63:G64"/>
    <mergeCell ref="I63:J63"/>
    <mergeCell ref="K63:L63"/>
    <mergeCell ref="N63:O63"/>
    <mergeCell ref="H64:I64"/>
    <mergeCell ref="J64:K64"/>
    <mergeCell ref="M64:N64"/>
    <mergeCell ref="O64:P64"/>
    <mergeCell ref="N42:O42"/>
    <mergeCell ref="P42:Q42"/>
    <mergeCell ref="F41:G42"/>
    <mergeCell ref="P55:Q55"/>
    <mergeCell ref="M51:N51"/>
    <mergeCell ref="G55:H55"/>
    <mergeCell ref="I55:J55"/>
    <mergeCell ref="K55:L55"/>
    <mergeCell ref="N55:O55"/>
    <mergeCell ref="G59:H59"/>
    <mergeCell ref="I59:J59"/>
    <mergeCell ref="K59:M59"/>
    <mergeCell ref="I60:J60"/>
    <mergeCell ref="N58:O58"/>
    <mergeCell ref="P58:Q58"/>
    <mergeCell ref="L60:M60"/>
    <mergeCell ref="K49:L49"/>
    <mergeCell ref="H49:I49"/>
    <mergeCell ref="E49:F49"/>
    <mergeCell ref="R53:T53"/>
    <mergeCell ref="F52:G53"/>
    <mergeCell ref="I53:J53"/>
    <mergeCell ref="K53:L53"/>
    <mergeCell ref="N53:O53"/>
    <mergeCell ref="P53:Q53"/>
    <mergeCell ref="P50:Q50"/>
    <mergeCell ref="P51:R51"/>
    <mergeCell ref="T51:V51"/>
    <mergeCell ref="Q64:S64"/>
    <mergeCell ref="P44:Q44"/>
    <mergeCell ref="N44:O44"/>
    <mergeCell ref="P49:Q49"/>
    <mergeCell ref="N49:O49"/>
    <mergeCell ref="P63:Q63"/>
    <mergeCell ref="R63:T63"/>
    <mergeCell ref="R50:T50"/>
    <mergeCell ref="R49:T49"/>
    <mergeCell ref="N50:O50"/>
    <mergeCell ref="R55:T55"/>
    <mergeCell ref="R56:T56"/>
    <mergeCell ref="R58:T58"/>
    <mergeCell ref="M62:N62"/>
    <mergeCell ref="P62:R62"/>
    <mergeCell ref="C45:D45"/>
    <mergeCell ref="F46:G46"/>
    <mergeCell ref="H46:I46"/>
    <mergeCell ref="P46:Q46"/>
    <mergeCell ref="J45:K45"/>
    <mergeCell ref="L45:M45"/>
    <mergeCell ref="N45:O45"/>
    <mergeCell ref="F45:G45"/>
    <mergeCell ref="H45:I45"/>
    <mergeCell ref="R47:T47"/>
    <mergeCell ref="F48:G48"/>
    <mergeCell ref="H48:I48"/>
    <mergeCell ref="J48:L48"/>
    <mergeCell ref="R44:T44"/>
    <mergeCell ref="R45:T45"/>
    <mergeCell ref="R46:T46"/>
    <mergeCell ref="H44:I44"/>
    <mergeCell ref="P45:Q45"/>
    <mergeCell ref="F44:G44"/>
    <mergeCell ref="N47:O47"/>
    <mergeCell ref="P47:Q4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8"/>
    <col min="52" max="52" width="9"/>
  </cols>
  <sheetData>
    <row r="1" spans="1:51" ht="23.5" x14ac:dyDescent="0.2">
      <c r="D1" s="3" t="s">
        <v>296</v>
      </c>
      <c r="AM1" s="2" t="s">
        <v>0</v>
      </c>
      <c r="AN1" s="2"/>
      <c r="AO1" s="30"/>
      <c r="AP1" s="30"/>
      <c r="AR1" s="18"/>
      <c r="AS1" s="18"/>
      <c r="AT1" s="18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AW2"/>
      <c r="AX2"/>
      <c r="AY2"/>
    </row>
    <row r="3" spans="1:51" ht="20.149999999999999" customHeight="1" x14ac:dyDescent="0.2">
      <c r="A3" s="1" t="s">
        <v>39</v>
      </c>
      <c r="D3" t="s">
        <v>41</v>
      </c>
    </row>
    <row r="4" spans="1:51" ht="20.149999999999999" customHeight="1" x14ac:dyDescent="0.2">
      <c r="C4" s="1" t="s">
        <v>40</v>
      </c>
      <c r="F4" s="28" t="s">
        <v>46</v>
      </c>
      <c r="G4" s="28"/>
      <c r="H4">
        <f ca="1">INT(RAND()*8+2)</f>
        <v>3</v>
      </c>
      <c r="I4" s="29" t="s">
        <v>42</v>
      </c>
      <c r="J4" s="29"/>
      <c r="K4" s="29" t="str">
        <f ca="1">IF((-1)^INT(RAND()*2)&lt;0,"－","＋")</f>
        <v>＋</v>
      </c>
      <c r="L4" s="29"/>
      <c r="M4">
        <f ca="1">INT(RAND()*8+2)</f>
        <v>2</v>
      </c>
      <c r="N4" s="29" t="s">
        <v>44</v>
      </c>
      <c r="O4" s="29"/>
      <c r="P4" s="29" t="s">
        <v>45</v>
      </c>
      <c r="Q4" s="29"/>
      <c r="R4" s="27">
        <f ca="1">AW4</f>
        <v>-44</v>
      </c>
      <c r="S4" s="27"/>
      <c r="T4" s="27"/>
      <c r="AU4" s="18">
        <f ca="1">H4*AU5</f>
        <v>-12</v>
      </c>
      <c r="AV4" s="18">
        <f ca="1">IF(K4="－",-M4*AV5,M4*AV5)</f>
        <v>-32</v>
      </c>
      <c r="AW4" s="18">
        <f ca="1">AU4+AV4</f>
        <v>-44</v>
      </c>
    </row>
    <row r="5" spans="1:51" ht="20.149999999999999" customHeight="1" x14ac:dyDescent="0.2">
      <c r="F5" s="28"/>
      <c r="G5" s="28"/>
      <c r="H5" s="29" t="s">
        <v>44</v>
      </c>
      <c r="I5" s="29"/>
      <c r="J5" s="29" t="s">
        <v>45</v>
      </c>
      <c r="K5" s="29"/>
      <c r="L5">
        <f ca="1">INT(RAND()*4+2)</f>
        <v>4</v>
      </c>
      <c r="M5" t="s">
        <v>42</v>
      </c>
      <c r="AU5" s="18">
        <f ca="1">INT(RAND()*5+1)*(-1)^INT(RAND()*2)</f>
        <v>-4</v>
      </c>
      <c r="AV5" s="18">
        <f ca="1">L5*AU5</f>
        <v>-16</v>
      </c>
    </row>
    <row r="6" spans="1:51" ht="20.149999999999999" customHeight="1" x14ac:dyDescent="0.2"/>
    <row r="7" spans="1:51" ht="20.149999999999999" customHeight="1" x14ac:dyDescent="0.2"/>
    <row r="8" spans="1:51" ht="20.149999999999999" customHeight="1" x14ac:dyDescent="0.2"/>
    <row r="9" spans="1:51" ht="20.149999999999999" customHeight="1" x14ac:dyDescent="0.2"/>
    <row r="10" spans="1:51" ht="20.149999999999999" customHeight="1" x14ac:dyDescent="0.2"/>
    <row r="11" spans="1:51" ht="20.149999999999999" customHeight="1" x14ac:dyDescent="0.2"/>
    <row r="12" spans="1:51" ht="20.149999999999999" customHeight="1" x14ac:dyDescent="0.2"/>
    <row r="13" spans="1:51" ht="20.149999999999999" customHeight="1" x14ac:dyDescent="0.2">
      <c r="C13" s="1"/>
    </row>
    <row r="14" spans="1:51" ht="20.149999999999999" customHeight="1" x14ac:dyDescent="0.2">
      <c r="C14" s="1"/>
    </row>
    <row r="15" spans="1:51" ht="20.149999999999999" customHeight="1" x14ac:dyDescent="0.2">
      <c r="C15" s="1" t="s">
        <v>47</v>
      </c>
      <c r="F15" s="28" t="s">
        <v>46</v>
      </c>
      <c r="G15" s="28"/>
      <c r="H15" s="29" t="s">
        <v>42</v>
      </c>
      <c r="I15" s="29"/>
      <c r="J15" s="29" t="s">
        <v>45</v>
      </c>
      <c r="K15" s="29"/>
      <c r="L15" s="29" t="s">
        <v>43</v>
      </c>
      <c r="M15" s="29"/>
      <c r="N15">
        <f ca="1">INT(RAND()*4+2)</f>
        <v>3</v>
      </c>
      <c r="O15" s="29" t="s">
        <v>44</v>
      </c>
      <c r="P15" s="29"/>
      <c r="Q15" s="29" t="str">
        <f ca="1">IF((-1)^INT(RAND()*2)&lt;0,"－","＋")</f>
        <v>＋</v>
      </c>
      <c r="R15" s="29"/>
      <c r="S15">
        <f ca="1">INT(RAND()*4+2)</f>
        <v>3</v>
      </c>
      <c r="AU15" s="18">
        <f ca="1">IF(Q15="－",-N15*AV15-S15,-N15*AV15+S15)</f>
        <v>15</v>
      </c>
      <c r="AV15" s="18">
        <f ca="1">INT(RAND()*5+1)*(-1)^INT(RAND()*2)</f>
        <v>-4</v>
      </c>
    </row>
    <row r="16" spans="1:51" ht="20.149999999999999" customHeight="1" x14ac:dyDescent="0.2">
      <c r="F16" s="28"/>
      <c r="G16" s="28"/>
      <c r="H16">
        <f ca="1">INT(RAND()*4+2)</f>
        <v>4</v>
      </c>
      <c r="I16" s="29" t="s">
        <v>42</v>
      </c>
      <c r="J16" s="29"/>
      <c r="K16" s="29" t="str">
        <f ca="1">IF((-1)^INT(RAND()*2)&lt;0,"－","＋")</f>
        <v>－</v>
      </c>
      <c r="L16" s="29"/>
      <c r="M16" s="29" t="s">
        <v>44</v>
      </c>
      <c r="N16" s="29"/>
      <c r="O16" s="29" t="s">
        <v>45</v>
      </c>
      <c r="P16" s="29"/>
      <c r="Q16" s="27">
        <f ca="1">AW16</f>
        <v>64</v>
      </c>
      <c r="R16" s="27"/>
      <c r="S16" s="27"/>
      <c r="AU16" s="18">
        <f ca="1">H16*AU15</f>
        <v>60</v>
      </c>
      <c r="AV16" s="18">
        <f ca="1">IF(K16="－",-AV15,AV15)</f>
        <v>4</v>
      </c>
      <c r="AW16" s="18">
        <f ca="1">AU16+AV16</f>
        <v>64</v>
      </c>
    </row>
    <row r="17" spans="3:49" ht="20.149999999999999" customHeight="1" x14ac:dyDescent="0.2"/>
    <row r="18" spans="3:49" ht="20.149999999999999" customHeight="1" x14ac:dyDescent="0.2"/>
    <row r="19" spans="3:49" ht="20.149999999999999" customHeight="1" x14ac:dyDescent="0.2"/>
    <row r="20" spans="3:49" ht="20.149999999999999" customHeight="1" x14ac:dyDescent="0.2"/>
    <row r="21" spans="3:49" ht="20.149999999999999" customHeight="1" x14ac:dyDescent="0.2"/>
    <row r="22" spans="3:49" ht="20.149999999999999" customHeight="1" x14ac:dyDescent="0.2"/>
    <row r="23" spans="3:49" ht="20.149999999999999" customHeight="1" x14ac:dyDescent="0.2"/>
    <row r="24" spans="3:49" ht="20.149999999999999" customHeight="1" x14ac:dyDescent="0.2"/>
    <row r="25" spans="3:49" ht="20.149999999999999" customHeight="1" x14ac:dyDescent="0.2"/>
    <row r="26" spans="3:49" ht="20.149999999999999" customHeight="1" x14ac:dyDescent="0.2">
      <c r="C26" s="1" t="s">
        <v>48</v>
      </c>
      <c r="F26" s="28" t="s">
        <v>46</v>
      </c>
      <c r="G26" s="28"/>
      <c r="H26" s="29" t="s">
        <v>44</v>
      </c>
      <c r="I26" s="29"/>
      <c r="J26" s="29" t="s">
        <v>45</v>
      </c>
      <c r="K26" s="29"/>
      <c r="L26" s="29" t="s">
        <v>42</v>
      </c>
      <c r="M26" s="29"/>
      <c r="N26" s="29" t="str">
        <f ca="1">IF((-1)^INT(RAND()*2)&lt;0,"－","＋")</f>
        <v>－</v>
      </c>
      <c r="O26" s="29"/>
      <c r="P26">
        <f ca="1">INT(RAND()*4+2)</f>
        <v>4</v>
      </c>
      <c r="AU26" s="18">
        <f ca="1">INT(RAND()*5+1)*(-1)^INT(RAND()*2)</f>
        <v>-1</v>
      </c>
      <c r="AV26" s="18">
        <f ca="1">IF(N26="－",AU26-P26,AU26+P26)</f>
        <v>-5</v>
      </c>
    </row>
    <row r="27" spans="3:49" ht="20.149999999999999" customHeight="1" x14ac:dyDescent="0.2">
      <c r="F27" s="28"/>
      <c r="G27" s="28"/>
      <c r="H27">
        <f ca="1">INT(RAND()*4+4)</f>
        <v>7</v>
      </c>
      <c r="I27" s="29" t="s">
        <v>42</v>
      </c>
      <c r="J27" s="29"/>
      <c r="K27" s="29" t="str">
        <f ca="1">IF((-1)^INT(RAND()*2)&lt;0,"－","＋")</f>
        <v>－</v>
      </c>
      <c r="L27" s="29"/>
      <c r="M27" s="29">
        <f ca="1">IF(M28=1,"",M28)</f>
        <v>10</v>
      </c>
      <c r="N27" s="29"/>
      <c r="O27" s="29" t="s">
        <v>44</v>
      </c>
      <c r="P27" s="29"/>
      <c r="Q27" s="29" t="s">
        <v>45</v>
      </c>
      <c r="R27" s="29"/>
      <c r="S27" s="27">
        <f ca="1">AW27</f>
        <v>43</v>
      </c>
      <c r="T27" s="27"/>
      <c r="U27" s="27"/>
      <c r="AU27" s="18">
        <f ca="1">H27*AU26</f>
        <v>-7</v>
      </c>
      <c r="AV27" s="18">
        <f ca="1">IF(K27="－",-M28*AV26,M28*AV26)</f>
        <v>50</v>
      </c>
      <c r="AW27" s="18">
        <f ca="1">AU27+AV27</f>
        <v>43</v>
      </c>
    </row>
    <row r="28" spans="3:49" ht="20.149999999999999" customHeight="1" x14ac:dyDescent="0.2">
      <c r="M28" s="18">
        <f ca="1">H27+INT(RAND()*2+2)</f>
        <v>10</v>
      </c>
    </row>
    <row r="29" spans="3:49" ht="20.149999999999999" customHeight="1" x14ac:dyDescent="0.2"/>
    <row r="30" spans="3:49" ht="20.149999999999999" customHeight="1" x14ac:dyDescent="0.2"/>
    <row r="31" spans="3:49" ht="20.149999999999999" customHeight="1" x14ac:dyDescent="0.2"/>
    <row r="32" spans="3:49" ht="20.149999999999999" customHeight="1" x14ac:dyDescent="0.2"/>
    <row r="33" spans="1:51" ht="20.149999999999999" customHeight="1" x14ac:dyDescent="0.2"/>
    <row r="34" spans="1:51" ht="20.149999999999999" customHeight="1" x14ac:dyDescent="0.2"/>
    <row r="35" spans="1:51" ht="20.149999999999999" customHeight="1" x14ac:dyDescent="0.2"/>
    <row r="36" spans="1:51" ht="18" customHeight="1" x14ac:dyDescent="0.2"/>
    <row r="37" spans="1:51" ht="18" customHeight="1" x14ac:dyDescent="0.2"/>
    <row r="38" spans="1:51" ht="23.5" x14ac:dyDescent="0.2">
      <c r="D38" s="3" t="str">
        <f>IF(D1="","",D1)</f>
        <v>連立方程式の解き方④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AW39"/>
      <c r="AX39"/>
      <c r="AY39"/>
    </row>
    <row r="40" spans="1:51" ht="20.149999999999999" customHeight="1" x14ac:dyDescent="0.2">
      <c r="A40" t="str">
        <f t="shared" ref="A40:A49" si="0">IF(A3="","",A3)</f>
        <v>１．</v>
      </c>
      <c r="D40" t="str">
        <f>IF(D3="","",D3)</f>
        <v>次の連立方程式を代入法で解きなさい。</v>
      </c>
    </row>
    <row r="41" spans="1:51" ht="20.149999999999999" customHeight="1" x14ac:dyDescent="0.2">
      <c r="A41" t="str">
        <f t="shared" si="0"/>
        <v/>
      </c>
      <c r="B41" t="str">
        <f t="shared" ref="B41:C49" si="1">IF(B4="","",B4)</f>
        <v/>
      </c>
      <c r="C41" t="str">
        <f t="shared" si="1"/>
        <v>(1)</v>
      </c>
      <c r="F41" s="28" t="str">
        <f>IF(F4="","",F4)</f>
        <v>｛</v>
      </c>
      <c r="G41" s="28"/>
      <c r="H41">
        <f ca="1">IF(H4="","",H4)</f>
        <v>3</v>
      </c>
      <c r="I41" s="29" t="str">
        <f>IF(I4="","",I4)</f>
        <v>ｘ</v>
      </c>
      <c r="J41" s="29"/>
      <c r="K41" s="29" t="str">
        <f ca="1">IF(K4="","",K4)</f>
        <v>＋</v>
      </c>
      <c r="L41" s="29"/>
      <c r="M41">
        <f ca="1">IF(M4="","",M4)</f>
        <v>2</v>
      </c>
      <c r="N41" s="29" t="str">
        <f>IF(N4="","",N4)</f>
        <v>ｙ</v>
      </c>
      <c r="O41" s="29"/>
      <c r="P41" s="29" t="str">
        <f>IF(P4="","",P4)</f>
        <v>＝</v>
      </c>
      <c r="Q41" s="29"/>
      <c r="R41" s="27">
        <f ca="1">IF(R4="","",R4)</f>
        <v>-44</v>
      </c>
      <c r="S41" s="27"/>
      <c r="T41" s="27"/>
      <c r="U41" t="str">
        <f>IF(U4="","",U4)</f>
        <v/>
      </c>
      <c r="V41" s="8" t="s">
        <v>49</v>
      </c>
      <c r="AU41" s="18">
        <f ca="1">IF(AU5="","",AU5)</f>
        <v>-4</v>
      </c>
      <c r="AV41" s="18">
        <f ca="1">IF(AV5="","",AV5)</f>
        <v>-16</v>
      </c>
    </row>
    <row r="42" spans="1:51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s="28"/>
      <c r="G42" s="28"/>
      <c r="H42" s="29" t="str">
        <f>IF(H5="","",H5)</f>
        <v>ｙ</v>
      </c>
      <c r="I42" s="29"/>
      <c r="J42" s="29" t="str">
        <f>IF(J5="","",J5)</f>
        <v>＝</v>
      </c>
      <c r="K42" s="29"/>
      <c r="L42">
        <f ca="1">IF(L5="","",L5)</f>
        <v>4</v>
      </c>
      <c r="M42" s="29" t="str">
        <f>IF(M5="","",M5)</f>
        <v>ｘ</v>
      </c>
      <c r="N42" s="29"/>
      <c r="O42" t="str">
        <f>IF(O5="","",O5)</f>
        <v/>
      </c>
      <c r="P42" t="str">
        <f>IF(P5="","",P5)</f>
        <v/>
      </c>
      <c r="Q42" t="str">
        <f>IF(Q5="","",Q5)</f>
        <v/>
      </c>
      <c r="R42" t="str">
        <f>IF(R5="","",R5)</f>
        <v/>
      </c>
      <c r="S42" t="str">
        <f>IF(S5="","",S5)</f>
        <v/>
      </c>
      <c r="T42" t="str">
        <f>IF(T5="","",T5)</f>
        <v/>
      </c>
      <c r="U42" t="str">
        <f>IF(U5="","",U5)</f>
        <v/>
      </c>
      <c r="V42" s="8" t="s">
        <v>50</v>
      </c>
    </row>
    <row r="43" spans="1:51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s="8" t="s">
        <v>51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</row>
    <row r="44" spans="1:51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s="8">
        <f ca="1">H41</f>
        <v>3</v>
      </c>
      <c r="G44" s="26" t="str">
        <f>I41</f>
        <v>ｘ</v>
      </c>
      <c r="H44" s="26"/>
      <c r="I44" s="26" t="str">
        <f ca="1">K41</f>
        <v>＋</v>
      </c>
      <c r="J44" s="26"/>
      <c r="K44" s="8">
        <f ca="1">M41</f>
        <v>2</v>
      </c>
      <c r="L44" s="26" t="s">
        <v>53</v>
      </c>
      <c r="M44" s="26"/>
      <c r="N44" s="8">
        <f ca="1">L42</f>
        <v>4</v>
      </c>
      <c r="O44" s="26" t="str">
        <f>M42</f>
        <v>ｘ</v>
      </c>
      <c r="P44" s="26"/>
      <c r="Q44" s="26" t="str">
        <f>P41</f>
        <v>＝</v>
      </c>
      <c r="R44" s="26"/>
      <c r="S44" s="31">
        <f ca="1">R41</f>
        <v>-44</v>
      </c>
      <c r="T44" s="31"/>
      <c r="U44" s="31"/>
      <c r="V44" s="8"/>
      <c r="W44" s="8"/>
    </row>
    <row r="45" spans="1:51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s="8"/>
      <c r="G45" s="8"/>
      <c r="H45" s="8">
        <f ca="1">F44</f>
        <v>3</v>
      </c>
      <c r="I45" s="26" t="str">
        <f>G44</f>
        <v>ｘ</v>
      </c>
      <c r="J45" s="26"/>
      <c r="K45" s="26" t="str">
        <f ca="1">I44</f>
        <v>＋</v>
      </c>
      <c r="L45" s="26"/>
      <c r="M45" s="26">
        <f ca="1">K44*N44</f>
        <v>8</v>
      </c>
      <c r="N45" s="26"/>
      <c r="O45" s="26" t="str">
        <f>O44</f>
        <v>ｘ</v>
      </c>
      <c r="P45" s="26"/>
      <c r="Q45" s="26" t="str">
        <f>Q44</f>
        <v>＝</v>
      </c>
      <c r="R45" s="26"/>
      <c r="S45" s="31">
        <f ca="1">S44</f>
        <v>-44</v>
      </c>
      <c r="T45" s="31"/>
      <c r="U45" s="31"/>
      <c r="V45" s="8"/>
      <c r="W45" s="8"/>
    </row>
    <row r="46" spans="1:51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s="8"/>
      <c r="G46" s="8"/>
      <c r="H46" s="8"/>
      <c r="I46" s="8"/>
      <c r="J46" s="8"/>
      <c r="K46" s="8"/>
      <c r="L46" s="46">
        <f ca="1">AW46</f>
        <v>11</v>
      </c>
      <c r="M46" s="46"/>
      <c r="N46" s="46"/>
      <c r="O46" s="26" t="str">
        <f>O45</f>
        <v>ｘ</v>
      </c>
      <c r="P46" s="26"/>
      <c r="Q46" s="26" t="str">
        <f>Q45</f>
        <v>＝</v>
      </c>
      <c r="R46" s="26"/>
      <c r="S46" s="31">
        <f ca="1">S45</f>
        <v>-44</v>
      </c>
      <c r="T46" s="31"/>
      <c r="U46" s="31"/>
      <c r="V46" s="8"/>
      <c r="W46" s="8"/>
      <c r="AU46" s="18">
        <f ca="1">H45</f>
        <v>3</v>
      </c>
      <c r="AV46" s="18">
        <f ca="1">IF(K45="－",-M45,M45)</f>
        <v>8</v>
      </c>
      <c r="AW46" s="18">
        <f ca="1">AU46+AV46</f>
        <v>11</v>
      </c>
    </row>
    <row r="47" spans="1:51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s="8"/>
      <c r="G47" s="8"/>
      <c r="H47" s="8"/>
      <c r="I47" s="8"/>
      <c r="J47" s="8"/>
      <c r="K47" s="8"/>
      <c r="L47" s="8"/>
      <c r="M47" s="8"/>
      <c r="N47" s="8"/>
      <c r="O47" s="26" t="str">
        <f>O46</f>
        <v>ｘ</v>
      </c>
      <c r="P47" s="26"/>
      <c r="Q47" s="26" t="str">
        <f>Q46</f>
        <v>＝</v>
      </c>
      <c r="R47" s="26"/>
      <c r="S47" s="31">
        <f ca="1">AU47</f>
        <v>-4</v>
      </c>
      <c r="T47" s="31"/>
      <c r="U47" s="31"/>
      <c r="V47" s="8"/>
      <c r="W47" s="8"/>
      <c r="AU47" s="18">
        <f ca="1">S46/L46</f>
        <v>-4</v>
      </c>
    </row>
    <row r="48" spans="1:51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s="26" t="s">
        <v>54</v>
      </c>
      <c r="G48" s="26"/>
      <c r="H48" s="26" t="s">
        <v>55</v>
      </c>
      <c r="I48" s="26"/>
      <c r="J48" s="31">
        <f ca="1">S47</f>
        <v>-4</v>
      </c>
      <c r="K48" s="31"/>
      <c r="L48" s="31"/>
      <c r="M48" s="8" t="s">
        <v>52</v>
      </c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50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s="8"/>
      <c r="G49" s="8"/>
      <c r="H49" s="8"/>
      <c r="I49" s="8"/>
      <c r="J49" s="8"/>
      <c r="K49" s="8"/>
      <c r="L49" s="8"/>
      <c r="M49" s="8"/>
      <c r="N49" s="8"/>
      <c r="O49" s="26" t="s">
        <v>56</v>
      </c>
      <c r="P49" s="26"/>
      <c r="Q49" s="26" t="s">
        <v>55</v>
      </c>
      <c r="R49" s="26"/>
      <c r="S49" s="31">
        <f ca="1">AU49</f>
        <v>-16</v>
      </c>
      <c r="T49" s="31"/>
      <c r="U49" s="31"/>
      <c r="V49" s="8"/>
      <c r="W49" s="8"/>
      <c r="AU49" s="18">
        <f ca="1">L42*S47</f>
        <v>-16</v>
      </c>
    </row>
    <row r="50" spans="1:50" ht="20.149999999999999" customHeight="1" x14ac:dyDescent="0.2">
      <c r="A50" t="str">
        <f>IF(A14="","",A14)</f>
        <v/>
      </c>
      <c r="B50" t="str">
        <f>IF(B14="","",B14)</f>
        <v/>
      </c>
      <c r="C50" t="str">
        <f>IF(C14="","",C14)</f>
        <v/>
      </c>
      <c r="F50" s="8" t="s">
        <v>57</v>
      </c>
      <c r="G50" s="26" t="s">
        <v>54</v>
      </c>
      <c r="H50" s="26"/>
      <c r="I50" s="8" t="s">
        <v>58</v>
      </c>
      <c r="J50" s="26" t="s">
        <v>56</v>
      </c>
      <c r="K50" s="26"/>
      <c r="L50" s="8" t="s">
        <v>59</v>
      </c>
      <c r="M50" s="26" t="s">
        <v>55</v>
      </c>
      <c r="N50" s="26"/>
      <c r="O50" s="8" t="s">
        <v>57</v>
      </c>
      <c r="P50" s="26">
        <f ca="1">S47</f>
        <v>-4</v>
      </c>
      <c r="Q50" s="26"/>
      <c r="R50" s="26"/>
      <c r="S50" s="8" t="s">
        <v>58</v>
      </c>
      <c r="T50" s="26">
        <f ca="1">S49</f>
        <v>-16</v>
      </c>
      <c r="U50" s="26"/>
      <c r="V50" s="26"/>
      <c r="W50" s="8" t="s">
        <v>59</v>
      </c>
    </row>
    <row r="51" spans="1:50" ht="20.149999999999999" customHeight="1" x14ac:dyDescent="0.2">
      <c r="G51" s="7"/>
      <c r="H51" s="7"/>
      <c r="J51" s="7"/>
      <c r="K51" s="7"/>
      <c r="M51" s="7"/>
      <c r="N51" s="7"/>
      <c r="P51" s="7"/>
      <c r="Q51" s="7"/>
      <c r="S51" s="7"/>
      <c r="T51" s="7"/>
    </row>
    <row r="52" spans="1:50" ht="20.149999999999999" customHeight="1" x14ac:dyDescent="0.2">
      <c r="A52" t="str">
        <f t="shared" ref="A52:C53" si="2">IF(A15="","",A15)</f>
        <v/>
      </c>
      <c r="B52" t="str">
        <f t="shared" si="2"/>
        <v/>
      </c>
      <c r="C52" t="str">
        <f t="shared" si="2"/>
        <v>(2)</v>
      </c>
      <c r="F52" s="28" t="str">
        <f>IF(F15="","",F15)</f>
        <v>｛</v>
      </c>
      <c r="G52" s="28"/>
      <c r="H52" s="29" t="str">
        <f>IF(H15="","",H15)</f>
        <v>ｘ</v>
      </c>
      <c r="I52" s="29"/>
      <c r="J52" s="29" t="str">
        <f>IF(J15="","",J15)</f>
        <v>＝</v>
      </c>
      <c r="K52" s="29"/>
      <c r="L52" s="29" t="str">
        <f>IF(L15="","",L15)</f>
        <v>－</v>
      </c>
      <c r="M52" s="29"/>
      <c r="N52">
        <f ca="1">IF(N15="","",N15)</f>
        <v>3</v>
      </c>
      <c r="O52" s="29" t="str">
        <f>IF(O15="","",O15)</f>
        <v>ｙ</v>
      </c>
      <c r="P52" s="29"/>
      <c r="Q52" s="29" t="str">
        <f ca="1">IF(Q15="","",Q15)</f>
        <v>＋</v>
      </c>
      <c r="R52" s="29"/>
      <c r="S52">
        <f ca="1">IF(S15="","",S15)</f>
        <v>3</v>
      </c>
      <c r="T52" t="str">
        <f>IF(T15="","",T15)</f>
        <v/>
      </c>
      <c r="U52" s="8" t="s">
        <v>49</v>
      </c>
      <c r="AT52" t="str">
        <f>IF(AT15="","",AT15)</f>
        <v/>
      </c>
      <c r="AU52" s="18">
        <f ca="1">IF(AU15="","",AU15)</f>
        <v>15</v>
      </c>
      <c r="AV52" s="18">
        <f ca="1">IF(AV15="","",AV15)</f>
        <v>-4</v>
      </c>
    </row>
    <row r="53" spans="1:50" ht="20.149999999999999" customHeight="1" x14ac:dyDescent="0.2">
      <c r="A53" t="str">
        <f t="shared" si="2"/>
        <v/>
      </c>
      <c r="B53" t="str">
        <f t="shared" si="2"/>
        <v/>
      </c>
      <c r="C53" t="str">
        <f t="shared" si="2"/>
        <v/>
      </c>
      <c r="F53" s="28"/>
      <c r="G53" s="28"/>
      <c r="H53">
        <f ca="1">IF(H16="","",H16)</f>
        <v>4</v>
      </c>
      <c r="I53" s="29" t="str">
        <f>IF(I16="","",I16)</f>
        <v>ｘ</v>
      </c>
      <c r="J53" s="29"/>
      <c r="K53" s="29" t="str">
        <f ca="1">IF(K16="","",K16)</f>
        <v>－</v>
      </c>
      <c r="L53" s="29"/>
      <c r="M53" s="29" t="str">
        <f>IF(M16="","",M16)</f>
        <v>ｙ</v>
      </c>
      <c r="N53" s="29"/>
      <c r="O53" s="29" t="str">
        <f>IF(O16="","",O16)</f>
        <v>＝</v>
      </c>
      <c r="P53" s="29"/>
      <c r="Q53" s="27">
        <f ca="1">IF(Q16="","",Q16)</f>
        <v>64</v>
      </c>
      <c r="R53" s="27"/>
      <c r="S53" s="27"/>
      <c r="T53" t="str">
        <f>IF(T16="","",T16)</f>
        <v/>
      </c>
      <c r="U53" s="8" t="s">
        <v>50</v>
      </c>
      <c r="AT53" t="str">
        <f>IF(AT16="","",AT16)</f>
        <v/>
      </c>
    </row>
    <row r="54" spans="1:50" ht="20.149999999999999" customHeight="1" x14ac:dyDescent="0.2">
      <c r="A54" t="str">
        <f t="shared" ref="A54:C62" si="3">IF(A17="","",A17)</f>
        <v/>
      </c>
      <c r="B54" t="str">
        <f t="shared" si="3"/>
        <v/>
      </c>
      <c r="C54" t="str">
        <f t="shared" si="3"/>
        <v/>
      </c>
      <c r="F54" s="8" t="s">
        <v>60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50" ht="20.149999999999999" customHeight="1" x14ac:dyDescent="0.2">
      <c r="A55" t="str">
        <f t="shared" si="3"/>
        <v/>
      </c>
      <c r="B55" t="str">
        <f t="shared" si="3"/>
        <v/>
      </c>
      <c r="C55" t="str">
        <f t="shared" si="3"/>
        <v/>
      </c>
      <c r="F55" s="8">
        <f ca="1">H53</f>
        <v>4</v>
      </c>
      <c r="G55" s="8" t="s">
        <v>57</v>
      </c>
      <c r="H55" s="26" t="str">
        <f>L52</f>
        <v>－</v>
      </c>
      <c r="I55" s="26"/>
      <c r="J55" s="8">
        <f ca="1">N52</f>
        <v>3</v>
      </c>
      <c r="K55" s="26" t="str">
        <f>O52</f>
        <v>ｙ</v>
      </c>
      <c r="L55" s="26"/>
      <c r="M55" s="26" t="str">
        <f ca="1">Q52</f>
        <v>＋</v>
      </c>
      <c r="N55" s="26"/>
      <c r="O55" s="8">
        <f ca="1">S52</f>
        <v>3</v>
      </c>
      <c r="P55" s="8" t="s">
        <v>59</v>
      </c>
      <c r="Q55" s="26" t="str">
        <f ca="1">K53</f>
        <v>－</v>
      </c>
      <c r="R55" s="26"/>
      <c r="S55" s="26" t="str">
        <f>M53</f>
        <v>ｙ</v>
      </c>
      <c r="T55" s="26"/>
      <c r="U55" s="26" t="str">
        <f>O53</f>
        <v>＝</v>
      </c>
      <c r="V55" s="26"/>
      <c r="W55" s="31">
        <f ca="1">Q53</f>
        <v>64</v>
      </c>
      <c r="X55" s="31"/>
      <c r="Y55" s="31"/>
      <c r="AU55" s="18">
        <f ca="1">F55*J55</f>
        <v>12</v>
      </c>
      <c r="AV55" s="18">
        <f ca="1">IF(M55="－",-F55*O55,F55*O55)</f>
        <v>12</v>
      </c>
    </row>
    <row r="56" spans="1:50" ht="20.149999999999999" customHeight="1" x14ac:dyDescent="0.2">
      <c r="A56" t="str">
        <f t="shared" si="3"/>
        <v/>
      </c>
      <c r="B56" t="str">
        <f t="shared" si="3"/>
        <v/>
      </c>
      <c r="C56" t="str">
        <f t="shared" si="3"/>
        <v/>
      </c>
      <c r="F56" s="8"/>
      <c r="G56" s="26" t="s">
        <v>62</v>
      </c>
      <c r="H56" s="26"/>
      <c r="I56" s="26">
        <f ca="1">AU55</f>
        <v>12</v>
      </c>
      <c r="J56" s="26"/>
      <c r="K56" s="26" t="str">
        <f>K55</f>
        <v>ｙ</v>
      </c>
      <c r="L56" s="26"/>
      <c r="M56" s="26" t="str">
        <f ca="1">IF(AV55&lt;0,"－","＋")</f>
        <v>＋</v>
      </c>
      <c r="N56" s="26"/>
      <c r="O56" s="26">
        <f ca="1">ABS(AV55)</f>
        <v>12</v>
      </c>
      <c r="P56" s="26"/>
      <c r="Q56" s="26" t="str">
        <f ca="1">Q55</f>
        <v>－</v>
      </c>
      <c r="R56" s="26"/>
      <c r="S56" s="26" t="str">
        <f>S55</f>
        <v>ｙ</v>
      </c>
      <c r="T56" s="26"/>
      <c r="U56" s="26" t="str">
        <f>U55</f>
        <v>＝</v>
      </c>
      <c r="V56" s="26"/>
      <c r="W56" s="31">
        <f ca="1">W55</f>
        <v>64</v>
      </c>
      <c r="X56" s="31"/>
      <c r="Y56" s="31"/>
      <c r="AU56" s="18">
        <f ca="1">-I56</f>
        <v>-12</v>
      </c>
      <c r="AV56" s="18">
        <f ca="1">IF(M56="－",-O56,O56)</f>
        <v>12</v>
      </c>
      <c r="AW56" s="18">
        <f ca="1">IF(Q56="－",-1,1)</f>
        <v>-1</v>
      </c>
      <c r="AX56" s="18">
        <f ca="1">W56</f>
        <v>64</v>
      </c>
    </row>
    <row r="57" spans="1:50" ht="20.149999999999999" customHeight="1" x14ac:dyDescent="0.2">
      <c r="A57" t="str">
        <f t="shared" si="3"/>
        <v/>
      </c>
      <c r="B57" t="str">
        <f t="shared" si="3"/>
        <v/>
      </c>
      <c r="C57" t="str">
        <f t="shared" si="3"/>
        <v/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46">
        <f ca="1">AU57</f>
        <v>-13</v>
      </c>
      <c r="Q57" s="46"/>
      <c r="R57" s="46"/>
      <c r="S57" s="26" t="str">
        <f>S56</f>
        <v>ｙ</v>
      </c>
      <c r="T57" s="26"/>
      <c r="U57" s="26" t="str">
        <f>U56</f>
        <v>＝</v>
      </c>
      <c r="V57" s="26"/>
      <c r="W57" s="31">
        <f ca="1">AV57</f>
        <v>52</v>
      </c>
      <c r="X57" s="31"/>
      <c r="Y57" s="31"/>
      <c r="AU57" s="18">
        <f ca="1">AU56+AW56</f>
        <v>-13</v>
      </c>
      <c r="AV57" s="18">
        <f ca="1">AX56-AV56</f>
        <v>52</v>
      </c>
    </row>
    <row r="58" spans="1:50" ht="20.149999999999999" customHeight="1" x14ac:dyDescent="0.2">
      <c r="A58" t="str">
        <f t="shared" si="3"/>
        <v/>
      </c>
      <c r="B58" t="str">
        <f t="shared" si="3"/>
        <v/>
      </c>
      <c r="C58" t="str">
        <f t="shared" si="3"/>
        <v/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26" t="s">
        <v>56</v>
      </c>
      <c r="T58" s="26"/>
      <c r="U58" s="26" t="s">
        <v>55</v>
      </c>
      <c r="V58" s="26"/>
      <c r="W58" s="31">
        <f ca="1">W57/P57</f>
        <v>-4</v>
      </c>
      <c r="X58" s="31"/>
      <c r="Y58" s="31"/>
    </row>
    <row r="59" spans="1:50" ht="20.149999999999999" customHeight="1" x14ac:dyDescent="0.2">
      <c r="A59" t="str">
        <f t="shared" si="3"/>
        <v/>
      </c>
      <c r="B59" t="str">
        <f t="shared" si="3"/>
        <v/>
      </c>
      <c r="C59" t="str">
        <f t="shared" si="3"/>
        <v/>
      </c>
      <c r="F59" s="26" t="s">
        <v>56</v>
      </c>
      <c r="G59" s="26"/>
      <c r="H59" s="26" t="s">
        <v>55</v>
      </c>
      <c r="I59" s="26"/>
      <c r="J59" s="31">
        <f ca="1">W58</f>
        <v>-4</v>
      </c>
      <c r="K59" s="31"/>
      <c r="L59" s="31"/>
      <c r="M59" s="8" t="s">
        <v>61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50" ht="20.149999999999999" customHeight="1" x14ac:dyDescent="0.2">
      <c r="A60" t="str">
        <f t="shared" si="3"/>
        <v/>
      </c>
      <c r="B60" t="str">
        <f t="shared" si="3"/>
        <v/>
      </c>
      <c r="C60" t="str">
        <f t="shared" si="3"/>
        <v/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26" t="s">
        <v>54</v>
      </c>
      <c r="T60" s="26"/>
      <c r="U60" s="26" t="s">
        <v>55</v>
      </c>
      <c r="V60" s="26"/>
      <c r="W60" s="31">
        <f ca="1">AU60+AV60</f>
        <v>15</v>
      </c>
      <c r="X60" s="31"/>
      <c r="Y60" s="31"/>
      <c r="AU60" s="18">
        <f ca="1">-N52*W58</f>
        <v>12</v>
      </c>
      <c r="AV60" s="18">
        <f ca="1">IF(Q52="－",-S52,S52)</f>
        <v>3</v>
      </c>
    </row>
    <row r="61" spans="1:50" ht="20.149999999999999" customHeight="1" x14ac:dyDescent="0.2">
      <c r="A61" t="str">
        <f t="shared" si="3"/>
        <v/>
      </c>
      <c r="B61" t="str">
        <f t="shared" si="3"/>
        <v/>
      </c>
      <c r="C61" t="str">
        <f t="shared" si="3"/>
        <v/>
      </c>
      <c r="F61" s="8" t="s">
        <v>57</v>
      </c>
      <c r="G61" s="26" t="s">
        <v>54</v>
      </c>
      <c r="H61" s="26"/>
      <c r="I61" s="8" t="s">
        <v>58</v>
      </c>
      <c r="J61" s="26" t="s">
        <v>56</v>
      </c>
      <c r="K61" s="26"/>
      <c r="L61" s="8" t="s">
        <v>59</v>
      </c>
      <c r="M61" s="26" t="s">
        <v>55</v>
      </c>
      <c r="N61" s="26"/>
      <c r="O61" s="8" t="s">
        <v>57</v>
      </c>
      <c r="P61" s="26">
        <f ca="1">W60</f>
        <v>15</v>
      </c>
      <c r="Q61" s="26"/>
      <c r="R61" s="26"/>
      <c r="S61" s="8" t="s">
        <v>58</v>
      </c>
      <c r="T61" s="26">
        <f ca="1">W58</f>
        <v>-4</v>
      </c>
      <c r="U61" s="26"/>
      <c r="V61" s="26"/>
      <c r="W61" s="8" t="s">
        <v>59</v>
      </c>
      <c r="X61" s="8"/>
      <c r="Y61" s="8"/>
    </row>
    <row r="62" spans="1:50" ht="20.149999999999999" customHeight="1" x14ac:dyDescent="0.2">
      <c r="A62" t="str">
        <f t="shared" si="3"/>
        <v/>
      </c>
      <c r="B62" t="str">
        <f t="shared" si="3"/>
        <v/>
      </c>
      <c r="C62" t="str">
        <f t="shared" si="3"/>
        <v/>
      </c>
    </row>
    <row r="63" spans="1:50" ht="20.149999999999999" customHeight="1" x14ac:dyDescent="0.2">
      <c r="A63" t="str">
        <f t="shared" ref="A63:C64" si="4">IF(A26="","",A26)</f>
        <v/>
      </c>
      <c r="B63" t="str">
        <f t="shared" si="4"/>
        <v/>
      </c>
      <c r="C63" t="str">
        <f t="shared" si="4"/>
        <v>(3)</v>
      </c>
      <c r="F63" s="28" t="str">
        <f>IF(F26="","",F26)</f>
        <v>｛</v>
      </c>
      <c r="G63" s="28"/>
      <c r="H63" s="29" t="str">
        <f>IF(H26="","",H26)</f>
        <v>ｙ</v>
      </c>
      <c r="I63" s="29"/>
      <c r="J63" s="29" t="str">
        <f>IF(J26="","",J26)</f>
        <v>＝</v>
      </c>
      <c r="K63" s="29"/>
      <c r="L63" s="29" t="str">
        <f>IF(L26="","",L26)</f>
        <v>ｘ</v>
      </c>
      <c r="M63" s="29"/>
      <c r="N63" s="29" t="str">
        <f ca="1">IF(N26="","",N26)</f>
        <v>－</v>
      </c>
      <c r="O63" s="29"/>
      <c r="P63">
        <f ca="1">IF(P26="","",P26)</f>
        <v>4</v>
      </c>
      <c r="Q63" t="str">
        <f>IF(Q26="","",Q26)</f>
        <v/>
      </c>
      <c r="R63" t="str">
        <f>IF(R26="","",R26)</f>
        <v/>
      </c>
      <c r="S63" t="str">
        <f>IF(S26="","",S26)</f>
        <v/>
      </c>
      <c r="U63" t="str">
        <f>IF(T26="","",T26)</f>
        <v/>
      </c>
      <c r="V63" s="8" t="s">
        <v>49</v>
      </c>
      <c r="AU63" s="18">
        <f ca="1">IF(AU26="","",AU26)</f>
        <v>-1</v>
      </c>
      <c r="AV63" s="18">
        <f ca="1">IF(AV26="","",AV26)</f>
        <v>-5</v>
      </c>
    </row>
    <row r="64" spans="1:50" ht="20.149999999999999" customHeight="1" x14ac:dyDescent="0.2">
      <c r="A64" t="str">
        <f t="shared" si="4"/>
        <v/>
      </c>
      <c r="B64" t="str">
        <f t="shared" si="4"/>
        <v/>
      </c>
      <c r="C64" t="str">
        <f t="shared" si="4"/>
        <v/>
      </c>
      <c r="F64" s="28"/>
      <c r="G64" s="28"/>
      <c r="H64">
        <f ca="1">IF(H27="","",H27)</f>
        <v>7</v>
      </c>
      <c r="I64" s="29" t="str">
        <f>IF(I27="","",I27)</f>
        <v>ｘ</v>
      </c>
      <c r="J64" s="29"/>
      <c r="K64" s="29" t="str">
        <f ca="1">IF(K27="","",K27)</f>
        <v>－</v>
      </c>
      <c r="L64" s="29"/>
      <c r="M64" s="29">
        <f ca="1">IF(M27="","",M27)</f>
        <v>10</v>
      </c>
      <c r="N64" s="29"/>
      <c r="O64" s="29" t="str">
        <f>IF(O27="","",O27)</f>
        <v>ｙ</v>
      </c>
      <c r="P64" s="29"/>
      <c r="Q64" s="29" t="str">
        <f>IF(Q27="","",Q27)</f>
        <v>＝</v>
      </c>
      <c r="R64" s="29"/>
      <c r="S64" s="27">
        <f ca="1">IF(S27="","",S27)</f>
        <v>43</v>
      </c>
      <c r="T64" s="27"/>
      <c r="U64" s="27"/>
      <c r="V64" s="8" t="s">
        <v>50</v>
      </c>
    </row>
    <row r="65" spans="1:50" ht="20.149999999999999" customHeight="1" x14ac:dyDescent="0.2">
      <c r="A65" t="str">
        <f t="shared" ref="A65:C73" si="5">IF(A28="","",A28)</f>
        <v/>
      </c>
      <c r="B65" t="str">
        <f t="shared" si="5"/>
        <v/>
      </c>
      <c r="C65" t="str">
        <f t="shared" si="5"/>
        <v/>
      </c>
      <c r="F65" s="8" t="s">
        <v>60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</row>
    <row r="66" spans="1:50" ht="20.149999999999999" customHeight="1" x14ac:dyDescent="0.2">
      <c r="A66" t="str">
        <f t="shared" si="5"/>
        <v/>
      </c>
      <c r="B66" t="str">
        <f t="shared" si="5"/>
        <v/>
      </c>
      <c r="C66" t="str">
        <f t="shared" si="5"/>
        <v/>
      </c>
      <c r="F66" s="8">
        <f ca="1">H64</f>
        <v>7</v>
      </c>
      <c r="G66" s="26" t="str">
        <f>I64</f>
        <v>ｘ</v>
      </c>
      <c r="H66" s="26"/>
      <c r="I66" s="26" t="str">
        <f ca="1">K64</f>
        <v>－</v>
      </c>
      <c r="J66" s="26"/>
      <c r="K66" s="26">
        <f ca="1">M64</f>
        <v>10</v>
      </c>
      <c r="L66" s="26"/>
      <c r="M66" s="8" t="s">
        <v>57</v>
      </c>
      <c r="N66" s="26" t="str">
        <f>L63</f>
        <v>ｘ</v>
      </c>
      <c r="O66" s="26"/>
      <c r="P66" s="26" t="str">
        <f ca="1">N63</f>
        <v>－</v>
      </c>
      <c r="Q66" s="26"/>
      <c r="R66" s="8">
        <f ca="1">P63</f>
        <v>4</v>
      </c>
      <c r="S66" s="8" t="s">
        <v>59</v>
      </c>
      <c r="T66" s="26" t="str">
        <f>Q64</f>
        <v>＝</v>
      </c>
      <c r="U66" s="26"/>
      <c r="V66" s="31">
        <f ca="1">S64</f>
        <v>43</v>
      </c>
      <c r="W66" s="31"/>
      <c r="X66" s="31"/>
      <c r="AU66" s="18">
        <f ca="1">F66</f>
        <v>7</v>
      </c>
      <c r="AV66" s="18">
        <f ca="1">IF(I66="－",-K66,K66)</f>
        <v>-10</v>
      </c>
      <c r="AW66" s="18">
        <f ca="1">IF(P66="－",-R66,R66)</f>
        <v>-4</v>
      </c>
      <c r="AX66" s="18">
        <f ca="1">AV66*AW66</f>
        <v>40</v>
      </c>
    </row>
    <row r="67" spans="1:50" ht="20.149999999999999" customHeight="1" x14ac:dyDescent="0.2">
      <c r="A67" t="str">
        <f t="shared" si="5"/>
        <v/>
      </c>
      <c r="B67" t="str">
        <f t="shared" si="5"/>
        <v/>
      </c>
      <c r="C67" t="str">
        <f t="shared" si="5"/>
        <v/>
      </c>
      <c r="F67" s="8"/>
      <c r="G67" s="8">
        <f ca="1">F66</f>
        <v>7</v>
      </c>
      <c r="H67" s="26" t="str">
        <f>G66</f>
        <v>ｘ</v>
      </c>
      <c r="I67" s="26"/>
      <c r="J67" s="26" t="str">
        <f ca="1">I66</f>
        <v>－</v>
      </c>
      <c r="K67" s="26"/>
      <c r="L67" s="26">
        <f ca="1">K66</f>
        <v>10</v>
      </c>
      <c r="M67" s="26"/>
      <c r="N67" s="26" t="str">
        <f>N66</f>
        <v>ｘ</v>
      </c>
      <c r="O67" s="26"/>
      <c r="P67" s="26" t="str">
        <f ca="1">IF(AX66&lt;0,"－","＋")</f>
        <v>＋</v>
      </c>
      <c r="Q67" s="26"/>
      <c r="R67" s="26">
        <f ca="1">ABS(AX66)</f>
        <v>40</v>
      </c>
      <c r="S67" s="26"/>
      <c r="T67" s="26" t="s">
        <v>55</v>
      </c>
      <c r="U67" s="26"/>
      <c r="V67" s="31">
        <f ca="1">V66</f>
        <v>43</v>
      </c>
      <c r="W67" s="31"/>
      <c r="X67" s="31"/>
      <c r="AU67" s="18">
        <f ca="1">AU66+AV66</f>
        <v>-3</v>
      </c>
      <c r="AV67" s="18">
        <f ca="1">V67-AX66</f>
        <v>3</v>
      </c>
    </row>
    <row r="68" spans="1:50" ht="20.149999999999999" customHeight="1" x14ac:dyDescent="0.2">
      <c r="A68" t="str">
        <f t="shared" si="5"/>
        <v/>
      </c>
      <c r="B68" t="str">
        <f t="shared" si="5"/>
        <v/>
      </c>
      <c r="C68" t="str">
        <f t="shared" si="5"/>
        <v/>
      </c>
      <c r="F68" s="8"/>
      <c r="G68" s="8"/>
      <c r="H68" s="8"/>
      <c r="I68" s="8"/>
      <c r="J68" s="8"/>
      <c r="K68" s="8"/>
      <c r="L68" s="8"/>
      <c r="M68" s="8"/>
      <c r="N68" s="8"/>
      <c r="O68" s="46">
        <f ca="1">AU67</f>
        <v>-3</v>
      </c>
      <c r="P68" s="46"/>
      <c r="Q68" s="26" t="s">
        <v>54</v>
      </c>
      <c r="R68" s="26"/>
      <c r="S68" s="26" t="str">
        <f>T67</f>
        <v>＝</v>
      </c>
      <c r="T68" s="26"/>
      <c r="U68" s="31">
        <f ca="1">AV67</f>
        <v>3</v>
      </c>
      <c r="V68" s="31"/>
      <c r="W68" s="31"/>
    </row>
    <row r="69" spans="1:50" ht="20.149999999999999" customHeight="1" x14ac:dyDescent="0.2">
      <c r="A69" t="str">
        <f t="shared" si="5"/>
        <v/>
      </c>
      <c r="B69" t="str">
        <f t="shared" si="5"/>
        <v/>
      </c>
      <c r="C69" t="str">
        <f t="shared" si="5"/>
        <v/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26" t="s">
        <v>54</v>
      </c>
      <c r="R69" s="26"/>
      <c r="S69" s="26" t="s">
        <v>55</v>
      </c>
      <c r="T69" s="26"/>
      <c r="U69" s="31">
        <f ca="1">U68/O68</f>
        <v>-1</v>
      </c>
      <c r="V69" s="31"/>
      <c r="W69" s="31"/>
    </row>
    <row r="70" spans="1:50" ht="20.149999999999999" customHeight="1" x14ac:dyDescent="0.2">
      <c r="A70" t="str">
        <f t="shared" si="5"/>
        <v/>
      </c>
      <c r="B70" t="str">
        <f t="shared" si="5"/>
        <v/>
      </c>
      <c r="C70" t="str">
        <f t="shared" si="5"/>
        <v/>
      </c>
      <c r="F70" s="26" t="s">
        <v>54</v>
      </c>
      <c r="G70" s="26"/>
      <c r="H70" s="26" t="s">
        <v>55</v>
      </c>
      <c r="I70" s="26"/>
      <c r="J70" s="31">
        <f ca="1">U69</f>
        <v>-1</v>
      </c>
      <c r="K70" s="31"/>
      <c r="L70" s="31"/>
      <c r="M70" s="8" t="s">
        <v>61</v>
      </c>
      <c r="N70" s="8"/>
      <c r="O70" s="8"/>
      <c r="P70" s="8"/>
      <c r="Q70" s="8"/>
      <c r="R70" s="8"/>
      <c r="S70" s="8"/>
      <c r="T70" s="8"/>
      <c r="U70" s="8"/>
      <c r="V70" s="8"/>
      <c r="W70" s="8"/>
    </row>
    <row r="71" spans="1:50" ht="20.149999999999999" customHeight="1" x14ac:dyDescent="0.2">
      <c r="A71" t="str">
        <f t="shared" si="5"/>
        <v/>
      </c>
      <c r="B71" t="str">
        <f t="shared" si="5"/>
        <v/>
      </c>
      <c r="C71" t="str">
        <f t="shared" si="5"/>
        <v/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26" t="s">
        <v>56</v>
      </c>
      <c r="R71" s="26"/>
      <c r="S71" s="26" t="s">
        <v>55</v>
      </c>
      <c r="T71" s="26"/>
      <c r="U71" s="31">
        <f ca="1">AU71+AV71</f>
        <v>-5</v>
      </c>
      <c r="V71" s="31"/>
      <c r="W71" s="31"/>
      <c r="AU71" s="18">
        <f ca="1">U69</f>
        <v>-1</v>
      </c>
      <c r="AV71" s="18">
        <f ca="1">IF(N63="－",-P63,P63)</f>
        <v>-4</v>
      </c>
    </row>
    <row r="72" spans="1:50" ht="20.149999999999999" customHeight="1" x14ac:dyDescent="0.2">
      <c r="A72" t="str">
        <f t="shared" si="5"/>
        <v/>
      </c>
      <c r="B72" t="str">
        <f t="shared" si="5"/>
        <v/>
      </c>
      <c r="C72" t="str">
        <f t="shared" si="5"/>
        <v/>
      </c>
      <c r="F72" s="8" t="s">
        <v>57</v>
      </c>
      <c r="G72" s="26" t="s">
        <v>54</v>
      </c>
      <c r="H72" s="26"/>
      <c r="I72" s="8" t="s">
        <v>58</v>
      </c>
      <c r="J72" s="26" t="s">
        <v>56</v>
      </c>
      <c r="K72" s="26"/>
      <c r="L72" s="8" t="s">
        <v>59</v>
      </c>
      <c r="M72" s="26" t="s">
        <v>55</v>
      </c>
      <c r="N72" s="26"/>
      <c r="O72" s="8" t="s">
        <v>57</v>
      </c>
      <c r="P72" s="26">
        <f ca="1">U69</f>
        <v>-1</v>
      </c>
      <c r="Q72" s="26"/>
      <c r="R72" s="26"/>
      <c r="S72" s="8" t="s">
        <v>58</v>
      </c>
      <c r="T72" s="26">
        <f ca="1">U71</f>
        <v>-5</v>
      </c>
      <c r="U72" s="26"/>
      <c r="V72" s="26"/>
      <c r="W72" s="8" t="s">
        <v>59</v>
      </c>
    </row>
    <row r="73" spans="1:50" ht="20.149999999999999" customHeight="1" x14ac:dyDescent="0.2">
      <c r="A73" t="str">
        <f t="shared" si="5"/>
        <v/>
      </c>
      <c r="B73" t="str">
        <f t="shared" si="5"/>
        <v/>
      </c>
      <c r="C73" t="str">
        <f t="shared" si="5"/>
        <v/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60">
    <mergeCell ref="T72:V72"/>
    <mergeCell ref="S69:T69"/>
    <mergeCell ref="U69:W69"/>
    <mergeCell ref="Q71:R71"/>
    <mergeCell ref="S71:T71"/>
    <mergeCell ref="U71:W71"/>
    <mergeCell ref="S68:T68"/>
    <mergeCell ref="U68:W68"/>
    <mergeCell ref="G72:H72"/>
    <mergeCell ref="J72:K72"/>
    <mergeCell ref="M72:N72"/>
    <mergeCell ref="P72:R72"/>
    <mergeCell ref="F70:G70"/>
    <mergeCell ref="H70:I70"/>
    <mergeCell ref="J70:L70"/>
    <mergeCell ref="O68:P68"/>
    <mergeCell ref="R67:S67"/>
    <mergeCell ref="T67:U67"/>
    <mergeCell ref="Q68:R68"/>
    <mergeCell ref="V67:X67"/>
    <mergeCell ref="T66:U66"/>
    <mergeCell ref="V66:X66"/>
    <mergeCell ref="Q69:R69"/>
    <mergeCell ref="P67:Q67"/>
    <mergeCell ref="J61:K61"/>
    <mergeCell ref="M61:N61"/>
    <mergeCell ref="P61:R61"/>
    <mergeCell ref="T61:V61"/>
    <mergeCell ref="H67:I67"/>
    <mergeCell ref="J67:K67"/>
    <mergeCell ref="N67:O67"/>
    <mergeCell ref="U60:V60"/>
    <mergeCell ref="N63:O63"/>
    <mergeCell ref="Q64:R64"/>
    <mergeCell ref="S64:U64"/>
    <mergeCell ref="G66:H66"/>
    <mergeCell ref="I66:J66"/>
    <mergeCell ref="N66:O66"/>
    <mergeCell ref="P66:Q66"/>
    <mergeCell ref="W58:Y58"/>
    <mergeCell ref="S57:T57"/>
    <mergeCell ref="U57:V57"/>
    <mergeCell ref="W57:Y57"/>
    <mergeCell ref="F59:G59"/>
    <mergeCell ref="H59:I59"/>
    <mergeCell ref="J59:L59"/>
    <mergeCell ref="S60:T60"/>
    <mergeCell ref="W60:Y60"/>
    <mergeCell ref="W55:Y55"/>
    <mergeCell ref="U56:V56"/>
    <mergeCell ref="W56:Y56"/>
    <mergeCell ref="S56:T56"/>
    <mergeCell ref="M56:N56"/>
    <mergeCell ref="K56:L56"/>
    <mergeCell ref="I56:J56"/>
    <mergeCell ref="G56:H56"/>
    <mergeCell ref="P57:R57"/>
    <mergeCell ref="AO1:AP1"/>
    <mergeCell ref="AO38:AP38"/>
    <mergeCell ref="F4:G5"/>
    <mergeCell ref="I4:J4"/>
    <mergeCell ref="K4:L4"/>
    <mergeCell ref="N4:O4"/>
    <mergeCell ref="P4:Q4"/>
    <mergeCell ref="R4:T4"/>
    <mergeCell ref="H5:I5"/>
    <mergeCell ref="J5:K5"/>
    <mergeCell ref="O15:P15"/>
    <mergeCell ref="Q15:R15"/>
    <mergeCell ref="I16:J16"/>
    <mergeCell ref="K16:L16"/>
    <mergeCell ref="M16:N16"/>
    <mergeCell ref="Q16:S16"/>
    <mergeCell ref="O16:P16"/>
    <mergeCell ref="F15:G16"/>
    <mergeCell ref="H15:I15"/>
    <mergeCell ref="J15:K15"/>
    <mergeCell ref="L15:M15"/>
    <mergeCell ref="Q27:R27"/>
    <mergeCell ref="S27:U27"/>
    <mergeCell ref="P41:Q41"/>
    <mergeCell ref="R41:T41"/>
    <mergeCell ref="Q44:R44"/>
    <mergeCell ref="S44:U44"/>
    <mergeCell ref="F41:G42"/>
    <mergeCell ref="I41:J41"/>
    <mergeCell ref="K41:L41"/>
    <mergeCell ref="N41:O41"/>
    <mergeCell ref="H42:I42"/>
    <mergeCell ref="J42:K42"/>
    <mergeCell ref="M42:N42"/>
    <mergeCell ref="F26:G27"/>
    <mergeCell ref="H26:I26"/>
    <mergeCell ref="J26:K26"/>
    <mergeCell ref="L26:M26"/>
    <mergeCell ref="M27:N27"/>
    <mergeCell ref="N26:O26"/>
    <mergeCell ref="I27:J27"/>
    <mergeCell ref="K27:L27"/>
    <mergeCell ref="O27:P27"/>
    <mergeCell ref="O44:P44"/>
    <mergeCell ref="O49:P49"/>
    <mergeCell ref="S47:U47"/>
    <mergeCell ref="Q49:R49"/>
    <mergeCell ref="S49:U49"/>
    <mergeCell ref="M53:N53"/>
    <mergeCell ref="O53:P53"/>
    <mergeCell ref="Q53:S53"/>
    <mergeCell ref="H55:I55"/>
    <mergeCell ref="K55:L55"/>
    <mergeCell ref="M55:N55"/>
    <mergeCell ref="Q55:R55"/>
    <mergeCell ref="S55:T55"/>
    <mergeCell ref="H52:I52"/>
    <mergeCell ref="J52:K52"/>
    <mergeCell ref="L52:M52"/>
    <mergeCell ref="G44:H44"/>
    <mergeCell ref="I44:J44"/>
    <mergeCell ref="L44:M44"/>
    <mergeCell ref="F52:G53"/>
    <mergeCell ref="M45:N45"/>
    <mergeCell ref="K45:L45"/>
    <mergeCell ref="I53:J53"/>
    <mergeCell ref="F48:G48"/>
    <mergeCell ref="H48:I48"/>
    <mergeCell ref="J48:L48"/>
    <mergeCell ref="S46:U46"/>
    <mergeCell ref="O45:P45"/>
    <mergeCell ref="Q45:R45"/>
    <mergeCell ref="S45:U45"/>
    <mergeCell ref="Q46:R46"/>
    <mergeCell ref="Q47:R47"/>
    <mergeCell ref="I45:J45"/>
    <mergeCell ref="O46:P46"/>
    <mergeCell ref="L46:N46"/>
    <mergeCell ref="O47:P47"/>
    <mergeCell ref="L67:M67"/>
    <mergeCell ref="G50:H50"/>
    <mergeCell ref="J50:K50"/>
    <mergeCell ref="M50:N50"/>
    <mergeCell ref="P50:R50"/>
    <mergeCell ref="T50:V50"/>
    <mergeCell ref="K66:L66"/>
    <mergeCell ref="F63:G64"/>
    <mergeCell ref="I64:J64"/>
    <mergeCell ref="K64:L64"/>
    <mergeCell ref="O64:P64"/>
    <mergeCell ref="H63:I63"/>
    <mergeCell ref="J63:K63"/>
    <mergeCell ref="L63:M63"/>
    <mergeCell ref="M64:N64"/>
    <mergeCell ref="K53:L53"/>
    <mergeCell ref="U55:V55"/>
    <mergeCell ref="O52:P52"/>
    <mergeCell ref="Q52:R52"/>
    <mergeCell ref="Q56:R56"/>
    <mergeCell ref="O56:P56"/>
    <mergeCell ref="S58:T58"/>
    <mergeCell ref="U58:V58"/>
    <mergeCell ref="G61:H6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100"/>
  <sheetViews>
    <sheetView workbookViewId="0"/>
  </sheetViews>
  <sheetFormatPr defaultColWidth="9" defaultRowHeight="14" x14ac:dyDescent="0.2"/>
  <cols>
    <col min="1" max="43" width="1.75" customWidth="1"/>
    <col min="44" max="44" width="9" customWidth="1"/>
    <col min="45" max="46" width="9" style="18" customWidth="1"/>
    <col min="47" max="51" width="9" style="18"/>
  </cols>
  <sheetData>
    <row r="1" spans="1:49" ht="23.5" x14ac:dyDescent="0.2">
      <c r="D1" s="3" t="s">
        <v>297</v>
      </c>
      <c r="AM1" s="2" t="s">
        <v>0</v>
      </c>
      <c r="AN1" s="2"/>
      <c r="AO1" s="30"/>
      <c r="AP1" s="30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9" ht="20.149999999999999" customHeight="1" x14ac:dyDescent="0.2">
      <c r="A3" s="1" t="s">
        <v>4</v>
      </c>
      <c r="D3" t="s">
        <v>41</v>
      </c>
    </row>
    <row r="4" spans="1:49" ht="20.149999999999999" customHeight="1" x14ac:dyDescent="0.2">
      <c r="C4" s="1" t="s">
        <v>40</v>
      </c>
      <c r="F4" s="28" t="s">
        <v>18</v>
      </c>
      <c r="G4" s="28"/>
      <c r="H4">
        <f ca="1">INT(RAND()*8+2)</f>
        <v>6</v>
      </c>
      <c r="I4" s="29" t="s">
        <v>10</v>
      </c>
      <c r="J4" s="29"/>
      <c r="K4" s="29" t="str">
        <f ca="1">IF((-1)^INT(RAND()*2)&lt;0,"－","＋")</f>
        <v>＋</v>
      </c>
      <c r="L4" s="29"/>
      <c r="M4">
        <f ca="1">INT(RAND()*8+2)</f>
        <v>8</v>
      </c>
      <c r="N4" s="29" t="s">
        <v>12</v>
      </c>
      <c r="O4" s="29"/>
      <c r="P4" s="29" t="s">
        <v>13</v>
      </c>
      <c r="Q4" s="29"/>
      <c r="R4" s="27">
        <f ca="1">AW4</f>
        <v>190</v>
      </c>
      <c r="S4" s="27"/>
      <c r="T4" s="27"/>
      <c r="AU4" s="18">
        <f ca="1">H4*AU5</f>
        <v>30</v>
      </c>
      <c r="AV4" s="18">
        <f ca="1">IF(K4="－",-M4*AV5,M4*AV5)</f>
        <v>160</v>
      </c>
      <c r="AW4" s="18">
        <f ca="1">AU4+AV4</f>
        <v>190</v>
      </c>
    </row>
    <row r="5" spans="1:49" ht="20.149999999999999" customHeight="1" x14ac:dyDescent="0.2">
      <c r="F5" s="28"/>
      <c r="G5" s="28"/>
      <c r="H5" s="29" t="s">
        <v>12</v>
      </c>
      <c r="I5" s="29"/>
      <c r="J5" s="29" t="s">
        <v>285</v>
      </c>
      <c r="K5" s="29"/>
      <c r="L5">
        <f ca="1">INT(RAND()*4+2)</f>
        <v>4</v>
      </c>
      <c r="M5" t="s">
        <v>10</v>
      </c>
      <c r="O5" s="29" t="s">
        <v>286</v>
      </c>
      <c r="P5" s="29"/>
      <c r="Q5">
        <v>0</v>
      </c>
      <c r="AU5" s="18">
        <f ca="1">INT(RAND()*5+1)*(-1)^INT(RAND()*2)</f>
        <v>5</v>
      </c>
      <c r="AV5" s="18">
        <f ca="1">L5*AU5</f>
        <v>20</v>
      </c>
    </row>
    <row r="6" spans="1:49" ht="20.149999999999999" customHeight="1" x14ac:dyDescent="0.2"/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>
      <c r="C13" s="1"/>
    </row>
    <row r="14" spans="1:49" ht="20.149999999999999" customHeight="1" x14ac:dyDescent="0.2">
      <c r="C14" s="1"/>
    </row>
    <row r="15" spans="1:49" ht="20.149999999999999" customHeight="1" x14ac:dyDescent="0.2">
      <c r="C15" s="1" t="s">
        <v>47</v>
      </c>
      <c r="F15" s="28" t="s">
        <v>18</v>
      </c>
      <c r="G15" s="28"/>
      <c r="H15" s="29" t="s">
        <v>10</v>
      </c>
      <c r="I15" s="29"/>
      <c r="J15" s="29" t="s">
        <v>11</v>
      </c>
      <c r="K15" s="29"/>
      <c r="L15">
        <f ca="1">INT(RAND()*4+2)</f>
        <v>2</v>
      </c>
      <c r="M15" s="29" t="s">
        <v>12</v>
      </c>
      <c r="N15" s="29"/>
      <c r="O15" s="29" t="s">
        <v>13</v>
      </c>
      <c r="P15" s="29"/>
      <c r="Q15" s="27">
        <f ca="1">AW15</f>
        <v>-15</v>
      </c>
      <c r="R15" s="27"/>
      <c r="S15" s="27"/>
      <c r="AS15" s="18">
        <f ca="1">INT(RAND()*8+2)*(-1)^INT(RAND()*2)</f>
        <v>-9</v>
      </c>
      <c r="AT15" s="18">
        <f ca="1">INT(RAND()*8+2)*(-1)^INT(RAND()*2)</f>
        <v>-3</v>
      </c>
      <c r="AU15" s="18">
        <f ca="1">AS15</f>
        <v>-9</v>
      </c>
      <c r="AV15" s="18">
        <f ca="1">L15*AT15</f>
        <v>-6</v>
      </c>
      <c r="AW15" s="18">
        <f ca="1">AU15+AV15</f>
        <v>-15</v>
      </c>
    </row>
    <row r="16" spans="1:49" ht="20.149999999999999" customHeight="1" x14ac:dyDescent="0.2">
      <c r="F16" s="28"/>
      <c r="G16" s="28"/>
      <c r="H16">
        <f ca="1">INT(RAND()*4+2)</f>
        <v>4</v>
      </c>
      <c r="I16" s="29" t="s">
        <v>10</v>
      </c>
      <c r="J16" s="29"/>
      <c r="K16" s="29" t="str">
        <f ca="1">IF((-1)^INT(RAND()*2)&lt;0,"－","＋")</f>
        <v>－</v>
      </c>
      <c r="L16" s="29"/>
      <c r="M16" s="29" t="s">
        <v>12</v>
      </c>
      <c r="N16" s="29"/>
      <c r="O16" s="29" t="s">
        <v>13</v>
      </c>
      <c r="P16" s="29"/>
      <c r="Q16" s="27">
        <f ca="1">AW16</f>
        <v>-33</v>
      </c>
      <c r="R16" s="27"/>
      <c r="S16" s="27"/>
      <c r="AU16" s="18">
        <f ca="1">H16*AS15</f>
        <v>-36</v>
      </c>
      <c r="AV16" s="18">
        <f ca="1">IF(K16="－",-AT15,AT15)</f>
        <v>3</v>
      </c>
      <c r="AW16" s="18">
        <f ca="1">AU16+AV16</f>
        <v>-33</v>
      </c>
    </row>
    <row r="17" spans="3:49" ht="20.149999999999999" customHeight="1" x14ac:dyDescent="0.2"/>
    <row r="18" spans="3:49" ht="20.149999999999999" customHeight="1" x14ac:dyDescent="0.2"/>
    <row r="19" spans="3:49" ht="20.149999999999999" customHeight="1" x14ac:dyDescent="0.2"/>
    <row r="20" spans="3:49" ht="20.149999999999999" customHeight="1" x14ac:dyDescent="0.2"/>
    <row r="21" spans="3:49" ht="20.149999999999999" customHeight="1" x14ac:dyDescent="0.2"/>
    <row r="22" spans="3:49" ht="20.149999999999999" customHeight="1" x14ac:dyDescent="0.2"/>
    <row r="23" spans="3:49" ht="20.149999999999999" customHeight="1" x14ac:dyDescent="0.2"/>
    <row r="24" spans="3:49" ht="20.149999999999999" customHeight="1" x14ac:dyDescent="0.2"/>
    <row r="25" spans="3:49" ht="20.149999999999999" customHeight="1" x14ac:dyDescent="0.2"/>
    <row r="26" spans="3:49" ht="20.149999999999999" customHeight="1" x14ac:dyDescent="0.2">
      <c r="C26" s="1" t="s">
        <v>48</v>
      </c>
      <c r="F26" s="28" t="s">
        <v>18</v>
      </c>
      <c r="G26" s="28"/>
      <c r="H26" s="29" t="s">
        <v>12</v>
      </c>
      <c r="I26" s="29"/>
      <c r="J26" s="29" t="s">
        <v>20</v>
      </c>
      <c r="K26" s="29"/>
      <c r="L26" s="29" t="s">
        <v>10</v>
      </c>
      <c r="M26" s="29"/>
      <c r="N26" s="29" t="s">
        <v>287</v>
      </c>
      <c r="O26" s="29"/>
      <c r="P26" s="27">
        <f ca="1">AW26</f>
        <v>2</v>
      </c>
      <c r="Q26" s="27"/>
      <c r="R26" s="27"/>
      <c r="AS26" s="18">
        <f ca="1">INT(RAND()*8+2)*(-1)^INT(RAND()*2)</f>
        <v>-5</v>
      </c>
      <c r="AT26" s="18">
        <f ca="1">INT(RAND()*8+2)*(-1)^INT(RAND()*2)</f>
        <v>-3</v>
      </c>
      <c r="AU26" s="18">
        <f ca="1">AT26</f>
        <v>-3</v>
      </c>
      <c r="AV26" s="18">
        <f ca="1">-AS26</f>
        <v>5</v>
      </c>
      <c r="AW26" s="18">
        <f ca="1">AU26+AV26</f>
        <v>2</v>
      </c>
    </row>
    <row r="27" spans="3:49" ht="20.149999999999999" customHeight="1" x14ac:dyDescent="0.2">
      <c r="F27" s="28"/>
      <c r="G27" s="28"/>
      <c r="H27">
        <f ca="1">INT(RAND()*4+4)</f>
        <v>6</v>
      </c>
      <c r="I27" s="29" t="s">
        <v>10</v>
      </c>
      <c r="J27" s="29"/>
      <c r="K27" s="29" t="str">
        <f ca="1">IF((-1)^INT(RAND()*2)&lt;0,"－","＋")</f>
        <v>－</v>
      </c>
      <c r="L27" s="29"/>
      <c r="M27" s="29">
        <f ca="1">IF(M28=1,"",M28)</f>
        <v>8</v>
      </c>
      <c r="N27" s="29"/>
      <c r="O27" s="29" t="s">
        <v>12</v>
      </c>
      <c r="P27" s="29"/>
      <c r="Q27" s="29" t="s">
        <v>13</v>
      </c>
      <c r="R27" s="29"/>
      <c r="S27" s="27">
        <f ca="1">AW27</f>
        <v>-6</v>
      </c>
      <c r="T27" s="27"/>
      <c r="U27" s="27"/>
      <c r="AU27" s="18">
        <f ca="1">H27*AS26</f>
        <v>-30</v>
      </c>
      <c r="AV27" s="18">
        <f ca="1">IF(K27="－",-M27*AT26,M27*AT26)</f>
        <v>24</v>
      </c>
      <c r="AW27" s="18">
        <f ca="1">AU27+AV27</f>
        <v>-6</v>
      </c>
    </row>
    <row r="28" spans="3:49" ht="20.149999999999999" customHeight="1" x14ac:dyDescent="0.2">
      <c r="M28" s="18">
        <f ca="1">H27+INT(RAND()*2+2)</f>
        <v>8</v>
      </c>
    </row>
    <row r="29" spans="3:49" ht="20.149999999999999" customHeight="1" x14ac:dyDescent="0.2"/>
    <row r="30" spans="3:49" ht="20.149999999999999" customHeight="1" x14ac:dyDescent="0.2"/>
    <row r="31" spans="3:49" ht="20.149999999999999" customHeight="1" x14ac:dyDescent="0.2"/>
    <row r="32" spans="3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8" customHeight="1" x14ac:dyDescent="0.2"/>
    <row r="37" spans="1:49" ht="18" customHeight="1" x14ac:dyDescent="0.2"/>
    <row r="38" spans="1:49" ht="23.5" x14ac:dyDescent="0.2">
      <c r="D38" s="3" t="str">
        <f>IF(D1="","",D1)</f>
        <v>連立方程式の解き方⑤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</row>
    <row r="39" spans="1:49" ht="23.5" x14ac:dyDescent="0.2">
      <c r="E39" s="19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9" ht="20.149999999999999" customHeight="1" x14ac:dyDescent="0.2">
      <c r="A40" t="str">
        <f t="shared" ref="A40:C49" si="0">IF(A3="","",A3)</f>
        <v>１．</v>
      </c>
      <c r="D40" t="str">
        <f>IF(D3="","",D3)</f>
        <v>次の連立方程式を代入法で解きなさい。</v>
      </c>
    </row>
    <row r="41" spans="1:49" ht="20.149999999999999" customHeight="1" x14ac:dyDescent="0.2">
      <c r="A41" t="str">
        <f t="shared" si="0"/>
        <v/>
      </c>
      <c r="B41" t="str">
        <f t="shared" si="0"/>
        <v/>
      </c>
      <c r="C41" t="str">
        <f t="shared" si="0"/>
        <v>(1)</v>
      </c>
      <c r="F41" s="28" t="str">
        <f>IF(F4="","",F4)</f>
        <v>｛</v>
      </c>
      <c r="G41" s="28"/>
      <c r="H41">
        <f ca="1">IF(H4="","",H4)</f>
        <v>6</v>
      </c>
      <c r="I41" s="29" t="str">
        <f>IF(I4="","",I4)</f>
        <v>ｘ</v>
      </c>
      <c r="J41" s="29"/>
      <c r="K41" s="29" t="str">
        <f ca="1">IF(K4="","",K4)</f>
        <v>＋</v>
      </c>
      <c r="L41" s="29"/>
      <c r="M41">
        <f ca="1">IF(M4="","",M4)</f>
        <v>8</v>
      </c>
      <c r="N41" s="29" t="str">
        <f>IF(N4="","",N4)</f>
        <v>ｙ</v>
      </c>
      <c r="O41" s="29"/>
      <c r="P41" s="29" t="str">
        <f>IF(P4="","",P4)</f>
        <v>＝</v>
      </c>
      <c r="Q41" s="29"/>
      <c r="R41" s="27">
        <f ca="1">IF(R4="","",R4)</f>
        <v>190</v>
      </c>
      <c r="S41" s="27"/>
      <c r="T41" s="27"/>
      <c r="U41" t="str">
        <f>IF(U4="","",U4)</f>
        <v/>
      </c>
      <c r="V41" t="s">
        <v>49</v>
      </c>
      <c r="AU41" s="18">
        <f ca="1">IF(AU5="","",AU5)</f>
        <v>5</v>
      </c>
      <c r="AV41" s="18">
        <f ca="1">IF(AV5="","",AV5)</f>
        <v>20</v>
      </c>
    </row>
    <row r="42" spans="1:49" ht="20.149999999999999" customHeight="1" x14ac:dyDescent="0.2">
      <c r="A42" t="str">
        <f t="shared" si="0"/>
        <v/>
      </c>
      <c r="B42" t="str">
        <f t="shared" si="0"/>
        <v/>
      </c>
      <c r="C42" t="str">
        <f t="shared" si="0"/>
        <v/>
      </c>
      <c r="F42" s="28"/>
      <c r="G42" s="28"/>
      <c r="H42" s="29" t="str">
        <f>IF(H5="","",H5)</f>
        <v>ｙ</v>
      </c>
      <c r="I42" s="29"/>
      <c r="J42" s="29" t="str">
        <f>IF(J5="","",J5)</f>
        <v>－</v>
      </c>
      <c r="K42" s="29"/>
      <c r="L42">
        <f ca="1">IF(L5="","",L5)</f>
        <v>4</v>
      </c>
      <c r="M42" s="29" t="str">
        <f>IF(M5="","",M5)</f>
        <v>ｘ</v>
      </c>
      <c r="N42" s="29"/>
      <c r="O42" t="str">
        <f>IF(O5="","",O5)</f>
        <v>＝</v>
      </c>
      <c r="Q42">
        <f>IF(Q5="","",Q5)</f>
        <v>0</v>
      </c>
      <c r="R42" t="str">
        <f>IF(R5="","",R5)</f>
        <v/>
      </c>
      <c r="S42" t="str">
        <f>IF(S5="","",S5)</f>
        <v/>
      </c>
      <c r="T42" t="str">
        <f>IF(T5="","",T5)</f>
        <v/>
      </c>
      <c r="U42" t="str">
        <f>IF(U5="","",U5)</f>
        <v/>
      </c>
      <c r="V42" t="s">
        <v>50</v>
      </c>
    </row>
    <row r="43" spans="1:49" ht="20.149999999999999" customHeight="1" x14ac:dyDescent="0.2">
      <c r="A43" t="str">
        <f t="shared" si="0"/>
        <v/>
      </c>
      <c r="B43" t="str">
        <f t="shared" si="0"/>
        <v/>
      </c>
      <c r="C43" t="str">
        <f t="shared" si="0"/>
        <v/>
      </c>
      <c r="F43" s="21" t="s">
        <v>288</v>
      </c>
      <c r="G43" s="21"/>
      <c r="H43" s="21"/>
      <c r="I43" s="21"/>
      <c r="J43" s="38" t="str">
        <f>H42</f>
        <v>ｙ</v>
      </c>
      <c r="K43" s="38"/>
      <c r="L43" s="38" t="s">
        <v>287</v>
      </c>
      <c r="M43" s="38"/>
      <c r="N43" s="21">
        <f ca="1">L42</f>
        <v>4</v>
      </c>
      <c r="O43" s="38" t="str">
        <f>M42</f>
        <v>ｘ</v>
      </c>
      <c r="P43" s="38"/>
      <c r="Q43" s="21"/>
      <c r="R43" s="21" t="s">
        <v>290</v>
      </c>
      <c r="S43" s="21"/>
      <c r="T43" s="21"/>
      <c r="U43" s="21"/>
      <c r="V43" s="21"/>
      <c r="W43" s="21"/>
      <c r="X43" s="21"/>
      <c r="Y43" s="21"/>
      <c r="Z43" s="21"/>
      <c r="AA43" s="21"/>
      <c r="AB43" s="21"/>
    </row>
    <row r="44" spans="1:49" ht="20.149999999999999" customHeight="1" x14ac:dyDescent="0.2">
      <c r="A44" t="str">
        <f t="shared" si="0"/>
        <v/>
      </c>
      <c r="B44" t="str">
        <f t="shared" si="0"/>
        <v/>
      </c>
      <c r="C44" t="str">
        <f t="shared" si="0"/>
        <v/>
      </c>
      <c r="F44" s="21">
        <f ca="1">H41</f>
        <v>6</v>
      </c>
      <c r="G44" s="38" t="str">
        <f>I41</f>
        <v>ｘ</v>
      </c>
      <c r="H44" s="38"/>
      <c r="I44" s="38" t="str">
        <f ca="1">K41</f>
        <v>＋</v>
      </c>
      <c r="J44" s="38"/>
      <c r="K44" s="21">
        <f ca="1">M41</f>
        <v>8</v>
      </c>
      <c r="L44" s="38" t="s">
        <v>31</v>
      </c>
      <c r="M44" s="38"/>
      <c r="N44" s="21">
        <f ca="1">L42</f>
        <v>4</v>
      </c>
      <c r="O44" s="38" t="str">
        <f>M42</f>
        <v>ｘ</v>
      </c>
      <c r="P44" s="38"/>
      <c r="Q44" s="38" t="str">
        <f>P41</f>
        <v>＝</v>
      </c>
      <c r="R44" s="38"/>
      <c r="S44" s="39">
        <f ca="1">R41</f>
        <v>190</v>
      </c>
      <c r="T44" s="39"/>
      <c r="U44" s="39"/>
      <c r="V44" s="21"/>
      <c r="W44" s="21"/>
      <c r="X44" s="21"/>
      <c r="Y44" s="21"/>
      <c r="Z44" s="21"/>
      <c r="AA44" s="21"/>
      <c r="AB44" s="21"/>
    </row>
    <row r="45" spans="1:49" ht="20.149999999999999" customHeight="1" x14ac:dyDescent="0.2">
      <c r="A45" t="str">
        <f t="shared" si="0"/>
        <v/>
      </c>
      <c r="B45" t="str">
        <f t="shared" si="0"/>
        <v/>
      </c>
      <c r="C45" t="str">
        <f t="shared" si="0"/>
        <v/>
      </c>
      <c r="F45" s="21"/>
      <c r="G45" s="21"/>
      <c r="H45" s="21">
        <f ca="1">F44</f>
        <v>6</v>
      </c>
      <c r="I45" s="38" t="str">
        <f>G44</f>
        <v>ｘ</v>
      </c>
      <c r="J45" s="38"/>
      <c r="K45" s="38" t="str">
        <f ca="1">I44</f>
        <v>＋</v>
      </c>
      <c r="L45" s="38"/>
      <c r="M45" s="38">
        <f ca="1">K44*N44</f>
        <v>32</v>
      </c>
      <c r="N45" s="38"/>
      <c r="O45" s="38" t="str">
        <f>O44</f>
        <v>ｘ</v>
      </c>
      <c r="P45" s="38"/>
      <c r="Q45" s="38" t="str">
        <f>Q44</f>
        <v>＝</v>
      </c>
      <c r="R45" s="38"/>
      <c r="S45" s="39">
        <f ca="1">S44</f>
        <v>190</v>
      </c>
      <c r="T45" s="39"/>
      <c r="U45" s="39"/>
      <c r="V45" s="21"/>
      <c r="W45" s="21"/>
      <c r="X45" s="21"/>
      <c r="Y45" s="21"/>
      <c r="Z45" s="21"/>
      <c r="AA45" s="21"/>
      <c r="AB45" s="21"/>
    </row>
    <row r="46" spans="1:49" ht="20.149999999999999" customHeight="1" x14ac:dyDescent="0.2">
      <c r="A46" t="str">
        <f t="shared" si="0"/>
        <v/>
      </c>
      <c r="B46" t="str">
        <f t="shared" si="0"/>
        <v/>
      </c>
      <c r="C46" t="str">
        <f t="shared" si="0"/>
        <v/>
      </c>
      <c r="F46" s="21"/>
      <c r="G46" s="21"/>
      <c r="H46" s="21"/>
      <c r="I46" s="21"/>
      <c r="J46" s="21"/>
      <c r="K46" s="21"/>
      <c r="L46" s="43">
        <f ca="1">AW46</f>
        <v>38</v>
      </c>
      <c r="M46" s="43"/>
      <c r="N46" s="43"/>
      <c r="O46" s="38" t="str">
        <f>O45</f>
        <v>ｘ</v>
      </c>
      <c r="P46" s="38"/>
      <c r="Q46" s="38" t="str">
        <f>Q45</f>
        <v>＝</v>
      </c>
      <c r="R46" s="38"/>
      <c r="S46" s="39">
        <f ca="1">S45</f>
        <v>190</v>
      </c>
      <c r="T46" s="39"/>
      <c r="U46" s="39"/>
      <c r="V46" s="21"/>
      <c r="W46" s="21"/>
      <c r="X46" s="21"/>
      <c r="Y46" s="21"/>
      <c r="Z46" s="21"/>
      <c r="AA46" s="21"/>
      <c r="AB46" s="21"/>
      <c r="AU46" s="18">
        <f ca="1">H45</f>
        <v>6</v>
      </c>
      <c r="AV46" s="18">
        <f ca="1">IF(K45="－",-M45,M45)</f>
        <v>32</v>
      </c>
      <c r="AW46" s="18">
        <f ca="1">AU46+AV46</f>
        <v>38</v>
      </c>
    </row>
    <row r="47" spans="1:49" ht="20.149999999999999" customHeight="1" x14ac:dyDescent="0.2">
      <c r="A47" t="str">
        <f t="shared" si="0"/>
        <v/>
      </c>
      <c r="B47" t="str">
        <f t="shared" si="0"/>
        <v/>
      </c>
      <c r="C47" t="str">
        <f t="shared" si="0"/>
        <v/>
      </c>
      <c r="F47" s="21"/>
      <c r="G47" s="21"/>
      <c r="H47" s="21"/>
      <c r="I47" s="21"/>
      <c r="J47" s="21"/>
      <c r="K47" s="21"/>
      <c r="L47" s="21"/>
      <c r="M47" s="21"/>
      <c r="N47" s="21"/>
      <c r="O47" s="38" t="str">
        <f>O46</f>
        <v>ｘ</v>
      </c>
      <c r="P47" s="38"/>
      <c r="Q47" s="38" t="str">
        <f>Q46</f>
        <v>＝</v>
      </c>
      <c r="R47" s="38"/>
      <c r="S47" s="39">
        <f ca="1">AU47</f>
        <v>5</v>
      </c>
      <c r="T47" s="39"/>
      <c r="U47" s="39"/>
      <c r="V47" s="21"/>
      <c r="W47" s="21"/>
      <c r="X47" s="21"/>
      <c r="Y47" s="21"/>
      <c r="Z47" s="21"/>
      <c r="AA47" s="21"/>
      <c r="AB47" s="21"/>
      <c r="AU47" s="18">
        <f ca="1">S46/L46</f>
        <v>5</v>
      </c>
    </row>
    <row r="48" spans="1:49" ht="20.149999999999999" customHeight="1" x14ac:dyDescent="0.2">
      <c r="A48" t="str">
        <f t="shared" si="0"/>
        <v/>
      </c>
      <c r="B48" t="str">
        <f t="shared" si="0"/>
        <v/>
      </c>
      <c r="C48" t="str">
        <f t="shared" si="0"/>
        <v/>
      </c>
      <c r="F48" s="38" t="s">
        <v>10</v>
      </c>
      <c r="G48" s="38"/>
      <c r="H48" s="38" t="s">
        <v>13</v>
      </c>
      <c r="I48" s="38"/>
      <c r="J48" s="39">
        <f ca="1">S47</f>
        <v>5</v>
      </c>
      <c r="K48" s="39"/>
      <c r="L48" s="39"/>
      <c r="M48" s="21" t="s">
        <v>229</v>
      </c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</row>
    <row r="49" spans="1:50" ht="20.149999999999999" customHeight="1" x14ac:dyDescent="0.2">
      <c r="A49" t="str">
        <f t="shared" si="0"/>
        <v/>
      </c>
      <c r="B49" t="str">
        <f t="shared" si="0"/>
        <v/>
      </c>
      <c r="C49" t="str">
        <f t="shared" si="0"/>
        <v/>
      </c>
      <c r="F49" s="21"/>
      <c r="G49" s="21"/>
      <c r="H49" s="21"/>
      <c r="I49" s="21"/>
      <c r="J49" s="21"/>
      <c r="K49" s="21"/>
      <c r="L49" s="21"/>
      <c r="M49" s="21"/>
      <c r="N49" s="21"/>
      <c r="O49" s="38" t="s">
        <v>12</v>
      </c>
      <c r="P49" s="38"/>
      <c r="Q49" s="38" t="s">
        <v>13</v>
      </c>
      <c r="R49" s="38"/>
      <c r="S49" s="39">
        <f ca="1">AU49</f>
        <v>20</v>
      </c>
      <c r="T49" s="39"/>
      <c r="U49" s="39"/>
      <c r="V49" s="21"/>
      <c r="W49" s="21"/>
      <c r="X49" s="21"/>
      <c r="Y49" s="21"/>
      <c r="Z49" s="21"/>
      <c r="AA49" s="21"/>
      <c r="AB49" s="21"/>
      <c r="AU49" s="18">
        <f ca="1">L42*S47</f>
        <v>20</v>
      </c>
    </row>
    <row r="50" spans="1:50" ht="20.149999999999999" customHeight="1" x14ac:dyDescent="0.2">
      <c r="A50" t="str">
        <f>IF(A14="","",A14)</f>
        <v/>
      </c>
      <c r="B50" t="str">
        <f>IF(B14="","",B14)</f>
        <v/>
      </c>
      <c r="C50" t="str">
        <f>IF(C14="","",C14)</f>
        <v/>
      </c>
      <c r="F50" s="21" t="s">
        <v>6</v>
      </c>
      <c r="G50" s="38" t="s">
        <v>10</v>
      </c>
      <c r="H50" s="38"/>
      <c r="I50" s="21" t="s">
        <v>7</v>
      </c>
      <c r="J50" s="38" t="s">
        <v>12</v>
      </c>
      <c r="K50" s="38"/>
      <c r="L50" s="21" t="s">
        <v>8</v>
      </c>
      <c r="M50" s="38" t="s">
        <v>13</v>
      </c>
      <c r="N50" s="38"/>
      <c r="O50" s="21" t="s">
        <v>6</v>
      </c>
      <c r="P50" s="38">
        <f ca="1">S47</f>
        <v>5</v>
      </c>
      <c r="Q50" s="38"/>
      <c r="R50" s="38"/>
      <c r="S50" s="21" t="s">
        <v>7</v>
      </c>
      <c r="T50" s="38">
        <f ca="1">S49</f>
        <v>20</v>
      </c>
      <c r="U50" s="38"/>
      <c r="V50" s="38"/>
      <c r="W50" s="21" t="s">
        <v>8</v>
      </c>
      <c r="X50" s="21"/>
      <c r="Y50" s="21"/>
      <c r="Z50" s="21"/>
      <c r="AA50" s="21"/>
      <c r="AB50" s="21"/>
    </row>
    <row r="51" spans="1:50" ht="20.149999999999999" customHeight="1" x14ac:dyDescent="0.2">
      <c r="G51" s="7"/>
      <c r="H51" s="7"/>
      <c r="J51" s="7"/>
      <c r="K51" s="7"/>
      <c r="M51" s="7"/>
      <c r="N51" s="7"/>
      <c r="P51" s="7"/>
      <c r="Q51" s="7"/>
      <c r="S51" s="7"/>
      <c r="T51" s="7"/>
    </row>
    <row r="52" spans="1:50" ht="20.149999999999999" customHeight="1" x14ac:dyDescent="0.2">
      <c r="A52" t="str">
        <f t="shared" ref="A52:C67" si="1">IF(A15="","",A15)</f>
        <v/>
      </c>
      <c r="B52" t="str">
        <f t="shared" si="1"/>
        <v/>
      </c>
      <c r="C52" t="str">
        <f t="shared" si="1"/>
        <v>(2)</v>
      </c>
      <c r="F52" s="28" t="str">
        <f>IF(F15="","",F15)</f>
        <v>｛</v>
      </c>
      <c r="G52" s="28"/>
      <c r="H52" s="29" t="str">
        <f>IF(H15="","",H15)</f>
        <v>ｘ</v>
      </c>
      <c r="I52" s="29"/>
      <c r="J52" s="29" t="str">
        <f>IF(J15="","",J15)</f>
        <v>＋</v>
      </c>
      <c r="K52" s="29"/>
      <c r="L52">
        <f ca="1">L15</f>
        <v>2</v>
      </c>
      <c r="M52" s="29" t="str">
        <f>IF(M15="","",M15)</f>
        <v>ｙ</v>
      </c>
      <c r="N52" s="29"/>
      <c r="O52" s="29" t="s">
        <v>13</v>
      </c>
      <c r="P52" s="29"/>
      <c r="Q52" s="27">
        <f ca="1">Q15</f>
        <v>-15</v>
      </c>
      <c r="R52" s="27"/>
      <c r="S52" s="27">
        <f ca="1">IF(Q15="","",Q15)</f>
        <v>-15</v>
      </c>
      <c r="T52" s="7" t="str">
        <f>IF(R15="","",R15)</f>
        <v/>
      </c>
      <c r="U52" t="s">
        <v>49</v>
      </c>
      <c r="AT52" s="18" t="str">
        <f>IF(AR15="","",AR15)</f>
        <v/>
      </c>
      <c r="AU52" s="18">
        <f ca="1">IF(AS15="","",AS15)</f>
        <v>-9</v>
      </c>
      <c r="AV52" s="18">
        <f ca="1">IF(AT15="","",AT15)</f>
        <v>-3</v>
      </c>
    </row>
    <row r="53" spans="1:50" ht="20.149999999999999" customHeight="1" x14ac:dyDescent="0.2">
      <c r="A53" t="str">
        <f t="shared" si="1"/>
        <v/>
      </c>
      <c r="B53" t="str">
        <f t="shared" si="1"/>
        <v/>
      </c>
      <c r="C53" t="str">
        <f t="shared" si="1"/>
        <v/>
      </c>
      <c r="F53" s="28"/>
      <c r="G53" s="28"/>
      <c r="H53">
        <f ca="1">IF(H16="","",H16)</f>
        <v>4</v>
      </c>
      <c r="I53" s="29" t="str">
        <f>IF(I16="","",I16)</f>
        <v>ｘ</v>
      </c>
      <c r="J53" s="29"/>
      <c r="K53" s="29" t="str">
        <f ca="1">IF(K16="","",K16)</f>
        <v>－</v>
      </c>
      <c r="L53" s="29"/>
      <c r="M53" s="29" t="str">
        <f>IF(M16="","",M16)</f>
        <v>ｙ</v>
      </c>
      <c r="N53" s="29"/>
      <c r="O53" s="29" t="str">
        <f>IF(O16="","",O16)</f>
        <v>＝</v>
      </c>
      <c r="P53" s="29"/>
      <c r="Q53" s="27">
        <f ca="1">IF(Q16="","",Q16)</f>
        <v>-33</v>
      </c>
      <c r="R53" s="27"/>
      <c r="S53" s="27"/>
      <c r="T53" t="str">
        <f>IF(T16="","",T16)</f>
        <v/>
      </c>
      <c r="U53" t="s">
        <v>50</v>
      </c>
      <c r="AT53" s="18" t="str">
        <f>IF(AT16="","",AT16)</f>
        <v/>
      </c>
    </row>
    <row r="54" spans="1:50" ht="20.149999999999999" customHeight="1" x14ac:dyDescent="0.2">
      <c r="A54" t="str">
        <f t="shared" si="1"/>
        <v/>
      </c>
      <c r="B54" t="str">
        <f t="shared" si="1"/>
        <v/>
      </c>
      <c r="C54" t="str">
        <f t="shared" si="1"/>
        <v/>
      </c>
      <c r="F54" s="21" t="s">
        <v>241</v>
      </c>
      <c r="G54" s="21"/>
      <c r="H54" s="21"/>
      <c r="I54" s="21"/>
      <c r="J54" s="38" t="str">
        <f>H52</f>
        <v>ｘ</v>
      </c>
      <c r="K54" s="38"/>
      <c r="L54" s="38" t="s">
        <v>289</v>
      </c>
      <c r="M54" s="38"/>
      <c r="N54" s="38" t="s">
        <v>20</v>
      </c>
      <c r="O54" s="38"/>
      <c r="P54" s="21">
        <f ca="1">L52</f>
        <v>2</v>
      </c>
      <c r="Q54" s="38" t="s">
        <v>12</v>
      </c>
      <c r="R54" s="38"/>
      <c r="S54" s="38" t="str">
        <f ca="1">IF(Q52&lt;Y540,"－","＋")</f>
        <v>－</v>
      </c>
      <c r="T54" s="38"/>
      <c r="U54" s="38">
        <f ca="1">ABS(Q52)</f>
        <v>15</v>
      </c>
      <c r="V54" s="38"/>
      <c r="W54" s="21"/>
      <c r="X54" s="21" t="s">
        <v>291</v>
      </c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0" ht="20.149999999999999" customHeight="1" x14ac:dyDescent="0.2">
      <c r="A55" t="str">
        <f t="shared" si="1"/>
        <v/>
      </c>
      <c r="B55" t="str">
        <f t="shared" si="1"/>
        <v/>
      </c>
      <c r="C55" t="str">
        <f t="shared" si="1"/>
        <v/>
      </c>
      <c r="F55" s="21">
        <f ca="1">H53</f>
        <v>4</v>
      </c>
      <c r="G55" s="21" t="s">
        <v>6</v>
      </c>
      <c r="H55" s="38" t="str">
        <f>N54</f>
        <v>－</v>
      </c>
      <c r="I55" s="38"/>
      <c r="J55" s="21">
        <f ca="1">P54</f>
        <v>2</v>
      </c>
      <c r="K55" s="38" t="str">
        <f>Q54</f>
        <v>ｙ</v>
      </c>
      <c r="L55" s="38"/>
      <c r="M55" s="38" t="str">
        <f ca="1">+S54</f>
        <v>－</v>
      </c>
      <c r="N55" s="38"/>
      <c r="O55" s="38">
        <f ca="1">U54</f>
        <v>15</v>
      </c>
      <c r="P55" s="38"/>
      <c r="Q55" s="21" t="s">
        <v>8</v>
      </c>
      <c r="R55" s="38" t="str">
        <f ca="1">K53</f>
        <v>－</v>
      </c>
      <c r="S55" s="38"/>
      <c r="T55" s="38" t="str">
        <f>M53</f>
        <v>ｙ</v>
      </c>
      <c r="U55" s="38"/>
      <c r="V55" s="38" t="str">
        <f>O53</f>
        <v>＝</v>
      </c>
      <c r="W55" s="38"/>
      <c r="X55" s="39">
        <f ca="1">Q53</f>
        <v>-33</v>
      </c>
      <c r="Y55" s="39"/>
      <c r="Z55" s="39"/>
      <c r="AA55" s="21"/>
      <c r="AB55" s="21"/>
      <c r="AC55" s="21"/>
      <c r="AD55" s="21"/>
      <c r="AE55" s="21"/>
      <c r="AF55" s="21"/>
      <c r="AG55" s="21"/>
      <c r="AH55" s="21"/>
      <c r="AI55" s="21"/>
      <c r="AU55" s="18">
        <f ca="1">F55*J55</f>
        <v>8</v>
      </c>
      <c r="AV55" s="18">
        <f ca="1">IF(M55="－",-F55*O55,F55*O55)</f>
        <v>-60</v>
      </c>
    </row>
    <row r="56" spans="1:50" ht="20.149999999999999" customHeight="1" x14ac:dyDescent="0.2">
      <c r="A56" t="str">
        <f t="shared" si="1"/>
        <v/>
      </c>
      <c r="B56" t="str">
        <f t="shared" si="1"/>
        <v/>
      </c>
      <c r="C56" t="str">
        <f t="shared" si="1"/>
        <v/>
      </c>
      <c r="F56" s="21"/>
      <c r="G56" s="38" t="s">
        <v>62</v>
      </c>
      <c r="H56" s="38"/>
      <c r="I56" s="38">
        <f ca="1">AU55</f>
        <v>8</v>
      </c>
      <c r="J56" s="38"/>
      <c r="K56" s="38" t="str">
        <f>K55</f>
        <v>ｙ</v>
      </c>
      <c r="L56" s="38"/>
      <c r="M56" s="38" t="str">
        <f ca="1">IF(AV55&lt;0,"－","＋")</f>
        <v>－</v>
      </c>
      <c r="N56" s="38"/>
      <c r="O56" s="38">
        <f ca="1">ABS(AV55)</f>
        <v>60</v>
      </c>
      <c r="P56" s="38"/>
      <c r="Q56" s="38"/>
      <c r="R56" s="38" t="str">
        <f ca="1">R55</f>
        <v>－</v>
      </c>
      <c r="S56" s="38"/>
      <c r="T56" s="38" t="str">
        <f>T55</f>
        <v>ｙ</v>
      </c>
      <c r="U56" s="38"/>
      <c r="V56" s="38" t="str">
        <f>V55</f>
        <v>＝</v>
      </c>
      <c r="W56" s="38"/>
      <c r="X56" s="39">
        <f ca="1">X55</f>
        <v>-33</v>
      </c>
      <c r="Y56" s="39"/>
      <c r="Z56" s="39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U56" s="18">
        <f ca="1">-I56</f>
        <v>-8</v>
      </c>
      <c r="AV56" s="18">
        <f ca="1">IF(M56="－",-O56,O56)</f>
        <v>-60</v>
      </c>
      <c r="AW56" s="18">
        <f ca="1">IF(R56="－",-1,1)</f>
        <v>-1</v>
      </c>
      <c r="AX56" s="18">
        <f ca="1">X56</f>
        <v>-33</v>
      </c>
    </row>
    <row r="57" spans="1:50" ht="20.149999999999999" customHeight="1" x14ac:dyDescent="0.2">
      <c r="A57" t="str">
        <f t="shared" si="1"/>
        <v/>
      </c>
      <c r="B57" t="str">
        <f t="shared" si="1"/>
        <v/>
      </c>
      <c r="C57" t="str">
        <f t="shared" si="1"/>
        <v/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43">
        <f ca="1">AU57</f>
        <v>-9</v>
      </c>
      <c r="Q57" s="43"/>
      <c r="R57" s="43"/>
      <c r="S57" s="38" t="str">
        <f>T56</f>
        <v>ｙ</v>
      </c>
      <c r="T57" s="38"/>
      <c r="U57" s="38" t="str">
        <f>V56</f>
        <v>＝</v>
      </c>
      <c r="V57" s="38"/>
      <c r="W57" s="39">
        <f ca="1">AV57</f>
        <v>27</v>
      </c>
      <c r="X57" s="39"/>
      <c r="Y57" s="39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U57" s="18">
        <f ca="1">AU56+AW56</f>
        <v>-9</v>
      </c>
      <c r="AV57" s="18">
        <f ca="1">AX56-AV56</f>
        <v>27</v>
      </c>
    </row>
    <row r="58" spans="1:50" ht="20.149999999999999" customHeight="1" x14ac:dyDescent="0.2">
      <c r="A58" t="str">
        <f t="shared" si="1"/>
        <v/>
      </c>
      <c r="B58" t="str">
        <f t="shared" si="1"/>
        <v/>
      </c>
      <c r="C58" t="str">
        <f t="shared" si="1"/>
        <v/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38" t="s">
        <v>12</v>
      </c>
      <c r="T58" s="38"/>
      <c r="U58" s="38" t="s">
        <v>13</v>
      </c>
      <c r="V58" s="38"/>
      <c r="W58" s="39">
        <f ca="1">W57/P57</f>
        <v>-3</v>
      </c>
      <c r="X58" s="39"/>
      <c r="Y58" s="39"/>
      <c r="Z58" s="21"/>
      <c r="AA58" s="21"/>
      <c r="AB58" s="21"/>
      <c r="AC58" s="21"/>
      <c r="AD58" s="21"/>
      <c r="AE58" s="21"/>
      <c r="AF58" s="21"/>
      <c r="AG58" s="21"/>
      <c r="AH58" s="21"/>
      <c r="AI58" s="21"/>
    </row>
    <row r="59" spans="1:50" ht="20.149999999999999" customHeight="1" x14ac:dyDescent="0.2">
      <c r="A59" t="str">
        <f t="shared" si="1"/>
        <v/>
      </c>
      <c r="B59" t="str">
        <f t="shared" si="1"/>
        <v/>
      </c>
      <c r="C59" t="str">
        <f t="shared" si="1"/>
        <v/>
      </c>
      <c r="F59" s="38" t="s">
        <v>12</v>
      </c>
      <c r="G59" s="38"/>
      <c r="H59" s="38" t="s">
        <v>13</v>
      </c>
      <c r="I59" s="38"/>
      <c r="J59" s="39">
        <f ca="1">W58</f>
        <v>-3</v>
      </c>
      <c r="K59" s="39"/>
      <c r="L59" s="39"/>
      <c r="M59" s="21" t="s">
        <v>249</v>
      </c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</row>
    <row r="60" spans="1:50" ht="20.149999999999999" customHeight="1" x14ac:dyDescent="0.2">
      <c r="A60" t="str">
        <f t="shared" si="1"/>
        <v/>
      </c>
      <c r="B60" t="str">
        <f t="shared" si="1"/>
        <v/>
      </c>
      <c r="C60" t="str">
        <f t="shared" si="1"/>
        <v/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38" t="s">
        <v>10</v>
      </c>
      <c r="T60" s="38"/>
      <c r="U60" s="38" t="s">
        <v>13</v>
      </c>
      <c r="V60" s="38"/>
      <c r="W60" s="39">
        <f ca="1">AU60+AV60</f>
        <v>-9</v>
      </c>
      <c r="X60" s="39"/>
      <c r="Y60" s="39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U60" s="18">
        <f ca="1">-P54*W58</f>
        <v>6</v>
      </c>
      <c r="AV60" s="18">
        <f ca="1">IF(S54="－",-U54,U54)</f>
        <v>-15</v>
      </c>
    </row>
    <row r="61" spans="1:50" ht="20.149999999999999" customHeight="1" x14ac:dyDescent="0.2">
      <c r="A61" t="str">
        <f t="shared" si="1"/>
        <v/>
      </c>
      <c r="B61" t="str">
        <f t="shared" si="1"/>
        <v/>
      </c>
      <c r="C61" t="str">
        <f t="shared" si="1"/>
        <v/>
      </c>
      <c r="F61" s="21" t="s">
        <v>6</v>
      </c>
      <c r="G61" s="38" t="s">
        <v>10</v>
      </c>
      <c r="H61" s="38"/>
      <c r="I61" s="21" t="s">
        <v>7</v>
      </c>
      <c r="J61" s="38" t="s">
        <v>12</v>
      </c>
      <c r="K61" s="38"/>
      <c r="L61" s="21" t="s">
        <v>8</v>
      </c>
      <c r="M61" s="38" t="s">
        <v>13</v>
      </c>
      <c r="N61" s="38"/>
      <c r="O61" s="21" t="s">
        <v>6</v>
      </c>
      <c r="P61" s="38">
        <f ca="1">W60</f>
        <v>-9</v>
      </c>
      <c r="Q61" s="38"/>
      <c r="R61" s="38"/>
      <c r="S61" s="21" t="s">
        <v>7</v>
      </c>
      <c r="T61" s="38">
        <f ca="1">W58</f>
        <v>-3</v>
      </c>
      <c r="U61" s="38"/>
      <c r="V61" s="38"/>
      <c r="W61" s="21" t="s">
        <v>8</v>
      </c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</row>
    <row r="62" spans="1:50" ht="20.149999999999999" customHeight="1" x14ac:dyDescent="0.2">
      <c r="A62" t="str">
        <f t="shared" si="1"/>
        <v/>
      </c>
      <c r="B62" t="str">
        <f t="shared" si="1"/>
        <v/>
      </c>
      <c r="C62" t="str">
        <f t="shared" si="1"/>
        <v/>
      </c>
    </row>
    <row r="63" spans="1:50" ht="20.149999999999999" customHeight="1" x14ac:dyDescent="0.2">
      <c r="A63" t="str">
        <f t="shared" si="1"/>
        <v/>
      </c>
      <c r="B63" t="str">
        <f t="shared" si="1"/>
        <v/>
      </c>
      <c r="C63" t="str">
        <f t="shared" si="1"/>
        <v>(3)</v>
      </c>
      <c r="F63" s="28" t="str">
        <f>IF(F26="","",F26)</f>
        <v>｛</v>
      </c>
      <c r="G63" s="28"/>
      <c r="H63" s="29" t="str">
        <f>IF(H26="","",H26)</f>
        <v>ｙ</v>
      </c>
      <c r="I63" s="29"/>
      <c r="J63" s="29" t="str">
        <f>IF(J26="","",J26)</f>
        <v>－</v>
      </c>
      <c r="K63" s="29"/>
      <c r="L63" s="29" t="str">
        <f>IF(L26="","",L26)</f>
        <v>ｘ</v>
      </c>
      <c r="M63" s="29"/>
      <c r="N63" s="29" t="str">
        <f>IF(N26="","",N26)</f>
        <v>＝</v>
      </c>
      <c r="O63" s="29"/>
      <c r="P63" s="27">
        <f ca="1">IF(P26="","",P26)</f>
        <v>2</v>
      </c>
      <c r="Q63" s="27"/>
      <c r="R63" s="27"/>
      <c r="S63" t="str">
        <f>IF(S26="","",S26)</f>
        <v/>
      </c>
      <c r="U63" t="str">
        <f>IF(T26="","",T26)</f>
        <v/>
      </c>
      <c r="V63" t="s">
        <v>49</v>
      </c>
      <c r="AU63" s="18">
        <f ca="1">AS26</f>
        <v>-5</v>
      </c>
      <c r="AV63" s="18">
        <f ca="1">AT26</f>
        <v>-3</v>
      </c>
    </row>
    <row r="64" spans="1:50" ht="20.149999999999999" customHeight="1" x14ac:dyDescent="0.2">
      <c r="A64" t="str">
        <f t="shared" si="1"/>
        <v/>
      </c>
      <c r="B64" t="str">
        <f t="shared" si="1"/>
        <v/>
      </c>
      <c r="C64" t="str">
        <f t="shared" si="1"/>
        <v/>
      </c>
      <c r="F64" s="28"/>
      <c r="G64" s="28"/>
      <c r="H64">
        <f ca="1">IF(H27="","",H27)</f>
        <v>6</v>
      </c>
      <c r="I64" s="29" t="str">
        <f>IF(I27="","",I27)</f>
        <v>ｘ</v>
      </c>
      <c r="J64" s="29"/>
      <c r="K64" s="29" t="str">
        <f ca="1">IF(K27="","",K27)</f>
        <v>－</v>
      </c>
      <c r="L64" s="29"/>
      <c r="M64" s="29">
        <f ca="1">IF(M27="","",M27)</f>
        <v>8</v>
      </c>
      <c r="N64" s="29"/>
      <c r="O64" s="29" t="str">
        <f>IF(O27="","",O27)</f>
        <v>ｙ</v>
      </c>
      <c r="P64" s="29"/>
      <c r="Q64" s="29" t="str">
        <f>IF(Q27="","",Q27)</f>
        <v>＝</v>
      </c>
      <c r="R64" s="29"/>
      <c r="S64" s="27">
        <f ca="1">IF(S27="","",S27)</f>
        <v>-6</v>
      </c>
      <c r="T64" s="27"/>
      <c r="U64" s="27"/>
      <c r="V64" t="s">
        <v>50</v>
      </c>
    </row>
    <row r="65" spans="1:50" ht="20.149999999999999" customHeight="1" x14ac:dyDescent="0.2">
      <c r="A65" t="str">
        <f t="shared" si="1"/>
        <v/>
      </c>
      <c r="B65" t="str">
        <f t="shared" si="1"/>
        <v/>
      </c>
      <c r="C65" t="str">
        <f t="shared" si="1"/>
        <v/>
      </c>
      <c r="F65" s="21" t="s">
        <v>241</v>
      </c>
      <c r="G65" s="21"/>
      <c r="H65" s="21"/>
      <c r="I65" s="21"/>
      <c r="J65" s="38" t="str">
        <f>H63</f>
        <v>ｙ</v>
      </c>
      <c r="K65" s="38"/>
      <c r="L65" s="38" t="s">
        <v>292</v>
      </c>
      <c r="M65" s="38"/>
      <c r="N65" s="38" t="str">
        <f>L63</f>
        <v>ｘ</v>
      </c>
      <c r="O65" s="38"/>
      <c r="P65" s="38" t="str">
        <f ca="1">IF(P63&lt;0,"－","＋")</f>
        <v>＋</v>
      </c>
      <c r="Q65" s="38"/>
      <c r="R65" s="38">
        <f ca="1">ABS(P63)</f>
        <v>2</v>
      </c>
      <c r="S65" s="38"/>
      <c r="T65" s="21"/>
      <c r="U65" s="21" t="s">
        <v>291</v>
      </c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spans="1:50" ht="20.149999999999999" customHeight="1" x14ac:dyDescent="0.2">
      <c r="A66" t="str">
        <f t="shared" si="1"/>
        <v/>
      </c>
      <c r="B66" t="str">
        <f t="shared" si="1"/>
        <v/>
      </c>
      <c r="C66" t="str">
        <f t="shared" si="1"/>
        <v/>
      </c>
      <c r="F66" s="21">
        <f ca="1">H64</f>
        <v>6</v>
      </c>
      <c r="G66" s="38" t="str">
        <f>I64</f>
        <v>ｘ</v>
      </c>
      <c r="H66" s="38"/>
      <c r="I66" s="38" t="str">
        <f ca="1">K64</f>
        <v>－</v>
      </c>
      <c r="J66" s="38"/>
      <c r="K66" s="38">
        <f ca="1">M64</f>
        <v>8</v>
      </c>
      <c r="L66" s="38"/>
      <c r="M66" s="21" t="s">
        <v>6</v>
      </c>
      <c r="N66" s="38" t="str">
        <f>N65</f>
        <v>ｘ</v>
      </c>
      <c r="O66" s="38"/>
      <c r="P66" s="38" t="str">
        <f ca="1">P65</f>
        <v>＋</v>
      </c>
      <c r="Q66" s="38"/>
      <c r="R66" s="38">
        <f ca="1">R65</f>
        <v>2</v>
      </c>
      <c r="S66" s="38"/>
      <c r="T66" s="21" t="s">
        <v>8</v>
      </c>
      <c r="U66" s="38" t="str">
        <f>Q64</f>
        <v>＝</v>
      </c>
      <c r="V66" s="38"/>
      <c r="W66" s="39">
        <f ca="1">S64</f>
        <v>-6</v>
      </c>
      <c r="X66" s="39"/>
      <c r="Y66" s="39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U66" s="18">
        <f ca="1">F66</f>
        <v>6</v>
      </c>
      <c r="AV66" s="18">
        <f ca="1">IF(I66="－",-K66,K66)</f>
        <v>-8</v>
      </c>
      <c r="AW66" s="18">
        <f ca="1">IF(P66="－",-R66,R66)</f>
        <v>2</v>
      </c>
      <c r="AX66" s="18">
        <f ca="1">AV66*AW66</f>
        <v>-16</v>
      </c>
    </row>
    <row r="67" spans="1:50" ht="20.149999999999999" customHeight="1" x14ac:dyDescent="0.2">
      <c r="A67" t="str">
        <f t="shared" si="1"/>
        <v/>
      </c>
      <c r="B67" t="str">
        <f t="shared" si="1"/>
        <v/>
      </c>
      <c r="C67" t="str">
        <f t="shared" si="1"/>
        <v/>
      </c>
      <c r="F67" s="21"/>
      <c r="G67" s="21">
        <f ca="1">F66</f>
        <v>6</v>
      </c>
      <c r="H67" s="38" t="str">
        <f>G66</f>
        <v>ｘ</v>
      </c>
      <c r="I67" s="38"/>
      <c r="J67" s="38" t="str">
        <f ca="1">I66</f>
        <v>－</v>
      </c>
      <c r="K67" s="38"/>
      <c r="L67" s="38">
        <f ca="1">K66</f>
        <v>8</v>
      </c>
      <c r="M67" s="38"/>
      <c r="N67" s="38" t="str">
        <f>N66</f>
        <v>ｘ</v>
      </c>
      <c r="O67" s="38"/>
      <c r="P67" s="38" t="str">
        <f ca="1">IF(AX66&lt;0,"－","＋")</f>
        <v>－</v>
      </c>
      <c r="Q67" s="38"/>
      <c r="R67" s="38">
        <f ca="1">K66*R66</f>
        <v>16</v>
      </c>
      <c r="S67" s="38"/>
      <c r="T67" s="38"/>
      <c r="U67" s="38" t="s">
        <v>13</v>
      </c>
      <c r="V67" s="38"/>
      <c r="W67" s="39">
        <f ca="1">W66</f>
        <v>-6</v>
      </c>
      <c r="X67" s="39"/>
      <c r="Y67" s="39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U67" s="18">
        <f ca="1">AU66+AV66</f>
        <v>-2</v>
      </c>
      <c r="AV67" s="18">
        <f ca="1">W67-AX66</f>
        <v>10</v>
      </c>
    </row>
    <row r="68" spans="1:50" ht="20.149999999999999" customHeight="1" x14ac:dyDescent="0.2">
      <c r="A68" t="str">
        <f t="shared" ref="A68:C73" si="2">IF(A31="","",A31)</f>
        <v/>
      </c>
      <c r="B68" t="str">
        <f t="shared" si="2"/>
        <v/>
      </c>
      <c r="C68" t="str">
        <f t="shared" si="2"/>
        <v/>
      </c>
      <c r="F68" s="21"/>
      <c r="G68" s="21"/>
      <c r="H68" s="21"/>
      <c r="I68" s="21"/>
      <c r="J68" s="21"/>
      <c r="K68" s="21"/>
      <c r="L68" s="21"/>
      <c r="M68" s="21"/>
      <c r="N68" s="21"/>
      <c r="O68" s="43">
        <f ca="1">AU67</f>
        <v>-2</v>
      </c>
      <c r="P68" s="43"/>
      <c r="Q68" s="38" t="s">
        <v>10</v>
      </c>
      <c r="R68" s="38"/>
      <c r="S68" s="38" t="str">
        <f>U67</f>
        <v>＝</v>
      </c>
      <c r="T68" s="38"/>
      <c r="U68" s="39">
        <f ca="1">AV67</f>
        <v>10</v>
      </c>
      <c r="V68" s="39"/>
      <c r="W68" s="39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spans="1:50" ht="20.149999999999999" customHeight="1" x14ac:dyDescent="0.2">
      <c r="A69" t="str">
        <f t="shared" si="2"/>
        <v/>
      </c>
      <c r="B69" t="str">
        <f t="shared" si="2"/>
        <v/>
      </c>
      <c r="C69" t="str">
        <f t="shared" si="2"/>
        <v/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38" t="s">
        <v>10</v>
      </c>
      <c r="R69" s="38"/>
      <c r="S69" s="38" t="s">
        <v>13</v>
      </c>
      <c r="T69" s="38"/>
      <c r="U69" s="39">
        <f ca="1">U68/O68</f>
        <v>-5</v>
      </c>
      <c r="V69" s="39"/>
      <c r="W69" s="39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spans="1:50" ht="20.149999999999999" customHeight="1" x14ac:dyDescent="0.2">
      <c r="A70" t="str">
        <f t="shared" si="2"/>
        <v/>
      </c>
      <c r="B70" t="str">
        <f t="shared" si="2"/>
        <v/>
      </c>
      <c r="C70" t="str">
        <f t="shared" si="2"/>
        <v/>
      </c>
      <c r="F70" s="38" t="s">
        <v>10</v>
      </c>
      <c r="G70" s="38"/>
      <c r="H70" s="38" t="s">
        <v>13</v>
      </c>
      <c r="I70" s="38"/>
      <c r="J70" s="39">
        <f ca="1">U69</f>
        <v>-5</v>
      </c>
      <c r="K70" s="39"/>
      <c r="L70" s="39"/>
      <c r="M70" s="21" t="s">
        <v>249</v>
      </c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spans="1:50" ht="20.149999999999999" customHeight="1" x14ac:dyDescent="0.2">
      <c r="A71" t="str">
        <f t="shared" si="2"/>
        <v/>
      </c>
      <c r="B71" t="str">
        <f t="shared" si="2"/>
        <v/>
      </c>
      <c r="C71" t="str">
        <f t="shared" si="2"/>
        <v/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38" t="s">
        <v>12</v>
      </c>
      <c r="R71" s="38"/>
      <c r="S71" s="38" t="s">
        <v>13</v>
      </c>
      <c r="T71" s="38"/>
      <c r="U71" s="39">
        <f ca="1">AU71+AV71</f>
        <v>-3</v>
      </c>
      <c r="V71" s="39"/>
      <c r="W71" s="39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U71" s="18">
        <f ca="1">U69</f>
        <v>-5</v>
      </c>
      <c r="AV71" s="18">
        <f ca="1">IF(N63="－",-P63,P63)</f>
        <v>2</v>
      </c>
    </row>
    <row r="72" spans="1:50" ht="20.149999999999999" customHeight="1" x14ac:dyDescent="0.2">
      <c r="A72" t="str">
        <f t="shared" si="2"/>
        <v/>
      </c>
      <c r="B72" t="str">
        <f t="shared" si="2"/>
        <v/>
      </c>
      <c r="C72" t="str">
        <f t="shared" si="2"/>
        <v/>
      </c>
      <c r="F72" s="21" t="s">
        <v>6</v>
      </c>
      <c r="G72" s="38" t="s">
        <v>10</v>
      </c>
      <c r="H72" s="38"/>
      <c r="I72" s="21" t="s">
        <v>7</v>
      </c>
      <c r="J72" s="38" t="s">
        <v>12</v>
      </c>
      <c r="K72" s="38"/>
      <c r="L72" s="21" t="s">
        <v>8</v>
      </c>
      <c r="M72" s="38" t="s">
        <v>13</v>
      </c>
      <c r="N72" s="38"/>
      <c r="O72" s="21" t="s">
        <v>6</v>
      </c>
      <c r="P72" s="38">
        <f ca="1">U69</f>
        <v>-5</v>
      </c>
      <c r="Q72" s="38"/>
      <c r="R72" s="38"/>
      <c r="S72" s="21" t="s">
        <v>7</v>
      </c>
      <c r="T72" s="38">
        <f ca="1">U71</f>
        <v>-3</v>
      </c>
      <c r="U72" s="38"/>
      <c r="V72" s="38"/>
      <c r="W72" s="21" t="s">
        <v>8</v>
      </c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spans="1:50" ht="20.149999999999999" customHeight="1" x14ac:dyDescent="0.2">
      <c r="A73" t="str">
        <f t="shared" si="2"/>
        <v/>
      </c>
      <c r="B73" t="str">
        <f t="shared" si="2"/>
        <v/>
      </c>
      <c r="C73" t="str">
        <f t="shared" si="2"/>
        <v/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79">
    <mergeCell ref="Q71:R71"/>
    <mergeCell ref="S71:T71"/>
    <mergeCell ref="U71:W71"/>
    <mergeCell ref="G72:H72"/>
    <mergeCell ref="J72:K72"/>
    <mergeCell ref="M72:N72"/>
    <mergeCell ref="P72:R72"/>
    <mergeCell ref="T72:V72"/>
    <mergeCell ref="O5:P5"/>
    <mergeCell ref="Q15:S15"/>
    <mergeCell ref="P26:R26"/>
    <mergeCell ref="J43:K43"/>
    <mergeCell ref="L43:M43"/>
    <mergeCell ref="J54:K54"/>
    <mergeCell ref="L54:M54"/>
    <mergeCell ref="Q54:R54"/>
    <mergeCell ref="N54:O54"/>
    <mergeCell ref="S54:T54"/>
    <mergeCell ref="U54:V54"/>
    <mergeCell ref="R67:T67"/>
    <mergeCell ref="O56:Q56"/>
    <mergeCell ref="P63:R63"/>
    <mergeCell ref="J65:K65"/>
    <mergeCell ref="L65:M65"/>
    <mergeCell ref="O68:P68"/>
    <mergeCell ref="Q68:R68"/>
    <mergeCell ref="S68:T68"/>
    <mergeCell ref="U68:W68"/>
    <mergeCell ref="Q69:R69"/>
    <mergeCell ref="S69:T69"/>
    <mergeCell ref="U69:W69"/>
    <mergeCell ref="F70:G70"/>
    <mergeCell ref="H70:I70"/>
    <mergeCell ref="J70:L70"/>
    <mergeCell ref="W66:Y66"/>
    <mergeCell ref="H67:I67"/>
    <mergeCell ref="J67:K67"/>
    <mergeCell ref="L67:M67"/>
    <mergeCell ref="N67:O67"/>
    <mergeCell ref="P67:Q67"/>
    <mergeCell ref="U67:V67"/>
    <mergeCell ref="W67:Y67"/>
    <mergeCell ref="R66:S66"/>
    <mergeCell ref="G66:H66"/>
    <mergeCell ref="I66:J66"/>
    <mergeCell ref="K66:L66"/>
    <mergeCell ref="N66:O66"/>
    <mergeCell ref="P66:Q66"/>
    <mergeCell ref="U66:V66"/>
    <mergeCell ref="I64:J64"/>
    <mergeCell ref="K64:L64"/>
    <mergeCell ref="M64:N64"/>
    <mergeCell ref="O64:P64"/>
    <mergeCell ref="Q64:R64"/>
    <mergeCell ref="S64:U64"/>
    <mergeCell ref="N65:O65"/>
    <mergeCell ref="P65:Q65"/>
    <mergeCell ref="R65:S65"/>
    <mergeCell ref="S60:T60"/>
    <mergeCell ref="U60:V60"/>
    <mergeCell ref="W60:Y60"/>
    <mergeCell ref="G61:H61"/>
    <mergeCell ref="J61:K61"/>
    <mergeCell ref="M61:N61"/>
    <mergeCell ref="P61:R61"/>
    <mergeCell ref="T61:V61"/>
    <mergeCell ref="F63:G64"/>
    <mergeCell ref="H63:I63"/>
    <mergeCell ref="J63:K63"/>
    <mergeCell ref="L63:M63"/>
    <mergeCell ref="N63:O63"/>
    <mergeCell ref="P57:R57"/>
    <mergeCell ref="S57:T57"/>
    <mergeCell ref="U57:V57"/>
    <mergeCell ref="W57:Y57"/>
    <mergeCell ref="S58:T58"/>
    <mergeCell ref="U58:V58"/>
    <mergeCell ref="W58:Y58"/>
    <mergeCell ref="F59:G59"/>
    <mergeCell ref="H59:I59"/>
    <mergeCell ref="J59:L59"/>
    <mergeCell ref="K55:L55"/>
    <mergeCell ref="M55:N55"/>
    <mergeCell ref="R55:S55"/>
    <mergeCell ref="T55:U55"/>
    <mergeCell ref="V55:W55"/>
    <mergeCell ref="O55:P55"/>
    <mergeCell ref="X55:Z55"/>
    <mergeCell ref="G56:H56"/>
    <mergeCell ref="I56:J56"/>
    <mergeCell ref="K56:L56"/>
    <mergeCell ref="M56:N56"/>
    <mergeCell ref="R56:S56"/>
    <mergeCell ref="T56:U56"/>
    <mergeCell ref="V56:W56"/>
    <mergeCell ref="X56:Z56"/>
    <mergeCell ref="H55:I55"/>
    <mergeCell ref="O49:P49"/>
    <mergeCell ref="Q49:R49"/>
    <mergeCell ref="S49:U49"/>
    <mergeCell ref="G50:H50"/>
    <mergeCell ref="J50:K50"/>
    <mergeCell ref="M50:N50"/>
    <mergeCell ref="P50:R50"/>
    <mergeCell ref="T50:V50"/>
    <mergeCell ref="F52:G53"/>
    <mergeCell ref="H52:I52"/>
    <mergeCell ref="J52:K52"/>
    <mergeCell ref="O52:P52"/>
    <mergeCell ref="I53:J53"/>
    <mergeCell ref="K53:L53"/>
    <mergeCell ref="M53:N53"/>
    <mergeCell ref="O53:P53"/>
    <mergeCell ref="Q53:S53"/>
    <mergeCell ref="M52:N52"/>
    <mergeCell ref="Q52:S52"/>
    <mergeCell ref="L46:N46"/>
    <mergeCell ref="O46:P46"/>
    <mergeCell ref="Q46:R46"/>
    <mergeCell ref="S46:U46"/>
    <mergeCell ref="O47:P47"/>
    <mergeCell ref="Q47:R47"/>
    <mergeCell ref="S47:U47"/>
    <mergeCell ref="F48:G48"/>
    <mergeCell ref="H48:I48"/>
    <mergeCell ref="J48:L48"/>
    <mergeCell ref="G44:H44"/>
    <mergeCell ref="I44:J44"/>
    <mergeCell ref="L44:M44"/>
    <mergeCell ref="O44:P44"/>
    <mergeCell ref="O43:P43"/>
    <mergeCell ref="Q44:R44"/>
    <mergeCell ref="S44:U44"/>
    <mergeCell ref="I45:J45"/>
    <mergeCell ref="K45:L45"/>
    <mergeCell ref="M45:N45"/>
    <mergeCell ref="O45:P45"/>
    <mergeCell ref="Q45:R45"/>
    <mergeCell ref="S45:U45"/>
    <mergeCell ref="AO38:AP38"/>
    <mergeCell ref="F41:G42"/>
    <mergeCell ref="I41:J41"/>
    <mergeCell ref="K41:L41"/>
    <mergeCell ref="N41:O41"/>
    <mergeCell ref="P41:Q41"/>
    <mergeCell ref="R41:T41"/>
    <mergeCell ref="H42:I42"/>
    <mergeCell ref="J42:K42"/>
    <mergeCell ref="M42:N42"/>
    <mergeCell ref="Q16:S16"/>
    <mergeCell ref="F26:G27"/>
    <mergeCell ref="H26:I26"/>
    <mergeCell ref="J26:K26"/>
    <mergeCell ref="L26:M26"/>
    <mergeCell ref="N26:O26"/>
    <mergeCell ref="I27:J27"/>
    <mergeCell ref="K27:L27"/>
    <mergeCell ref="M27:N27"/>
    <mergeCell ref="O27:P27"/>
    <mergeCell ref="Q27:R27"/>
    <mergeCell ref="S27:U27"/>
    <mergeCell ref="F15:G16"/>
    <mergeCell ref="H15:I15"/>
    <mergeCell ref="J15:K15"/>
    <mergeCell ref="M15:N15"/>
    <mergeCell ref="O15:P15"/>
    <mergeCell ref="I16:J16"/>
    <mergeCell ref="K16:L16"/>
    <mergeCell ref="M16:N16"/>
    <mergeCell ref="O16:P16"/>
    <mergeCell ref="AO1:AP1"/>
    <mergeCell ref="F4:G5"/>
    <mergeCell ref="I4:J4"/>
    <mergeCell ref="K4:L4"/>
    <mergeCell ref="N4:O4"/>
    <mergeCell ref="P4:Q4"/>
    <mergeCell ref="R4:T4"/>
    <mergeCell ref="H5:I5"/>
    <mergeCell ref="J5:K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B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54" width="9" style="18"/>
  </cols>
  <sheetData>
    <row r="1" spans="1:54" ht="23.5" x14ac:dyDescent="0.2">
      <c r="D1" s="3" t="s">
        <v>298</v>
      </c>
      <c r="AM1" s="2" t="s">
        <v>0</v>
      </c>
      <c r="AN1" s="2"/>
      <c r="AO1" s="30"/>
      <c r="AP1" s="30"/>
      <c r="AR1" s="18"/>
      <c r="AS1" s="18"/>
      <c r="AT1" s="18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AZ2"/>
      <c r="BA2"/>
      <c r="BB2"/>
    </row>
    <row r="3" spans="1:54" ht="20.149999999999999" customHeight="1" x14ac:dyDescent="0.2">
      <c r="A3" s="1" t="s">
        <v>4</v>
      </c>
      <c r="D3" t="s">
        <v>97</v>
      </c>
      <c r="AU3" s="18">
        <f ca="1">INT(RAND()*9+1)*(-1)^INT(RAND()*2)</f>
        <v>7</v>
      </c>
      <c r="AV3" s="18">
        <f ca="1">INT(RAND()*9+1)*(-1)^INT(RAND()*2)</f>
        <v>-4</v>
      </c>
    </row>
    <row r="4" spans="1:54" ht="20.149999999999999" customHeight="1" x14ac:dyDescent="0.2">
      <c r="C4" s="1" t="s">
        <v>80</v>
      </c>
      <c r="F4" s="28" t="s">
        <v>18</v>
      </c>
      <c r="G4" s="28"/>
      <c r="H4">
        <f ca="1">INT(RAND()*4+2)</f>
        <v>5</v>
      </c>
      <c r="I4" s="29" t="s">
        <v>68</v>
      </c>
      <c r="J4" s="29"/>
      <c r="K4" s="29" t="str">
        <f ca="1">IF((-1)^INT(RAND()*2)&lt;0,"－","＋")</f>
        <v>－</v>
      </c>
      <c r="L4" s="29"/>
      <c r="M4">
        <f ca="1">INT(RAND()*8+2)</f>
        <v>3</v>
      </c>
      <c r="N4" s="29" t="s">
        <v>69</v>
      </c>
      <c r="O4" s="29"/>
      <c r="P4" s="29" t="s">
        <v>70</v>
      </c>
      <c r="Q4" s="29"/>
      <c r="R4" s="27">
        <f ca="1">AW4</f>
        <v>47</v>
      </c>
      <c r="S4" s="27"/>
      <c r="T4" s="27"/>
      <c r="AU4" s="18">
        <f ca="1">H4*AU3</f>
        <v>35</v>
      </c>
      <c r="AV4" s="18">
        <f ca="1">IF(K4="－",-M4*AV3,M4*AV3)</f>
        <v>12</v>
      </c>
      <c r="AW4" s="18">
        <f ca="1">AU4+AV4</f>
        <v>47</v>
      </c>
    </row>
    <row r="5" spans="1:54" ht="20.149999999999999" customHeight="1" x14ac:dyDescent="0.2">
      <c r="F5" s="28"/>
      <c r="G5" s="28"/>
      <c r="H5">
        <f ca="1">INT(RAND()*4+2)</f>
        <v>2</v>
      </c>
      <c r="I5" s="29" t="s">
        <v>68</v>
      </c>
      <c r="J5" s="29"/>
      <c r="K5" s="29" t="str">
        <f ca="1">IF(K4="－","＋","－")</f>
        <v>＋</v>
      </c>
      <c r="L5" s="29"/>
      <c r="M5">
        <f ca="1">INT(RAND()*8+2)</f>
        <v>5</v>
      </c>
      <c r="N5" s="29" t="s">
        <v>69</v>
      </c>
      <c r="O5" s="29"/>
      <c r="P5" s="29" t="s">
        <v>70</v>
      </c>
      <c r="Q5" s="29"/>
      <c r="R5" s="27">
        <f ca="1">AW5</f>
        <v>-6</v>
      </c>
      <c r="S5" s="27"/>
      <c r="T5" s="27"/>
      <c r="AU5" s="18">
        <f ca="1">H5*AU3</f>
        <v>14</v>
      </c>
      <c r="AV5" s="18">
        <f ca="1">IF(K5="－",-M5*AV3,M5*AV3)</f>
        <v>-20</v>
      </c>
      <c r="AW5" s="18">
        <f ca="1">AU5+AV5</f>
        <v>-6</v>
      </c>
    </row>
    <row r="6" spans="1:54" ht="20.149999999999999" customHeight="1" x14ac:dyDescent="0.2"/>
    <row r="7" spans="1:54" ht="20.149999999999999" customHeight="1" x14ac:dyDescent="0.2"/>
    <row r="8" spans="1:54" ht="20.149999999999999" customHeight="1" x14ac:dyDescent="0.2"/>
    <row r="9" spans="1:54" ht="20.149999999999999" customHeight="1" x14ac:dyDescent="0.2"/>
    <row r="10" spans="1:54" ht="20.149999999999999" customHeight="1" x14ac:dyDescent="0.2"/>
    <row r="11" spans="1:54" ht="20.149999999999999" customHeight="1" x14ac:dyDescent="0.2"/>
    <row r="12" spans="1:54" ht="20.149999999999999" customHeight="1" x14ac:dyDescent="0.2"/>
    <row r="13" spans="1:54" ht="20.149999999999999" customHeight="1" x14ac:dyDescent="0.2"/>
    <row r="14" spans="1:54" ht="20.149999999999999" customHeight="1" x14ac:dyDescent="0.2">
      <c r="AU14" s="18">
        <f ca="1">INT(RAND()*9+1)*(-1)^INT(RAND()*2)</f>
        <v>3</v>
      </c>
      <c r="AV14" s="18">
        <f ca="1">INT(RAND()*9+1)*(-1)^INT(RAND()*2)</f>
        <v>1</v>
      </c>
    </row>
    <row r="15" spans="1:54" ht="20.149999999999999" customHeight="1" x14ac:dyDescent="0.2">
      <c r="C15" s="1" t="s">
        <v>67</v>
      </c>
      <c r="F15" s="28" t="s">
        <v>18</v>
      </c>
      <c r="G15" s="28"/>
      <c r="H15">
        <f ca="1">INT(RAND()*8+2)</f>
        <v>2</v>
      </c>
      <c r="I15" s="29" t="s">
        <v>68</v>
      </c>
      <c r="J15" s="29"/>
      <c r="K15" s="29" t="str">
        <f ca="1">IF((-1)^INT(RAND()*2)&lt;0,"－","＋")</f>
        <v>－</v>
      </c>
      <c r="L15" s="29"/>
      <c r="M15">
        <f ca="1">INT(RAND()*4+2)</f>
        <v>3</v>
      </c>
      <c r="N15" s="29" t="s">
        <v>69</v>
      </c>
      <c r="O15" s="29"/>
      <c r="P15" s="29" t="s">
        <v>70</v>
      </c>
      <c r="Q15" s="29"/>
      <c r="R15" s="27">
        <f ca="1">AW15</f>
        <v>3</v>
      </c>
      <c r="S15" s="27"/>
      <c r="T15" s="27"/>
      <c r="AU15" s="18">
        <f ca="1">H15*AU14</f>
        <v>6</v>
      </c>
      <c r="AV15" s="18">
        <f ca="1">IF(K15="－",-M15*AV14,M15*AV14)</f>
        <v>-3</v>
      </c>
      <c r="AW15" s="18">
        <f ca="1">AU15+AV15</f>
        <v>3</v>
      </c>
    </row>
    <row r="16" spans="1:54" ht="20.149999999999999" customHeight="1" x14ac:dyDescent="0.2">
      <c r="F16" s="28"/>
      <c r="G16" s="28"/>
      <c r="H16">
        <f ca="1">INT(RAND()*8+2)</f>
        <v>3</v>
      </c>
      <c r="I16" s="29" t="s">
        <v>68</v>
      </c>
      <c r="J16" s="29"/>
      <c r="K16" s="29" t="str">
        <f ca="1">IF(K15="－","＋","－")</f>
        <v>＋</v>
      </c>
      <c r="L16" s="29"/>
      <c r="M16">
        <f ca="1">INT(RAND()*4+2)</f>
        <v>4</v>
      </c>
      <c r="N16" s="29" t="s">
        <v>69</v>
      </c>
      <c r="O16" s="29"/>
      <c r="P16" s="29" t="s">
        <v>70</v>
      </c>
      <c r="Q16" s="29"/>
      <c r="R16" s="27">
        <f ca="1">AW16</f>
        <v>13</v>
      </c>
      <c r="S16" s="27"/>
      <c r="T16" s="27"/>
      <c r="AU16" s="18">
        <f ca="1">H16*AU14</f>
        <v>9</v>
      </c>
      <c r="AV16" s="18">
        <f ca="1">IF(K16="－",-M16*AV14,M16*AV14)</f>
        <v>4</v>
      </c>
      <c r="AW16" s="18">
        <f ca="1">AU16+AV16</f>
        <v>13</v>
      </c>
    </row>
    <row r="17" spans="3:49" ht="20.149999999999999" customHeight="1" x14ac:dyDescent="0.2"/>
    <row r="18" spans="3:49" ht="20.149999999999999" customHeight="1" x14ac:dyDescent="0.2"/>
    <row r="19" spans="3:49" ht="20.149999999999999" customHeight="1" x14ac:dyDescent="0.2"/>
    <row r="20" spans="3:49" ht="20.149999999999999" customHeight="1" x14ac:dyDescent="0.2"/>
    <row r="21" spans="3:49" ht="20.149999999999999" customHeight="1" x14ac:dyDescent="0.2"/>
    <row r="22" spans="3:49" ht="20.149999999999999" customHeight="1" x14ac:dyDescent="0.2"/>
    <row r="23" spans="3:49" ht="20.149999999999999" customHeight="1" x14ac:dyDescent="0.2"/>
    <row r="24" spans="3:49" ht="20.149999999999999" customHeight="1" x14ac:dyDescent="0.2"/>
    <row r="25" spans="3:49" ht="20.149999999999999" customHeight="1" x14ac:dyDescent="0.2">
      <c r="AU25" s="18">
        <f ca="1">INT(RAND()*9+1)*(-1)^INT(RAND()*2)</f>
        <v>6</v>
      </c>
      <c r="AV25" s="18">
        <f ca="1">INT(RAND()*9+1)*(-1)^INT(RAND()*2)</f>
        <v>-5</v>
      </c>
    </row>
    <row r="26" spans="3:49" ht="20.149999999999999" customHeight="1" x14ac:dyDescent="0.2">
      <c r="C26" s="1" t="s">
        <v>81</v>
      </c>
      <c r="F26" s="28" t="s">
        <v>18</v>
      </c>
      <c r="G26" s="28"/>
      <c r="H26">
        <f ca="1">INT(RAND()*8+2)</f>
        <v>2</v>
      </c>
      <c r="I26" s="29" t="s">
        <v>68</v>
      </c>
      <c r="J26" s="29"/>
      <c r="K26" s="29" t="str">
        <f ca="1">IF((-1)^INT(RAND()*2)&lt;0,"－","＋")</f>
        <v>－</v>
      </c>
      <c r="L26" s="29"/>
      <c r="M26">
        <f ca="1">INT(RAND()*4+2)</f>
        <v>3</v>
      </c>
      <c r="N26" s="29" t="s">
        <v>69</v>
      </c>
      <c r="O26" s="29"/>
      <c r="P26" s="29" t="s">
        <v>70</v>
      </c>
      <c r="Q26" s="29"/>
      <c r="R26" s="27">
        <f ca="1">AW26</f>
        <v>27</v>
      </c>
      <c r="S26" s="27"/>
      <c r="T26" s="27"/>
      <c r="AU26" s="18">
        <f ca="1">H26*AU25</f>
        <v>12</v>
      </c>
      <c r="AV26" s="18">
        <f ca="1">IF(K26="－",-M26*AV25,M26*AV25)</f>
        <v>15</v>
      </c>
      <c r="AW26" s="18">
        <f ca="1">AU26+AV26</f>
        <v>27</v>
      </c>
    </row>
    <row r="27" spans="3:49" ht="20.149999999999999" customHeight="1" x14ac:dyDescent="0.2">
      <c r="F27" s="28"/>
      <c r="G27" s="28"/>
      <c r="H27">
        <f ca="1">INT(RAND()*8+2)</f>
        <v>8</v>
      </c>
      <c r="I27" s="29" t="s">
        <v>68</v>
      </c>
      <c r="J27" s="29"/>
      <c r="K27" s="29" t="str">
        <f ca="1">IF(K26="－","＋","－")</f>
        <v>＋</v>
      </c>
      <c r="L27" s="29"/>
      <c r="M27">
        <f ca="1">INT(RAND()*4+2)</f>
        <v>2</v>
      </c>
      <c r="N27" s="29" t="s">
        <v>69</v>
      </c>
      <c r="O27" s="29"/>
      <c r="P27" s="29" t="s">
        <v>70</v>
      </c>
      <c r="Q27" s="29"/>
      <c r="R27" s="27">
        <f ca="1">AW27</f>
        <v>38</v>
      </c>
      <c r="S27" s="27"/>
      <c r="T27" s="27"/>
      <c r="AU27" s="18">
        <f ca="1">H27*AU25</f>
        <v>48</v>
      </c>
      <c r="AV27" s="18">
        <f ca="1">IF(K27="－",-M27*AV25,M27*AV25)</f>
        <v>-10</v>
      </c>
      <c r="AW27" s="18">
        <f ca="1">AU27+AV27</f>
        <v>38</v>
      </c>
    </row>
    <row r="28" spans="3:49" ht="20.149999999999999" customHeight="1" x14ac:dyDescent="0.2"/>
    <row r="29" spans="3:49" ht="20.149999999999999" customHeight="1" x14ac:dyDescent="0.2"/>
    <row r="30" spans="3:49" ht="20.149999999999999" customHeight="1" x14ac:dyDescent="0.2"/>
    <row r="31" spans="3:49" ht="20.149999999999999" customHeight="1" x14ac:dyDescent="0.2"/>
    <row r="32" spans="3:49" ht="20.149999999999999" customHeight="1" x14ac:dyDescent="0.2"/>
    <row r="33" spans="1:54" ht="20.149999999999999" customHeight="1" x14ac:dyDescent="0.2"/>
    <row r="34" spans="1:54" ht="20.149999999999999" customHeight="1" x14ac:dyDescent="0.2"/>
    <row r="35" spans="1:54" ht="20.14999999999999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連立方程式の解き方⑥</v>
      </c>
      <c r="AM38" s="2" t="str">
        <f>IF(AM1="","",AM1)</f>
        <v>№</v>
      </c>
      <c r="AN38" s="2"/>
      <c r="AO38" s="30" t="str">
        <f>IF(AO1="","",AO1)</f>
        <v/>
      </c>
      <c r="AP38" s="30" t="str">
        <f>IF(AP1="","",AP1)</f>
        <v/>
      </c>
      <c r="AR38" s="18"/>
      <c r="AS38" s="18"/>
      <c r="AT38" s="18"/>
      <c r="AZ38"/>
      <c r="BA38"/>
      <c r="BB38"/>
    </row>
    <row r="39" spans="1:54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AZ39"/>
      <c r="BA39"/>
      <c r="BB39"/>
    </row>
    <row r="40" spans="1:54" ht="20.149999999999999" customHeight="1" x14ac:dyDescent="0.2">
      <c r="A40" t="str">
        <f>IF(A3="","",A3)</f>
        <v>１．</v>
      </c>
      <c r="D40" t="str">
        <f>IF(D3="","",D3)</f>
        <v>次の連立方程式を解きなさい。</v>
      </c>
    </row>
    <row r="41" spans="1:54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>(1)</v>
      </c>
      <c r="F41" s="28" t="str">
        <f>IF(F4="","",F4)</f>
        <v>｛</v>
      </c>
      <c r="G41" s="28"/>
      <c r="H41">
        <f ca="1">IF(H4="","",H4)</f>
        <v>5</v>
      </c>
      <c r="I41" s="29" t="str">
        <f>IF(I4="","",I4)</f>
        <v>ｘ</v>
      </c>
      <c r="J41" s="29"/>
      <c r="K41" s="29" t="str">
        <f ca="1">IF(K4="","",K4)</f>
        <v>－</v>
      </c>
      <c r="L41" s="29"/>
      <c r="M41">
        <f ca="1">IF(M4="","",M4)</f>
        <v>3</v>
      </c>
      <c r="N41" s="29" t="str">
        <f>IF(N4="","",N4)</f>
        <v>ｙ</v>
      </c>
      <c r="O41" s="29"/>
      <c r="P41" s="29" t="str">
        <f>IF(P4="","",P4)</f>
        <v>＝</v>
      </c>
      <c r="Q41" s="29"/>
      <c r="R41" s="27">
        <f ca="1">IF(R4="","",R4)</f>
        <v>47</v>
      </c>
      <c r="S41" s="27"/>
      <c r="T41" s="27"/>
      <c r="U41" s="8" t="s">
        <v>49</v>
      </c>
      <c r="AU41" s="18">
        <f ca="1">LCM(H41,H42)</f>
        <v>10</v>
      </c>
      <c r="AV41" s="18">
        <f ca="1">AU41/H41</f>
        <v>2</v>
      </c>
    </row>
    <row r="42" spans="1:54" ht="20.149999999999999" customHeight="1" x14ac:dyDescent="0.2">
      <c r="A42" t="str">
        <f t="shared" ref="A42:AT42" si="0">IF(A5="","",A5)</f>
        <v/>
      </c>
      <c r="B42" t="str">
        <f t="shared" si="0"/>
        <v/>
      </c>
      <c r="C42" t="str">
        <f t="shared" si="0"/>
        <v/>
      </c>
      <c r="D42" t="str">
        <f t="shared" si="0"/>
        <v/>
      </c>
      <c r="E42" t="str">
        <f t="shared" si="0"/>
        <v/>
      </c>
      <c r="F42" s="28"/>
      <c r="G42" s="28"/>
      <c r="H42">
        <f t="shared" ca="1" si="0"/>
        <v>2</v>
      </c>
      <c r="I42" s="29" t="str">
        <f t="shared" si="0"/>
        <v>ｘ</v>
      </c>
      <c r="J42" s="29"/>
      <c r="K42" s="29" t="str">
        <f t="shared" ca="1" si="0"/>
        <v>＋</v>
      </c>
      <c r="L42" s="29"/>
      <c r="M42">
        <f t="shared" ca="1" si="0"/>
        <v>5</v>
      </c>
      <c r="N42" s="29" t="str">
        <f t="shared" si="0"/>
        <v>ｙ</v>
      </c>
      <c r="O42" s="29"/>
      <c r="P42" s="29" t="str">
        <f t="shared" si="0"/>
        <v>＝</v>
      </c>
      <c r="Q42" s="29"/>
      <c r="R42" s="27">
        <f t="shared" ca="1" si="0"/>
        <v>-6</v>
      </c>
      <c r="S42" s="27"/>
      <c r="T42" s="27"/>
      <c r="U42" s="8" t="s">
        <v>50</v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  <c r="AV42" s="18">
        <f ca="1">AU41/H42</f>
        <v>5</v>
      </c>
    </row>
    <row r="43" spans="1:54" ht="20.149999999999999" customHeight="1" x14ac:dyDescent="0.2">
      <c r="A43" t="str">
        <f t="shared" ref="A43:E44" si="1">IF(A6="","",A6)</f>
        <v/>
      </c>
      <c r="B43" t="str">
        <f t="shared" si="1"/>
        <v/>
      </c>
      <c r="C43" s="8" t="str">
        <f t="shared" si="1"/>
        <v/>
      </c>
      <c r="D43" s="8" t="str">
        <f t="shared" si="1"/>
        <v/>
      </c>
      <c r="E43" s="8" t="str">
        <f t="shared" si="1"/>
        <v/>
      </c>
      <c r="F43" s="26" t="s">
        <v>98</v>
      </c>
      <c r="G43" s="26"/>
      <c r="H43" s="26" t="str">
        <f ca="1">IF(AV41=1,"","×")</f>
        <v>×</v>
      </c>
      <c r="I43" s="26"/>
      <c r="J43" s="8">
        <f ca="1">IF(AV41=1,"",AV41)</f>
        <v>2</v>
      </c>
      <c r="K43" s="26" t="s">
        <v>89</v>
      </c>
      <c r="L43" s="26"/>
      <c r="M43" s="26" t="s">
        <v>99</v>
      </c>
      <c r="N43" s="26"/>
      <c r="O43" s="26" t="str">
        <f ca="1">IF(AV42=1,"","×")</f>
        <v>×</v>
      </c>
      <c r="P43" s="26"/>
      <c r="Q43" s="8">
        <f ca="1">IF(AV42=1,"",AV42)</f>
        <v>5</v>
      </c>
      <c r="R43" s="8" t="s">
        <v>100</v>
      </c>
      <c r="S43" s="8"/>
      <c r="T43" s="8"/>
      <c r="U43" s="8"/>
      <c r="V43" s="8"/>
      <c r="W43" s="8"/>
    </row>
    <row r="44" spans="1:54" ht="20.149999999999999" customHeight="1" x14ac:dyDescent="0.2">
      <c r="A44" t="str">
        <f t="shared" si="1"/>
        <v/>
      </c>
      <c r="B44" t="str">
        <f t="shared" si="1"/>
        <v/>
      </c>
      <c r="C44" s="8" t="str">
        <f t="shared" si="1"/>
        <v/>
      </c>
      <c r="D44" s="8" t="str">
        <f t="shared" si="1"/>
        <v/>
      </c>
      <c r="E44" s="8" t="str">
        <f t="shared" si="1"/>
        <v/>
      </c>
      <c r="F44" s="26">
        <f ca="1">H41*AV41</f>
        <v>10</v>
      </c>
      <c r="G44" s="26"/>
      <c r="H44" s="26" t="str">
        <f>I41</f>
        <v>ｘ</v>
      </c>
      <c r="I44" s="26"/>
      <c r="J44" s="26" t="str">
        <f ca="1">K41</f>
        <v>－</v>
      </c>
      <c r="K44" s="26"/>
      <c r="L44" s="26">
        <f ca="1">M41*AV41</f>
        <v>6</v>
      </c>
      <c r="M44" s="26"/>
      <c r="N44" s="26" t="str">
        <f>N41</f>
        <v>ｙ</v>
      </c>
      <c r="O44" s="26"/>
      <c r="P44" s="26" t="str">
        <f>P41</f>
        <v>＝</v>
      </c>
      <c r="Q44" s="26"/>
      <c r="R44" s="31">
        <f ca="1">R41*AV41</f>
        <v>94</v>
      </c>
      <c r="S44" s="31"/>
      <c r="T44" s="31"/>
      <c r="U44" s="8"/>
      <c r="V44" s="8"/>
      <c r="W44" s="8"/>
      <c r="AU44" s="18">
        <f ca="1">F44</f>
        <v>10</v>
      </c>
      <c r="AV44" s="18">
        <f ca="1">IF(J44="－",-L44,L44)</f>
        <v>-6</v>
      </c>
      <c r="AW44" s="18">
        <f ca="1">R44</f>
        <v>94</v>
      </c>
    </row>
    <row r="45" spans="1:54" ht="20.149999999999999" customHeight="1" x14ac:dyDescent="0.2">
      <c r="A45" t="str">
        <f t="shared" ref="A45:B53" si="2">IF(A8="","",A8)</f>
        <v/>
      </c>
      <c r="B45" t="str">
        <f t="shared" si="2"/>
        <v/>
      </c>
      <c r="C45" s="33" t="s">
        <v>89</v>
      </c>
      <c r="D45" s="33"/>
      <c r="E45" s="14" t="s">
        <v>90</v>
      </c>
      <c r="F45" s="33">
        <f ca="1">H42*AV42</f>
        <v>10</v>
      </c>
      <c r="G45" s="33"/>
      <c r="H45" s="33" t="str">
        <f>I42</f>
        <v>ｘ</v>
      </c>
      <c r="I45" s="33"/>
      <c r="J45" s="33" t="str">
        <f ca="1">K42</f>
        <v>＋</v>
      </c>
      <c r="K45" s="33"/>
      <c r="L45" s="33">
        <f ca="1">M42*AV42</f>
        <v>25</v>
      </c>
      <c r="M45" s="33"/>
      <c r="N45" s="33" t="str">
        <f>N42</f>
        <v>ｙ</v>
      </c>
      <c r="O45" s="33"/>
      <c r="P45" s="33" t="str">
        <f>P42</f>
        <v>＝</v>
      </c>
      <c r="Q45" s="33"/>
      <c r="R45" s="35">
        <f ca="1">R42*AV42</f>
        <v>-30</v>
      </c>
      <c r="S45" s="35"/>
      <c r="T45" s="35"/>
      <c r="U45" s="8"/>
      <c r="V45" s="8"/>
      <c r="W45" s="8"/>
      <c r="AU45" s="18">
        <f ca="1">F45</f>
        <v>10</v>
      </c>
      <c r="AV45" s="18">
        <f ca="1">IF(J45="－",-L45,L45)</f>
        <v>25</v>
      </c>
      <c r="AW45" s="18">
        <f ca="1">R45</f>
        <v>-30</v>
      </c>
    </row>
    <row r="46" spans="1:54" ht="20.149999999999999" customHeight="1" x14ac:dyDescent="0.2">
      <c r="A46" t="str">
        <f t="shared" si="2"/>
        <v/>
      </c>
      <c r="B46" t="str">
        <f t="shared" si="2"/>
        <v/>
      </c>
      <c r="C46" s="8" t="str">
        <f t="shared" ref="C46:E48" si="3">IF(C9="","",C9)</f>
        <v/>
      </c>
      <c r="D46" s="8" t="str">
        <f t="shared" si="3"/>
        <v/>
      </c>
      <c r="E46" s="8" t="str">
        <f t="shared" si="3"/>
        <v/>
      </c>
      <c r="F46" s="8"/>
      <c r="G46" s="8"/>
      <c r="H46" s="8"/>
      <c r="I46" s="8"/>
      <c r="J46" s="8"/>
      <c r="K46" s="36">
        <f ca="1">IF(AV46=-1,"－",IF(AV46=1,"",AV46))</f>
        <v>-31</v>
      </c>
      <c r="L46" s="36"/>
      <c r="M46" s="36"/>
      <c r="N46" s="34" t="s">
        <v>91</v>
      </c>
      <c r="O46" s="34"/>
      <c r="P46" s="34" t="s">
        <v>92</v>
      </c>
      <c r="Q46" s="34"/>
      <c r="R46" s="32">
        <f ca="1">AW46</f>
        <v>124</v>
      </c>
      <c r="S46" s="32"/>
      <c r="T46" s="32"/>
      <c r="U46" s="8"/>
      <c r="V46" s="8"/>
      <c r="W46" s="8"/>
      <c r="AU46" s="18">
        <f ca="1">AU44-AU45</f>
        <v>0</v>
      </c>
      <c r="AV46" s="18">
        <f ca="1">AV44-AV45</f>
        <v>-31</v>
      </c>
      <c r="AW46" s="18">
        <f ca="1">AW44-AW45</f>
        <v>124</v>
      </c>
    </row>
    <row r="47" spans="1:54" ht="20.149999999999999" customHeight="1" x14ac:dyDescent="0.2">
      <c r="A47" t="str">
        <f t="shared" si="2"/>
        <v/>
      </c>
      <c r="B47" t="str">
        <f t="shared" si="2"/>
        <v/>
      </c>
      <c r="C47" s="8" t="str">
        <f t="shared" si="3"/>
        <v/>
      </c>
      <c r="D47" s="8" t="str">
        <f t="shared" si="3"/>
        <v/>
      </c>
      <c r="E47" s="8" t="str">
        <f t="shared" si="3"/>
        <v/>
      </c>
      <c r="F47" s="8"/>
      <c r="G47" s="8"/>
      <c r="H47" s="8"/>
      <c r="I47" s="8"/>
      <c r="J47" s="8"/>
      <c r="K47" s="8"/>
      <c r="L47" s="8"/>
      <c r="M47" s="8"/>
      <c r="N47" s="26" t="s">
        <v>91</v>
      </c>
      <c r="O47" s="26"/>
      <c r="P47" s="26" t="s">
        <v>92</v>
      </c>
      <c r="Q47" s="26"/>
      <c r="R47" s="31">
        <f ca="1">R46/K46</f>
        <v>-4</v>
      </c>
      <c r="S47" s="31"/>
      <c r="T47" s="31"/>
      <c r="U47" s="8"/>
      <c r="V47" s="8"/>
      <c r="W47" s="8"/>
    </row>
    <row r="48" spans="1:54" ht="20.149999999999999" customHeight="1" x14ac:dyDescent="0.2">
      <c r="A48" t="str">
        <f t="shared" si="2"/>
        <v/>
      </c>
      <c r="B48" t="str">
        <f t="shared" si="2"/>
        <v/>
      </c>
      <c r="C48" s="8" t="str">
        <f t="shared" si="3"/>
        <v/>
      </c>
      <c r="D48" s="8" t="str">
        <f t="shared" si="3"/>
        <v/>
      </c>
      <c r="E48" s="8" t="str">
        <f t="shared" si="3"/>
        <v/>
      </c>
      <c r="F48" s="26" t="s">
        <v>91</v>
      </c>
      <c r="G48" s="26"/>
      <c r="H48" s="26" t="s">
        <v>92</v>
      </c>
      <c r="I48" s="26"/>
      <c r="J48" s="31">
        <f ca="1">R47</f>
        <v>-4</v>
      </c>
      <c r="K48" s="31"/>
      <c r="L48" s="31"/>
      <c r="M48" s="8" t="s">
        <v>61</v>
      </c>
      <c r="N48" s="8"/>
      <c r="O48" s="8"/>
      <c r="P48" s="8"/>
      <c r="Q48" s="8"/>
      <c r="R48" s="8"/>
      <c r="S48" s="8"/>
      <c r="T48" s="8"/>
      <c r="U48" s="8"/>
      <c r="V48" s="8"/>
      <c r="W48" s="8"/>
    </row>
    <row r="49" spans="1:49" ht="20.149999999999999" customHeight="1" x14ac:dyDescent="0.2">
      <c r="A49" t="str">
        <f t="shared" si="2"/>
        <v/>
      </c>
      <c r="B49" t="str">
        <f t="shared" si="2"/>
        <v/>
      </c>
      <c r="C49" s="8" t="str">
        <f>IF(C12="","",C12)</f>
        <v/>
      </c>
      <c r="D49" s="8">
        <f ca="1">H41</f>
        <v>5</v>
      </c>
      <c r="E49" s="26" t="str">
        <f>I41</f>
        <v>ｘ</v>
      </c>
      <c r="F49" s="26"/>
      <c r="G49" s="26" t="str">
        <f ca="1">K41</f>
        <v>－</v>
      </c>
      <c r="H49" s="26"/>
      <c r="I49" s="8">
        <f ca="1">M41</f>
        <v>3</v>
      </c>
      <c r="J49" s="26" t="s">
        <v>53</v>
      </c>
      <c r="K49" s="26"/>
      <c r="L49" s="8" t="str">
        <f ca="1">IF(J48&lt;0,"(","")</f>
        <v>(</v>
      </c>
      <c r="M49" s="26">
        <f ca="1">J48</f>
        <v>-4</v>
      </c>
      <c r="N49" s="26"/>
      <c r="O49" s="8" t="str">
        <f ca="1">IF(J48&lt;0,")","")</f>
        <v>)</v>
      </c>
      <c r="P49" s="26" t="str">
        <f>P41</f>
        <v>＝</v>
      </c>
      <c r="Q49" s="26"/>
      <c r="R49" s="31">
        <f ca="1">R41</f>
        <v>47</v>
      </c>
      <c r="S49" s="31"/>
      <c r="T49" s="31"/>
      <c r="U49" s="8"/>
      <c r="V49" s="8"/>
      <c r="W49" s="8"/>
      <c r="AU49" s="18">
        <f ca="1">D49</f>
        <v>5</v>
      </c>
      <c r="AV49" s="18">
        <f ca="1">IF(G49="－",-I49*M49,I49*M49)</f>
        <v>12</v>
      </c>
      <c r="AW49" s="18">
        <f ca="1">R49</f>
        <v>47</v>
      </c>
    </row>
    <row r="50" spans="1:49" ht="20.149999999999999" customHeight="1" x14ac:dyDescent="0.2">
      <c r="A50" t="str">
        <f t="shared" si="2"/>
        <v/>
      </c>
      <c r="B50" t="str">
        <f t="shared" si="2"/>
        <v/>
      </c>
      <c r="C50" s="8" t="str">
        <f>IF(C13="","",C13)</f>
        <v/>
      </c>
      <c r="D50" s="8" t="str">
        <f>IF(D13="","",D13)</f>
        <v/>
      </c>
      <c r="E50" s="8" t="str">
        <f>IF(E13="","",E13)</f>
        <v/>
      </c>
      <c r="F50" s="8"/>
      <c r="G50" s="8"/>
      <c r="H50" s="8"/>
      <c r="I50" s="8"/>
      <c r="J50" s="8"/>
      <c r="K50" s="8"/>
      <c r="L50" s="8"/>
      <c r="M50" s="8"/>
      <c r="N50" s="26" t="s">
        <v>54</v>
      </c>
      <c r="O50" s="26"/>
      <c r="P50" s="26" t="s">
        <v>55</v>
      </c>
      <c r="Q50" s="26"/>
      <c r="R50" s="31">
        <f ca="1">AV50</f>
        <v>7</v>
      </c>
      <c r="S50" s="31"/>
      <c r="T50" s="31"/>
      <c r="U50" s="8"/>
      <c r="V50" s="8"/>
      <c r="W50" s="8"/>
      <c r="AU50" s="18">
        <f ca="1">AW49-AV49</f>
        <v>35</v>
      </c>
      <c r="AV50" s="18">
        <f ca="1">AU50/AU49</f>
        <v>7</v>
      </c>
    </row>
    <row r="51" spans="1:49" ht="20.149999999999999" customHeight="1" x14ac:dyDescent="0.2">
      <c r="A51" t="str">
        <f t="shared" si="2"/>
        <v/>
      </c>
      <c r="B51" t="str">
        <f t="shared" si="2"/>
        <v/>
      </c>
      <c r="C51" s="8" t="str">
        <f>IF(C14="","",C14)</f>
        <v/>
      </c>
      <c r="D51" s="8" t="str">
        <f>IF(D14="","",D14)</f>
        <v/>
      </c>
      <c r="E51" s="8" t="str">
        <f>IF(E14="","",E14)</f>
        <v/>
      </c>
      <c r="F51" s="8" t="s">
        <v>57</v>
      </c>
      <c r="G51" s="26" t="s">
        <v>54</v>
      </c>
      <c r="H51" s="26"/>
      <c r="I51" s="8" t="s">
        <v>58</v>
      </c>
      <c r="J51" s="26" t="s">
        <v>56</v>
      </c>
      <c r="K51" s="26"/>
      <c r="L51" s="8" t="s">
        <v>59</v>
      </c>
      <c r="M51" s="26" t="s">
        <v>55</v>
      </c>
      <c r="N51" s="26"/>
      <c r="O51" s="8" t="s">
        <v>57</v>
      </c>
      <c r="P51" s="26">
        <f ca="1">R50</f>
        <v>7</v>
      </c>
      <c r="Q51" s="26"/>
      <c r="R51" s="26"/>
      <c r="S51" s="8" t="s">
        <v>58</v>
      </c>
      <c r="T51" s="26">
        <f ca="1">R47</f>
        <v>-4</v>
      </c>
      <c r="U51" s="26"/>
      <c r="V51" s="26"/>
      <c r="W51" s="8" t="s">
        <v>59</v>
      </c>
      <c r="AU51" s="18">
        <f ca="1">IF(AU3="","",AU3)</f>
        <v>7</v>
      </c>
      <c r="AV51" s="18">
        <f ca="1">IF(AV3="","",AV3)</f>
        <v>-4</v>
      </c>
    </row>
    <row r="52" spans="1:49" ht="20.149999999999999" customHeight="1" x14ac:dyDescent="0.2">
      <c r="A52" t="str">
        <f t="shared" si="2"/>
        <v/>
      </c>
      <c r="B52" t="str">
        <f t="shared" si="2"/>
        <v/>
      </c>
      <c r="C52" t="str">
        <f>IF(C15="","",C15)</f>
        <v>(2)</v>
      </c>
      <c r="F52" s="28" t="str">
        <f>IF(F15="","",F15)</f>
        <v>｛</v>
      </c>
      <c r="G52" s="28"/>
      <c r="H52">
        <f ca="1">IF(H15="","",H15)</f>
        <v>2</v>
      </c>
      <c r="I52" s="29" t="str">
        <f>IF(I15="","",I15)</f>
        <v>ｘ</v>
      </c>
      <c r="J52" s="29"/>
      <c r="K52" s="29" t="str">
        <f ca="1">IF(K15="","",K15)</f>
        <v>－</v>
      </c>
      <c r="L52" s="29"/>
      <c r="M52">
        <f ca="1">IF(M15="","",M15)</f>
        <v>3</v>
      </c>
      <c r="N52" s="29" t="str">
        <f>IF(N15="","",N15)</f>
        <v>ｙ</v>
      </c>
      <c r="O52" s="29"/>
      <c r="P52" s="29" t="str">
        <f>IF(P15="","",P15)</f>
        <v>＝</v>
      </c>
      <c r="Q52" s="29"/>
      <c r="R52" s="27">
        <f ca="1">IF(R15="","",R15)</f>
        <v>3</v>
      </c>
      <c r="S52" s="27"/>
      <c r="T52" s="27"/>
      <c r="U52" s="8" t="s">
        <v>49</v>
      </c>
      <c r="AU52" s="18">
        <f ca="1">LCM(M52,M53)</f>
        <v>12</v>
      </c>
      <c r="AV52" s="18">
        <f ca="1">AU52/M52</f>
        <v>4</v>
      </c>
    </row>
    <row r="53" spans="1:49" ht="20.149999999999999" customHeight="1" x14ac:dyDescent="0.2">
      <c r="A53" t="str">
        <f t="shared" si="2"/>
        <v/>
      </c>
      <c r="B53" t="str">
        <f t="shared" si="2"/>
        <v/>
      </c>
      <c r="C53" t="str">
        <f>IF(C16="","",C16)</f>
        <v/>
      </c>
      <c r="D53" t="str">
        <f>IF(D16="","",D16)</f>
        <v/>
      </c>
      <c r="E53" t="str">
        <f>IF(E16="","",E16)</f>
        <v/>
      </c>
      <c r="F53" s="28"/>
      <c r="G53" s="28"/>
      <c r="H53">
        <f ca="1">IF(H16="","",H16)</f>
        <v>3</v>
      </c>
      <c r="I53" s="29" t="str">
        <f>IF(I16="","",I16)</f>
        <v>ｘ</v>
      </c>
      <c r="J53" s="29"/>
      <c r="K53" s="29" t="str">
        <f ca="1">IF(K16="","",K16)</f>
        <v>＋</v>
      </c>
      <c r="L53" s="29"/>
      <c r="M53">
        <f ca="1">IF(M16="","",M16)</f>
        <v>4</v>
      </c>
      <c r="N53" s="29" t="str">
        <f>IF(N16="","",N16)</f>
        <v>ｙ</v>
      </c>
      <c r="O53" s="29"/>
      <c r="P53" s="29" t="str">
        <f>IF(P16="","",P16)</f>
        <v>＝</v>
      </c>
      <c r="Q53" s="29"/>
      <c r="R53" s="27">
        <f ca="1">IF(R16="","",R16)</f>
        <v>13</v>
      </c>
      <c r="S53" s="27"/>
      <c r="T53" s="27"/>
      <c r="U53" s="8" t="s">
        <v>50</v>
      </c>
      <c r="AV53" s="18">
        <f ca="1">AU52/M53</f>
        <v>3</v>
      </c>
    </row>
    <row r="54" spans="1:49" ht="20.149999999999999" customHeight="1" x14ac:dyDescent="0.2">
      <c r="A54" t="str">
        <f t="shared" ref="A54:AT54" si="4">IF(A17="","",A17)</f>
        <v/>
      </c>
      <c r="B54" t="str">
        <f t="shared" si="4"/>
        <v/>
      </c>
      <c r="C54" t="str">
        <f t="shared" si="4"/>
        <v/>
      </c>
      <c r="D54" t="str">
        <f t="shared" si="4"/>
        <v/>
      </c>
      <c r="E54" t="str">
        <f t="shared" si="4"/>
        <v/>
      </c>
      <c r="F54" s="26" t="s">
        <v>98</v>
      </c>
      <c r="G54" s="26"/>
      <c r="H54" s="26" t="str">
        <f ca="1">IF(AV52=1,"","×")</f>
        <v>×</v>
      </c>
      <c r="I54" s="26"/>
      <c r="J54" s="8">
        <f ca="1">IF(AV52=1,"",AV52)</f>
        <v>4</v>
      </c>
      <c r="K54" s="26" t="s">
        <v>89</v>
      </c>
      <c r="L54" s="26"/>
      <c r="M54" s="26" t="s">
        <v>99</v>
      </c>
      <c r="N54" s="26"/>
      <c r="O54" s="26" t="str">
        <f ca="1">IF(AV53=1,"","×")</f>
        <v>×</v>
      </c>
      <c r="P54" s="26"/>
      <c r="Q54" s="8">
        <f ca="1">IF(AV53=1,"",AV53)</f>
        <v>3</v>
      </c>
      <c r="R54" s="8" t="s">
        <v>100</v>
      </c>
      <c r="S54" s="8"/>
      <c r="T54" s="8"/>
      <c r="U54" t="str">
        <f t="shared" si="4"/>
        <v/>
      </c>
      <c r="V54" t="str">
        <f t="shared" si="4"/>
        <v/>
      </c>
      <c r="W54" t="str">
        <f t="shared" si="4"/>
        <v/>
      </c>
      <c r="X54" t="str">
        <f t="shared" si="4"/>
        <v/>
      </c>
      <c r="Y54" t="str">
        <f t="shared" si="4"/>
        <v/>
      </c>
      <c r="Z54" t="str">
        <f t="shared" si="4"/>
        <v/>
      </c>
      <c r="AA54" t="str">
        <f t="shared" si="4"/>
        <v/>
      </c>
      <c r="AB54" t="str">
        <f t="shared" si="4"/>
        <v/>
      </c>
      <c r="AC54" t="str">
        <f t="shared" si="4"/>
        <v/>
      </c>
      <c r="AD54" t="str">
        <f t="shared" si="4"/>
        <v/>
      </c>
      <c r="AE54" t="str">
        <f t="shared" si="4"/>
        <v/>
      </c>
      <c r="AF54" t="str">
        <f t="shared" si="4"/>
        <v/>
      </c>
      <c r="AG54" t="str">
        <f t="shared" si="4"/>
        <v/>
      </c>
      <c r="AH54" t="str">
        <f t="shared" si="4"/>
        <v/>
      </c>
      <c r="AI54" t="str">
        <f t="shared" si="4"/>
        <v/>
      </c>
      <c r="AJ54" t="str">
        <f t="shared" si="4"/>
        <v/>
      </c>
      <c r="AK54" t="str">
        <f t="shared" si="4"/>
        <v/>
      </c>
      <c r="AL54" t="str">
        <f t="shared" si="4"/>
        <v/>
      </c>
      <c r="AM54" t="str">
        <f t="shared" si="4"/>
        <v/>
      </c>
      <c r="AN54" t="str">
        <f t="shared" si="4"/>
        <v/>
      </c>
      <c r="AO54" t="str">
        <f t="shared" si="4"/>
        <v/>
      </c>
      <c r="AP54" t="str">
        <f t="shared" si="4"/>
        <v/>
      </c>
      <c r="AQ54" t="str">
        <f t="shared" si="4"/>
        <v/>
      </c>
      <c r="AR54" t="str">
        <f t="shared" si="4"/>
        <v/>
      </c>
      <c r="AS54" t="str">
        <f t="shared" si="4"/>
        <v/>
      </c>
      <c r="AT54" t="str">
        <f t="shared" si="4"/>
        <v/>
      </c>
    </row>
    <row r="55" spans="1:49" ht="20.149999999999999" customHeight="1" x14ac:dyDescent="0.2">
      <c r="A55" t="str">
        <f t="shared" ref="A55:AT55" si="5">IF(A18="","",A18)</f>
        <v/>
      </c>
      <c r="B55" t="str">
        <f t="shared" si="5"/>
        <v/>
      </c>
      <c r="C55" s="8" t="str">
        <f t="shared" si="5"/>
        <v/>
      </c>
      <c r="D55" s="8" t="str">
        <f t="shared" si="5"/>
        <v/>
      </c>
      <c r="E55" s="8" t="str">
        <f t="shared" si="5"/>
        <v/>
      </c>
      <c r="F55" s="26">
        <f ca="1">H52*AV52</f>
        <v>8</v>
      </c>
      <c r="G55" s="26"/>
      <c r="H55" s="26" t="str">
        <f>I52</f>
        <v>ｘ</v>
      </c>
      <c r="I55" s="26"/>
      <c r="J55" s="26" t="str">
        <f ca="1">K52</f>
        <v>－</v>
      </c>
      <c r="K55" s="26"/>
      <c r="L55" s="26">
        <f ca="1">M52*AV52</f>
        <v>12</v>
      </c>
      <c r="M55" s="26"/>
      <c r="N55" s="26" t="str">
        <f>N52</f>
        <v>ｙ</v>
      </c>
      <c r="O55" s="26"/>
      <c r="P55" s="26" t="str">
        <f>P52</f>
        <v>＝</v>
      </c>
      <c r="Q55" s="26"/>
      <c r="R55" s="31">
        <f ca="1">R52*AV52</f>
        <v>12</v>
      </c>
      <c r="S55" s="31"/>
      <c r="T55" s="31"/>
      <c r="U55" t="str">
        <f t="shared" si="5"/>
        <v/>
      </c>
      <c r="V55" t="str">
        <f t="shared" si="5"/>
        <v/>
      </c>
      <c r="W55" t="str">
        <f t="shared" si="5"/>
        <v/>
      </c>
      <c r="X55" t="str">
        <f t="shared" si="5"/>
        <v/>
      </c>
      <c r="Y55" t="str">
        <f t="shared" si="5"/>
        <v/>
      </c>
      <c r="Z55" t="str">
        <f t="shared" si="5"/>
        <v/>
      </c>
      <c r="AA55" t="str">
        <f t="shared" si="5"/>
        <v/>
      </c>
      <c r="AB55" t="str">
        <f t="shared" si="5"/>
        <v/>
      </c>
      <c r="AC55" t="str">
        <f t="shared" si="5"/>
        <v/>
      </c>
      <c r="AD55" t="str">
        <f t="shared" si="5"/>
        <v/>
      </c>
      <c r="AE55" t="str">
        <f t="shared" si="5"/>
        <v/>
      </c>
      <c r="AF55" t="str">
        <f t="shared" si="5"/>
        <v/>
      </c>
      <c r="AG55" t="str">
        <f t="shared" si="5"/>
        <v/>
      </c>
      <c r="AH55" t="str">
        <f t="shared" si="5"/>
        <v/>
      </c>
      <c r="AI55" t="str">
        <f t="shared" si="5"/>
        <v/>
      </c>
      <c r="AJ55" t="str">
        <f t="shared" si="5"/>
        <v/>
      </c>
      <c r="AK55" t="str">
        <f t="shared" si="5"/>
        <v/>
      </c>
      <c r="AL55" t="str">
        <f t="shared" si="5"/>
        <v/>
      </c>
      <c r="AM55" t="str">
        <f t="shared" si="5"/>
        <v/>
      </c>
      <c r="AN55" t="str">
        <f t="shared" si="5"/>
        <v/>
      </c>
      <c r="AO55" t="str">
        <f t="shared" si="5"/>
        <v/>
      </c>
      <c r="AP55" t="str">
        <f t="shared" si="5"/>
        <v/>
      </c>
      <c r="AQ55" t="str">
        <f t="shared" si="5"/>
        <v/>
      </c>
      <c r="AR55" t="str">
        <f t="shared" si="5"/>
        <v/>
      </c>
      <c r="AS55" t="str">
        <f t="shared" si="5"/>
        <v/>
      </c>
      <c r="AT55" t="str">
        <f t="shared" si="5"/>
        <v/>
      </c>
      <c r="AU55" s="18">
        <f ca="1">F55</f>
        <v>8</v>
      </c>
      <c r="AV55" s="18">
        <f ca="1">IF(J55="－",-L55,L55)</f>
        <v>-12</v>
      </c>
      <c r="AW55" s="18">
        <f ca="1">R55</f>
        <v>12</v>
      </c>
    </row>
    <row r="56" spans="1:49" ht="20.149999999999999" customHeight="1" x14ac:dyDescent="0.2">
      <c r="A56" t="str">
        <f t="shared" ref="A56:AT56" si="6">IF(A19="","",A19)</f>
        <v/>
      </c>
      <c r="B56" t="str">
        <f t="shared" si="6"/>
        <v/>
      </c>
      <c r="C56" s="33" t="s">
        <v>101</v>
      </c>
      <c r="D56" s="33"/>
      <c r="E56" s="14" t="s">
        <v>90</v>
      </c>
      <c r="F56" s="33">
        <f ca="1">H53*AV53</f>
        <v>9</v>
      </c>
      <c r="G56" s="33"/>
      <c r="H56" s="33" t="str">
        <f>I53</f>
        <v>ｘ</v>
      </c>
      <c r="I56" s="33"/>
      <c r="J56" s="33" t="str">
        <f ca="1">K53</f>
        <v>＋</v>
      </c>
      <c r="K56" s="33"/>
      <c r="L56" s="33">
        <f ca="1">M53*AV53</f>
        <v>12</v>
      </c>
      <c r="M56" s="33"/>
      <c r="N56" s="33" t="str">
        <f>N53</f>
        <v>ｙ</v>
      </c>
      <c r="O56" s="33"/>
      <c r="P56" s="33" t="str">
        <f>P53</f>
        <v>＝</v>
      </c>
      <c r="Q56" s="33"/>
      <c r="R56" s="35">
        <f ca="1">R53*AV53</f>
        <v>39</v>
      </c>
      <c r="S56" s="35"/>
      <c r="T56" s="35"/>
      <c r="U56" t="str">
        <f t="shared" si="6"/>
        <v/>
      </c>
      <c r="V56" t="str">
        <f t="shared" si="6"/>
        <v/>
      </c>
      <c r="W56" t="str">
        <f t="shared" si="6"/>
        <v/>
      </c>
      <c r="X56" t="str">
        <f t="shared" si="6"/>
        <v/>
      </c>
      <c r="Y56" t="str">
        <f t="shared" si="6"/>
        <v/>
      </c>
      <c r="Z56" t="str">
        <f t="shared" si="6"/>
        <v/>
      </c>
      <c r="AA56" t="str">
        <f t="shared" si="6"/>
        <v/>
      </c>
      <c r="AB56" t="str">
        <f t="shared" si="6"/>
        <v/>
      </c>
      <c r="AC56" t="str">
        <f t="shared" si="6"/>
        <v/>
      </c>
      <c r="AD56" t="str">
        <f t="shared" si="6"/>
        <v/>
      </c>
      <c r="AE56" t="str">
        <f t="shared" si="6"/>
        <v/>
      </c>
      <c r="AF56" t="str">
        <f t="shared" si="6"/>
        <v/>
      </c>
      <c r="AG56" t="str">
        <f t="shared" si="6"/>
        <v/>
      </c>
      <c r="AH56" t="str">
        <f t="shared" si="6"/>
        <v/>
      </c>
      <c r="AI56" t="str">
        <f t="shared" si="6"/>
        <v/>
      </c>
      <c r="AJ56" t="str">
        <f t="shared" si="6"/>
        <v/>
      </c>
      <c r="AK56" t="str">
        <f t="shared" si="6"/>
        <v/>
      </c>
      <c r="AL56" t="str">
        <f t="shared" si="6"/>
        <v/>
      </c>
      <c r="AM56" t="str">
        <f t="shared" si="6"/>
        <v/>
      </c>
      <c r="AN56" t="str">
        <f t="shared" si="6"/>
        <v/>
      </c>
      <c r="AO56" t="str">
        <f t="shared" si="6"/>
        <v/>
      </c>
      <c r="AP56" t="str">
        <f t="shared" si="6"/>
        <v/>
      </c>
      <c r="AQ56" t="str">
        <f t="shared" si="6"/>
        <v/>
      </c>
      <c r="AR56" t="str">
        <f t="shared" si="6"/>
        <v/>
      </c>
      <c r="AS56" t="str">
        <f t="shared" si="6"/>
        <v/>
      </c>
      <c r="AT56" t="str">
        <f t="shared" si="6"/>
        <v/>
      </c>
      <c r="AU56" s="18">
        <f ca="1">F56</f>
        <v>9</v>
      </c>
      <c r="AV56" s="18">
        <f ca="1">IF(J56="－",-L56,L56)</f>
        <v>12</v>
      </c>
      <c r="AW56" s="18">
        <f ca="1">R56</f>
        <v>39</v>
      </c>
    </row>
    <row r="57" spans="1:49" ht="20.149999999999999" customHeight="1" x14ac:dyDescent="0.2">
      <c r="A57" t="str">
        <f t="shared" ref="A57:AT57" si="7">IF(A20="","",A20)</f>
        <v/>
      </c>
      <c r="B57" t="str">
        <f t="shared" si="7"/>
        <v/>
      </c>
      <c r="C57" s="8" t="str">
        <f t="shared" si="7"/>
        <v/>
      </c>
      <c r="D57" s="8" t="str">
        <f t="shared" si="7"/>
        <v/>
      </c>
      <c r="E57" s="36">
        <f ca="1">AU57</f>
        <v>17</v>
      </c>
      <c r="F57" s="36"/>
      <c r="G57" s="36"/>
      <c r="H57" s="34" t="str">
        <f>H56</f>
        <v>ｘ</v>
      </c>
      <c r="I57" s="34"/>
      <c r="J57" s="8"/>
      <c r="K57" s="16"/>
      <c r="L57" s="16"/>
      <c r="M57" s="16"/>
      <c r="N57" s="16"/>
      <c r="O57" s="16"/>
      <c r="P57" s="34" t="s">
        <v>92</v>
      </c>
      <c r="Q57" s="34"/>
      <c r="R57" s="32">
        <f ca="1">AW57</f>
        <v>51</v>
      </c>
      <c r="S57" s="32"/>
      <c r="T57" s="32"/>
      <c r="U57" t="str">
        <f t="shared" si="7"/>
        <v/>
      </c>
      <c r="V57" t="str">
        <f t="shared" si="7"/>
        <v/>
      </c>
      <c r="W57" t="str">
        <f t="shared" si="7"/>
        <v/>
      </c>
      <c r="X57" t="str">
        <f t="shared" si="7"/>
        <v/>
      </c>
      <c r="Y57" t="str">
        <f t="shared" si="7"/>
        <v/>
      </c>
      <c r="Z57" t="str">
        <f t="shared" si="7"/>
        <v/>
      </c>
      <c r="AA57" t="str">
        <f t="shared" si="7"/>
        <v/>
      </c>
      <c r="AB57" t="str">
        <f t="shared" si="7"/>
        <v/>
      </c>
      <c r="AC57" t="str">
        <f t="shared" si="7"/>
        <v/>
      </c>
      <c r="AD57" t="str">
        <f t="shared" si="7"/>
        <v/>
      </c>
      <c r="AE57" t="str">
        <f t="shared" si="7"/>
        <v/>
      </c>
      <c r="AF57" t="str">
        <f t="shared" si="7"/>
        <v/>
      </c>
      <c r="AG57" t="str">
        <f t="shared" si="7"/>
        <v/>
      </c>
      <c r="AH57" t="str">
        <f t="shared" si="7"/>
        <v/>
      </c>
      <c r="AI57" t="str">
        <f t="shared" si="7"/>
        <v/>
      </c>
      <c r="AJ57" t="str">
        <f t="shared" si="7"/>
        <v/>
      </c>
      <c r="AK57" t="str">
        <f t="shared" si="7"/>
        <v/>
      </c>
      <c r="AL57" t="str">
        <f t="shared" si="7"/>
        <v/>
      </c>
      <c r="AM57" t="str">
        <f t="shared" si="7"/>
        <v/>
      </c>
      <c r="AN57" t="str">
        <f t="shared" si="7"/>
        <v/>
      </c>
      <c r="AO57" t="str">
        <f t="shared" si="7"/>
        <v/>
      </c>
      <c r="AP57" t="str">
        <f t="shared" si="7"/>
        <v/>
      </c>
      <c r="AQ57" t="str">
        <f t="shared" si="7"/>
        <v/>
      </c>
      <c r="AR57" t="str">
        <f t="shared" si="7"/>
        <v/>
      </c>
      <c r="AS57" t="str">
        <f t="shared" si="7"/>
        <v/>
      </c>
      <c r="AT57" t="str">
        <f t="shared" si="7"/>
        <v/>
      </c>
      <c r="AU57" s="18">
        <f ca="1">AU55+AU56</f>
        <v>17</v>
      </c>
      <c r="AV57" s="18">
        <f ca="1">AV55+AV56</f>
        <v>0</v>
      </c>
      <c r="AW57" s="18">
        <f ca="1">AW55+AW56</f>
        <v>51</v>
      </c>
    </row>
    <row r="58" spans="1:49" ht="20.149999999999999" customHeight="1" x14ac:dyDescent="0.2">
      <c r="A58" t="str">
        <f t="shared" ref="A58:AT58" si="8">IF(A21="","",A21)</f>
        <v/>
      </c>
      <c r="B58" t="str">
        <f t="shared" si="8"/>
        <v/>
      </c>
      <c r="C58" s="8" t="str">
        <f t="shared" si="8"/>
        <v/>
      </c>
      <c r="D58" s="8" t="str">
        <f t="shared" si="8"/>
        <v/>
      </c>
      <c r="E58" s="8" t="str">
        <f t="shared" si="8"/>
        <v/>
      </c>
      <c r="F58" s="8"/>
      <c r="G58" s="8"/>
      <c r="H58" s="8"/>
      <c r="I58" s="8"/>
      <c r="J58" s="8"/>
      <c r="K58" s="8"/>
      <c r="L58" s="8"/>
      <c r="M58" s="8"/>
      <c r="N58" s="26" t="s">
        <v>102</v>
      </c>
      <c r="O58" s="26"/>
      <c r="P58" s="26" t="s">
        <v>92</v>
      </c>
      <c r="Q58" s="26"/>
      <c r="R58" s="31">
        <f ca="1">R57/E57</f>
        <v>3</v>
      </c>
      <c r="S58" s="31"/>
      <c r="T58" s="31"/>
      <c r="U58" t="str">
        <f t="shared" si="8"/>
        <v/>
      </c>
      <c r="V58" t="str">
        <f t="shared" si="8"/>
        <v/>
      </c>
      <c r="W58" t="str">
        <f t="shared" si="8"/>
        <v/>
      </c>
      <c r="X58" t="str">
        <f t="shared" si="8"/>
        <v/>
      </c>
      <c r="Y58" t="str">
        <f t="shared" si="8"/>
        <v/>
      </c>
      <c r="Z58" t="str">
        <f t="shared" si="8"/>
        <v/>
      </c>
      <c r="AA58" t="str">
        <f t="shared" si="8"/>
        <v/>
      </c>
      <c r="AB58" t="str">
        <f t="shared" si="8"/>
        <v/>
      </c>
      <c r="AC58" t="str">
        <f t="shared" si="8"/>
        <v/>
      </c>
      <c r="AD58" t="str">
        <f t="shared" si="8"/>
        <v/>
      </c>
      <c r="AE58" t="str">
        <f t="shared" si="8"/>
        <v/>
      </c>
      <c r="AF58" t="str">
        <f t="shared" si="8"/>
        <v/>
      </c>
      <c r="AG58" t="str">
        <f t="shared" si="8"/>
        <v/>
      </c>
      <c r="AH58" t="str">
        <f t="shared" si="8"/>
        <v/>
      </c>
      <c r="AI58" t="str">
        <f t="shared" si="8"/>
        <v/>
      </c>
      <c r="AJ58" t="str">
        <f t="shared" si="8"/>
        <v/>
      </c>
      <c r="AK58" t="str">
        <f t="shared" si="8"/>
        <v/>
      </c>
      <c r="AL58" t="str">
        <f t="shared" si="8"/>
        <v/>
      </c>
      <c r="AM58" t="str">
        <f t="shared" si="8"/>
        <v/>
      </c>
      <c r="AN58" t="str">
        <f t="shared" si="8"/>
        <v/>
      </c>
      <c r="AO58" t="str">
        <f t="shared" si="8"/>
        <v/>
      </c>
      <c r="AP58" t="str">
        <f t="shared" si="8"/>
        <v/>
      </c>
      <c r="AQ58" t="str">
        <f t="shared" si="8"/>
        <v/>
      </c>
      <c r="AR58" t="str">
        <f t="shared" si="8"/>
        <v/>
      </c>
      <c r="AS58" t="str">
        <f t="shared" si="8"/>
        <v/>
      </c>
      <c r="AT58" t="str">
        <f t="shared" si="8"/>
        <v/>
      </c>
    </row>
    <row r="59" spans="1:49" ht="20.149999999999999" customHeight="1" x14ac:dyDescent="0.2">
      <c r="A59" t="str">
        <f t="shared" ref="A59:AT59" si="9">IF(A22="","",A22)</f>
        <v/>
      </c>
      <c r="B59" t="str">
        <f t="shared" si="9"/>
        <v/>
      </c>
      <c r="C59" t="str">
        <f t="shared" si="9"/>
        <v/>
      </c>
      <c r="D59" t="str">
        <f t="shared" si="9"/>
        <v/>
      </c>
      <c r="E59" t="str">
        <f t="shared" si="9"/>
        <v/>
      </c>
      <c r="F59" s="26" t="s">
        <v>42</v>
      </c>
      <c r="G59" s="26"/>
      <c r="H59" s="26" t="s">
        <v>92</v>
      </c>
      <c r="I59" s="26"/>
      <c r="J59" s="31">
        <f ca="1">R58</f>
        <v>3</v>
      </c>
      <c r="K59" s="31"/>
      <c r="L59" s="31"/>
      <c r="M59" s="8" t="s">
        <v>52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t="str">
        <f t="shared" si="9"/>
        <v/>
      </c>
      <c r="Y59" t="str">
        <f t="shared" si="9"/>
        <v/>
      </c>
      <c r="Z59" t="str">
        <f t="shared" si="9"/>
        <v/>
      </c>
      <c r="AA59" t="str">
        <f t="shared" si="9"/>
        <v/>
      </c>
      <c r="AB59" t="str">
        <f t="shared" si="9"/>
        <v/>
      </c>
      <c r="AC59" t="str">
        <f t="shared" si="9"/>
        <v/>
      </c>
      <c r="AD59" t="str">
        <f t="shared" si="9"/>
        <v/>
      </c>
      <c r="AE59" t="str">
        <f t="shared" si="9"/>
        <v/>
      </c>
      <c r="AF59" t="str">
        <f t="shared" si="9"/>
        <v/>
      </c>
      <c r="AG59" t="str">
        <f t="shared" si="9"/>
        <v/>
      </c>
      <c r="AH59" t="str">
        <f t="shared" si="9"/>
        <v/>
      </c>
      <c r="AI59" t="str">
        <f t="shared" si="9"/>
        <v/>
      </c>
      <c r="AJ59" t="str">
        <f t="shared" si="9"/>
        <v/>
      </c>
      <c r="AK59" t="str">
        <f t="shared" si="9"/>
        <v/>
      </c>
      <c r="AL59" t="str">
        <f t="shared" si="9"/>
        <v/>
      </c>
      <c r="AM59" t="str">
        <f t="shared" si="9"/>
        <v/>
      </c>
      <c r="AN59" t="str">
        <f t="shared" si="9"/>
        <v/>
      </c>
      <c r="AO59" t="str">
        <f t="shared" si="9"/>
        <v/>
      </c>
      <c r="AP59" t="str">
        <f t="shared" si="9"/>
        <v/>
      </c>
      <c r="AQ59" t="str">
        <f t="shared" si="9"/>
        <v/>
      </c>
      <c r="AR59" t="str">
        <f t="shared" si="9"/>
        <v/>
      </c>
      <c r="AS59" t="str">
        <f t="shared" si="9"/>
        <v/>
      </c>
      <c r="AT59" t="str">
        <f t="shared" si="9"/>
        <v/>
      </c>
    </row>
    <row r="60" spans="1:49" ht="20.149999999999999" customHeight="1" x14ac:dyDescent="0.2">
      <c r="D60" s="8">
        <f ca="1">H53</f>
        <v>3</v>
      </c>
      <c r="E60" s="26" t="s">
        <v>94</v>
      </c>
      <c r="F60" s="26"/>
      <c r="G60" s="8" t="str">
        <f ca="1">IF(J59&lt;0,"(","")</f>
        <v/>
      </c>
      <c r="H60" s="26">
        <f ca="1">J59</f>
        <v>3</v>
      </c>
      <c r="I60" s="26"/>
      <c r="J60" s="8" t="str">
        <f ca="1">IF(J59&lt;0,")","")</f>
        <v/>
      </c>
      <c r="K60" s="26" t="str">
        <f ca="1">K53</f>
        <v>＋</v>
      </c>
      <c r="L60" s="26"/>
      <c r="M60" s="8">
        <f ca="1">M53</f>
        <v>4</v>
      </c>
      <c r="N60" s="26" t="str">
        <f>N53</f>
        <v>ｙ</v>
      </c>
      <c r="O60" s="26"/>
      <c r="P60" s="26" t="str">
        <f>P53</f>
        <v>＝</v>
      </c>
      <c r="Q60" s="26"/>
      <c r="R60" s="31">
        <f ca="1">R53</f>
        <v>13</v>
      </c>
      <c r="S60" s="31"/>
      <c r="T60" s="31"/>
      <c r="U60" s="8"/>
      <c r="V60" s="8"/>
      <c r="W60" s="8"/>
      <c r="AU60" s="18">
        <f ca="1">D60*H60</f>
        <v>9</v>
      </c>
      <c r="AV60" s="18">
        <f ca="1">IF(K60="－",-M60,M60)</f>
        <v>4</v>
      </c>
      <c r="AW60" s="18">
        <f ca="1">R60</f>
        <v>13</v>
      </c>
    </row>
    <row r="61" spans="1:49" ht="20.149999999999999" customHeight="1" x14ac:dyDescent="0.2">
      <c r="D61" s="8"/>
      <c r="E61" s="8"/>
      <c r="F61" s="8"/>
      <c r="G61" s="8"/>
      <c r="H61" s="8"/>
      <c r="I61" s="8"/>
      <c r="J61" s="8"/>
      <c r="K61" s="8"/>
      <c r="L61" s="8"/>
      <c r="M61" s="8"/>
      <c r="N61" s="26" t="s">
        <v>91</v>
      </c>
      <c r="O61" s="26"/>
      <c r="P61" s="26" t="s">
        <v>92</v>
      </c>
      <c r="Q61" s="26"/>
      <c r="R61" s="31">
        <f ca="1">AV61</f>
        <v>1</v>
      </c>
      <c r="S61" s="31"/>
      <c r="T61" s="31"/>
      <c r="U61" s="8"/>
      <c r="V61" s="8"/>
      <c r="W61" s="8"/>
      <c r="AU61" s="18">
        <f ca="1">AW60-AU60</f>
        <v>4</v>
      </c>
      <c r="AV61" s="18">
        <f ca="1">AU61/AV60</f>
        <v>1</v>
      </c>
    </row>
    <row r="62" spans="1:49" ht="20.149999999999999" customHeight="1" x14ac:dyDescent="0.2">
      <c r="D62" s="8"/>
      <c r="E62" s="8"/>
      <c r="F62" s="8" t="s">
        <v>95</v>
      </c>
      <c r="G62" s="26" t="s">
        <v>93</v>
      </c>
      <c r="H62" s="26"/>
      <c r="I62" s="8" t="s">
        <v>96</v>
      </c>
      <c r="J62" s="26" t="s">
        <v>91</v>
      </c>
      <c r="K62" s="26"/>
      <c r="L62" s="8" t="s">
        <v>90</v>
      </c>
      <c r="M62" s="26" t="s">
        <v>92</v>
      </c>
      <c r="N62" s="26"/>
      <c r="O62" s="8" t="s">
        <v>95</v>
      </c>
      <c r="P62" s="26">
        <f ca="1">R58</f>
        <v>3</v>
      </c>
      <c r="Q62" s="26"/>
      <c r="R62" s="26"/>
      <c r="S62" s="8" t="s">
        <v>96</v>
      </c>
      <c r="T62" s="26">
        <f ca="1">R61</f>
        <v>1</v>
      </c>
      <c r="U62" s="26"/>
      <c r="V62" s="26"/>
      <c r="W62" s="8" t="s">
        <v>90</v>
      </c>
      <c r="AU62" s="18">
        <f ca="1">IF(AU14="","",AU14)</f>
        <v>3</v>
      </c>
      <c r="AV62" s="18">
        <f ca="1">IF(AV14="","",AV14)</f>
        <v>1</v>
      </c>
    </row>
    <row r="63" spans="1:49" ht="20.149999999999999" customHeight="1" x14ac:dyDescent="0.2">
      <c r="A63" t="str">
        <f t="shared" ref="A63:C66" si="10">IF(A26="","",A26)</f>
        <v/>
      </c>
      <c r="B63" t="str">
        <f t="shared" si="10"/>
        <v/>
      </c>
      <c r="C63" t="str">
        <f t="shared" si="10"/>
        <v>(3)</v>
      </c>
      <c r="F63" s="28" t="str">
        <f>IF(F26="","",F26)</f>
        <v>｛</v>
      </c>
      <c r="G63" s="28"/>
      <c r="H63">
        <f ca="1">IF(H26="","",H26)</f>
        <v>2</v>
      </c>
      <c r="I63" s="29" t="str">
        <f>IF(I26="","",I26)</f>
        <v>ｘ</v>
      </c>
      <c r="J63" s="29"/>
      <c r="K63" s="29" t="str">
        <f ca="1">IF(K26="","",K26)</f>
        <v>－</v>
      </c>
      <c r="L63" s="29"/>
      <c r="M63">
        <f ca="1">IF(M26="","",M26)</f>
        <v>3</v>
      </c>
      <c r="N63" s="29" t="str">
        <f>IF(N26="","",N26)</f>
        <v>ｙ</v>
      </c>
      <c r="O63" s="29"/>
      <c r="P63" s="29" t="str">
        <f>IF(P26="","",P26)</f>
        <v>＝</v>
      </c>
      <c r="Q63" s="29"/>
      <c r="R63" s="27">
        <f ca="1">IF(R26="","",R26)</f>
        <v>27</v>
      </c>
      <c r="S63" s="27"/>
      <c r="T63" s="27"/>
      <c r="U63" s="8" t="s">
        <v>49</v>
      </c>
      <c r="AU63" s="18">
        <f ca="1">LCM(M63,M64)</f>
        <v>6</v>
      </c>
      <c r="AV63" s="18">
        <f ca="1">AU63/M63</f>
        <v>2</v>
      </c>
    </row>
    <row r="64" spans="1:49" ht="20.149999999999999" customHeight="1" x14ac:dyDescent="0.2">
      <c r="A64" t="str">
        <f t="shared" si="10"/>
        <v/>
      </c>
      <c r="B64" t="str">
        <f t="shared" si="10"/>
        <v/>
      </c>
      <c r="C64" t="str">
        <f t="shared" si="10"/>
        <v/>
      </c>
      <c r="D64" t="str">
        <f t="shared" ref="D64:E66" si="11">IF(D27="","",D27)</f>
        <v/>
      </c>
      <c r="E64" t="str">
        <f t="shared" si="11"/>
        <v/>
      </c>
      <c r="F64" s="28"/>
      <c r="G64" s="28"/>
      <c r="H64">
        <f ca="1">IF(H27="","",H27)</f>
        <v>8</v>
      </c>
      <c r="I64" s="29" t="str">
        <f>IF(I27="","",I27)</f>
        <v>ｘ</v>
      </c>
      <c r="J64" s="29"/>
      <c r="K64" s="29" t="str">
        <f ca="1">IF(K27="","",K27)</f>
        <v>＋</v>
      </c>
      <c r="L64" s="29"/>
      <c r="M64">
        <f ca="1">IF(M27="","",M27)</f>
        <v>2</v>
      </c>
      <c r="N64" s="29" t="str">
        <f>IF(N27="","",N27)</f>
        <v>ｙ</v>
      </c>
      <c r="O64" s="29"/>
      <c r="P64" s="29" t="str">
        <f>IF(P27="","",P27)</f>
        <v>＝</v>
      </c>
      <c r="Q64" s="29"/>
      <c r="R64" s="27">
        <f ca="1">IF(R27="","",R27)</f>
        <v>38</v>
      </c>
      <c r="S64" s="27"/>
      <c r="T64" s="27"/>
      <c r="U64" s="8" t="s">
        <v>50</v>
      </c>
      <c r="AV64" s="18">
        <f ca="1">AU63/M64</f>
        <v>3</v>
      </c>
    </row>
    <row r="65" spans="1:49" ht="20.149999999999999" customHeight="1" x14ac:dyDescent="0.2">
      <c r="A65" t="str">
        <f t="shared" si="10"/>
        <v/>
      </c>
      <c r="B65" t="str">
        <f t="shared" si="10"/>
        <v/>
      </c>
      <c r="C65" t="str">
        <f t="shared" si="10"/>
        <v/>
      </c>
      <c r="D65" t="str">
        <f t="shared" si="11"/>
        <v/>
      </c>
      <c r="E65" t="str">
        <f t="shared" si="11"/>
        <v/>
      </c>
      <c r="F65" s="26" t="s">
        <v>98</v>
      </c>
      <c r="G65" s="26"/>
      <c r="H65" s="26" t="str">
        <f ca="1">IF(AV63=1,"","×")</f>
        <v>×</v>
      </c>
      <c r="I65" s="26"/>
      <c r="J65" s="8">
        <f ca="1">IF(AV63=1,"",AV63)</f>
        <v>2</v>
      </c>
      <c r="K65" s="26" t="s">
        <v>89</v>
      </c>
      <c r="L65" s="26"/>
      <c r="M65" s="26" t="s">
        <v>99</v>
      </c>
      <c r="N65" s="26"/>
      <c r="O65" s="26" t="str">
        <f ca="1">IF(AV64=1,"","×")</f>
        <v>×</v>
      </c>
      <c r="P65" s="26"/>
      <c r="Q65" s="8">
        <f ca="1">IF(AV64=1,"",AV64)</f>
        <v>3</v>
      </c>
      <c r="R65" s="8" t="s">
        <v>100</v>
      </c>
      <c r="S65" s="8"/>
      <c r="T65" s="8"/>
      <c r="U65" t="str">
        <f t="shared" ref="U65:AT65" si="12">IF(U28="","",U28)</f>
        <v/>
      </c>
      <c r="V65" t="str">
        <f t="shared" si="12"/>
        <v/>
      </c>
      <c r="W65" t="str">
        <f t="shared" si="12"/>
        <v/>
      </c>
      <c r="X65" t="str">
        <f t="shared" si="12"/>
        <v/>
      </c>
      <c r="Y65" t="str">
        <f t="shared" si="12"/>
        <v/>
      </c>
      <c r="Z65" t="str">
        <f t="shared" si="12"/>
        <v/>
      </c>
      <c r="AA65" t="str">
        <f t="shared" si="12"/>
        <v/>
      </c>
      <c r="AB65" t="str">
        <f t="shared" si="12"/>
        <v/>
      </c>
      <c r="AC65" t="str">
        <f t="shared" si="12"/>
        <v/>
      </c>
      <c r="AD65" t="str">
        <f t="shared" si="12"/>
        <v/>
      </c>
      <c r="AE65" t="str">
        <f t="shared" si="12"/>
        <v/>
      </c>
      <c r="AF65" t="str">
        <f t="shared" si="12"/>
        <v/>
      </c>
      <c r="AG65" t="str">
        <f t="shared" si="12"/>
        <v/>
      </c>
      <c r="AH65" t="str">
        <f t="shared" si="12"/>
        <v/>
      </c>
      <c r="AI65" t="str">
        <f t="shared" si="12"/>
        <v/>
      </c>
      <c r="AJ65" t="str">
        <f t="shared" si="12"/>
        <v/>
      </c>
      <c r="AK65" t="str">
        <f t="shared" si="12"/>
        <v/>
      </c>
      <c r="AL65" t="str">
        <f t="shared" si="12"/>
        <v/>
      </c>
      <c r="AM65" t="str">
        <f t="shared" si="12"/>
        <v/>
      </c>
      <c r="AN65" t="str">
        <f t="shared" si="12"/>
        <v/>
      </c>
      <c r="AO65" t="str">
        <f t="shared" si="12"/>
        <v/>
      </c>
      <c r="AP65" t="str">
        <f t="shared" si="12"/>
        <v/>
      </c>
      <c r="AQ65" t="str">
        <f t="shared" si="12"/>
        <v/>
      </c>
      <c r="AR65" t="str">
        <f t="shared" si="12"/>
        <v/>
      </c>
      <c r="AS65" t="str">
        <f t="shared" si="12"/>
        <v/>
      </c>
      <c r="AT65" t="str">
        <f t="shared" si="12"/>
        <v/>
      </c>
    </row>
    <row r="66" spans="1:49" ht="20.149999999999999" customHeight="1" x14ac:dyDescent="0.2">
      <c r="A66" t="str">
        <f t="shared" si="10"/>
        <v/>
      </c>
      <c r="B66" t="str">
        <f t="shared" si="10"/>
        <v/>
      </c>
      <c r="C66" s="8" t="str">
        <f t="shared" si="10"/>
        <v/>
      </c>
      <c r="D66" s="8" t="str">
        <f t="shared" si="11"/>
        <v/>
      </c>
      <c r="E66" s="8" t="str">
        <f t="shared" si="11"/>
        <v/>
      </c>
      <c r="F66" s="26">
        <f ca="1">H63*AV63</f>
        <v>4</v>
      </c>
      <c r="G66" s="26"/>
      <c r="H66" s="26" t="str">
        <f>I63</f>
        <v>ｘ</v>
      </c>
      <c r="I66" s="26"/>
      <c r="J66" s="26" t="str">
        <f ca="1">K63</f>
        <v>－</v>
      </c>
      <c r="K66" s="26"/>
      <c r="L66" s="26">
        <f ca="1">M63*AV63</f>
        <v>6</v>
      </c>
      <c r="M66" s="26"/>
      <c r="N66" s="26" t="str">
        <f>N63</f>
        <v>ｙ</v>
      </c>
      <c r="O66" s="26"/>
      <c r="P66" s="26" t="str">
        <f>P63</f>
        <v>＝</v>
      </c>
      <c r="Q66" s="26"/>
      <c r="R66" s="31">
        <f ca="1">R63*AV63</f>
        <v>54</v>
      </c>
      <c r="S66" s="31"/>
      <c r="T66" s="31"/>
      <c r="U66" t="str">
        <f t="shared" ref="U66:AT66" si="13">IF(U29="","",U29)</f>
        <v/>
      </c>
      <c r="V66" t="str">
        <f t="shared" si="13"/>
        <v/>
      </c>
      <c r="W66" t="str">
        <f t="shared" si="13"/>
        <v/>
      </c>
      <c r="X66" t="str">
        <f t="shared" si="13"/>
        <v/>
      </c>
      <c r="Y66" t="str">
        <f t="shared" si="13"/>
        <v/>
      </c>
      <c r="Z66" t="str">
        <f t="shared" si="13"/>
        <v/>
      </c>
      <c r="AA66" t="str">
        <f t="shared" si="13"/>
        <v/>
      </c>
      <c r="AB66" t="str">
        <f t="shared" si="13"/>
        <v/>
      </c>
      <c r="AC66" t="str">
        <f t="shared" si="13"/>
        <v/>
      </c>
      <c r="AD66" t="str">
        <f t="shared" si="13"/>
        <v/>
      </c>
      <c r="AE66" t="str">
        <f t="shared" si="13"/>
        <v/>
      </c>
      <c r="AF66" t="str">
        <f t="shared" si="13"/>
        <v/>
      </c>
      <c r="AG66" t="str">
        <f t="shared" si="13"/>
        <v/>
      </c>
      <c r="AH66" t="str">
        <f t="shared" si="13"/>
        <v/>
      </c>
      <c r="AI66" t="str">
        <f t="shared" si="13"/>
        <v/>
      </c>
      <c r="AJ66" t="str">
        <f t="shared" si="13"/>
        <v/>
      </c>
      <c r="AK66" t="str">
        <f t="shared" si="13"/>
        <v/>
      </c>
      <c r="AL66" t="str">
        <f t="shared" si="13"/>
        <v/>
      </c>
      <c r="AM66" t="str">
        <f t="shared" si="13"/>
        <v/>
      </c>
      <c r="AN66" t="str">
        <f t="shared" si="13"/>
        <v/>
      </c>
      <c r="AO66" t="str">
        <f t="shared" si="13"/>
        <v/>
      </c>
      <c r="AP66" t="str">
        <f t="shared" si="13"/>
        <v/>
      </c>
      <c r="AQ66" t="str">
        <f t="shared" si="13"/>
        <v/>
      </c>
      <c r="AR66" t="str">
        <f t="shared" si="13"/>
        <v/>
      </c>
      <c r="AS66" t="str">
        <f t="shared" si="13"/>
        <v/>
      </c>
      <c r="AT66" t="str">
        <f t="shared" si="13"/>
        <v/>
      </c>
      <c r="AU66" s="18">
        <f ca="1">F66</f>
        <v>4</v>
      </c>
      <c r="AV66" s="18">
        <f ca="1">IF(J66="－",-L66,L66)</f>
        <v>-6</v>
      </c>
      <c r="AW66" s="18">
        <f ca="1">R66</f>
        <v>54</v>
      </c>
    </row>
    <row r="67" spans="1:49" ht="20.149999999999999" customHeight="1" x14ac:dyDescent="0.2">
      <c r="A67" t="str">
        <f t="shared" ref="A67:B73" si="14">IF(A30="","",A30)</f>
        <v/>
      </c>
      <c r="B67" t="str">
        <f t="shared" si="14"/>
        <v/>
      </c>
      <c r="C67" s="33" t="s">
        <v>101</v>
      </c>
      <c r="D67" s="33"/>
      <c r="E67" s="14" t="s">
        <v>90</v>
      </c>
      <c r="F67" s="33">
        <f ca="1">H64*AV64</f>
        <v>24</v>
      </c>
      <c r="G67" s="33"/>
      <c r="H67" s="33" t="str">
        <f>I64</f>
        <v>ｘ</v>
      </c>
      <c r="I67" s="33"/>
      <c r="J67" s="33" t="str">
        <f ca="1">K64</f>
        <v>＋</v>
      </c>
      <c r="K67" s="33"/>
      <c r="L67" s="33">
        <f ca="1">M64*AV64</f>
        <v>6</v>
      </c>
      <c r="M67" s="33"/>
      <c r="N67" s="33" t="str">
        <f>N64</f>
        <v>ｙ</v>
      </c>
      <c r="O67" s="33"/>
      <c r="P67" s="33" t="str">
        <f>P64</f>
        <v>＝</v>
      </c>
      <c r="Q67" s="33"/>
      <c r="R67" s="35">
        <f ca="1">R64*AV64</f>
        <v>114</v>
      </c>
      <c r="S67" s="35"/>
      <c r="T67" s="35"/>
      <c r="U67" t="str">
        <f t="shared" ref="U67:AT67" si="15">IF(U30="","",U30)</f>
        <v/>
      </c>
      <c r="V67" t="str">
        <f t="shared" si="15"/>
        <v/>
      </c>
      <c r="W67" t="str">
        <f t="shared" si="15"/>
        <v/>
      </c>
      <c r="X67" t="str">
        <f t="shared" si="15"/>
        <v/>
      </c>
      <c r="Y67" t="str">
        <f t="shared" si="15"/>
        <v/>
      </c>
      <c r="Z67" t="str">
        <f t="shared" si="15"/>
        <v/>
      </c>
      <c r="AA67" t="str">
        <f t="shared" si="15"/>
        <v/>
      </c>
      <c r="AB67" t="str">
        <f t="shared" si="15"/>
        <v/>
      </c>
      <c r="AC67" t="str">
        <f t="shared" si="15"/>
        <v/>
      </c>
      <c r="AD67" t="str">
        <f t="shared" si="15"/>
        <v/>
      </c>
      <c r="AE67" t="str">
        <f t="shared" si="15"/>
        <v/>
      </c>
      <c r="AF67" t="str">
        <f t="shared" si="15"/>
        <v/>
      </c>
      <c r="AG67" t="str">
        <f t="shared" si="15"/>
        <v/>
      </c>
      <c r="AH67" t="str">
        <f t="shared" si="15"/>
        <v/>
      </c>
      <c r="AI67" t="str">
        <f t="shared" si="15"/>
        <v/>
      </c>
      <c r="AJ67" t="str">
        <f t="shared" si="15"/>
        <v/>
      </c>
      <c r="AK67" t="str">
        <f t="shared" si="15"/>
        <v/>
      </c>
      <c r="AL67" t="str">
        <f t="shared" si="15"/>
        <v/>
      </c>
      <c r="AM67" t="str">
        <f t="shared" si="15"/>
        <v/>
      </c>
      <c r="AN67" t="str">
        <f t="shared" si="15"/>
        <v/>
      </c>
      <c r="AO67" t="str">
        <f t="shared" si="15"/>
        <v/>
      </c>
      <c r="AP67" t="str">
        <f t="shared" si="15"/>
        <v/>
      </c>
      <c r="AQ67" t="str">
        <f t="shared" si="15"/>
        <v/>
      </c>
      <c r="AR67" t="str">
        <f t="shared" si="15"/>
        <v/>
      </c>
      <c r="AS67" t="str">
        <f t="shared" si="15"/>
        <v/>
      </c>
      <c r="AT67" t="str">
        <f t="shared" si="15"/>
        <v/>
      </c>
      <c r="AU67" s="18">
        <f ca="1">F67</f>
        <v>24</v>
      </c>
      <c r="AV67" s="18">
        <f ca="1">IF(J67="－",-L67,L67)</f>
        <v>6</v>
      </c>
      <c r="AW67" s="18">
        <f ca="1">R67</f>
        <v>114</v>
      </c>
    </row>
    <row r="68" spans="1:49" ht="20.149999999999999" customHeight="1" x14ac:dyDescent="0.2">
      <c r="A68" t="str">
        <f t="shared" si="14"/>
        <v/>
      </c>
      <c r="B68" t="str">
        <f t="shared" si="14"/>
        <v/>
      </c>
      <c r="C68" s="8" t="str">
        <f t="shared" ref="C68:D70" si="16">IF(C31="","",C31)</f>
        <v/>
      </c>
      <c r="D68" s="8" t="str">
        <f t="shared" si="16"/>
        <v/>
      </c>
      <c r="E68" s="36">
        <f ca="1">AU68</f>
        <v>28</v>
      </c>
      <c r="F68" s="36"/>
      <c r="G68" s="36"/>
      <c r="H68" s="34" t="str">
        <f>H67</f>
        <v>ｘ</v>
      </c>
      <c r="I68" s="34"/>
      <c r="J68" s="8"/>
      <c r="K68" s="16"/>
      <c r="L68" s="16"/>
      <c r="M68" s="16"/>
      <c r="N68" s="16"/>
      <c r="O68" s="16"/>
      <c r="P68" s="34" t="s">
        <v>92</v>
      </c>
      <c r="Q68" s="34"/>
      <c r="R68" s="32">
        <f ca="1">AW68</f>
        <v>168</v>
      </c>
      <c r="S68" s="32"/>
      <c r="T68" s="32"/>
      <c r="U68" t="str">
        <f t="shared" ref="U68:AT68" si="17">IF(U31="","",U31)</f>
        <v/>
      </c>
      <c r="V68" t="str">
        <f t="shared" si="17"/>
        <v/>
      </c>
      <c r="W68" t="str">
        <f t="shared" si="17"/>
        <v/>
      </c>
      <c r="X68" t="str">
        <f t="shared" si="17"/>
        <v/>
      </c>
      <c r="Y68" t="str">
        <f t="shared" si="17"/>
        <v/>
      </c>
      <c r="Z68" t="str">
        <f t="shared" si="17"/>
        <v/>
      </c>
      <c r="AA68" t="str">
        <f t="shared" si="17"/>
        <v/>
      </c>
      <c r="AB68" t="str">
        <f t="shared" si="17"/>
        <v/>
      </c>
      <c r="AC68" t="str">
        <f t="shared" si="17"/>
        <v/>
      </c>
      <c r="AD68" t="str">
        <f t="shared" si="17"/>
        <v/>
      </c>
      <c r="AE68" t="str">
        <f t="shared" si="17"/>
        <v/>
      </c>
      <c r="AF68" t="str">
        <f t="shared" si="17"/>
        <v/>
      </c>
      <c r="AG68" t="str">
        <f t="shared" si="17"/>
        <v/>
      </c>
      <c r="AH68" t="str">
        <f t="shared" si="17"/>
        <v/>
      </c>
      <c r="AI68" t="str">
        <f t="shared" si="17"/>
        <v/>
      </c>
      <c r="AJ68" t="str">
        <f t="shared" si="17"/>
        <v/>
      </c>
      <c r="AK68" t="str">
        <f t="shared" si="17"/>
        <v/>
      </c>
      <c r="AL68" t="str">
        <f t="shared" si="17"/>
        <v/>
      </c>
      <c r="AM68" t="str">
        <f t="shared" si="17"/>
        <v/>
      </c>
      <c r="AN68" t="str">
        <f t="shared" si="17"/>
        <v/>
      </c>
      <c r="AO68" t="str">
        <f t="shared" si="17"/>
        <v/>
      </c>
      <c r="AP68" t="str">
        <f t="shared" si="17"/>
        <v/>
      </c>
      <c r="AQ68" t="str">
        <f t="shared" si="17"/>
        <v/>
      </c>
      <c r="AR68" t="str">
        <f t="shared" si="17"/>
        <v/>
      </c>
      <c r="AS68" t="str">
        <f t="shared" si="17"/>
        <v/>
      </c>
      <c r="AT68" t="str">
        <f t="shared" si="17"/>
        <v/>
      </c>
      <c r="AU68" s="18">
        <f ca="1">AU66+AU67</f>
        <v>28</v>
      </c>
      <c r="AV68" s="18">
        <f ca="1">AV66+AV67</f>
        <v>0</v>
      </c>
      <c r="AW68" s="18">
        <f ca="1">AW66+AW67</f>
        <v>168</v>
      </c>
    </row>
    <row r="69" spans="1:49" ht="20.149999999999999" customHeight="1" x14ac:dyDescent="0.2">
      <c r="A69" t="str">
        <f t="shared" si="14"/>
        <v/>
      </c>
      <c r="B69" t="str">
        <f t="shared" si="14"/>
        <v/>
      </c>
      <c r="C69" s="8" t="str">
        <f t="shared" si="16"/>
        <v/>
      </c>
      <c r="D69" s="8" t="str">
        <f t="shared" si="16"/>
        <v/>
      </c>
      <c r="E69" s="8" t="str">
        <f>IF(E32="","",E32)</f>
        <v/>
      </c>
      <c r="F69" s="8"/>
      <c r="G69" s="8"/>
      <c r="H69" s="8"/>
      <c r="I69" s="8"/>
      <c r="J69" s="8"/>
      <c r="K69" s="8"/>
      <c r="L69" s="8"/>
      <c r="M69" s="8"/>
      <c r="N69" s="26" t="s">
        <v>102</v>
      </c>
      <c r="O69" s="26"/>
      <c r="P69" s="26" t="s">
        <v>92</v>
      </c>
      <c r="Q69" s="26"/>
      <c r="R69" s="31">
        <f ca="1">R68/E68</f>
        <v>6</v>
      </c>
      <c r="S69" s="31"/>
      <c r="T69" s="31"/>
      <c r="U69" t="str">
        <f t="shared" ref="U69:AT69" si="18">IF(U32="","",U32)</f>
        <v/>
      </c>
      <c r="V69" t="str">
        <f t="shared" si="18"/>
        <v/>
      </c>
      <c r="W69" t="str">
        <f t="shared" si="18"/>
        <v/>
      </c>
      <c r="X69" t="str">
        <f t="shared" si="18"/>
        <v/>
      </c>
      <c r="Y69" t="str">
        <f t="shared" si="18"/>
        <v/>
      </c>
      <c r="Z69" t="str">
        <f t="shared" si="18"/>
        <v/>
      </c>
      <c r="AA69" t="str">
        <f t="shared" si="18"/>
        <v/>
      </c>
      <c r="AB69" t="str">
        <f t="shared" si="18"/>
        <v/>
      </c>
      <c r="AC69" t="str">
        <f t="shared" si="18"/>
        <v/>
      </c>
      <c r="AD69" t="str">
        <f t="shared" si="18"/>
        <v/>
      </c>
      <c r="AE69" t="str">
        <f t="shared" si="18"/>
        <v/>
      </c>
      <c r="AF69" t="str">
        <f t="shared" si="18"/>
        <v/>
      </c>
      <c r="AG69" t="str">
        <f t="shared" si="18"/>
        <v/>
      </c>
      <c r="AH69" t="str">
        <f t="shared" si="18"/>
        <v/>
      </c>
      <c r="AI69" t="str">
        <f t="shared" si="18"/>
        <v/>
      </c>
      <c r="AJ69" t="str">
        <f t="shared" si="18"/>
        <v/>
      </c>
      <c r="AK69" t="str">
        <f t="shared" si="18"/>
        <v/>
      </c>
      <c r="AL69" t="str">
        <f t="shared" si="18"/>
        <v/>
      </c>
      <c r="AM69" t="str">
        <f t="shared" si="18"/>
        <v/>
      </c>
      <c r="AN69" t="str">
        <f t="shared" si="18"/>
        <v/>
      </c>
      <c r="AO69" t="str">
        <f t="shared" si="18"/>
        <v/>
      </c>
      <c r="AP69" t="str">
        <f t="shared" si="18"/>
        <v/>
      </c>
      <c r="AQ69" t="str">
        <f t="shared" si="18"/>
        <v/>
      </c>
      <c r="AR69" t="str">
        <f t="shared" si="18"/>
        <v/>
      </c>
      <c r="AS69" t="str">
        <f t="shared" si="18"/>
        <v/>
      </c>
      <c r="AT69" t="str">
        <f t="shared" si="18"/>
        <v/>
      </c>
    </row>
    <row r="70" spans="1:49" ht="20.149999999999999" customHeight="1" x14ac:dyDescent="0.2">
      <c r="A70" t="str">
        <f t="shared" si="14"/>
        <v/>
      </c>
      <c r="B70" t="str">
        <f t="shared" si="14"/>
        <v/>
      </c>
      <c r="C70" t="str">
        <f t="shared" si="16"/>
        <v/>
      </c>
      <c r="D70" t="str">
        <f t="shared" si="16"/>
        <v/>
      </c>
      <c r="E70" t="str">
        <f>IF(E33="","",E33)</f>
        <v/>
      </c>
      <c r="F70" s="26" t="s">
        <v>42</v>
      </c>
      <c r="G70" s="26"/>
      <c r="H70" s="26" t="s">
        <v>92</v>
      </c>
      <c r="I70" s="26"/>
      <c r="J70" s="31">
        <f ca="1">R69</f>
        <v>6</v>
      </c>
      <c r="K70" s="31"/>
      <c r="L70" s="31"/>
      <c r="M70" s="8" t="s">
        <v>52</v>
      </c>
      <c r="N70" s="8"/>
      <c r="O70" s="8"/>
      <c r="P70" s="8"/>
      <c r="Q70" s="8"/>
      <c r="R70" s="8"/>
      <c r="S70" s="8"/>
      <c r="T70" s="8"/>
      <c r="U70" s="8"/>
      <c r="V70" s="8"/>
      <c r="W70" s="8"/>
      <c r="X70" t="str">
        <f t="shared" ref="X70:AT70" si="19">IF(X33="","",X33)</f>
        <v/>
      </c>
      <c r="Y70" t="str">
        <f t="shared" si="19"/>
        <v/>
      </c>
      <c r="Z70" t="str">
        <f t="shared" si="19"/>
        <v/>
      </c>
      <c r="AA70" t="str">
        <f t="shared" si="19"/>
        <v/>
      </c>
      <c r="AB70" t="str">
        <f t="shared" si="19"/>
        <v/>
      </c>
      <c r="AC70" t="str">
        <f t="shared" si="19"/>
        <v/>
      </c>
      <c r="AD70" t="str">
        <f t="shared" si="19"/>
        <v/>
      </c>
      <c r="AE70" t="str">
        <f t="shared" si="19"/>
        <v/>
      </c>
      <c r="AF70" t="str">
        <f t="shared" si="19"/>
        <v/>
      </c>
      <c r="AG70" t="str">
        <f t="shared" si="19"/>
        <v/>
      </c>
      <c r="AH70" t="str">
        <f t="shared" si="19"/>
        <v/>
      </c>
      <c r="AI70" t="str">
        <f t="shared" si="19"/>
        <v/>
      </c>
      <c r="AJ70" t="str">
        <f t="shared" si="19"/>
        <v/>
      </c>
      <c r="AK70" t="str">
        <f t="shared" si="19"/>
        <v/>
      </c>
      <c r="AL70" t="str">
        <f t="shared" si="19"/>
        <v/>
      </c>
      <c r="AM70" t="str">
        <f t="shared" si="19"/>
        <v/>
      </c>
      <c r="AN70" t="str">
        <f t="shared" si="19"/>
        <v/>
      </c>
      <c r="AO70" t="str">
        <f t="shared" si="19"/>
        <v/>
      </c>
      <c r="AP70" t="str">
        <f t="shared" si="19"/>
        <v/>
      </c>
      <c r="AQ70" t="str">
        <f t="shared" si="19"/>
        <v/>
      </c>
      <c r="AR70" t="str">
        <f t="shared" si="19"/>
        <v/>
      </c>
      <c r="AS70" t="str">
        <f t="shared" si="19"/>
        <v/>
      </c>
      <c r="AT70" t="str">
        <f t="shared" si="19"/>
        <v/>
      </c>
    </row>
    <row r="71" spans="1:49" ht="20.149999999999999" customHeight="1" x14ac:dyDescent="0.2">
      <c r="A71" t="str">
        <f t="shared" si="14"/>
        <v/>
      </c>
      <c r="B71" t="str">
        <f t="shared" si="14"/>
        <v/>
      </c>
      <c r="D71" s="8">
        <f ca="1">H64</f>
        <v>8</v>
      </c>
      <c r="E71" s="26" t="s">
        <v>94</v>
      </c>
      <c r="F71" s="26"/>
      <c r="G71" s="8" t="str">
        <f ca="1">IF(J70&lt;0,"(","")</f>
        <v/>
      </c>
      <c r="H71" s="26">
        <f ca="1">J70</f>
        <v>6</v>
      </c>
      <c r="I71" s="26"/>
      <c r="J71" s="8" t="str">
        <f ca="1">IF(J70&lt;0,")","")</f>
        <v/>
      </c>
      <c r="K71" s="26" t="str">
        <f ca="1">K64</f>
        <v>＋</v>
      </c>
      <c r="L71" s="26"/>
      <c r="M71" s="8">
        <f ca="1">M64</f>
        <v>2</v>
      </c>
      <c r="N71" s="26" t="str">
        <f>N64</f>
        <v>ｙ</v>
      </c>
      <c r="O71" s="26"/>
      <c r="P71" s="26" t="str">
        <f>P64</f>
        <v>＝</v>
      </c>
      <c r="Q71" s="26"/>
      <c r="R71" s="31">
        <f ca="1">R64</f>
        <v>38</v>
      </c>
      <c r="S71" s="31"/>
      <c r="T71" s="31"/>
      <c r="U71" s="8"/>
      <c r="V71" s="8"/>
      <c r="W71" s="8"/>
      <c r="AU71" s="18">
        <f ca="1">D71*H71</f>
        <v>48</v>
      </c>
      <c r="AV71" s="18">
        <f ca="1">IF(K71="－",-M71,M71)</f>
        <v>2</v>
      </c>
      <c r="AW71" s="18">
        <f ca="1">R71</f>
        <v>38</v>
      </c>
    </row>
    <row r="72" spans="1:49" ht="20.149999999999999" customHeight="1" x14ac:dyDescent="0.2">
      <c r="A72" t="str">
        <f t="shared" si="14"/>
        <v/>
      </c>
      <c r="B72" t="str">
        <f t="shared" si="14"/>
        <v/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26" t="s">
        <v>91</v>
      </c>
      <c r="O72" s="26"/>
      <c r="P72" s="26" t="s">
        <v>92</v>
      </c>
      <c r="Q72" s="26"/>
      <c r="R72" s="31">
        <f ca="1">AV72</f>
        <v>-5</v>
      </c>
      <c r="S72" s="31"/>
      <c r="T72" s="31"/>
      <c r="U72" s="8"/>
      <c r="V72" s="8"/>
      <c r="W72" s="8"/>
      <c r="AU72" s="18">
        <f ca="1">AW71-AU71</f>
        <v>-10</v>
      </c>
      <c r="AV72" s="18">
        <f ca="1">AU72/AV71</f>
        <v>-5</v>
      </c>
    </row>
    <row r="73" spans="1:49" ht="20.149999999999999" customHeight="1" x14ac:dyDescent="0.2">
      <c r="A73" t="str">
        <f t="shared" si="14"/>
        <v/>
      </c>
      <c r="B73" t="str">
        <f t="shared" si="14"/>
        <v/>
      </c>
      <c r="D73" s="8"/>
      <c r="E73" s="8"/>
      <c r="F73" s="8" t="s">
        <v>95</v>
      </c>
      <c r="G73" s="26" t="s">
        <v>93</v>
      </c>
      <c r="H73" s="26"/>
      <c r="I73" s="8" t="s">
        <v>96</v>
      </c>
      <c r="J73" s="26" t="s">
        <v>91</v>
      </c>
      <c r="K73" s="26"/>
      <c r="L73" s="8" t="s">
        <v>90</v>
      </c>
      <c r="M73" s="26" t="s">
        <v>92</v>
      </c>
      <c r="N73" s="26"/>
      <c r="O73" s="8" t="s">
        <v>95</v>
      </c>
      <c r="P73" s="26">
        <f ca="1">R69</f>
        <v>6</v>
      </c>
      <c r="Q73" s="26"/>
      <c r="R73" s="26"/>
      <c r="S73" s="8" t="s">
        <v>96</v>
      </c>
      <c r="T73" s="26">
        <f ca="1">R72</f>
        <v>-5</v>
      </c>
      <c r="U73" s="26"/>
      <c r="V73" s="26"/>
      <c r="W73" s="8" t="s">
        <v>90</v>
      </c>
      <c r="AU73" s="18">
        <f ca="1">IF(AU25="","",AU25)</f>
        <v>6</v>
      </c>
      <c r="AV73" s="18">
        <f ca="1">IF(AV25="","",AV25)</f>
        <v>-5</v>
      </c>
    </row>
    <row r="74" spans="1:49" ht="20.149999999999999" customHeight="1" x14ac:dyDescent="0.2">
      <c r="A74" t="str">
        <f t="shared" ref="A74:AT74" si="20">IF(A37="","",A37)</f>
        <v/>
      </c>
      <c r="B74" t="str">
        <f t="shared" si="20"/>
        <v/>
      </c>
      <c r="C74" t="str">
        <f t="shared" si="20"/>
        <v/>
      </c>
      <c r="D74" t="str">
        <f t="shared" si="20"/>
        <v/>
      </c>
      <c r="E74" t="str">
        <f t="shared" si="20"/>
        <v/>
      </c>
      <c r="F74" t="str">
        <f t="shared" si="20"/>
        <v/>
      </c>
      <c r="G74" t="str">
        <f t="shared" si="20"/>
        <v/>
      </c>
      <c r="H74" t="str">
        <f t="shared" si="20"/>
        <v/>
      </c>
      <c r="I74" t="str">
        <f t="shared" si="20"/>
        <v/>
      </c>
      <c r="J74" t="str">
        <f t="shared" si="20"/>
        <v/>
      </c>
      <c r="K74" t="str">
        <f t="shared" si="20"/>
        <v/>
      </c>
      <c r="L74" t="str">
        <f t="shared" si="20"/>
        <v/>
      </c>
      <c r="M74" t="str">
        <f t="shared" si="20"/>
        <v/>
      </c>
      <c r="N74" t="str">
        <f t="shared" si="20"/>
        <v/>
      </c>
      <c r="O74" t="str">
        <f t="shared" si="20"/>
        <v/>
      </c>
      <c r="P74" t="str">
        <f t="shared" si="20"/>
        <v/>
      </c>
      <c r="Q74" t="str">
        <f t="shared" si="20"/>
        <v/>
      </c>
      <c r="R74" t="str">
        <f t="shared" si="20"/>
        <v/>
      </c>
      <c r="S74" t="str">
        <f t="shared" si="20"/>
        <v/>
      </c>
      <c r="T74" t="str">
        <f t="shared" si="20"/>
        <v/>
      </c>
      <c r="U74" t="str">
        <f t="shared" si="20"/>
        <v/>
      </c>
      <c r="V74" t="str">
        <f t="shared" si="20"/>
        <v/>
      </c>
      <c r="W74" t="str">
        <f t="shared" si="20"/>
        <v/>
      </c>
      <c r="X74" t="str">
        <f t="shared" si="20"/>
        <v/>
      </c>
      <c r="Y74" t="str">
        <f t="shared" si="20"/>
        <v/>
      </c>
      <c r="Z74" t="str">
        <f t="shared" si="20"/>
        <v/>
      </c>
      <c r="AA74" t="str">
        <f t="shared" si="20"/>
        <v/>
      </c>
      <c r="AB74" t="str">
        <f t="shared" si="20"/>
        <v/>
      </c>
      <c r="AC74" t="str">
        <f t="shared" si="20"/>
        <v/>
      </c>
      <c r="AD74" t="str">
        <f t="shared" si="20"/>
        <v/>
      </c>
      <c r="AE74" t="str">
        <f t="shared" si="20"/>
        <v/>
      </c>
      <c r="AF74" t="str">
        <f t="shared" si="20"/>
        <v/>
      </c>
      <c r="AG74" t="str">
        <f t="shared" si="20"/>
        <v/>
      </c>
      <c r="AH74" t="str">
        <f t="shared" si="20"/>
        <v/>
      </c>
      <c r="AI74" t="str">
        <f t="shared" si="20"/>
        <v/>
      </c>
      <c r="AJ74" t="str">
        <f t="shared" si="20"/>
        <v/>
      </c>
      <c r="AK74" t="str">
        <f t="shared" si="20"/>
        <v/>
      </c>
      <c r="AL74" t="str">
        <f t="shared" si="20"/>
        <v/>
      </c>
      <c r="AM74" t="str">
        <f t="shared" si="20"/>
        <v/>
      </c>
      <c r="AN74" t="str">
        <f t="shared" si="20"/>
        <v/>
      </c>
      <c r="AO74" t="str">
        <f t="shared" si="20"/>
        <v/>
      </c>
      <c r="AP74" t="str">
        <f t="shared" si="20"/>
        <v/>
      </c>
      <c r="AQ74" t="str">
        <f t="shared" si="20"/>
        <v/>
      </c>
      <c r="AR74" t="str">
        <f t="shared" si="20"/>
        <v/>
      </c>
      <c r="AS74" t="str">
        <f t="shared" si="20"/>
        <v/>
      </c>
      <c r="AT74" t="str">
        <f t="shared" si="20"/>
        <v/>
      </c>
    </row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200">
    <mergeCell ref="F15:G16"/>
    <mergeCell ref="I15:J15"/>
    <mergeCell ref="K15:L15"/>
    <mergeCell ref="N15:O15"/>
    <mergeCell ref="P15:Q15"/>
    <mergeCell ref="AO1:AP1"/>
    <mergeCell ref="AO38:AP38"/>
    <mergeCell ref="F4:G5"/>
    <mergeCell ref="I4:J4"/>
    <mergeCell ref="K4:L4"/>
    <mergeCell ref="N4:O4"/>
    <mergeCell ref="P4:Q4"/>
    <mergeCell ref="R4:T4"/>
    <mergeCell ref="I5:J5"/>
    <mergeCell ref="K5:L5"/>
    <mergeCell ref="N16:O16"/>
    <mergeCell ref="P16:Q16"/>
    <mergeCell ref="I16:J16"/>
    <mergeCell ref="K16:L16"/>
    <mergeCell ref="R15:T15"/>
    <mergeCell ref="R16:T16"/>
    <mergeCell ref="N5:O5"/>
    <mergeCell ref="P5:Q5"/>
    <mergeCell ref="R5:T5"/>
    <mergeCell ref="P26:Q26"/>
    <mergeCell ref="R26:T26"/>
    <mergeCell ref="I27:J27"/>
    <mergeCell ref="K27:L27"/>
    <mergeCell ref="N27:O27"/>
    <mergeCell ref="P27:Q27"/>
    <mergeCell ref="R27:T27"/>
    <mergeCell ref="F26:G27"/>
    <mergeCell ref="I26:J26"/>
    <mergeCell ref="K26:L26"/>
    <mergeCell ref="N26:O26"/>
    <mergeCell ref="N41:O41"/>
    <mergeCell ref="P41:Q41"/>
    <mergeCell ref="O43:P43"/>
    <mergeCell ref="J44:K44"/>
    <mergeCell ref="H44:I44"/>
    <mergeCell ref="J45:K45"/>
    <mergeCell ref="J49:K49"/>
    <mergeCell ref="G49:H49"/>
    <mergeCell ref="R41:T41"/>
    <mergeCell ref="R42:T42"/>
    <mergeCell ref="P42:Q42"/>
    <mergeCell ref="N42:O42"/>
    <mergeCell ref="F41:G42"/>
    <mergeCell ref="I41:J41"/>
    <mergeCell ref="K41:L41"/>
    <mergeCell ref="K42:L42"/>
    <mergeCell ref="I42:J42"/>
    <mergeCell ref="F43:G43"/>
    <mergeCell ref="H43:I43"/>
    <mergeCell ref="K43:L43"/>
    <mergeCell ref="M43:N43"/>
    <mergeCell ref="P64:Q64"/>
    <mergeCell ref="F63:G64"/>
    <mergeCell ref="I63:J63"/>
    <mergeCell ref="K63:L63"/>
    <mergeCell ref="N63:O63"/>
    <mergeCell ref="N64:O64"/>
    <mergeCell ref="K64:L64"/>
    <mergeCell ref="I64:J64"/>
    <mergeCell ref="K53:L53"/>
    <mergeCell ref="I53:J53"/>
    <mergeCell ref="N45:O45"/>
    <mergeCell ref="P45:Q45"/>
    <mergeCell ref="R45:T45"/>
    <mergeCell ref="L45:M45"/>
    <mergeCell ref="F44:G44"/>
    <mergeCell ref="C45:D45"/>
    <mergeCell ref="F45:G45"/>
    <mergeCell ref="H45:I45"/>
    <mergeCell ref="R44:T44"/>
    <mergeCell ref="P44:Q44"/>
    <mergeCell ref="N44:O44"/>
    <mergeCell ref="L44:M44"/>
    <mergeCell ref="N47:O47"/>
    <mergeCell ref="P47:Q47"/>
    <mergeCell ref="R47:T47"/>
    <mergeCell ref="F48:G48"/>
    <mergeCell ref="H48:I48"/>
    <mergeCell ref="J48:L48"/>
    <mergeCell ref="P46:Q46"/>
    <mergeCell ref="N46:O46"/>
    <mergeCell ref="R46:T46"/>
    <mergeCell ref="K46:M46"/>
    <mergeCell ref="E49:F49"/>
    <mergeCell ref="P49:Q49"/>
    <mergeCell ref="O54:P54"/>
    <mergeCell ref="G51:H51"/>
    <mergeCell ref="J51:K51"/>
    <mergeCell ref="M51:N51"/>
    <mergeCell ref="P51:R51"/>
    <mergeCell ref="F52:G53"/>
    <mergeCell ref="I52:J52"/>
    <mergeCell ref="K52:L52"/>
    <mergeCell ref="R49:T49"/>
    <mergeCell ref="M49:N49"/>
    <mergeCell ref="R50:T50"/>
    <mergeCell ref="N50:O50"/>
    <mergeCell ref="T51:V51"/>
    <mergeCell ref="N52:O52"/>
    <mergeCell ref="N53:O53"/>
    <mergeCell ref="P52:Q52"/>
    <mergeCell ref="R52:T52"/>
    <mergeCell ref="R53:T53"/>
    <mergeCell ref="P53:Q53"/>
    <mergeCell ref="F54:G54"/>
    <mergeCell ref="H54:I54"/>
    <mergeCell ref="K54:L54"/>
    <mergeCell ref="F55:G55"/>
    <mergeCell ref="H55:I55"/>
    <mergeCell ref="J55:K55"/>
    <mergeCell ref="L55:M55"/>
    <mergeCell ref="M54:N54"/>
    <mergeCell ref="P50:Q50"/>
    <mergeCell ref="R55:T55"/>
    <mergeCell ref="L56:M56"/>
    <mergeCell ref="N56:O56"/>
    <mergeCell ref="P56:Q56"/>
    <mergeCell ref="R56:T56"/>
    <mergeCell ref="N55:O55"/>
    <mergeCell ref="P55:Q55"/>
    <mergeCell ref="C56:D56"/>
    <mergeCell ref="F56:G56"/>
    <mergeCell ref="H56:I56"/>
    <mergeCell ref="J56:K56"/>
    <mergeCell ref="H60:I60"/>
    <mergeCell ref="E60:F60"/>
    <mergeCell ref="N61:O61"/>
    <mergeCell ref="P61:Q61"/>
    <mergeCell ref="P60:Q60"/>
    <mergeCell ref="R60:T60"/>
    <mergeCell ref="N60:O60"/>
    <mergeCell ref="K60:L60"/>
    <mergeCell ref="E57:G57"/>
    <mergeCell ref="F59:G59"/>
    <mergeCell ref="H59:I59"/>
    <mergeCell ref="J59:L59"/>
    <mergeCell ref="N58:O58"/>
    <mergeCell ref="P58:Q58"/>
    <mergeCell ref="R58:T58"/>
    <mergeCell ref="H57:I57"/>
    <mergeCell ref="P57:Q57"/>
    <mergeCell ref="R57:T57"/>
    <mergeCell ref="R61:T61"/>
    <mergeCell ref="G62:H62"/>
    <mergeCell ref="J62:K62"/>
    <mergeCell ref="M62:N62"/>
    <mergeCell ref="P62:R62"/>
    <mergeCell ref="T62:V62"/>
    <mergeCell ref="P63:Q63"/>
    <mergeCell ref="R63:T63"/>
    <mergeCell ref="R64:T64"/>
    <mergeCell ref="O65:P65"/>
    <mergeCell ref="F66:G66"/>
    <mergeCell ref="H66:I66"/>
    <mergeCell ref="J66:K66"/>
    <mergeCell ref="L66:M66"/>
    <mergeCell ref="N66:O66"/>
    <mergeCell ref="P66:Q66"/>
    <mergeCell ref="F65:G65"/>
    <mergeCell ref="H65:I65"/>
    <mergeCell ref="K65:L65"/>
    <mergeCell ref="M65:N65"/>
    <mergeCell ref="E68:G68"/>
    <mergeCell ref="H68:I68"/>
    <mergeCell ref="P68:Q68"/>
    <mergeCell ref="R68:T68"/>
    <mergeCell ref="R66:T66"/>
    <mergeCell ref="C67:D67"/>
    <mergeCell ref="F67:G67"/>
    <mergeCell ref="H67:I67"/>
    <mergeCell ref="J67:K67"/>
    <mergeCell ref="L67:M67"/>
    <mergeCell ref="N67:O67"/>
    <mergeCell ref="P67:Q67"/>
    <mergeCell ref="R67:T67"/>
    <mergeCell ref="E71:F71"/>
    <mergeCell ref="H71:I71"/>
    <mergeCell ref="K71:L71"/>
    <mergeCell ref="N71:O71"/>
    <mergeCell ref="N69:O69"/>
    <mergeCell ref="P69:Q69"/>
    <mergeCell ref="R69:T69"/>
    <mergeCell ref="F70:G70"/>
    <mergeCell ref="H70:I70"/>
    <mergeCell ref="J70:L70"/>
    <mergeCell ref="T73:V73"/>
    <mergeCell ref="G73:H73"/>
    <mergeCell ref="J73:K73"/>
    <mergeCell ref="M73:N73"/>
    <mergeCell ref="P73:R73"/>
    <mergeCell ref="P71:Q71"/>
    <mergeCell ref="R71:T71"/>
    <mergeCell ref="N72:O72"/>
    <mergeCell ref="P72:Q72"/>
    <mergeCell ref="R72:T7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106"/>
  <sheetViews>
    <sheetView workbookViewId="0"/>
  </sheetViews>
  <sheetFormatPr defaultRowHeight="14" x14ac:dyDescent="0.2"/>
  <cols>
    <col min="1" max="43" width="1.75" customWidth="1"/>
    <col min="44" max="46" width="9" customWidth="1"/>
    <col min="47" max="56" width="9" style="18"/>
  </cols>
  <sheetData>
    <row r="1" spans="1:56" ht="23.5" x14ac:dyDescent="0.2">
      <c r="D1" s="3" t="s">
        <v>299</v>
      </c>
      <c r="AM1" s="2" t="s">
        <v>0</v>
      </c>
      <c r="AN1" s="2"/>
      <c r="AO1" s="30"/>
      <c r="AP1" s="30"/>
      <c r="AR1" s="18"/>
      <c r="AS1" s="18"/>
      <c r="AT1" s="18"/>
      <c r="BB1"/>
      <c r="BC1"/>
      <c r="BD1"/>
    </row>
    <row r="2" spans="1:56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8"/>
      <c r="AS2" s="18"/>
      <c r="AT2" s="18"/>
      <c r="BB2"/>
      <c r="BC2"/>
      <c r="BD2"/>
    </row>
    <row r="3" spans="1:56" ht="19" customHeight="1" x14ac:dyDescent="0.2">
      <c r="A3" s="1" t="s">
        <v>4</v>
      </c>
      <c r="D3" t="s">
        <v>97</v>
      </c>
      <c r="AU3" s="18">
        <f ca="1">(-1)^INT(RAND()*2)*INT(RAND()*5)*I5</f>
        <v>32</v>
      </c>
      <c r="AV3" s="18">
        <f ca="1">(-1)^INT(RAND()*2)*INT(RAND()*5)*M5</f>
        <v>16</v>
      </c>
    </row>
    <row r="4" spans="1:56" ht="19" customHeight="1" x14ac:dyDescent="0.2">
      <c r="C4" s="1" t="s">
        <v>80</v>
      </c>
      <c r="F4" s="48" t="s">
        <v>104</v>
      </c>
      <c r="G4" s="48"/>
      <c r="H4" s="48"/>
      <c r="I4" s="47" t="s">
        <v>68</v>
      </c>
      <c r="J4" s="47"/>
      <c r="K4" s="29" t="str">
        <f ca="1">IF((-1)^INT(RAND()*2)&lt;0,"－","＋")</f>
        <v>－</v>
      </c>
      <c r="L4" s="29"/>
      <c r="M4" s="47" t="s">
        <v>69</v>
      </c>
      <c r="N4" s="47"/>
      <c r="O4" s="29" t="s">
        <v>70</v>
      </c>
      <c r="P4" s="29"/>
      <c r="Q4" s="27">
        <f ca="1">AW4</f>
        <v>0</v>
      </c>
      <c r="R4" s="27"/>
      <c r="S4" s="27"/>
      <c r="AU4" s="18">
        <f ca="1">AU3/I5</f>
        <v>4</v>
      </c>
      <c r="AV4" s="18">
        <f ca="1">IF(K4="－",-AV3/M5,AV3/M5)</f>
        <v>-4</v>
      </c>
      <c r="AW4" s="18">
        <f ca="1">AU4+AV4</f>
        <v>0</v>
      </c>
    </row>
    <row r="5" spans="1:56" ht="19" customHeight="1" x14ac:dyDescent="0.2">
      <c r="F5" s="48"/>
      <c r="G5" s="48"/>
      <c r="H5" s="48"/>
      <c r="I5" s="29">
        <f ca="1">INT(RAND()*8+2)</f>
        <v>8</v>
      </c>
      <c r="J5" s="29"/>
      <c r="K5" s="29"/>
      <c r="L5" s="29"/>
      <c r="M5" s="29">
        <f ca="1">INT(RAND()*8+2)</f>
        <v>4</v>
      </c>
      <c r="N5" s="29"/>
      <c r="O5" s="29"/>
      <c r="P5" s="29"/>
      <c r="Q5" s="27"/>
      <c r="R5" s="27"/>
      <c r="S5" s="27"/>
    </row>
    <row r="6" spans="1:56" ht="19" customHeight="1" x14ac:dyDescent="0.2">
      <c r="F6" s="48"/>
      <c r="G6" s="48"/>
      <c r="H6" s="48"/>
      <c r="I6">
        <f ca="1">INT(RAND()*3+2)</f>
        <v>4</v>
      </c>
      <c r="J6" s="29" t="s">
        <v>68</v>
      </c>
      <c r="K6" s="29"/>
      <c r="L6" s="29" t="str">
        <f ca="1">IF(K4="－","＋","－")</f>
        <v>＋</v>
      </c>
      <c r="M6" s="29"/>
      <c r="N6">
        <f ca="1">INT(RAND()*3+2)</f>
        <v>4</v>
      </c>
      <c r="O6" s="29" t="s">
        <v>69</v>
      </c>
      <c r="P6" s="29"/>
      <c r="Q6" s="29" t="s">
        <v>70</v>
      </c>
      <c r="R6" s="29"/>
      <c r="S6" s="27">
        <f ca="1">AW6</f>
        <v>192</v>
      </c>
      <c r="T6" s="27"/>
      <c r="U6" s="27"/>
      <c r="AU6" s="18">
        <f ca="1">I6*AU3</f>
        <v>128</v>
      </c>
      <c r="AV6" s="18">
        <f ca="1">IF(L6="－",-N6*AV3,N6*AV3)</f>
        <v>64</v>
      </c>
      <c r="AW6" s="18">
        <f ca="1">AU6+AV6</f>
        <v>192</v>
      </c>
    </row>
    <row r="7" spans="1:56" ht="19" customHeight="1" x14ac:dyDescent="0.2"/>
    <row r="8" spans="1:56" ht="19" customHeight="1" x14ac:dyDescent="0.2">
      <c r="I8" s="7"/>
    </row>
    <row r="9" spans="1:56" ht="19" customHeight="1" x14ac:dyDescent="0.2"/>
    <row r="10" spans="1:56" ht="19" customHeight="1" x14ac:dyDescent="0.2"/>
    <row r="11" spans="1:56" ht="19" customHeight="1" x14ac:dyDescent="0.2"/>
    <row r="12" spans="1:56" ht="19" customHeight="1" x14ac:dyDescent="0.2"/>
    <row r="13" spans="1:56" ht="19" customHeight="1" x14ac:dyDescent="0.2"/>
    <row r="14" spans="1:56" ht="19" customHeight="1" x14ac:dyDescent="0.2"/>
    <row r="15" spans="1:56" ht="19" customHeight="1" x14ac:dyDescent="0.2">
      <c r="AU15" s="18">
        <f ca="1">(-1)^INT(RAND()*2)*INT(RAND()*5)*I17</f>
        <v>-6</v>
      </c>
      <c r="AV15" s="18">
        <f ca="1">(-1)^INT(RAND()*2)*INT(RAND()*5)*M17</f>
        <v>0</v>
      </c>
    </row>
    <row r="16" spans="1:56" ht="19" customHeight="1" x14ac:dyDescent="0.2">
      <c r="C16" s="1" t="s">
        <v>105</v>
      </c>
      <c r="F16" s="48" t="s">
        <v>104</v>
      </c>
      <c r="G16" s="48"/>
      <c r="H16" s="48"/>
      <c r="I16" s="47" t="s">
        <v>68</v>
      </c>
      <c r="J16" s="47"/>
      <c r="K16" s="29" t="str">
        <f ca="1">IF((-1)^INT(RAND()*2)&lt;0,"－","＋")</f>
        <v>－</v>
      </c>
      <c r="L16" s="29"/>
      <c r="M16" s="47" t="s">
        <v>69</v>
      </c>
      <c r="N16" s="47"/>
      <c r="O16" s="29" t="s">
        <v>70</v>
      </c>
      <c r="P16" s="29"/>
      <c r="Q16" s="27">
        <f ca="1">AW16</f>
        <v>-3</v>
      </c>
      <c r="R16" s="27"/>
      <c r="S16" s="27"/>
      <c r="AU16" s="18">
        <f ca="1">AU15/I17</f>
        <v>-3</v>
      </c>
      <c r="AV16" s="18">
        <f ca="1">IF(K16="－",-AV15/M17,AV15/M17)</f>
        <v>0</v>
      </c>
      <c r="AW16" s="18">
        <f ca="1">AU16+AV16</f>
        <v>-3</v>
      </c>
    </row>
    <row r="17" spans="3:50" ht="19" customHeight="1" x14ac:dyDescent="0.2">
      <c r="F17" s="48"/>
      <c r="G17" s="48"/>
      <c r="H17" s="48"/>
      <c r="I17" s="29">
        <f ca="1">INT(RAND()*8+2)</f>
        <v>2</v>
      </c>
      <c r="J17" s="29"/>
      <c r="K17" s="29"/>
      <c r="L17" s="29"/>
      <c r="M17" s="29">
        <f ca="1">INT(RAND()*8+2)</f>
        <v>2</v>
      </c>
      <c r="N17" s="29"/>
      <c r="O17" s="29"/>
      <c r="P17" s="29"/>
      <c r="Q17" s="27"/>
      <c r="R17" s="27"/>
      <c r="S17" s="27"/>
    </row>
    <row r="18" spans="3:50" ht="19" customHeight="1" x14ac:dyDescent="0.2">
      <c r="F18" s="48"/>
      <c r="G18" s="48"/>
      <c r="H18" s="48"/>
      <c r="I18">
        <f ca="1">INT(RAND()*3+2)</f>
        <v>2</v>
      </c>
      <c r="J18" s="29" t="s">
        <v>68</v>
      </c>
      <c r="K18" s="29"/>
      <c r="L18" s="29" t="str">
        <f ca="1">K16</f>
        <v>－</v>
      </c>
      <c r="M18" s="29"/>
      <c r="N18">
        <f ca="1">INT(RAND()*3+2)</f>
        <v>3</v>
      </c>
      <c r="O18" s="29" t="s">
        <v>69</v>
      </c>
      <c r="P18" s="29"/>
      <c r="Q18" s="29" t="s">
        <v>70</v>
      </c>
      <c r="R18" s="29"/>
      <c r="S18" s="27">
        <f ca="1">AW18</f>
        <v>-12</v>
      </c>
      <c r="T18" s="27"/>
      <c r="U18" s="27"/>
      <c r="AU18" s="18">
        <f ca="1">I18*AU15</f>
        <v>-12</v>
      </c>
      <c r="AV18" s="18">
        <f ca="1">IF(L18="－",-N18*AV15,N18*AV15)</f>
        <v>0</v>
      </c>
      <c r="AW18" s="18">
        <f ca="1">AU18+AV18</f>
        <v>-12</v>
      </c>
    </row>
    <row r="19" spans="3:50" ht="19" customHeight="1" x14ac:dyDescent="0.2"/>
    <row r="20" spans="3:50" ht="19" customHeight="1" x14ac:dyDescent="0.2"/>
    <row r="21" spans="3:50" ht="19" customHeight="1" x14ac:dyDescent="0.2"/>
    <row r="22" spans="3:50" ht="19" customHeight="1" x14ac:dyDescent="0.2"/>
    <row r="23" spans="3:50" ht="19" customHeight="1" x14ac:dyDescent="0.2"/>
    <row r="24" spans="3:50" ht="19" customHeight="1" x14ac:dyDescent="0.2"/>
    <row r="25" spans="3:50" ht="19" customHeight="1" x14ac:dyDescent="0.2"/>
    <row r="26" spans="3:50" ht="19" customHeight="1" x14ac:dyDescent="0.2"/>
    <row r="27" spans="3:50" ht="19" customHeight="1" x14ac:dyDescent="0.2">
      <c r="AU27" s="18">
        <f ca="1">INT(RAND()*6)*(-1)^INT(RAND()*2)</f>
        <v>-2</v>
      </c>
      <c r="AV27" s="18">
        <f ca="1">AU27*AV31/AU31</f>
        <v>2</v>
      </c>
    </row>
    <row r="28" spans="3:50" ht="19" customHeight="1" x14ac:dyDescent="0.2">
      <c r="C28" s="1" t="s">
        <v>81</v>
      </c>
      <c r="G28" s="28" t="s">
        <v>103</v>
      </c>
      <c r="H28" s="28"/>
      <c r="I28">
        <f ca="1">INT(RAND()*8+2)</f>
        <v>7</v>
      </c>
      <c r="J28" s="29" t="s">
        <v>68</v>
      </c>
      <c r="K28" s="29"/>
      <c r="L28" s="29" t="str">
        <f ca="1">IF((-1)^INT(RAND()*2)&lt;0,"－","＋")</f>
        <v>－</v>
      </c>
      <c r="M28" s="29"/>
      <c r="N28">
        <f ca="1">INT(RAND()*8+2)</f>
        <v>8</v>
      </c>
      <c r="O28" s="29" t="s">
        <v>69</v>
      </c>
      <c r="P28" s="29"/>
      <c r="Q28" s="29" t="s">
        <v>70</v>
      </c>
      <c r="R28" s="29"/>
      <c r="S28" s="27">
        <f ca="1">AW28</f>
        <v>-30</v>
      </c>
      <c r="T28" s="27"/>
      <c r="U28" s="27"/>
      <c r="AU28" s="18">
        <f ca="1">I28*AU27</f>
        <v>-14</v>
      </c>
      <c r="AV28" s="18">
        <f ca="1">IF(L28="－",-N28*AV27,N28*AV27)</f>
        <v>-16</v>
      </c>
      <c r="AW28" s="18">
        <f ca="1">AU28+AV28</f>
        <v>-30</v>
      </c>
    </row>
    <row r="29" spans="3:50" ht="19" customHeight="1" x14ac:dyDescent="0.2">
      <c r="G29" s="28"/>
      <c r="H29" s="28"/>
      <c r="I29">
        <f ca="1">INT(RAND()*7+2)</f>
        <v>8</v>
      </c>
      <c r="J29" t="s">
        <v>106</v>
      </c>
      <c r="K29" s="29" t="s">
        <v>68</v>
      </c>
      <c r="L29" s="29"/>
      <c r="M29" s="29" t="str">
        <f ca="1">IF((-1)^INT(RAND()*2)&lt;0,"－","＋")</f>
        <v>＋</v>
      </c>
      <c r="N29" s="29"/>
      <c r="O29" s="29" t="s">
        <v>69</v>
      </c>
      <c r="P29" s="29"/>
      <c r="Q29" t="s">
        <v>107</v>
      </c>
      <c r="R29" s="29" t="s">
        <v>70</v>
      </c>
      <c r="S29" s="29"/>
      <c r="T29">
        <f ca="1">I29+1</f>
        <v>9</v>
      </c>
      <c r="U29" s="29" t="s">
        <v>68</v>
      </c>
      <c r="V29" s="29"/>
      <c r="W29" s="29" t="str">
        <f ca="1">IF(M29="－","－","＋")</f>
        <v>＋</v>
      </c>
      <c r="X29" s="29"/>
      <c r="Y29">
        <f ca="1">I29+1</f>
        <v>9</v>
      </c>
      <c r="Z29" s="29" t="s">
        <v>69</v>
      </c>
      <c r="AA29" s="29"/>
      <c r="AU29" s="18">
        <f ca="1">I29</f>
        <v>8</v>
      </c>
      <c r="AV29" s="18">
        <f ca="1">IF(M29="－",-I29,I29)</f>
        <v>8</v>
      </c>
      <c r="AW29" s="18">
        <f ca="1">T29</f>
        <v>9</v>
      </c>
      <c r="AX29" s="18">
        <f ca="1">IF(W29="－",-Y29,Y29)</f>
        <v>9</v>
      </c>
    </row>
    <row r="30" spans="3:50" ht="19" customHeight="1" x14ac:dyDescent="0.2">
      <c r="AU30" s="18">
        <f ca="1">AU29-AW29</f>
        <v>-1</v>
      </c>
      <c r="AV30" s="18">
        <f ca="1">AV29-AX29</f>
        <v>-1</v>
      </c>
      <c r="AW30" s="18">
        <v>0</v>
      </c>
    </row>
    <row r="31" spans="3:50" ht="19" customHeight="1" x14ac:dyDescent="0.2">
      <c r="AU31" s="18">
        <f ca="1">AU30</f>
        <v>-1</v>
      </c>
      <c r="AV31" s="18">
        <f ca="1">-AV30</f>
        <v>1</v>
      </c>
    </row>
    <row r="32" spans="3:50" ht="19" customHeight="1" x14ac:dyDescent="0.2"/>
    <row r="33" spans="1:56" ht="19" customHeight="1" x14ac:dyDescent="0.2"/>
    <row r="34" spans="1:56" ht="19" customHeight="1" x14ac:dyDescent="0.2"/>
    <row r="35" spans="1:56" ht="19" customHeight="1" x14ac:dyDescent="0.2"/>
    <row r="36" spans="1:56" ht="19" customHeight="1" x14ac:dyDescent="0.2"/>
    <row r="37" spans="1:56" ht="19" customHeight="1" x14ac:dyDescent="0.2"/>
    <row r="38" spans="1:56" ht="18" customHeight="1" x14ac:dyDescent="0.2"/>
    <row r="39" spans="1:56" ht="18" customHeight="1" x14ac:dyDescent="0.2"/>
    <row r="40" spans="1:56" ht="23.5" x14ac:dyDescent="0.2">
      <c r="D40" s="3" t="str">
        <f>IF(D1="","",D1)</f>
        <v>連立方程式の解き方⑦</v>
      </c>
      <c r="AM40" s="2" t="str">
        <f>IF(AM1="","",AM1)</f>
        <v>№</v>
      </c>
      <c r="AN40" s="2"/>
      <c r="AO40" s="30" t="str">
        <f>IF(AO1="","",AO1)</f>
        <v/>
      </c>
      <c r="AP40" s="30" t="str">
        <f>IF(AP1="","",AP1)</f>
        <v/>
      </c>
      <c r="AR40" s="18"/>
      <c r="AS40" s="18"/>
      <c r="AT40" s="18"/>
      <c r="BB40"/>
      <c r="BC40"/>
      <c r="BD40"/>
    </row>
    <row r="41" spans="1:56" ht="23.5" x14ac:dyDescent="0.2">
      <c r="E41" s="5" t="s">
        <v>2</v>
      </c>
      <c r="Q41" s="6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R41" s="18"/>
      <c r="AS41" s="18"/>
      <c r="AT41" s="18"/>
      <c r="BB41"/>
      <c r="BC41"/>
      <c r="BD41"/>
    </row>
    <row r="42" spans="1:56" ht="18" customHeight="1" x14ac:dyDescent="0.2">
      <c r="A42" t="str">
        <f>IF(A3="","",A3)</f>
        <v>１．</v>
      </c>
      <c r="D42" t="str">
        <f>IF(D3="","",D3)</f>
        <v>次の連立方程式を解きなさい。</v>
      </c>
      <c r="AU42" s="18">
        <f ca="1">LCM(I44,M44)</f>
        <v>8</v>
      </c>
    </row>
    <row r="43" spans="1:56" ht="18" customHeight="1" x14ac:dyDescent="0.2">
      <c r="A43" t="str">
        <f>IF(A4="","",A4)</f>
        <v/>
      </c>
      <c r="B43" t="str">
        <f>IF(B4="","",B4)</f>
        <v/>
      </c>
      <c r="C43" t="str">
        <f>IF(C4="","",C4)</f>
        <v>(1)</v>
      </c>
      <c r="F43" s="48" t="str">
        <f>IF(F4="","",F4)</f>
        <v>{</v>
      </c>
      <c r="G43" s="48"/>
      <c r="H43" s="48"/>
      <c r="I43" s="47" t="str">
        <f>IF(I4="","",I4)</f>
        <v>ｘ</v>
      </c>
      <c r="J43" s="47"/>
      <c r="K43" s="29" t="str">
        <f ca="1">IF(K4="","",K4)</f>
        <v>－</v>
      </c>
      <c r="L43" s="29"/>
      <c r="M43" s="47" t="str">
        <f>IF(M4="","",M4)</f>
        <v>ｙ</v>
      </c>
      <c r="N43" s="47"/>
      <c r="O43" s="29" t="str">
        <f>IF(O4="","",O4)</f>
        <v>＝</v>
      </c>
      <c r="P43" s="29"/>
      <c r="Q43" s="27">
        <f ca="1">IF(Q4="","",Q4)</f>
        <v>0</v>
      </c>
      <c r="R43" s="27"/>
      <c r="S43" s="27"/>
      <c r="T43" t="str">
        <f t="shared" ref="T43:V44" si="0">IF(T4="","",T4)</f>
        <v/>
      </c>
      <c r="U43" t="str">
        <f t="shared" si="0"/>
        <v/>
      </c>
      <c r="V43" t="str">
        <f t="shared" si="0"/>
        <v/>
      </c>
      <c r="W43" s="26" t="s">
        <v>49</v>
      </c>
      <c r="X43" s="26"/>
      <c r="Y43" s="26"/>
      <c r="AU43" s="18">
        <f ca="1">AU42/I44</f>
        <v>1</v>
      </c>
      <c r="AV43" s="18">
        <f ca="1">IF(K43="－",-AU42/M44,AU42/M44)</f>
        <v>-2</v>
      </c>
      <c r="AW43" s="18">
        <f ca="1">Q43*AU42</f>
        <v>0</v>
      </c>
    </row>
    <row r="44" spans="1:56" ht="18" customHeight="1" x14ac:dyDescent="0.2">
      <c r="A44" t="str">
        <f>IF(A5="","",A5)</f>
        <v/>
      </c>
      <c r="B44" t="str">
        <f>IF(B5="","",B5)</f>
        <v/>
      </c>
      <c r="C44" t="str">
        <f>IF(C5="","",C5)</f>
        <v/>
      </c>
      <c r="D44" t="str">
        <f>IF(D5="","",D5)</f>
        <v/>
      </c>
      <c r="E44" t="str">
        <f>IF(E5="","",E5)</f>
        <v/>
      </c>
      <c r="F44" s="48"/>
      <c r="G44" s="48"/>
      <c r="H44" s="48"/>
      <c r="I44" s="29">
        <f ca="1">IF(I5="","",I5)</f>
        <v>8</v>
      </c>
      <c r="J44" s="29"/>
      <c r="K44" s="29"/>
      <c r="L44" s="29"/>
      <c r="M44" s="29">
        <f ca="1">IF(M5="","",M5)</f>
        <v>4</v>
      </c>
      <c r="N44" s="29"/>
      <c r="O44" s="29"/>
      <c r="P44" s="29"/>
      <c r="Q44" s="27"/>
      <c r="R44" s="27"/>
      <c r="S44" s="27"/>
      <c r="T44" t="str">
        <f t="shared" si="0"/>
        <v/>
      </c>
      <c r="U44" t="str">
        <f t="shared" si="0"/>
        <v/>
      </c>
      <c r="V44" t="str">
        <f t="shared" si="0"/>
        <v/>
      </c>
      <c r="W44" s="26"/>
      <c r="X44" s="26"/>
      <c r="Y44" s="26"/>
      <c r="AU44" s="18">
        <f ca="1">I45</f>
        <v>4</v>
      </c>
      <c r="AV44" s="18">
        <f ca="1">IF(L45="－",-N45,N45)</f>
        <v>4</v>
      </c>
      <c r="AW44" s="18">
        <f ca="1">S45</f>
        <v>192</v>
      </c>
    </row>
    <row r="45" spans="1:56" ht="18" customHeight="1" x14ac:dyDescent="0.2">
      <c r="A45" t="str">
        <f t="shared" ref="A45:AT45" si="1">IF(A6="","",A6)</f>
        <v/>
      </c>
      <c r="B45" t="str">
        <f t="shared" si="1"/>
        <v/>
      </c>
      <c r="C45" t="str">
        <f t="shared" si="1"/>
        <v/>
      </c>
      <c r="D45" t="str">
        <f t="shared" si="1"/>
        <v/>
      </c>
      <c r="E45" t="str">
        <f t="shared" si="1"/>
        <v/>
      </c>
      <c r="F45" s="48"/>
      <c r="G45" s="48"/>
      <c r="H45" s="48"/>
      <c r="I45">
        <f t="shared" ca="1" si="1"/>
        <v>4</v>
      </c>
      <c r="J45" s="29" t="str">
        <f t="shared" si="1"/>
        <v>ｘ</v>
      </c>
      <c r="K45" s="29"/>
      <c r="L45" s="29" t="str">
        <f t="shared" ca="1" si="1"/>
        <v>＋</v>
      </c>
      <c r="M45" s="29"/>
      <c r="N45">
        <f t="shared" ca="1" si="1"/>
        <v>4</v>
      </c>
      <c r="O45" s="29" t="str">
        <f t="shared" si="1"/>
        <v>ｙ</v>
      </c>
      <c r="P45" s="29"/>
      <c r="Q45" s="29" t="str">
        <f t="shared" si="1"/>
        <v>＝</v>
      </c>
      <c r="R45" s="29"/>
      <c r="S45" s="27">
        <f t="shared" ca="1" si="1"/>
        <v>192</v>
      </c>
      <c r="T45" s="27"/>
      <c r="U45" s="27"/>
      <c r="V45" t="str">
        <f t="shared" si="1"/>
        <v/>
      </c>
      <c r="W45" s="8" t="s">
        <v>109</v>
      </c>
      <c r="X45" s="8"/>
      <c r="Y45" s="8"/>
      <c r="Z45" t="str">
        <f t="shared" si="1"/>
        <v/>
      </c>
      <c r="AA45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1"/>
        <v/>
      </c>
      <c r="AL45" t="str">
        <f t="shared" si="1"/>
        <v/>
      </c>
      <c r="AM45" t="str">
        <f t="shared" si="1"/>
        <v/>
      </c>
      <c r="AN45" t="str">
        <f t="shared" si="1"/>
        <v/>
      </c>
      <c r="AO45" t="str">
        <f t="shared" si="1"/>
        <v/>
      </c>
      <c r="AP45" t="str">
        <f t="shared" si="1"/>
        <v/>
      </c>
      <c r="AQ45" t="str">
        <f t="shared" si="1"/>
        <v/>
      </c>
      <c r="AR45" t="str">
        <f t="shared" si="1"/>
        <v/>
      </c>
      <c r="AS45" t="str">
        <f t="shared" si="1"/>
        <v/>
      </c>
      <c r="AT45" t="str">
        <f t="shared" si="1"/>
        <v/>
      </c>
      <c r="AU45" s="18">
        <f ca="1">LCM(AU43,AU44)</f>
        <v>4</v>
      </c>
    </row>
    <row r="46" spans="1:56" ht="18" customHeight="1" x14ac:dyDescent="0.2">
      <c r="C46" s="8"/>
      <c r="D46" s="8"/>
      <c r="E46" s="8"/>
      <c r="F46" s="8" t="s">
        <v>111</v>
      </c>
      <c r="G46" s="8"/>
      <c r="H46" s="26" t="str">
        <f ca="1">IF(AU46=1,"","×")</f>
        <v>×</v>
      </c>
      <c r="I46" s="26"/>
      <c r="J46" s="26">
        <f ca="1">IF(AU46=1,"",AU46)</f>
        <v>32</v>
      </c>
      <c r="K46" s="26"/>
      <c r="L46" s="26"/>
      <c r="M46" s="26" t="s">
        <v>112</v>
      </c>
      <c r="N46" s="26"/>
      <c r="O46" s="26" t="s">
        <v>113</v>
      </c>
      <c r="P46" s="26"/>
      <c r="Q46" s="26" t="str">
        <f ca="1">IF(AV46=1,"","×")</f>
        <v/>
      </c>
      <c r="R46" s="26"/>
      <c r="S46" s="26" t="str">
        <f ca="1">IF(AV46=1,"",AV46)</f>
        <v/>
      </c>
      <c r="T46" s="26"/>
      <c r="U46" s="8" t="s">
        <v>114</v>
      </c>
      <c r="V46" s="8"/>
      <c r="W46" s="8"/>
      <c r="AU46" s="18">
        <f ca="1">AU42*AU45/AU43</f>
        <v>32</v>
      </c>
      <c r="AV46" s="18">
        <f ca="1">AU45/AU44</f>
        <v>1</v>
      </c>
    </row>
    <row r="47" spans="1:56" ht="18" customHeight="1" x14ac:dyDescent="0.2">
      <c r="C47" s="8"/>
      <c r="D47" s="8"/>
      <c r="E47" s="8"/>
      <c r="F47" s="26">
        <f ca="1">J46/I44</f>
        <v>4</v>
      </c>
      <c r="G47" s="26"/>
      <c r="H47" s="26"/>
      <c r="I47" s="26" t="s">
        <v>115</v>
      </c>
      <c r="J47" s="26"/>
      <c r="K47" s="26" t="str">
        <f ca="1">K43</f>
        <v>－</v>
      </c>
      <c r="L47" s="26"/>
      <c r="M47" s="26">
        <f ca="1">J46/M44</f>
        <v>8</v>
      </c>
      <c r="N47" s="26"/>
      <c r="O47" s="26"/>
      <c r="P47" s="26" t="s">
        <v>116</v>
      </c>
      <c r="Q47" s="26"/>
      <c r="R47" s="26" t="s">
        <v>117</v>
      </c>
      <c r="S47" s="26"/>
      <c r="T47" s="31">
        <f ca="1">Q43*AU46</f>
        <v>0</v>
      </c>
      <c r="U47" s="31"/>
      <c r="V47" s="31"/>
      <c r="W47" s="31"/>
      <c r="AU47" s="18">
        <f ca="1">F47</f>
        <v>4</v>
      </c>
      <c r="AV47" s="18">
        <f ca="1">IF(K47="－",-M47,M47)</f>
        <v>-8</v>
      </c>
      <c r="AW47" s="18">
        <f ca="1">T47</f>
        <v>0</v>
      </c>
    </row>
    <row r="48" spans="1:56" ht="18" customHeight="1" x14ac:dyDescent="0.2">
      <c r="C48" s="33" t="s">
        <v>112</v>
      </c>
      <c r="D48" s="33"/>
      <c r="E48" s="14" t="s">
        <v>118</v>
      </c>
      <c r="F48" s="33">
        <f ca="1">I45*AV46</f>
        <v>4</v>
      </c>
      <c r="G48" s="33"/>
      <c r="H48" s="33"/>
      <c r="I48" s="33" t="s">
        <v>115</v>
      </c>
      <c r="J48" s="33"/>
      <c r="K48" s="33" t="str">
        <f ca="1">L45</f>
        <v>＋</v>
      </c>
      <c r="L48" s="33"/>
      <c r="M48" s="33">
        <f ca="1">N45*AV46</f>
        <v>4</v>
      </c>
      <c r="N48" s="33"/>
      <c r="O48" s="33"/>
      <c r="P48" s="33" t="str">
        <f>O45</f>
        <v>ｙ</v>
      </c>
      <c r="Q48" s="33"/>
      <c r="R48" s="33" t="s">
        <v>117</v>
      </c>
      <c r="S48" s="33"/>
      <c r="T48" s="35">
        <f ca="1">S45*AV46</f>
        <v>192</v>
      </c>
      <c r="U48" s="35"/>
      <c r="V48" s="35"/>
      <c r="W48" s="49"/>
      <c r="AU48" s="18">
        <f ca="1">F48</f>
        <v>4</v>
      </c>
      <c r="AV48" s="18">
        <f ca="1">IF(K48="－",-M48,M48)</f>
        <v>4</v>
      </c>
      <c r="AW48" s="18">
        <f ca="1">T48</f>
        <v>192</v>
      </c>
    </row>
    <row r="49" spans="1:49" ht="18" customHeight="1" x14ac:dyDescent="0.2">
      <c r="C49" s="8"/>
      <c r="D49" s="8"/>
      <c r="E49" s="8"/>
      <c r="F49" s="8"/>
      <c r="G49" s="8"/>
      <c r="H49" s="8"/>
      <c r="I49" s="8"/>
      <c r="J49" s="8"/>
      <c r="K49" s="8"/>
      <c r="L49" s="8"/>
      <c r="M49" s="36">
        <f ca="1">IF(AV49=0,"",IF(AV49=-1,"－",IF(AV49=1,"",AV49)))</f>
        <v>-12</v>
      </c>
      <c r="N49" s="36"/>
      <c r="O49" s="36"/>
      <c r="P49" s="34" t="str">
        <f ca="1">IF(AV49=0,"","ｙ")</f>
        <v>ｙ</v>
      </c>
      <c r="Q49" s="34"/>
      <c r="R49" s="34" t="str">
        <f ca="1">IF(AV49=0,"","＝")</f>
        <v>＝</v>
      </c>
      <c r="S49" s="34"/>
      <c r="T49" s="31">
        <f ca="1">IF(AV49=0,"",AW47-AW48)</f>
        <v>-192</v>
      </c>
      <c r="U49" s="31"/>
      <c r="V49" s="31"/>
      <c r="W49" s="31"/>
      <c r="AU49" s="18">
        <f ca="1">AU47-AU48</f>
        <v>0</v>
      </c>
      <c r="AV49" s="18">
        <f ca="1">AV47-AV48</f>
        <v>-12</v>
      </c>
      <c r="AW49" s="18">
        <f ca="1">AW47-AW48</f>
        <v>-192</v>
      </c>
    </row>
    <row r="50" spans="1:49" ht="18" customHeight="1" x14ac:dyDescent="0.2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26" t="str">
        <f ca="1">IF(P49="","","ｙ")</f>
        <v>ｙ</v>
      </c>
      <c r="Q50" s="26"/>
      <c r="R50" s="26" t="str">
        <f ca="1">IF(R49="","","＝")</f>
        <v>＝</v>
      </c>
      <c r="S50" s="26"/>
      <c r="T50" s="31">
        <f ca="1">IF(AV49=0,"",AW49/AV49)</f>
        <v>16</v>
      </c>
      <c r="U50" s="31"/>
      <c r="V50" s="31"/>
      <c r="W50" s="8"/>
    </row>
    <row r="51" spans="1:49" ht="18" customHeight="1" x14ac:dyDescent="0.2">
      <c r="C51" s="8"/>
      <c r="D51" s="8"/>
      <c r="E51" s="8"/>
      <c r="F51" s="26" t="s">
        <v>116</v>
      </c>
      <c r="G51" s="26"/>
      <c r="H51" s="26" t="s">
        <v>117</v>
      </c>
      <c r="I51" s="26"/>
      <c r="J51" s="31">
        <f ca="1">T50</f>
        <v>16</v>
      </c>
      <c r="K51" s="31"/>
      <c r="L51" s="31"/>
      <c r="M51" s="8" t="s">
        <v>110</v>
      </c>
      <c r="N51" s="8"/>
      <c r="O51" s="8"/>
      <c r="P51" s="8"/>
      <c r="Q51" s="8"/>
      <c r="R51" s="8"/>
      <c r="S51" s="8"/>
      <c r="T51" s="8"/>
      <c r="U51" s="8"/>
      <c r="V51" s="8"/>
      <c r="W51" s="8"/>
    </row>
    <row r="52" spans="1:49" ht="18" customHeight="1" x14ac:dyDescent="0.2">
      <c r="C52" s="8"/>
      <c r="D52" s="8"/>
      <c r="E52" s="8">
        <f ca="1">I45</f>
        <v>4</v>
      </c>
      <c r="F52" s="26" t="str">
        <f>J45</f>
        <v>ｘ</v>
      </c>
      <c r="G52" s="26"/>
      <c r="H52" s="26" t="str">
        <f ca="1">L45</f>
        <v>＋</v>
      </c>
      <c r="I52" s="26"/>
      <c r="J52" s="8">
        <f ca="1">N45</f>
        <v>4</v>
      </c>
      <c r="K52" s="26" t="s">
        <v>53</v>
      </c>
      <c r="L52" s="26"/>
      <c r="M52" s="8" t="str">
        <f ca="1">IF(J51&lt;0,"(","")</f>
        <v/>
      </c>
      <c r="N52" s="26">
        <f ca="1">J51</f>
        <v>16</v>
      </c>
      <c r="O52" s="26"/>
      <c r="P52" s="26"/>
      <c r="Q52" s="8" t="str">
        <f ca="1">IF(J51&lt;0,")","")</f>
        <v/>
      </c>
      <c r="R52" s="26" t="str">
        <f>Q45</f>
        <v>＝</v>
      </c>
      <c r="S52" s="26"/>
      <c r="T52" s="31">
        <f ca="1">S45</f>
        <v>192</v>
      </c>
      <c r="U52" s="31"/>
      <c r="V52" s="31"/>
      <c r="W52" s="8"/>
      <c r="AU52" s="18">
        <f ca="1">E52</f>
        <v>4</v>
      </c>
      <c r="AV52" s="18">
        <f ca="1">IF(H52="－",-J52*N52,J52*N52)</f>
        <v>64</v>
      </c>
      <c r="AW52" s="18">
        <f ca="1">T52</f>
        <v>192</v>
      </c>
    </row>
    <row r="53" spans="1:49" ht="18" customHeight="1" x14ac:dyDescent="0.2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26" t="s">
        <v>54</v>
      </c>
      <c r="Q53" s="26"/>
      <c r="R53" s="26" t="s">
        <v>55</v>
      </c>
      <c r="S53" s="26"/>
      <c r="T53" s="31">
        <f ca="1">AV53</f>
        <v>32</v>
      </c>
      <c r="U53" s="31"/>
      <c r="V53" s="31"/>
      <c r="W53" s="8"/>
      <c r="AU53" s="18">
        <f ca="1">AW52-AV52</f>
        <v>128</v>
      </c>
      <c r="AV53" s="18">
        <f ca="1">AU53/AU52</f>
        <v>32</v>
      </c>
    </row>
    <row r="54" spans="1:49" ht="18" customHeight="1" x14ac:dyDescent="0.2">
      <c r="C54" s="8"/>
      <c r="D54" s="8"/>
      <c r="E54" s="8"/>
      <c r="F54" s="8" t="s">
        <v>57</v>
      </c>
      <c r="G54" s="26" t="s">
        <v>54</v>
      </c>
      <c r="H54" s="26"/>
      <c r="I54" s="8" t="s">
        <v>58</v>
      </c>
      <c r="J54" s="26" t="s">
        <v>56</v>
      </c>
      <c r="K54" s="26"/>
      <c r="L54" s="8" t="s">
        <v>59</v>
      </c>
      <c r="M54" s="26" t="s">
        <v>55</v>
      </c>
      <c r="N54" s="26"/>
      <c r="O54" s="8" t="s">
        <v>57</v>
      </c>
      <c r="P54" s="26">
        <f ca="1">T53</f>
        <v>32</v>
      </c>
      <c r="Q54" s="26"/>
      <c r="R54" s="26"/>
      <c r="S54" s="8" t="s">
        <v>58</v>
      </c>
      <c r="T54" s="26">
        <f ca="1">T50</f>
        <v>16</v>
      </c>
      <c r="U54" s="26"/>
      <c r="V54" s="26"/>
      <c r="W54" s="8" t="s">
        <v>59</v>
      </c>
      <c r="AU54" s="18">
        <f ca="1">LCM(I56,M56)</f>
        <v>2</v>
      </c>
      <c r="AV54" s="18">
        <f ca="1">IF(AU3="","",AU3)</f>
        <v>32</v>
      </c>
      <c r="AW54" s="18">
        <f ca="1">IF(AV3="","",AV3)</f>
        <v>16</v>
      </c>
    </row>
    <row r="55" spans="1:49" ht="18" customHeight="1" x14ac:dyDescent="0.2">
      <c r="A55" t="str">
        <f t="shared" ref="A55:C57" si="2">IF(A16="","",A16)</f>
        <v/>
      </c>
      <c r="B55" t="str">
        <f t="shared" si="2"/>
        <v/>
      </c>
      <c r="C55" t="str">
        <f t="shared" si="2"/>
        <v>(2)</v>
      </c>
      <c r="F55" s="48" t="str">
        <f>IF(F16="","",F16)</f>
        <v>{</v>
      </c>
      <c r="G55" s="48"/>
      <c r="H55" s="48"/>
      <c r="I55" s="47" t="str">
        <f>IF(I16="","",I16)</f>
        <v>ｘ</v>
      </c>
      <c r="J55" s="47"/>
      <c r="K55" s="29" t="str">
        <f ca="1">IF(K16="","",K16)</f>
        <v>－</v>
      </c>
      <c r="L55" s="29"/>
      <c r="M55" s="47" t="str">
        <f>IF(M16="","",M16)</f>
        <v>ｙ</v>
      </c>
      <c r="N55" s="47"/>
      <c r="O55" s="29" t="str">
        <f>IF(O16="","",O16)</f>
        <v>＝</v>
      </c>
      <c r="P55" s="29"/>
      <c r="Q55" s="27">
        <f ca="1">IF(Q16="","",Q16)</f>
        <v>-3</v>
      </c>
      <c r="R55" s="27"/>
      <c r="S55" s="27"/>
      <c r="T55" t="str">
        <f t="shared" ref="T55:V56" si="3">IF(T16="","",T16)</f>
        <v/>
      </c>
      <c r="U55" t="str">
        <f t="shared" si="3"/>
        <v/>
      </c>
      <c r="V55" t="str">
        <f t="shared" si="3"/>
        <v/>
      </c>
      <c r="W55" s="26" t="s">
        <v>49</v>
      </c>
      <c r="X55" s="26"/>
      <c r="Y55" s="26"/>
      <c r="AU55" s="18">
        <f ca="1">AU54/I56</f>
        <v>1</v>
      </c>
      <c r="AV55" s="18">
        <f ca="1">IF(K55="－",-AU54/M56,AU54/M56)</f>
        <v>-1</v>
      </c>
      <c r="AW55" s="18">
        <f ca="1">Q55*AU54</f>
        <v>-6</v>
      </c>
    </row>
    <row r="56" spans="1:49" ht="18" customHeight="1" x14ac:dyDescent="0.2">
      <c r="A56" t="str">
        <f t="shared" si="2"/>
        <v/>
      </c>
      <c r="B56" t="str">
        <f t="shared" si="2"/>
        <v/>
      </c>
      <c r="C56" t="str">
        <f t="shared" si="2"/>
        <v/>
      </c>
      <c r="D56" t="str">
        <f>IF(D17="","",D17)</f>
        <v/>
      </c>
      <c r="E56" t="str">
        <f>IF(E17="","",E17)</f>
        <v/>
      </c>
      <c r="F56" s="48"/>
      <c r="G56" s="48"/>
      <c r="H56" s="48"/>
      <c r="I56" s="29">
        <f ca="1">IF(I17="","",I17)</f>
        <v>2</v>
      </c>
      <c r="J56" s="29"/>
      <c r="K56" s="29"/>
      <c r="L56" s="29"/>
      <c r="M56" s="29">
        <f ca="1">IF(M17="","",M17)</f>
        <v>2</v>
      </c>
      <c r="N56" s="29"/>
      <c r="O56" s="29"/>
      <c r="P56" s="29"/>
      <c r="Q56" s="27"/>
      <c r="R56" s="27"/>
      <c r="S56" s="27"/>
      <c r="T56" t="str">
        <f t="shared" si="3"/>
        <v/>
      </c>
      <c r="U56" t="str">
        <f t="shared" si="3"/>
        <v/>
      </c>
      <c r="V56" t="str">
        <f t="shared" si="3"/>
        <v/>
      </c>
      <c r="W56" s="26"/>
      <c r="X56" s="26"/>
      <c r="Y56" s="26"/>
      <c r="AU56" s="18">
        <f ca="1">I57</f>
        <v>2</v>
      </c>
      <c r="AV56" s="18">
        <f ca="1">IF(L57="－",-N57,N57)</f>
        <v>-3</v>
      </c>
      <c r="AW56" s="18">
        <f ca="1">S57</f>
        <v>-12</v>
      </c>
    </row>
    <row r="57" spans="1:49" ht="18" customHeight="1" x14ac:dyDescent="0.2">
      <c r="A57" t="str">
        <f t="shared" si="2"/>
        <v/>
      </c>
      <c r="B57" t="str">
        <f t="shared" si="2"/>
        <v/>
      </c>
      <c r="C57" t="str">
        <f t="shared" si="2"/>
        <v/>
      </c>
      <c r="D57" t="str">
        <f>IF(D18="","",D18)</f>
        <v/>
      </c>
      <c r="E57" t="str">
        <f>IF(E18="","",E18)</f>
        <v/>
      </c>
      <c r="F57" s="48"/>
      <c r="G57" s="48"/>
      <c r="H57" s="48"/>
      <c r="I57">
        <f ca="1">IF(I18="","",I18)</f>
        <v>2</v>
      </c>
      <c r="J57" s="29" t="str">
        <f>IF(J18="","",J18)</f>
        <v>ｘ</v>
      </c>
      <c r="K57" s="29"/>
      <c r="L57" s="29" t="str">
        <f ca="1">IF(L18="","",L18)</f>
        <v>－</v>
      </c>
      <c r="M57" s="29"/>
      <c r="N57">
        <f ca="1">IF(N18="","",N18)</f>
        <v>3</v>
      </c>
      <c r="O57" s="29" t="str">
        <f>IF(O18="","",O18)</f>
        <v>ｙ</v>
      </c>
      <c r="P57" s="29"/>
      <c r="Q57" s="29" t="str">
        <f>IF(Q18="","",Q18)</f>
        <v>＝</v>
      </c>
      <c r="R57" s="29"/>
      <c r="S57" s="27">
        <f ca="1">IF(S18="","",S18)</f>
        <v>-12</v>
      </c>
      <c r="T57" s="27"/>
      <c r="U57" s="27"/>
      <c r="V57" t="str">
        <f>IF(V18="","",V18)</f>
        <v/>
      </c>
      <c r="W57" s="8" t="s">
        <v>109</v>
      </c>
      <c r="X57" s="8"/>
      <c r="Y57" s="8"/>
      <c r="AU57" s="18">
        <f ca="1">LCM(AU55,AU56)</f>
        <v>2</v>
      </c>
    </row>
    <row r="58" spans="1:49" ht="18" customHeight="1" x14ac:dyDescent="0.2">
      <c r="A58" t="str">
        <f t="shared" ref="A58:B71" si="4">IF(A19="","",A19)</f>
        <v/>
      </c>
      <c r="B58" t="str">
        <f t="shared" si="4"/>
        <v/>
      </c>
      <c r="C58" s="8"/>
      <c r="D58" s="8"/>
      <c r="E58" s="8"/>
      <c r="F58" s="8" t="s">
        <v>111</v>
      </c>
      <c r="G58" s="8"/>
      <c r="H58" s="26" t="str">
        <f ca="1">IF(AU58=1,"","×")</f>
        <v>×</v>
      </c>
      <c r="I58" s="26"/>
      <c r="J58" s="26">
        <f ca="1">IF(AU58=1,"",AU58)</f>
        <v>4</v>
      </c>
      <c r="K58" s="26"/>
      <c r="L58" s="26"/>
      <c r="M58" s="26" t="s">
        <v>112</v>
      </c>
      <c r="N58" s="26"/>
      <c r="O58" s="26" t="s">
        <v>113</v>
      </c>
      <c r="P58" s="26"/>
      <c r="Q58" s="26" t="str">
        <f ca="1">IF(AV58=1,"","×")</f>
        <v/>
      </c>
      <c r="R58" s="26"/>
      <c r="S58" s="26" t="str">
        <f ca="1">IF(AV58=1,"",AV58)</f>
        <v/>
      </c>
      <c r="T58" s="26"/>
      <c r="U58" s="8" t="s">
        <v>114</v>
      </c>
      <c r="V58" s="8"/>
      <c r="W58" s="8"/>
      <c r="AU58" s="18">
        <f ca="1">AU54*AU57/AU55</f>
        <v>4</v>
      </c>
      <c r="AV58" s="18">
        <f ca="1">AU57/AU56</f>
        <v>1</v>
      </c>
    </row>
    <row r="59" spans="1:49" ht="18" customHeight="1" x14ac:dyDescent="0.2">
      <c r="A59" t="str">
        <f t="shared" si="4"/>
        <v/>
      </c>
      <c r="B59" t="str">
        <f t="shared" si="4"/>
        <v/>
      </c>
      <c r="C59" s="8"/>
      <c r="D59" s="8"/>
      <c r="E59" s="8"/>
      <c r="F59" s="26">
        <f ca="1">J58/I56</f>
        <v>2</v>
      </c>
      <c r="G59" s="26"/>
      <c r="H59" s="26"/>
      <c r="I59" s="26" t="s">
        <v>115</v>
      </c>
      <c r="J59" s="26"/>
      <c r="K59" s="26" t="str">
        <f ca="1">K55</f>
        <v>－</v>
      </c>
      <c r="L59" s="26"/>
      <c r="M59" s="26">
        <f ca="1">J58/M56</f>
        <v>2</v>
      </c>
      <c r="N59" s="26"/>
      <c r="O59" s="26"/>
      <c r="P59" s="26" t="s">
        <v>116</v>
      </c>
      <c r="Q59" s="26"/>
      <c r="R59" s="26" t="s">
        <v>117</v>
      </c>
      <c r="S59" s="26"/>
      <c r="T59" s="31">
        <f ca="1">Q55*AU58</f>
        <v>-12</v>
      </c>
      <c r="U59" s="31"/>
      <c r="V59" s="31"/>
      <c r="W59" s="31"/>
      <c r="AU59" s="18">
        <f ca="1">F59</f>
        <v>2</v>
      </c>
      <c r="AV59" s="18">
        <f ca="1">IF(K59="－",-M59,M59)</f>
        <v>-2</v>
      </c>
      <c r="AW59" s="18">
        <f ca="1">T59</f>
        <v>-12</v>
      </c>
    </row>
    <row r="60" spans="1:49" ht="18" customHeight="1" x14ac:dyDescent="0.2">
      <c r="A60" t="str">
        <f t="shared" si="4"/>
        <v/>
      </c>
      <c r="B60" t="str">
        <f t="shared" si="4"/>
        <v/>
      </c>
      <c r="C60" s="33" t="s">
        <v>112</v>
      </c>
      <c r="D60" s="33"/>
      <c r="E60" s="14" t="s">
        <v>118</v>
      </c>
      <c r="F60" s="33">
        <f ca="1">I57*AV58</f>
        <v>2</v>
      </c>
      <c r="G60" s="33"/>
      <c r="H60" s="33"/>
      <c r="I60" s="33" t="s">
        <v>115</v>
      </c>
      <c r="J60" s="33"/>
      <c r="K60" s="33" t="str">
        <f ca="1">L57</f>
        <v>－</v>
      </c>
      <c r="L60" s="33"/>
      <c r="M60" s="33">
        <f ca="1">N57*AV58</f>
        <v>3</v>
      </c>
      <c r="N60" s="33"/>
      <c r="O60" s="33"/>
      <c r="P60" s="33" t="str">
        <f>O57</f>
        <v>ｙ</v>
      </c>
      <c r="Q60" s="33"/>
      <c r="R60" s="33" t="s">
        <v>117</v>
      </c>
      <c r="S60" s="33"/>
      <c r="T60" s="35">
        <f ca="1">S57*AV58</f>
        <v>-12</v>
      </c>
      <c r="U60" s="35"/>
      <c r="V60" s="35"/>
      <c r="W60" s="35"/>
      <c r="AU60" s="18">
        <f ca="1">F60</f>
        <v>2</v>
      </c>
      <c r="AV60" s="18">
        <f ca="1">IF(K60="－",-M60,M60)</f>
        <v>-3</v>
      </c>
      <c r="AW60" s="18">
        <f ca="1">T60</f>
        <v>-12</v>
      </c>
    </row>
    <row r="61" spans="1:49" ht="18" customHeight="1" x14ac:dyDescent="0.2">
      <c r="A61" t="str">
        <f t="shared" si="4"/>
        <v/>
      </c>
      <c r="B61" t="str">
        <f t="shared" si="4"/>
        <v/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36" t="str">
        <f ca="1">IF(AV61=0,"",IF(AV61=-1,"－",IF(AV61=1,"",AV61)))</f>
        <v/>
      </c>
      <c r="N61" s="36"/>
      <c r="O61" s="36"/>
      <c r="P61" s="34" t="str">
        <f ca="1">IF(AV61=0,"","ｙ")</f>
        <v>ｙ</v>
      </c>
      <c r="Q61" s="34"/>
      <c r="R61" s="34" t="str">
        <f ca="1">IF(AV61=0,"","＝")</f>
        <v>＝</v>
      </c>
      <c r="S61" s="34"/>
      <c r="T61" s="31">
        <f ca="1">IF(AV61=0,"",AW59-AW60)</f>
        <v>0</v>
      </c>
      <c r="U61" s="31"/>
      <c r="V61" s="31"/>
      <c r="W61" s="31"/>
      <c r="AU61" s="18">
        <f ca="1">AU59-AU60</f>
        <v>0</v>
      </c>
      <c r="AV61" s="18">
        <f ca="1">AV59-AV60</f>
        <v>1</v>
      </c>
      <c r="AW61" s="18">
        <f ca="1">AW59-AW60</f>
        <v>0</v>
      </c>
    </row>
    <row r="62" spans="1:49" ht="18" customHeight="1" x14ac:dyDescent="0.2">
      <c r="A62" t="str">
        <f t="shared" si="4"/>
        <v/>
      </c>
      <c r="B62" t="str">
        <f t="shared" si="4"/>
        <v/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26" t="str">
        <f ca="1">IF(P61="","","ｙ")</f>
        <v>ｙ</v>
      </c>
      <c r="Q62" s="26"/>
      <c r="R62" s="26" t="str">
        <f ca="1">IF(R61="","","＝")</f>
        <v>＝</v>
      </c>
      <c r="S62" s="26"/>
      <c r="T62" s="31">
        <f ca="1">IF(AV61=0,"",AW61/AV61)</f>
        <v>0</v>
      </c>
      <c r="U62" s="31"/>
      <c r="V62" s="31"/>
      <c r="W62" s="8"/>
    </row>
    <row r="63" spans="1:49" ht="18" customHeight="1" x14ac:dyDescent="0.2">
      <c r="A63" t="str">
        <f t="shared" si="4"/>
        <v/>
      </c>
      <c r="B63" t="str">
        <f t="shared" si="4"/>
        <v/>
      </c>
      <c r="C63" s="8"/>
      <c r="D63" s="8"/>
      <c r="E63" s="8"/>
      <c r="F63" s="26" t="str">
        <f ca="1">IF($T$61="","","ｙ")</f>
        <v>ｙ</v>
      </c>
      <c r="G63" s="26"/>
      <c r="H63" s="26" t="str">
        <f ca="1">IF($T$61="","","＝")</f>
        <v>＝</v>
      </c>
      <c r="I63" s="26"/>
      <c r="J63" s="31">
        <f ca="1">IF($T$61="","",T62)</f>
        <v>0</v>
      </c>
      <c r="K63" s="31"/>
      <c r="L63" s="31"/>
      <c r="M63" s="8" t="str">
        <f ca="1">IF($T$61="","","を②に代入すると")</f>
        <v>を②に代入すると</v>
      </c>
      <c r="N63" s="8"/>
      <c r="O63" s="8"/>
      <c r="P63" s="8"/>
      <c r="Q63" s="8"/>
      <c r="R63" s="8"/>
      <c r="S63" s="8"/>
      <c r="T63" s="8"/>
      <c r="U63" s="8"/>
      <c r="V63" s="8"/>
      <c r="W63" s="8"/>
    </row>
    <row r="64" spans="1:49" ht="18" customHeight="1" x14ac:dyDescent="0.2">
      <c r="A64" t="str">
        <f t="shared" si="4"/>
        <v/>
      </c>
      <c r="B64" t="str">
        <f t="shared" si="4"/>
        <v/>
      </c>
      <c r="C64" s="8"/>
      <c r="D64" s="8"/>
      <c r="E64" s="8">
        <f ca="1">IF($T$61="","",I57)</f>
        <v>2</v>
      </c>
      <c r="F64" s="26" t="str">
        <f ca="1">IF($T$61="","",J57)</f>
        <v>ｘ</v>
      </c>
      <c r="G64" s="26"/>
      <c r="H64" s="26" t="str">
        <f ca="1">IF($T$61="","",L57)</f>
        <v>－</v>
      </c>
      <c r="I64" s="26"/>
      <c r="J64" s="8">
        <f ca="1">IF($T$61="","",N57)</f>
        <v>3</v>
      </c>
      <c r="K64" s="26" t="str">
        <f ca="1">IF($T$61="","","×")</f>
        <v>×</v>
      </c>
      <c r="L64" s="26"/>
      <c r="M64" s="8" t="str">
        <f ca="1">IF($T$61="","",IF(J63&lt;0,"(",""))</f>
        <v/>
      </c>
      <c r="N64" s="26">
        <f ca="1">IF($T$61="","",J63)</f>
        <v>0</v>
      </c>
      <c r="O64" s="26"/>
      <c r="P64" s="26"/>
      <c r="Q64" s="8" t="str">
        <f ca="1">IF($T$61="","",IF(J63&lt;0,")",""))</f>
        <v/>
      </c>
      <c r="R64" s="26" t="str">
        <f ca="1">IF($T$61="","",Q57)</f>
        <v>＝</v>
      </c>
      <c r="S64" s="26"/>
      <c r="T64" s="31">
        <f ca="1">IF($T$61="","",S57)</f>
        <v>-12</v>
      </c>
      <c r="U64" s="31"/>
      <c r="V64" s="31"/>
      <c r="W64" s="8"/>
      <c r="AU64" s="18">
        <f ca="1">E64</f>
        <v>2</v>
      </c>
      <c r="AV64" s="18">
        <f ca="1">IF(H64="－",-J64*N64,J64*N64)</f>
        <v>0</v>
      </c>
      <c r="AW64" s="18">
        <f ca="1">T64</f>
        <v>-12</v>
      </c>
    </row>
    <row r="65" spans="1:50" ht="18" customHeight="1" x14ac:dyDescent="0.2">
      <c r="A65" t="str">
        <f t="shared" si="4"/>
        <v/>
      </c>
      <c r="B65" t="str">
        <f t="shared" si="4"/>
        <v/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26" t="str">
        <f ca="1">IF($T$61="","","ｘ")</f>
        <v>ｘ</v>
      </c>
      <c r="Q65" s="26"/>
      <c r="R65" s="26" t="str">
        <f ca="1">IF($T$61="","","＝")</f>
        <v>＝</v>
      </c>
      <c r="S65" s="26"/>
      <c r="T65" s="31">
        <f ca="1">IF($T$61="","",AV65)</f>
        <v>-6</v>
      </c>
      <c r="U65" s="31"/>
      <c r="V65" s="31"/>
      <c r="W65" s="8"/>
      <c r="AU65" s="18">
        <f ca="1">AW64-AV64</f>
        <v>-12</v>
      </c>
      <c r="AV65" s="18">
        <f ca="1">AU65/AU64</f>
        <v>-6</v>
      </c>
    </row>
    <row r="66" spans="1:50" ht="18" customHeight="1" x14ac:dyDescent="0.2">
      <c r="A66" t="str">
        <f t="shared" si="4"/>
        <v/>
      </c>
      <c r="B66" t="str">
        <f t="shared" si="4"/>
        <v/>
      </c>
      <c r="C66" s="8"/>
      <c r="D66" s="8"/>
      <c r="E66" s="8"/>
      <c r="F66" s="8" t="str">
        <f ca="1">IF($T$61="","","(")</f>
        <v>(</v>
      </c>
      <c r="G66" s="26" t="str">
        <f ca="1">IF($T$61="","","ｘ")</f>
        <v>ｘ</v>
      </c>
      <c r="H66" s="26"/>
      <c r="I66" s="8" t="str">
        <f ca="1">IF($T$61="","",",")</f>
        <v>,</v>
      </c>
      <c r="J66" s="26" t="str">
        <f ca="1">IF($T$61="","","ｙ")</f>
        <v>ｙ</v>
      </c>
      <c r="K66" s="26"/>
      <c r="L66" s="8" t="str">
        <f ca="1">IF($T$61="","",")")</f>
        <v>)</v>
      </c>
      <c r="M66" s="26" t="str">
        <f ca="1">IF($T$61="","","＝")</f>
        <v>＝</v>
      </c>
      <c r="N66" s="26"/>
      <c r="O66" s="8" t="str">
        <f ca="1">IF($T$61="","","(")</f>
        <v>(</v>
      </c>
      <c r="P66" s="26">
        <f ca="1">IF($T$61="","",T65)</f>
        <v>-6</v>
      </c>
      <c r="Q66" s="26"/>
      <c r="R66" s="26"/>
      <c r="S66" s="8" t="str">
        <f ca="1">IF($T$61="","",",")</f>
        <v>,</v>
      </c>
      <c r="T66" s="26">
        <f ca="1">IF($T$61="","",T62)</f>
        <v>0</v>
      </c>
      <c r="U66" s="26"/>
      <c r="V66" s="26"/>
      <c r="W66" s="8" t="str">
        <f ca="1">IF($T$61="","",")")</f>
        <v>)</v>
      </c>
      <c r="AU66" s="18">
        <f ca="1">IF(AU15="","",AU15)</f>
        <v>-6</v>
      </c>
      <c r="AV66" s="18">
        <f ca="1">IF(AV15="","",AV15)</f>
        <v>0</v>
      </c>
    </row>
    <row r="67" spans="1:50" ht="18" customHeight="1" x14ac:dyDescent="0.2">
      <c r="A67" t="str">
        <f t="shared" si="4"/>
        <v/>
      </c>
      <c r="B67" t="str">
        <f t="shared" si="4"/>
        <v/>
      </c>
      <c r="C67" t="str">
        <f>IF(C28="","",C28)</f>
        <v>(3)</v>
      </c>
      <c r="F67" t="str">
        <f>IF(F28="","",F28)</f>
        <v/>
      </c>
      <c r="G67" s="28" t="str">
        <f>IF(G28="","",G28)</f>
        <v>{</v>
      </c>
      <c r="H67" s="28"/>
      <c r="I67">
        <f ca="1">IF(I28="","",I28)</f>
        <v>7</v>
      </c>
      <c r="J67" s="29" t="str">
        <f>IF(J28="","",J28)</f>
        <v>ｘ</v>
      </c>
      <c r="K67" s="29"/>
      <c r="L67" s="29" t="str">
        <f ca="1">IF(L28="","",L28)</f>
        <v>－</v>
      </c>
      <c r="M67" s="29"/>
      <c r="N67">
        <f ca="1">IF(N28="","",N28)</f>
        <v>8</v>
      </c>
      <c r="O67" s="29" t="str">
        <f>IF(O28="","",O28)</f>
        <v>ｙ</v>
      </c>
      <c r="P67" s="29"/>
      <c r="Q67" s="29" t="str">
        <f>IF(Q28="","",Q28)</f>
        <v>＝</v>
      </c>
      <c r="R67" s="29"/>
      <c r="S67" s="27">
        <f ca="1">IF(S28="","",S28)</f>
        <v>-30</v>
      </c>
      <c r="T67" s="27"/>
      <c r="U67" s="27"/>
      <c r="V67" t="str">
        <f t="shared" ref="V67:AB67" si="5">IF(V28="","",V28)</f>
        <v/>
      </c>
      <c r="W67" t="str">
        <f t="shared" si="5"/>
        <v/>
      </c>
      <c r="X67" t="str">
        <f t="shared" si="5"/>
        <v/>
      </c>
      <c r="Y67" t="str">
        <f t="shared" si="5"/>
        <v/>
      </c>
      <c r="Z67" t="str">
        <f t="shared" si="5"/>
        <v/>
      </c>
      <c r="AA67" t="str">
        <f t="shared" si="5"/>
        <v/>
      </c>
      <c r="AB67" t="str">
        <f t="shared" si="5"/>
        <v/>
      </c>
      <c r="AC67" s="8" t="s">
        <v>108</v>
      </c>
    </row>
    <row r="68" spans="1:50" ht="18" customHeight="1" x14ac:dyDescent="0.2">
      <c r="A68" t="str">
        <f t="shared" si="4"/>
        <v/>
      </c>
      <c r="B68" t="str">
        <f t="shared" si="4"/>
        <v/>
      </c>
      <c r="C68" t="str">
        <f>IF(C29="","",C29)</f>
        <v/>
      </c>
      <c r="D68" t="str">
        <f>IF(D29="","",D29)</f>
        <v/>
      </c>
      <c r="E68" t="str">
        <f>IF(E29="","",E29)</f>
        <v/>
      </c>
      <c r="F68" t="str">
        <f>IF(F29="","",F29)</f>
        <v/>
      </c>
      <c r="G68" s="28"/>
      <c r="H68" s="28"/>
      <c r="I68">
        <f ca="1">IF(I29="","",I29)</f>
        <v>8</v>
      </c>
      <c r="J68" t="str">
        <f>IF(J29="","",J29)</f>
        <v>(</v>
      </c>
      <c r="K68" s="29" t="str">
        <f>IF(K29="","",K29)</f>
        <v>ｘ</v>
      </c>
      <c r="L68" s="29"/>
      <c r="M68" s="29" t="str">
        <f ca="1">IF(M29="","",M29)</f>
        <v>＋</v>
      </c>
      <c r="N68" s="29"/>
      <c r="O68" s="29" t="str">
        <f>IF(O29="","",O29)</f>
        <v>ｙ</v>
      </c>
      <c r="P68" s="29"/>
      <c r="Q68" t="str">
        <f>IF(Q29="","",Q29)</f>
        <v>）</v>
      </c>
      <c r="R68" s="29" t="str">
        <f>IF(R29="","",R29)</f>
        <v>＝</v>
      </c>
      <c r="S68" s="29"/>
      <c r="T68">
        <f ca="1">IF(T29="","",T29)</f>
        <v>9</v>
      </c>
      <c r="U68" s="29" t="str">
        <f>IF(U29="","",U29)</f>
        <v>ｘ</v>
      </c>
      <c r="V68" s="29"/>
      <c r="W68" s="29" t="str">
        <f ca="1">IF(W29="","",W29)</f>
        <v>＋</v>
      </c>
      <c r="X68" s="29"/>
      <c r="Y68">
        <f ca="1">IF(Y29="","",Y29)</f>
        <v>9</v>
      </c>
      <c r="Z68" s="29" t="str">
        <f>IF(Z29="","",Z29)</f>
        <v>ｙ</v>
      </c>
      <c r="AA68" s="29"/>
      <c r="AB68" t="str">
        <f>IF(AB29="","",AB29)</f>
        <v/>
      </c>
      <c r="AC68" s="8" t="s">
        <v>109</v>
      </c>
      <c r="AU68" s="18">
        <f ca="1">K69</f>
        <v>8</v>
      </c>
      <c r="AV68" s="18">
        <f ca="1">IF(N69="－",-P69,P69)</f>
        <v>8</v>
      </c>
      <c r="AW68" s="18">
        <f ca="1">U69</f>
        <v>9</v>
      </c>
      <c r="AX68" s="18">
        <f ca="1">IF(X69="－",-Z69,Z69)</f>
        <v>9</v>
      </c>
    </row>
    <row r="69" spans="1:50" ht="18" customHeight="1" x14ac:dyDescent="0.2">
      <c r="A69" t="str">
        <f t="shared" si="4"/>
        <v/>
      </c>
      <c r="B69" t="str">
        <f t="shared" si="4"/>
        <v/>
      </c>
      <c r="C69" t="str">
        <f>IF(C30="","",C30)</f>
        <v/>
      </c>
      <c r="D69" t="str">
        <f t="shared" ref="D69:E71" si="6">IF(D30="","",D30)</f>
        <v/>
      </c>
      <c r="E69" t="str">
        <f t="shared" si="6"/>
        <v/>
      </c>
      <c r="F69" s="8" t="s">
        <v>120</v>
      </c>
      <c r="G69" s="8"/>
      <c r="H69" s="8"/>
      <c r="I69" s="8"/>
      <c r="J69" s="8"/>
      <c r="K69" s="8">
        <f ca="1">I68</f>
        <v>8</v>
      </c>
      <c r="L69" s="26" t="str">
        <f>K68</f>
        <v>ｘ</v>
      </c>
      <c r="M69" s="26"/>
      <c r="N69" s="26" t="str">
        <f ca="1">M68</f>
        <v>＋</v>
      </c>
      <c r="O69" s="26"/>
      <c r="P69" s="8">
        <f ca="1">I68</f>
        <v>8</v>
      </c>
      <c r="Q69" s="26" t="str">
        <f>O68</f>
        <v>ｙ</v>
      </c>
      <c r="R69" s="26"/>
      <c r="S69" s="26" t="s">
        <v>77</v>
      </c>
      <c r="T69" s="26"/>
      <c r="U69" s="8">
        <f ca="1">T68</f>
        <v>9</v>
      </c>
      <c r="V69" s="26" t="str">
        <f>U68</f>
        <v>ｘ</v>
      </c>
      <c r="W69" s="26"/>
      <c r="X69" s="26" t="str">
        <f ca="1">W68</f>
        <v>＋</v>
      </c>
      <c r="Y69" s="26"/>
      <c r="Z69" s="8">
        <f ca="1">Y68</f>
        <v>9</v>
      </c>
      <c r="AA69" s="26" t="str">
        <f>Z68</f>
        <v>ｙ</v>
      </c>
      <c r="AB69" s="26"/>
      <c r="AU69" s="18">
        <f ca="1">AU68-AW68</f>
        <v>-1</v>
      </c>
      <c r="AV69" s="18">
        <f ca="1">AV68-AX68</f>
        <v>-1</v>
      </c>
    </row>
    <row r="70" spans="1:50" ht="18" customHeight="1" x14ac:dyDescent="0.2">
      <c r="A70" t="str">
        <f t="shared" si="4"/>
        <v/>
      </c>
      <c r="B70" t="str">
        <f t="shared" si="4"/>
        <v/>
      </c>
      <c r="C70" t="str">
        <f>IF(C31="","",C31)</f>
        <v/>
      </c>
      <c r="D70" t="str">
        <f t="shared" si="6"/>
        <v/>
      </c>
      <c r="E70" t="str">
        <f t="shared" si="6"/>
        <v/>
      </c>
      <c r="F70" s="8"/>
      <c r="G70" s="8"/>
      <c r="H70" s="8"/>
      <c r="I70" s="26" t="str">
        <f ca="1">IF(AU69=-1,"－",IF(AU69=1,"",AU69))</f>
        <v>－</v>
      </c>
      <c r="J70" s="26"/>
      <c r="K70" s="26" t="s">
        <v>76</v>
      </c>
      <c r="L70" s="26"/>
      <c r="M70" s="26" t="str">
        <f ca="1">IF(AV69&lt;0,"－","＋")</f>
        <v>－</v>
      </c>
      <c r="N70" s="26"/>
      <c r="O70" s="26" t="s">
        <v>121</v>
      </c>
      <c r="P70" s="26"/>
      <c r="Q70" s="26" t="s">
        <v>77</v>
      </c>
      <c r="R70" s="26"/>
      <c r="S70" s="8">
        <v>0</v>
      </c>
      <c r="T70" s="8"/>
      <c r="U70" s="8"/>
      <c r="V70" s="8"/>
      <c r="W70" s="8"/>
      <c r="X70" s="8"/>
      <c r="Y70" s="8"/>
      <c r="AC70" s="8" t="s">
        <v>119</v>
      </c>
    </row>
    <row r="71" spans="1:50" ht="18" customHeight="1" x14ac:dyDescent="0.2">
      <c r="A71" t="str">
        <f t="shared" si="4"/>
        <v/>
      </c>
      <c r="B71" t="str">
        <f t="shared" si="4"/>
        <v/>
      </c>
      <c r="C71" t="str">
        <f>IF(C32="","",C32)</f>
        <v/>
      </c>
      <c r="D71" t="str">
        <f t="shared" si="6"/>
        <v/>
      </c>
      <c r="E71" t="str">
        <f t="shared" si="6"/>
        <v/>
      </c>
      <c r="F71" s="26" t="s">
        <v>122</v>
      </c>
      <c r="G71" s="26"/>
      <c r="H71" s="26" t="s">
        <v>123</v>
      </c>
      <c r="I71" s="26"/>
      <c r="J71" s="8" t="s">
        <v>124</v>
      </c>
      <c r="K71" s="8"/>
      <c r="L71" s="8"/>
      <c r="M71" s="8"/>
      <c r="N71" s="8">
        <f ca="1">I67</f>
        <v>7</v>
      </c>
      <c r="O71" s="8" t="s">
        <v>125</v>
      </c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50" ht="18" customHeight="1" x14ac:dyDescent="0.2">
      <c r="F72" s="9"/>
      <c r="G72" s="9"/>
      <c r="H72" s="9"/>
      <c r="I72" s="9"/>
      <c r="J72" s="8">
        <f ca="1">I67</f>
        <v>7</v>
      </c>
      <c r="K72" s="26" t="str">
        <f>J67</f>
        <v>ｘ</v>
      </c>
      <c r="L72" s="26"/>
      <c r="M72" s="26" t="str">
        <f ca="1">L67</f>
        <v>－</v>
      </c>
      <c r="N72" s="26"/>
      <c r="O72" s="26">
        <f ca="1">N67</f>
        <v>8</v>
      </c>
      <c r="P72" s="26"/>
      <c r="Q72" s="26"/>
      <c r="R72" s="26" t="str">
        <f>O67</f>
        <v>ｙ</v>
      </c>
      <c r="S72" s="26"/>
      <c r="T72" s="26" t="str">
        <f>Q67</f>
        <v>＝</v>
      </c>
      <c r="U72" s="26"/>
      <c r="V72" s="31">
        <f ca="1">S67</f>
        <v>-30</v>
      </c>
      <c r="W72" s="31"/>
      <c r="X72" s="31"/>
      <c r="Y72" s="8"/>
      <c r="AU72" s="18">
        <f ca="1">J72</f>
        <v>7</v>
      </c>
      <c r="AV72" s="18">
        <f ca="1">IF(M72="－",-O72,O72)</f>
        <v>-8</v>
      </c>
      <c r="AW72" s="18">
        <f ca="1">V72</f>
        <v>-30</v>
      </c>
    </row>
    <row r="73" spans="1:50" ht="18" customHeight="1" x14ac:dyDescent="0.2">
      <c r="A73" t="str">
        <f t="shared" ref="A73:E76" si="7">IF(A33="","",A33)</f>
        <v/>
      </c>
      <c r="B73" t="str">
        <f t="shared" si="7"/>
        <v/>
      </c>
      <c r="C73" t="str">
        <f t="shared" si="7"/>
        <v/>
      </c>
      <c r="D73" t="str">
        <f t="shared" si="7"/>
        <v/>
      </c>
      <c r="E73" t="str">
        <f t="shared" si="7"/>
        <v/>
      </c>
      <c r="F73" s="33" t="s">
        <v>123</v>
      </c>
      <c r="G73" s="33"/>
      <c r="H73" s="14" t="s">
        <v>126</v>
      </c>
      <c r="I73" s="33">
        <f ca="1">N71*AU69</f>
        <v>-7</v>
      </c>
      <c r="J73" s="33"/>
      <c r="K73" s="33" t="str">
        <f>K70</f>
        <v>ｘ</v>
      </c>
      <c r="L73" s="33"/>
      <c r="M73" s="33" t="str">
        <f ca="1">M70</f>
        <v>－</v>
      </c>
      <c r="N73" s="33"/>
      <c r="O73" s="33">
        <f ca="1">N71*ABS(AV69)</f>
        <v>7</v>
      </c>
      <c r="P73" s="33"/>
      <c r="Q73" s="33"/>
      <c r="R73" s="33" t="str">
        <f>O70</f>
        <v>ｙ</v>
      </c>
      <c r="S73" s="33"/>
      <c r="T73" s="33" t="str">
        <f>Q70</f>
        <v>＝</v>
      </c>
      <c r="U73" s="33"/>
      <c r="V73" s="14">
        <f>S70</f>
        <v>0</v>
      </c>
      <c r="W73" s="14"/>
      <c r="X73" s="14"/>
      <c r="Y73" s="8"/>
      <c r="AU73" s="18">
        <f ca="1">I73</f>
        <v>-7</v>
      </c>
      <c r="AV73" s="18">
        <f ca="1">IF(M73="－",-O73,O73)</f>
        <v>-7</v>
      </c>
      <c r="AW73" s="18">
        <f>V73</f>
        <v>0</v>
      </c>
    </row>
    <row r="74" spans="1:50" ht="18" customHeight="1" x14ac:dyDescent="0.2">
      <c r="A74" t="str">
        <f t="shared" si="7"/>
        <v/>
      </c>
      <c r="B74" t="str">
        <f t="shared" si="7"/>
        <v/>
      </c>
      <c r="C74" t="str">
        <f t="shared" si="7"/>
        <v/>
      </c>
      <c r="D74" t="str">
        <f t="shared" si="7"/>
        <v/>
      </c>
      <c r="E74" t="str">
        <f t="shared" si="7"/>
        <v/>
      </c>
      <c r="F74" s="8"/>
      <c r="G74" s="8"/>
      <c r="H74" s="8"/>
      <c r="I74" s="8"/>
      <c r="J74" s="8"/>
      <c r="K74" s="8"/>
      <c r="L74" s="8"/>
      <c r="M74" s="8"/>
      <c r="N74" s="8"/>
      <c r="O74" s="36">
        <f ca="1">IF(AV74=0,"",IF(AV74=-1,"－",IF(AV74=1,"",AV74)))</f>
        <v>-15</v>
      </c>
      <c r="P74" s="36"/>
      <c r="Q74" s="36"/>
      <c r="R74" s="34" t="str">
        <f ca="1">IF(AV74=0,"","ｙ")</f>
        <v>ｙ</v>
      </c>
      <c r="S74" s="34"/>
      <c r="T74" s="34" t="str">
        <f ca="1">IF(AV74=0,"","＝")</f>
        <v>＝</v>
      </c>
      <c r="U74" s="34"/>
      <c r="V74" s="32">
        <f ca="1">IF(AV74=0,"",AW74)</f>
        <v>-30</v>
      </c>
      <c r="W74" s="32"/>
      <c r="X74" s="32"/>
      <c r="Y74" s="8"/>
      <c r="AU74" s="18">
        <f ca="1">AU72+AU73</f>
        <v>0</v>
      </c>
      <c r="AV74" s="18">
        <f ca="1">AV72+AV73</f>
        <v>-15</v>
      </c>
      <c r="AW74" s="18">
        <f ca="1">AW72+AW73</f>
        <v>-30</v>
      </c>
    </row>
    <row r="75" spans="1:50" ht="18" customHeight="1" x14ac:dyDescent="0.2">
      <c r="A75" t="str">
        <f t="shared" si="7"/>
        <v/>
      </c>
      <c r="B75" t="str">
        <f t="shared" si="7"/>
        <v/>
      </c>
      <c r="C75" t="str">
        <f t="shared" si="7"/>
        <v/>
      </c>
      <c r="D75" t="str">
        <f t="shared" si="7"/>
        <v/>
      </c>
      <c r="E75" t="str">
        <f t="shared" si="7"/>
        <v/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26" t="str">
        <f ca="1">IF(R74="","","ｙ")</f>
        <v>ｙ</v>
      </c>
      <c r="S75" s="26"/>
      <c r="T75" s="26" t="str">
        <f ca="1">IF(T74="","","＝")</f>
        <v>＝</v>
      </c>
      <c r="U75" s="26"/>
      <c r="V75" s="31">
        <f ca="1">IF(V74="","",AW74/AV74)</f>
        <v>2</v>
      </c>
      <c r="W75" s="31"/>
      <c r="X75" s="31"/>
      <c r="Y75" s="8"/>
    </row>
    <row r="76" spans="1:50" ht="18" customHeight="1" x14ac:dyDescent="0.2">
      <c r="A76" t="str">
        <f t="shared" si="7"/>
        <v/>
      </c>
      <c r="B76" t="str">
        <f t="shared" si="7"/>
        <v/>
      </c>
      <c r="C76" t="str">
        <f t="shared" si="7"/>
        <v/>
      </c>
      <c r="D76" t="str">
        <f t="shared" si="7"/>
        <v/>
      </c>
      <c r="E76" t="str">
        <f t="shared" si="7"/>
        <v/>
      </c>
      <c r="F76" s="26" t="str">
        <f ca="1">IF($V$74="","","ｙ")</f>
        <v>ｙ</v>
      </c>
      <c r="G76" s="26"/>
      <c r="H76" s="26" t="str">
        <f ca="1">IF($V$74="","","＝")</f>
        <v>＝</v>
      </c>
      <c r="I76" s="26"/>
      <c r="J76" s="31">
        <f ca="1">IF($V$74="","",V75)</f>
        <v>2</v>
      </c>
      <c r="K76" s="31"/>
      <c r="L76" s="31"/>
      <c r="M76" s="8" t="str">
        <f ca="1">IF($V$74="","","を②'に代入すると，")</f>
        <v>を②'に代入すると，</v>
      </c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50" ht="18" customHeight="1" x14ac:dyDescent="0.2">
      <c r="F77" s="9"/>
      <c r="G77" s="9"/>
      <c r="H77" s="9"/>
      <c r="I77" s="26" t="str">
        <f ca="1">IF($V$74="","",I70)</f>
        <v>－</v>
      </c>
      <c r="J77" s="26"/>
      <c r="K77" s="26" t="str">
        <f ca="1">IF($V$74="","",K70)</f>
        <v>ｘ</v>
      </c>
      <c r="L77" s="26"/>
      <c r="M77" s="26" t="str">
        <f ca="1">IF($V$74="","",IF(V75=0,"",M70))</f>
        <v>－</v>
      </c>
      <c r="N77" s="26"/>
      <c r="O77" s="8" t="str">
        <f ca="1">IF($V$74="","",IF(J76&lt;0,"(",""))</f>
        <v/>
      </c>
      <c r="P77" s="26">
        <f ca="1">IF($V$74="","",IF(V75=0,"",J76))</f>
        <v>2</v>
      </c>
      <c r="Q77" s="26"/>
      <c r="R77" s="26"/>
      <c r="S77" s="8" t="str">
        <f ca="1">IF(J76&lt;0,")","")</f>
        <v/>
      </c>
      <c r="T77" s="26" t="str">
        <f ca="1">IF($V$74="","","＝")</f>
        <v>＝</v>
      </c>
      <c r="U77" s="26"/>
      <c r="V77" s="8">
        <f ca="1">IF($V$74="","",0)</f>
        <v>0</v>
      </c>
      <c r="W77" s="8"/>
      <c r="X77" s="8"/>
      <c r="Y77" s="8"/>
      <c r="AU77" s="18">
        <f>-1</f>
        <v>-1</v>
      </c>
      <c r="AV77" s="18">
        <f ca="1">IF(V75=0,0,IF(M77="－",P77,-P77))</f>
        <v>2</v>
      </c>
    </row>
    <row r="78" spans="1:50" ht="18" customHeight="1" x14ac:dyDescent="0.2">
      <c r="F78" s="9"/>
      <c r="G78" s="9"/>
      <c r="H78" s="9"/>
      <c r="I78" s="8"/>
      <c r="J78" s="8"/>
      <c r="K78" s="8"/>
      <c r="L78" s="8"/>
      <c r="M78" s="8"/>
      <c r="N78" s="8"/>
      <c r="O78" s="8"/>
      <c r="P78" s="8"/>
      <c r="Q78" s="8"/>
      <c r="R78" s="26" t="str">
        <f ca="1">IF($V$74="","","ｘ")</f>
        <v>ｘ</v>
      </c>
      <c r="S78" s="26"/>
      <c r="T78" s="26" t="str">
        <f ca="1">IF($V$74="","","＝")</f>
        <v>＝</v>
      </c>
      <c r="U78" s="26"/>
      <c r="V78" s="31">
        <f ca="1">IF($V$74="","",AU78)</f>
        <v>-2</v>
      </c>
      <c r="W78" s="31"/>
      <c r="X78" s="31"/>
      <c r="Y78" s="8"/>
      <c r="AU78" s="18">
        <f ca="1">AV77/AU77</f>
        <v>-2</v>
      </c>
    </row>
    <row r="79" spans="1:50" ht="18" customHeight="1" x14ac:dyDescent="0.2">
      <c r="F79" s="8" t="str">
        <f ca="1">IF($V$74="","","(")</f>
        <v>(</v>
      </c>
      <c r="G79" s="26" t="str">
        <f ca="1">IF($V$74="","","ｘ")</f>
        <v>ｘ</v>
      </c>
      <c r="H79" s="26"/>
      <c r="I79" s="8" t="str">
        <f ca="1">IF($V$74="","",",")</f>
        <v>,</v>
      </c>
      <c r="J79" s="26" t="str">
        <f ca="1">IF($V$74="","","ｙ")</f>
        <v>ｙ</v>
      </c>
      <c r="K79" s="26"/>
      <c r="L79" s="8" t="str">
        <f ca="1">IF($V$74="","",")")</f>
        <v>)</v>
      </c>
      <c r="M79" s="26" t="str">
        <f ca="1">IF($V$74="","","＝")</f>
        <v>＝</v>
      </c>
      <c r="N79" s="26"/>
      <c r="O79" s="8" t="str">
        <f ca="1">IF($V$74="","","(")</f>
        <v>(</v>
      </c>
      <c r="P79" s="26">
        <f ca="1">IF($V$74="","",V78)</f>
        <v>-2</v>
      </c>
      <c r="Q79" s="26"/>
      <c r="R79" s="26"/>
      <c r="S79" s="8" t="str">
        <f ca="1">IF($V$74="","",",")</f>
        <v>,</v>
      </c>
      <c r="T79" s="26">
        <f ca="1">IF($V$74="","",V75)</f>
        <v>2</v>
      </c>
      <c r="U79" s="26"/>
      <c r="V79" s="26"/>
      <c r="W79" s="8" t="str">
        <f ca="1">IF($V$74="","",")")</f>
        <v>)</v>
      </c>
      <c r="X79" s="8"/>
      <c r="Y79" s="8"/>
      <c r="AU79" s="18">
        <f ca="1">IF(AU27="","",AU27)</f>
        <v>-2</v>
      </c>
      <c r="AV79" s="18">
        <f ca="1">IF(AV27="","",AV27)</f>
        <v>2</v>
      </c>
    </row>
    <row r="80" spans="1:50" ht="1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  <row r="105" ht="20.149999999999999" customHeight="1" x14ac:dyDescent="0.2"/>
    <row r="106" ht="20.149999999999999" customHeight="1" x14ac:dyDescent="0.2"/>
  </sheetData>
  <mergeCells count="222">
    <mergeCell ref="K77:L77"/>
    <mergeCell ref="I77:J77"/>
    <mergeCell ref="T75:U75"/>
    <mergeCell ref="V75:X75"/>
    <mergeCell ref="R75:S75"/>
    <mergeCell ref="T77:U77"/>
    <mergeCell ref="M77:N77"/>
    <mergeCell ref="P77:R77"/>
    <mergeCell ref="F73:G73"/>
    <mergeCell ref="O72:Q72"/>
    <mergeCell ref="O73:Q73"/>
    <mergeCell ref="V72:X72"/>
    <mergeCell ref="R72:S72"/>
    <mergeCell ref="F76:G76"/>
    <mergeCell ref="H76:I76"/>
    <mergeCell ref="J76:L76"/>
    <mergeCell ref="T74:U74"/>
    <mergeCell ref="R74:S74"/>
    <mergeCell ref="O74:Q74"/>
    <mergeCell ref="T73:U73"/>
    <mergeCell ref="R73:S73"/>
    <mergeCell ref="M73:N73"/>
    <mergeCell ref="K73:L73"/>
    <mergeCell ref="I73:J73"/>
    <mergeCell ref="T72:U72"/>
    <mergeCell ref="V74:X74"/>
    <mergeCell ref="M72:N72"/>
    <mergeCell ref="K72:L72"/>
    <mergeCell ref="T66:V66"/>
    <mergeCell ref="L69:M69"/>
    <mergeCell ref="N69:O69"/>
    <mergeCell ref="Q69:R69"/>
    <mergeCell ref="S69:T69"/>
    <mergeCell ref="V69:W69"/>
    <mergeCell ref="L67:M67"/>
    <mergeCell ref="F71:G71"/>
    <mergeCell ref="H71:I71"/>
    <mergeCell ref="G66:H66"/>
    <mergeCell ref="J66:K66"/>
    <mergeCell ref="M66:N66"/>
    <mergeCell ref="P66:R66"/>
    <mergeCell ref="O70:P70"/>
    <mergeCell ref="M70:N70"/>
    <mergeCell ref="K70:L70"/>
    <mergeCell ref="I70:J70"/>
    <mergeCell ref="Q70:R70"/>
    <mergeCell ref="O68:P68"/>
    <mergeCell ref="F64:G64"/>
    <mergeCell ref="H64:I64"/>
    <mergeCell ref="K64:L64"/>
    <mergeCell ref="N64:P64"/>
    <mergeCell ref="R64:S64"/>
    <mergeCell ref="T64:V64"/>
    <mergeCell ref="P65:Q65"/>
    <mergeCell ref="R65:S65"/>
    <mergeCell ref="T65:V65"/>
    <mergeCell ref="R60:S60"/>
    <mergeCell ref="T61:W61"/>
    <mergeCell ref="P62:Q62"/>
    <mergeCell ref="R62:S62"/>
    <mergeCell ref="T62:V62"/>
    <mergeCell ref="R61:S61"/>
    <mergeCell ref="T60:W60"/>
    <mergeCell ref="M61:O61"/>
    <mergeCell ref="F63:G63"/>
    <mergeCell ref="H63:I63"/>
    <mergeCell ref="J63:L63"/>
    <mergeCell ref="M59:O59"/>
    <mergeCell ref="J58:L58"/>
    <mergeCell ref="M58:N58"/>
    <mergeCell ref="O58:P58"/>
    <mergeCell ref="H58:I58"/>
    <mergeCell ref="C60:D60"/>
    <mergeCell ref="F60:H60"/>
    <mergeCell ref="I60:J60"/>
    <mergeCell ref="F59:H59"/>
    <mergeCell ref="I59:J59"/>
    <mergeCell ref="K60:L60"/>
    <mergeCell ref="M60:O60"/>
    <mergeCell ref="P60:Q60"/>
    <mergeCell ref="F51:G51"/>
    <mergeCell ref="H51:I51"/>
    <mergeCell ref="J51:L51"/>
    <mergeCell ref="H52:I52"/>
    <mergeCell ref="F52:G52"/>
    <mergeCell ref="K52:L52"/>
    <mergeCell ref="G54:H54"/>
    <mergeCell ref="J54:K54"/>
    <mergeCell ref="M54:N54"/>
    <mergeCell ref="F47:H47"/>
    <mergeCell ref="F48:H48"/>
    <mergeCell ref="I47:J47"/>
    <mergeCell ref="I48:J48"/>
    <mergeCell ref="K47:L47"/>
    <mergeCell ref="K48:L48"/>
    <mergeCell ref="J46:L46"/>
    <mergeCell ref="C48:D48"/>
    <mergeCell ref="R49:S49"/>
    <mergeCell ref="M49:O49"/>
    <mergeCell ref="P48:Q48"/>
    <mergeCell ref="R48:S48"/>
    <mergeCell ref="P49:Q49"/>
    <mergeCell ref="H46:I46"/>
    <mergeCell ref="G67:H68"/>
    <mergeCell ref="S67:U67"/>
    <mergeCell ref="K68:L68"/>
    <mergeCell ref="M68:N68"/>
    <mergeCell ref="O67:P67"/>
    <mergeCell ref="Q67:R67"/>
    <mergeCell ref="J67:K67"/>
    <mergeCell ref="R68:S68"/>
    <mergeCell ref="AA69:AB69"/>
    <mergeCell ref="W68:X68"/>
    <mergeCell ref="Z68:AA68"/>
    <mergeCell ref="U68:V68"/>
    <mergeCell ref="X69:Y69"/>
    <mergeCell ref="F55:H57"/>
    <mergeCell ref="J57:K57"/>
    <mergeCell ref="L57:M57"/>
    <mergeCell ref="O57:P57"/>
    <mergeCell ref="I55:J55"/>
    <mergeCell ref="I56:J56"/>
    <mergeCell ref="K55:L56"/>
    <mergeCell ref="M55:N55"/>
    <mergeCell ref="W43:Y44"/>
    <mergeCell ref="W55:Y56"/>
    <mergeCell ref="M46:N46"/>
    <mergeCell ref="O46:P46"/>
    <mergeCell ref="S46:T46"/>
    <mergeCell ref="Q46:R46"/>
    <mergeCell ref="M56:N56"/>
    <mergeCell ref="S45:U45"/>
    <mergeCell ref="O55:P56"/>
    <mergeCell ref="Q55:S56"/>
    <mergeCell ref="T47:W47"/>
    <mergeCell ref="T52:V52"/>
    <mergeCell ref="T50:V50"/>
    <mergeCell ref="T53:V53"/>
    <mergeCell ref="T54:V54"/>
    <mergeCell ref="S57:U57"/>
    <mergeCell ref="L45:M45"/>
    <mergeCell ref="O45:P45"/>
    <mergeCell ref="Q45:R45"/>
    <mergeCell ref="P61:Q61"/>
    <mergeCell ref="R47:S47"/>
    <mergeCell ref="P47:Q47"/>
    <mergeCell ref="R50:S50"/>
    <mergeCell ref="P53:Q53"/>
    <mergeCell ref="R53:S53"/>
    <mergeCell ref="R52:S52"/>
    <mergeCell ref="N52:P52"/>
    <mergeCell ref="P50:Q50"/>
    <mergeCell ref="Q57:R57"/>
    <mergeCell ref="P59:Q59"/>
    <mergeCell ref="R59:S59"/>
    <mergeCell ref="Q58:R58"/>
    <mergeCell ref="S58:T58"/>
    <mergeCell ref="T59:W59"/>
    <mergeCell ref="M47:O47"/>
    <mergeCell ref="M48:O48"/>
    <mergeCell ref="T48:W48"/>
    <mergeCell ref="T49:W49"/>
    <mergeCell ref="P54:R54"/>
    <mergeCell ref="K59:L59"/>
    <mergeCell ref="W29:X29"/>
    <mergeCell ref="Z29:AA29"/>
    <mergeCell ref="K29:L29"/>
    <mergeCell ref="M29:N29"/>
    <mergeCell ref="O29:P29"/>
    <mergeCell ref="R29:S29"/>
    <mergeCell ref="O43:P44"/>
    <mergeCell ref="Q43:S44"/>
    <mergeCell ref="M44:N44"/>
    <mergeCell ref="U29:V29"/>
    <mergeCell ref="J28:K28"/>
    <mergeCell ref="L28:M28"/>
    <mergeCell ref="M43:N43"/>
    <mergeCell ref="O6:P6"/>
    <mergeCell ref="Q6:R6"/>
    <mergeCell ref="S6:U6"/>
    <mergeCell ref="F4:H6"/>
    <mergeCell ref="L6:M6"/>
    <mergeCell ref="F16:H18"/>
    <mergeCell ref="I16:J16"/>
    <mergeCell ref="K16:L17"/>
    <mergeCell ref="M16:N16"/>
    <mergeCell ref="J18:K18"/>
    <mergeCell ref="L18:M18"/>
    <mergeCell ref="O16:P17"/>
    <mergeCell ref="Q16:S17"/>
    <mergeCell ref="I17:J17"/>
    <mergeCell ref="M17:N17"/>
    <mergeCell ref="O18:P18"/>
    <mergeCell ref="Q18:R18"/>
    <mergeCell ref="S18:U18"/>
    <mergeCell ref="O28:P28"/>
    <mergeCell ref="Q28:R28"/>
    <mergeCell ref="S28:U28"/>
    <mergeCell ref="T79:V79"/>
    <mergeCell ref="G79:H79"/>
    <mergeCell ref="J79:K79"/>
    <mergeCell ref="M79:N79"/>
    <mergeCell ref="P79:R79"/>
    <mergeCell ref="T78:U78"/>
    <mergeCell ref="V78:X78"/>
    <mergeCell ref="R78:S78"/>
    <mergeCell ref="AO1:AP1"/>
    <mergeCell ref="AO40:AP40"/>
    <mergeCell ref="I4:J4"/>
    <mergeCell ref="I5:J5"/>
    <mergeCell ref="K4:L5"/>
    <mergeCell ref="M4:N4"/>
    <mergeCell ref="M5:N5"/>
    <mergeCell ref="O4:P5"/>
    <mergeCell ref="Q4:S5"/>
    <mergeCell ref="J6:K6"/>
    <mergeCell ref="G28:H29"/>
    <mergeCell ref="F43:H45"/>
    <mergeCell ref="I43:J43"/>
    <mergeCell ref="I44:J44"/>
    <mergeCell ref="J45:K45"/>
    <mergeCell ref="K43:L4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B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4" width="9" style="18"/>
  </cols>
  <sheetData>
    <row r="1" spans="1:54" ht="23.5" x14ac:dyDescent="0.2">
      <c r="D1" s="3" t="s">
        <v>300</v>
      </c>
      <c r="AL1" s="2" t="s">
        <v>0</v>
      </c>
      <c r="AM1" s="2"/>
      <c r="AN1" s="30"/>
      <c r="AO1" s="30"/>
      <c r="AQ1" s="18"/>
      <c r="AR1" s="18"/>
      <c r="AS1" s="18"/>
      <c r="AT1" s="18"/>
      <c r="AY1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Q2" s="18"/>
      <c r="AR2" s="18"/>
      <c r="AS2" s="18"/>
      <c r="AT2" s="18"/>
      <c r="AY2"/>
      <c r="AZ2"/>
      <c r="BA2"/>
      <c r="BB2"/>
    </row>
    <row r="3" spans="1:54" ht="20.149999999999999" customHeight="1" x14ac:dyDescent="0.2">
      <c r="A3" s="1" t="s">
        <v>39</v>
      </c>
      <c r="D3" t="s">
        <v>127</v>
      </c>
      <c r="F3" s="50">
        <f ca="1">INT(RAND()*3+7)*10</f>
        <v>90</v>
      </c>
      <c r="G3" s="50"/>
      <c r="H3" t="s">
        <v>128</v>
      </c>
      <c r="P3" s="51">
        <f ca="1">INT(RAND()*3+9)*10</f>
        <v>100</v>
      </c>
      <c r="Q3" s="51"/>
      <c r="R3" s="51"/>
      <c r="S3" t="s">
        <v>129</v>
      </c>
      <c r="AE3" s="51">
        <f ca="1">AT3</f>
        <v>14</v>
      </c>
      <c r="AF3" s="51"/>
      <c r="AG3" t="s">
        <v>130</v>
      </c>
      <c r="AR3" s="18">
        <f ca="1">INT(RAND()*10)+5</f>
        <v>9</v>
      </c>
      <c r="AS3" s="18">
        <f ca="1">INT(RAND()*10)+5</f>
        <v>5</v>
      </c>
      <c r="AT3" s="18">
        <f ca="1">AR3+AS3</f>
        <v>14</v>
      </c>
      <c r="AZ3"/>
      <c r="BA3"/>
      <c r="BB3"/>
    </row>
    <row r="4" spans="1:54" ht="20.149999999999999" customHeight="1" x14ac:dyDescent="0.2">
      <c r="D4" s="50">
        <f ca="1">AW4</f>
        <v>1310</v>
      </c>
      <c r="E4" s="50"/>
      <c r="F4" s="50"/>
      <c r="G4" s="50"/>
      <c r="H4" t="s">
        <v>131</v>
      </c>
      <c r="Q4" t="s">
        <v>132</v>
      </c>
      <c r="AU4" s="18">
        <f ca="1">F3*AR3</f>
        <v>810</v>
      </c>
      <c r="AV4" s="18">
        <f ca="1">P3*AS3</f>
        <v>500</v>
      </c>
      <c r="AW4" s="18">
        <f ca="1">AU4+AV4</f>
        <v>1310</v>
      </c>
    </row>
    <row r="5" spans="1:54" ht="20.149999999999999" customHeight="1" x14ac:dyDescent="0.2"/>
    <row r="6" spans="1:54" ht="20.149999999999999" customHeight="1" x14ac:dyDescent="0.2"/>
    <row r="7" spans="1:54" ht="20.149999999999999" customHeight="1" x14ac:dyDescent="0.2"/>
    <row r="8" spans="1:54" ht="20.149999999999999" customHeight="1" x14ac:dyDescent="0.2"/>
    <row r="9" spans="1:54" ht="20.149999999999999" customHeight="1" x14ac:dyDescent="0.2"/>
    <row r="10" spans="1:54" ht="20.149999999999999" customHeight="1" x14ac:dyDescent="0.2"/>
    <row r="11" spans="1:54" ht="20.149999999999999" customHeight="1" x14ac:dyDescent="0.2"/>
    <row r="12" spans="1:54" ht="20.149999999999999" customHeight="1" x14ac:dyDescent="0.2"/>
    <row r="13" spans="1:54" ht="20.149999999999999" customHeight="1" x14ac:dyDescent="0.2"/>
    <row r="14" spans="1:54" ht="20.149999999999999" customHeight="1" x14ac:dyDescent="0.2"/>
    <row r="15" spans="1:54" ht="20.149999999999999" customHeight="1" x14ac:dyDescent="0.2"/>
    <row r="16" spans="1:54" ht="20.149999999999999" customHeight="1" x14ac:dyDescent="0.2"/>
    <row r="17" spans="1:54" ht="20.149999999999999" customHeight="1" x14ac:dyDescent="0.2"/>
    <row r="18" spans="1:54" ht="20.149999999999999" customHeight="1" x14ac:dyDescent="0.2">
      <c r="A18" s="1" t="s">
        <v>133</v>
      </c>
      <c r="D18" t="s">
        <v>134</v>
      </c>
      <c r="Z18" t="s">
        <v>135</v>
      </c>
      <c r="AB18">
        <f ca="1">INT(RAND()*8+2)</f>
        <v>6</v>
      </c>
      <c r="AC18" t="s">
        <v>136</v>
      </c>
      <c r="AG18">
        <f ca="1">INT(RAND()*8+2)</f>
        <v>9</v>
      </c>
      <c r="AH18" t="s">
        <v>137</v>
      </c>
      <c r="AM18" s="29">
        <f ca="1">AB18*AS18+AG18*AT18</f>
        <v>1710</v>
      </c>
      <c r="AN18" s="29"/>
      <c r="AO18" s="29"/>
      <c r="AP18" t="s">
        <v>138</v>
      </c>
      <c r="AS18" s="18">
        <f ca="1">INT(RAND()*8+8)*10</f>
        <v>150</v>
      </c>
      <c r="AT18" s="18">
        <f ca="1">INT(RAND()*8+8)*10</f>
        <v>90</v>
      </c>
      <c r="BA18"/>
      <c r="BB18"/>
    </row>
    <row r="19" spans="1:54" ht="20.149999999999999" customHeight="1" x14ac:dyDescent="0.2">
      <c r="D19" t="s">
        <v>135</v>
      </c>
      <c r="F19">
        <f ca="1">INT(RAND()*8+2)</f>
        <v>2</v>
      </c>
      <c r="G19" t="s">
        <v>136</v>
      </c>
      <c r="K19">
        <f ca="1">INT(RAND()*8+2)</f>
        <v>6</v>
      </c>
      <c r="L19" t="s">
        <v>137</v>
      </c>
      <c r="Q19" s="29">
        <f ca="1">F19*AS18+K19*AT18</f>
        <v>840</v>
      </c>
      <c r="R19" s="29"/>
      <c r="S19" s="29"/>
      <c r="T19" t="s">
        <v>139</v>
      </c>
      <c r="AT19" s="18"/>
      <c r="BB19"/>
    </row>
    <row r="20" spans="1:54" ht="20.149999999999999" customHeight="1" x14ac:dyDescent="0.2">
      <c r="D20" t="s">
        <v>140</v>
      </c>
    </row>
    <row r="21" spans="1:54" ht="20.149999999999999" customHeight="1" x14ac:dyDescent="0.2"/>
    <row r="22" spans="1:54" ht="20.149999999999999" customHeight="1" x14ac:dyDescent="0.2"/>
    <row r="23" spans="1:54" ht="20.149999999999999" customHeight="1" x14ac:dyDescent="0.2"/>
    <row r="24" spans="1:54" ht="20.149999999999999" customHeight="1" x14ac:dyDescent="0.2"/>
    <row r="25" spans="1:54" ht="20.149999999999999" customHeight="1" x14ac:dyDescent="0.2"/>
    <row r="26" spans="1:54" ht="20.149999999999999" customHeight="1" x14ac:dyDescent="0.2"/>
    <row r="27" spans="1:54" ht="20.149999999999999" customHeight="1" x14ac:dyDescent="0.2"/>
    <row r="28" spans="1:54" ht="20.149999999999999" customHeight="1" x14ac:dyDescent="0.2"/>
    <row r="29" spans="1:54" ht="20.149999999999999" customHeight="1" x14ac:dyDescent="0.2"/>
    <row r="30" spans="1:54" ht="20.149999999999999" customHeight="1" x14ac:dyDescent="0.2"/>
    <row r="31" spans="1:54" ht="20.149999999999999" customHeight="1" x14ac:dyDescent="0.2"/>
    <row r="32" spans="1:54" ht="20.149999999999999" customHeight="1" x14ac:dyDescent="0.2"/>
    <row r="33" spans="1:54" ht="20.149999999999999" customHeight="1" x14ac:dyDescent="0.2"/>
    <row r="34" spans="1:54" ht="20.149999999999999" customHeight="1" x14ac:dyDescent="0.2"/>
    <row r="35" spans="1:54" ht="20.14999999999999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連立方程式の利用①</v>
      </c>
      <c r="AM38" s="2" t="str">
        <f>IF(AL1="","",AL1)</f>
        <v>№</v>
      </c>
      <c r="AN38" s="2"/>
      <c r="AO38" s="30" t="str">
        <f>IF(AN1="","",AN1)</f>
        <v/>
      </c>
      <c r="AP38" s="30" t="str">
        <f>IF(AO1="","",AO1)</f>
        <v/>
      </c>
      <c r="AR38" s="18"/>
      <c r="AS38" s="18"/>
      <c r="AT38" s="18"/>
      <c r="AZ38"/>
      <c r="BA38"/>
      <c r="BB38"/>
    </row>
    <row r="39" spans="1:54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8"/>
      <c r="AS39" s="18"/>
      <c r="AT39" s="18"/>
      <c r="AZ39"/>
      <c r="BA39"/>
      <c r="BB39"/>
    </row>
    <row r="40" spans="1:54" ht="20.149999999999999" customHeight="1" x14ac:dyDescent="0.2">
      <c r="A40" t="str">
        <f>IF(A3="","",A3)</f>
        <v>１．</v>
      </c>
      <c r="D40" t="str">
        <f>IF(D3="","",D3)</f>
        <v>1個</v>
      </c>
      <c r="G40" s="29">
        <f ca="1">IF(F3="","",F3)</f>
        <v>90</v>
      </c>
      <c r="H40" s="29"/>
      <c r="I40" t="str">
        <f>IF(H3="","",H3)</f>
        <v>円のかきと1個</v>
      </c>
      <c r="Q40" s="51">
        <f ca="1">IF(P3="","",P3)</f>
        <v>100</v>
      </c>
      <c r="R40" s="51"/>
      <c r="S40" s="51"/>
      <c r="T40" t="str">
        <f>IF(S3="","",S3)</f>
        <v>円のなしを，あわせて</v>
      </c>
      <c r="AF40" s="51">
        <f ca="1">IF(AE3="","",AE3)</f>
        <v>14</v>
      </c>
      <c r="AG40" s="51"/>
      <c r="AH40" t="str">
        <f>IF(AG3="","",AG3)</f>
        <v>個買い，</v>
      </c>
      <c r="AS40" s="18"/>
      <c r="AT40" s="18"/>
      <c r="BA40"/>
      <c r="BB40"/>
    </row>
    <row r="41" spans="1:54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s="29">
        <f ca="1">IF(D4="","",D4)</f>
        <v>1310</v>
      </c>
      <c r="E41" s="29"/>
      <c r="F41" s="29"/>
      <c r="G41" s="29"/>
      <c r="H41" t="str">
        <f>IF(H4="","",H4)</f>
        <v>円払いました。</v>
      </c>
      <c r="Q41" t="str">
        <f>IF(Q4="","",Q4)</f>
        <v>かきとなしを，それぞれ何個買いましたか。</v>
      </c>
    </row>
    <row r="42" spans="1:54" ht="20.149999999999999" customHeight="1" x14ac:dyDescent="0.2">
      <c r="A42" t="str">
        <f>IF(A5="","",A5)</f>
        <v/>
      </c>
      <c r="B42" t="str">
        <f>IF(B5="","",B5)</f>
        <v/>
      </c>
      <c r="C42" s="8" t="str">
        <f>IF(C5="","",C5)</f>
        <v/>
      </c>
      <c r="D42" s="8" t="s">
        <v>141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54" ht="20.149999999999999" customHeight="1" x14ac:dyDescent="0.2">
      <c r="C43" s="8"/>
      <c r="D43" s="37" t="s">
        <v>142</v>
      </c>
      <c r="E43" s="37"/>
      <c r="F43" s="8" t="s">
        <v>143</v>
      </c>
      <c r="G43" s="8"/>
      <c r="H43" s="26" t="s">
        <v>144</v>
      </c>
      <c r="I43" s="26"/>
      <c r="J43" s="26" t="s">
        <v>145</v>
      </c>
      <c r="K43" s="26"/>
      <c r="L43" s="26" t="s">
        <v>146</v>
      </c>
      <c r="M43" s="26"/>
      <c r="N43" s="26">
        <f ca="1">AF40</f>
        <v>14</v>
      </c>
      <c r="O43" s="26"/>
      <c r="P43" s="8"/>
      <c r="Q43" s="8"/>
      <c r="R43" s="8"/>
      <c r="S43" s="8"/>
      <c r="T43" s="8"/>
      <c r="U43" s="8"/>
      <c r="V43" s="8"/>
      <c r="W43" s="8"/>
      <c r="X43" s="8" t="s">
        <v>147</v>
      </c>
      <c r="Y43" s="8"/>
      <c r="Z43" s="8"/>
      <c r="AA43" s="8"/>
      <c r="AB43" s="8"/>
      <c r="AC43" s="8"/>
    </row>
    <row r="44" spans="1:54" ht="20.149999999999999" customHeight="1" x14ac:dyDescent="0.2">
      <c r="A44" t="str">
        <f>IF(A6="","",A6)</f>
        <v/>
      </c>
      <c r="B44" t="str">
        <f>IF(B6="","",B6)</f>
        <v/>
      </c>
      <c r="C44" s="8" t="str">
        <f>IF(C6="","",C6)</f>
        <v/>
      </c>
      <c r="D44" s="37"/>
      <c r="E44" s="37"/>
      <c r="F44" s="26">
        <f ca="1">G40</f>
        <v>90</v>
      </c>
      <c r="G44" s="26"/>
      <c r="H44" s="26" t="s">
        <v>143</v>
      </c>
      <c r="I44" s="26"/>
      <c r="J44" s="26" t="s">
        <v>144</v>
      </c>
      <c r="K44" s="26"/>
      <c r="L44" s="26">
        <f ca="1">Q40</f>
        <v>100</v>
      </c>
      <c r="M44" s="26"/>
      <c r="N44" s="26"/>
      <c r="O44" s="26" t="s">
        <v>145</v>
      </c>
      <c r="P44" s="26"/>
      <c r="Q44" s="26" t="s">
        <v>146</v>
      </c>
      <c r="R44" s="26"/>
      <c r="S44" s="31">
        <f ca="1">D41</f>
        <v>1310</v>
      </c>
      <c r="T44" s="31"/>
      <c r="U44" s="31"/>
      <c r="V44" s="31"/>
      <c r="W44" s="8"/>
      <c r="X44" s="8" t="s">
        <v>148</v>
      </c>
      <c r="Y44" s="8"/>
      <c r="Z44" s="8"/>
      <c r="AA44" s="8"/>
      <c r="AB44" s="8"/>
      <c r="AC44" s="8"/>
    </row>
    <row r="45" spans="1:54" ht="20.149999999999999" customHeight="1" x14ac:dyDescent="0.2">
      <c r="A45" t="str">
        <f t="shared" ref="A45:C46" si="0">IF(A8="","",A8)</f>
        <v/>
      </c>
      <c r="B45" t="str">
        <f t="shared" si="0"/>
        <v/>
      </c>
      <c r="C45" s="8" t="str">
        <f t="shared" si="0"/>
        <v/>
      </c>
      <c r="D45" s="8"/>
      <c r="E45" s="8"/>
      <c r="F45" s="8" t="s">
        <v>149</v>
      </c>
      <c r="G45" s="8"/>
      <c r="H45" s="8"/>
      <c r="I45" s="8">
        <f ca="1">F44/10</f>
        <v>9</v>
      </c>
      <c r="J45" s="26" t="s">
        <v>150</v>
      </c>
      <c r="K45" s="26"/>
      <c r="L45" s="8" t="s">
        <v>151</v>
      </c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54" ht="20.149999999999999" customHeight="1" x14ac:dyDescent="0.2">
      <c r="A46" t="str">
        <f t="shared" si="0"/>
        <v/>
      </c>
      <c r="B46" t="str">
        <f t="shared" si="0"/>
        <v/>
      </c>
      <c r="C46" s="8" t="str">
        <f t="shared" si="0"/>
        <v/>
      </c>
      <c r="D46" s="8"/>
      <c r="E46" s="8"/>
      <c r="F46" s="8">
        <f ca="1">I45</f>
        <v>9</v>
      </c>
      <c r="G46" s="26" t="s">
        <v>143</v>
      </c>
      <c r="H46" s="26"/>
      <c r="I46" s="26" t="s">
        <v>144</v>
      </c>
      <c r="J46" s="26"/>
      <c r="K46" s="26">
        <f ca="1">I45</f>
        <v>9</v>
      </c>
      <c r="L46" s="26"/>
      <c r="M46" s="26" t="s">
        <v>145</v>
      </c>
      <c r="N46" s="26"/>
      <c r="O46" s="26" t="s">
        <v>146</v>
      </c>
      <c r="P46" s="26"/>
      <c r="Q46" s="31">
        <f ca="1">N43*I45</f>
        <v>126</v>
      </c>
      <c r="R46" s="31"/>
      <c r="S46" s="31"/>
      <c r="T46" s="8"/>
      <c r="U46" s="8"/>
      <c r="V46" s="8"/>
      <c r="W46" s="8"/>
      <c r="X46" s="8"/>
      <c r="Y46" s="8"/>
      <c r="Z46" s="8"/>
      <c r="AA46" s="8"/>
      <c r="AB46" s="8"/>
      <c r="AC46" s="8"/>
      <c r="AU46" s="18">
        <f ca="1">F46</f>
        <v>9</v>
      </c>
      <c r="AV46" s="18">
        <f ca="1">K46</f>
        <v>9</v>
      </c>
      <c r="AW46" s="18">
        <f ca="1">Q46</f>
        <v>126</v>
      </c>
    </row>
    <row r="47" spans="1:54" ht="20.149999999999999" customHeight="1" x14ac:dyDescent="0.2">
      <c r="A47" t="str">
        <f t="shared" ref="A47:B54" si="1">IF(A10="","",A10)</f>
        <v/>
      </c>
      <c r="B47" t="str">
        <f t="shared" si="1"/>
        <v/>
      </c>
      <c r="C47" s="33" t="s">
        <v>150</v>
      </c>
      <c r="D47" s="33"/>
      <c r="E47" s="14" t="s">
        <v>152</v>
      </c>
      <c r="F47" s="14">
        <f ca="1">F44/10</f>
        <v>9</v>
      </c>
      <c r="G47" s="33" t="s">
        <v>143</v>
      </c>
      <c r="H47" s="33"/>
      <c r="I47" s="33" t="s">
        <v>144</v>
      </c>
      <c r="J47" s="33"/>
      <c r="K47" s="33">
        <f ca="1">L44/10</f>
        <v>10</v>
      </c>
      <c r="L47" s="33"/>
      <c r="M47" s="33" t="s">
        <v>145</v>
      </c>
      <c r="N47" s="33"/>
      <c r="O47" s="33" t="s">
        <v>146</v>
      </c>
      <c r="P47" s="33"/>
      <c r="Q47" s="35">
        <f ca="1">S44/10</f>
        <v>131</v>
      </c>
      <c r="R47" s="35"/>
      <c r="S47" s="35"/>
      <c r="T47" s="8"/>
      <c r="U47" s="8"/>
      <c r="V47" s="8"/>
      <c r="W47" s="8"/>
      <c r="X47" s="8"/>
      <c r="Y47" s="8"/>
      <c r="Z47" s="8"/>
      <c r="AA47" s="8"/>
      <c r="AB47" s="8"/>
      <c r="AC47" s="8"/>
      <c r="AU47" s="18">
        <f ca="1">F47</f>
        <v>9</v>
      </c>
      <c r="AV47" s="18">
        <f ca="1">K47</f>
        <v>10</v>
      </c>
      <c r="AW47" s="18">
        <f ca="1">Q47</f>
        <v>131</v>
      </c>
    </row>
    <row r="48" spans="1:54" ht="20.149999999999999" customHeight="1" x14ac:dyDescent="0.2">
      <c r="A48" t="str">
        <f t="shared" si="1"/>
        <v/>
      </c>
      <c r="B48" t="str">
        <f t="shared" si="1"/>
        <v/>
      </c>
      <c r="C48" s="8" t="str">
        <f t="shared" ref="C48:C54" si="2">IF(C11="","",C11)</f>
        <v/>
      </c>
      <c r="D48" s="8"/>
      <c r="E48" s="8"/>
      <c r="F48" s="8"/>
      <c r="G48" s="8"/>
      <c r="H48" s="8"/>
      <c r="I48" s="8"/>
      <c r="J48" s="8"/>
      <c r="K48" s="34" t="str">
        <f ca="1">IF(AV48=0,"",IF(AV48=-1,"－",IF(AV48=1,"",AV48)))</f>
        <v>－</v>
      </c>
      <c r="L48" s="34"/>
      <c r="M48" s="34" t="str">
        <f ca="1">IF(AV48=0,"","ｙ")</f>
        <v>ｙ</v>
      </c>
      <c r="N48" s="34"/>
      <c r="O48" s="34" t="str">
        <f ca="1">IF(AV48=0,"","＝")</f>
        <v>＝</v>
      </c>
      <c r="P48" s="34"/>
      <c r="Q48" s="32">
        <f ca="1">IF(AV48=0,"",AW48)</f>
        <v>-5</v>
      </c>
      <c r="R48" s="32"/>
      <c r="S48" s="32"/>
      <c r="T48" s="8"/>
      <c r="U48" s="8"/>
      <c r="V48" s="8"/>
      <c r="W48" s="8"/>
      <c r="X48" s="8"/>
      <c r="Y48" s="8"/>
      <c r="Z48" s="8"/>
      <c r="AA48" s="8"/>
      <c r="AB48" s="8"/>
      <c r="AC48" s="8"/>
      <c r="AU48" s="18">
        <f ca="1">AU46-AU47</f>
        <v>0</v>
      </c>
      <c r="AV48" s="18">
        <f ca="1">AV46-AV47</f>
        <v>-1</v>
      </c>
      <c r="AW48" s="18">
        <f ca="1">AW46-AW47</f>
        <v>-5</v>
      </c>
    </row>
    <row r="49" spans="1:54" ht="20.149999999999999" customHeight="1" x14ac:dyDescent="0.2">
      <c r="A49" t="str">
        <f t="shared" si="1"/>
        <v/>
      </c>
      <c r="B49" t="str">
        <f t="shared" si="1"/>
        <v/>
      </c>
      <c r="C49" s="8" t="str">
        <f t="shared" si="2"/>
        <v/>
      </c>
      <c r="D49" s="8"/>
      <c r="E49" s="8"/>
      <c r="F49" s="8"/>
      <c r="G49" s="8"/>
      <c r="H49" s="8"/>
      <c r="I49" s="8"/>
      <c r="J49" s="8"/>
      <c r="K49" s="8"/>
      <c r="L49" s="8"/>
      <c r="M49" s="26" t="str">
        <f ca="1">IF(AV48=0,"","ｙ")</f>
        <v>ｙ</v>
      </c>
      <c r="N49" s="26"/>
      <c r="O49" s="26" t="str">
        <f ca="1">IF(AV48=0,"","＝")</f>
        <v>＝</v>
      </c>
      <c r="P49" s="26"/>
      <c r="Q49" s="31">
        <f ca="1">IF(AV48=0,"",AW48/AV48)</f>
        <v>5</v>
      </c>
      <c r="R49" s="31"/>
      <c r="S49" s="31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54" ht="20.149999999999999" customHeight="1" x14ac:dyDescent="0.2">
      <c r="A50" t="str">
        <f t="shared" si="1"/>
        <v/>
      </c>
      <c r="B50" t="str">
        <f t="shared" si="1"/>
        <v/>
      </c>
      <c r="C50" s="8" t="str">
        <f t="shared" si="2"/>
        <v/>
      </c>
      <c r="D50" s="8"/>
      <c r="E50" s="8"/>
      <c r="F50" s="26" t="str">
        <f ca="1">IF(AV48=0,"","ｙ")</f>
        <v>ｙ</v>
      </c>
      <c r="G50" s="26"/>
      <c r="H50" s="26" t="str">
        <f ca="1">IF(AV48=0,"","＝")</f>
        <v>＝</v>
      </c>
      <c r="I50" s="26"/>
      <c r="J50" s="31">
        <f ca="1">IF(AV48=0,"",Q49)</f>
        <v>5</v>
      </c>
      <c r="K50" s="31"/>
      <c r="L50" s="31"/>
      <c r="M50" s="8" t="str">
        <f ca="1">IF(AV48=0,"","を①に代入すると，")</f>
        <v>を①に代入すると，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54" ht="20.149999999999999" customHeight="1" x14ac:dyDescent="0.2">
      <c r="A51" t="str">
        <f t="shared" si="1"/>
        <v/>
      </c>
      <c r="B51" t="str">
        <f t="shared" si="1"/>
        <v/>
      </c>
      <c r="C51" s="8" t="str">
        <f t="shared" si="2"/>
        <v/>
      </c>
      <c r="D51" s="8"/>
      <c r="E51" s="8"/>
      <c r="F51" s="26" t="str">
        <f ca="1">IF(AV48=0,"","ｘ")</f>
        <v>ｘ</v>
      </c>
      <c r="G51" s="26"/>
      <c r="H51" s="26" t="str">
        <f ca="1">IF(AV48=0,"","＋")</f>
        <v>＋</v>
      </c>
      <c r="I51" s="26"/>
      <c r="J51" s="26">
        <f ca="1">IF(AV48=0,"",IF(AV48=0,"",J50))</f>
        <v>5</v>
      </c>
      <c r="K51" s="26"/>
      <c r="L51" s="26" t="str">
        <f ca="1">IF(AV48=0,"","＝")</f>
        <v>＝</v>
      </c>
      <c r="M51" s="26"/>
      <c r="N51" s="26">
        <f ca="1">IF(AV48=0,"",N43)</f>
        <v>14</v>
      </c>
      <c r="O51" s="26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54" ht="20.149999999999999" customHeight="1" x14ac:dyDescent="0.2">
      <c r="A52" t="str">
        <f t="shared" si="1"/>
        <v/>
      </c>
      <c r="B52" t="str">
        <f t="shared" si="1"/>
        <v/>
      </c>
      <c r="C52" s="8" t="str">
        <f t="shared" si="2"/>
        <v/>
      </c>
      <c r="D52" s="8"/>
      <c r="E52" s="8"/>
      <c r="F52" s="8"/>
      <c r="G52" s="8"/>
      <c r="H52" s="8"/>
      <c r="I52" s="8"/>
      <c r="J52" s="26" t="str">
        <f ca="1">IF(AV48=0,"","ｘ")</f>
        <v>ｘ</v>
      </c>
      <c r="K52" s="26"/>
      <c r="L52" s="26" t="str">
        <f ca="1">IF(AV48=0,"","＝")</f>
        <v>＝</v>
      </c>
      <c r="M52" s="26"/>
      <c r="N52" s="26">
        <f ca="1">IF(AV48=0,"",N51-J51)</f>
        <v>9</v>
      </c>
      <c r="O52" s="26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54" ht="20.149999999999999" customHeight="1" x14ac:dyDescent="0.2">
      <c r="A53" t="str">
        <f t="shared" si="1"/>
        <v/>
      </c>
      <c r="B53" t="str">
        <f t="shared" si="1"/>
        <v/>
      </c>
      <c r="C53" s="8" t="str">
        <f t="shared" si="2"/>
        <v/>
      </c>
      <c r="D53" s="8"/>
      <c r="E53" s="8"/>
      <c r="F53" s="8" t="str">
        <f ca="1">IF(AV48=0,"","(")</f>
        <v>(</v>
      </c>
      <c r="G53" s="26" t="str">
        <f ca="1">IF(AV48=0,"","ｘ")</f>
        <v>ｘ</v>
      </c>
      <c r="H53" s="26"/>
      <c r="I53" s="8" t="str">
        <f ca="1">IF(AV48=0,"",",")</f>
        <v>,</v>
      </c>
      <c r="J53" s="26" t="str">
        <f ca="1">IF(AV48=0,"","ｙ")</f>
        <v>ｙ</v>
      </c>
      <c r="K53" s="26"/>
      <c r="L53" s="8" t="str">
        <f ca="1">IF(AV48=0,"",")")</f>
        <v>)</v>
      </c>
      <c r="M53" s="26" t="str">
        <f ca="1">IF(AV48=0,"","＝")</f>
        <v>＝</v>
      </c>
      <c r="N53" s="26"/>
      <c r="O53" s="8" t="str">
        <f ca="1">IF(AV48=0,"","(")</f>
        <v>(</v>
      </c>
      <c r="P53" s="26">
        <f ca="1">IF(AV48=0,"",N52)</f>
        <v>9</v>
      </c>
      <c r="Q53" s="26"/>
      <c r="R53" s="26"/>
      <c r="S53" s="8" t="str">
        <f ca="1">IF(AV48=0,"",",")</f>
        <v>,</v>
      </c>
      <c r="T53" s="26">
        <f ca="1">IF(AV48=0,"",Q49)</f>
        <v>5</v>
      </c>
      <c r="U53" s="26"/>
      <c r="V53" s="26"/>
      <c r="W53" s="8" t="str">
        <f ca="1">IF(AV48=0,"",")")</f>
        <v>)</v>
      </c>
      <c r="X53" s="8"/>
      <c r="Y53" s="8"/>
      <c r="Z53" s="8"/>
      <c r="AA53" s="8"/>
      <c r="AB53" s="8"/>
      <c r="AC53" s="8"/>
    </row>
    <row r="54" spans="1:54" ht="20.149999999999999" customHeight="1" x14ac:dyDescent="0.2">
      <c r="A54" t="str">
        <f t="shared" si="1"/>
        <v/>
      </c>
      <c r="B54" t="str">
        <f t="shared" si="1"/>
        <v/>
      </c>
      <c r="C54" s="8" t="str">
        <f t="shared" si="2"/>
        <v/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14" t="str">
        <f ca="1">IF(AV48=0,"","かき")</f>
        <v>かき</v>
      </c>
      <c r="P54" s="14"/>
      <c r="Q54" s="14"/>
      <c r="R54" s="33">
        <f ca="1">IF(AV48=0,"",P53)</f>
        <v>9</v>
      </c>
      <c r="S54" s="33"/>
      <c r="T54" s="14" t="str">
        <f ca="1">IF(AV48=0,"","個，なし")</f>
        <v>個，なし</v>
      </c>
      <c r="U54" s="14"/>
      <c r="V54" s="14"/>
      <c r="W54" s="14"/>
      <c r="X54" s="14"/>
      <c r="Y54" s="14"/>
      <c r="Z54" s="33">
        <f ca="1">IF(AV48=0,"",T53)</f>
        <v>5</v>
      </c>
      <c r="AA54" s="33"/>
      <c r="AB54" s="14" t="str">
        <f ca="1">IF(AV48=0,"","個")</f>
        <v>個</v>
      </c>
      <c r="AC54" s="14"/>
      <c r="AU54" s="18">
        <f ca="1">IF(AR3="","",AR3)</f>
        <v>9</v>
      </c>
      <c r="AV54" s="18">
        <f ca="1">IF(AS3="","",AS3)</f>
        <v>5</v>
      </c>
    </row>
    <row r="55" spans="1:54" ht="20.149999999999999" customHeight="1" x14ac:dyDescent="0.2">
      <c r="A55" t="str">
        <f>IF(A18="","",A18)</f>
        <v>２．</v>
      </c>
      <c r="D55" t="str">
        <f>IF(D18="","",D18)</f>
        <v>2種類のかんジュースＡ，Ｂがあります。</v>
      </c>
      <c r="Z55" t="str">
        <f>IF(Z18="","",Z18)</f>
        <v>Ａ</v>
      </c>
      <c r="AB55">
        <f ca="1">IF(AB18="","",AB18)</f>
        <v>6</v>
      </c>
      <c r="AC55" t="str">
        <f>IF(AC18="","",AC18)</f>
        <v>本とＢ</v>
      </c>
      <c r="AG55">
        <f ca="1">IF(AG18="","",AG18)</f>
        <v>9</v>
      </c>
      <c r="AH55" t="str">
        <f>IF(AH18="","",AH18)</f>
        <v>本では，</v>
      </c>
      <c r="AM55" s="29">
        <f ca="1">IF(AM18="","",AM18)</f>
        <v>1710</v>
      </c>
      <c r="AN55" s="29"/>
      <c r="AO55" s="29"/>
      <c r="AP55" t="str">
        <f>IF(AP18="","",AP18)</f>
        <v>円，</v>
      </c>
      <c r="AS55" s="18"/>
      <c r="AT55" s="18"/>
      <c r="BA55"/>
      <c r="BB55"/>
    </row>
    <row r="56" spans="1:54" ht="20.149999999999999" customHeight="1" x14ac:dyDescent="0.2">
      <c r="A56" t="str">
        <f>IF(A19="","",A19)</f>
        <v/>
      </c>
      <c r="B56" t="str">
        <f>IF(B19="","",B19)</f>
        <v/>
      </c>
      <c r="C56" t="str">
        <f>IF(C19="","",C19)</f>
        <v/>
      </c>
      <c r="D56" t="str">
        <f>IF(D19="","",D19)</f>
        <v>Ａ</v>
      </c>
      <c r="F56">
        <f ca="1">IF(F19="","",F19)</f>
        <v>2</v>
      </c>
      <c r="G56" t="str">
        <f>IF(G19="","",G19)</f>
        <v>本とＢ</v>
      </c>
      <c r="K56">
        <f ca="1">IF(K19="","",K19)</f>
        <v>6</v>
      </c>
      <c r="L56" t="str">
        <f>IF(L19="","",L19)</f>
        <v>本では，</v>
      </c>
      <c r="Q56" s="29">
        <f ca="1">IF(Q19="","",Q19)</f>
        <v>840</v>
      </c>
      <c r="R56" s="29"/>
      <c r="S56" s="29"/>
      <c r="T56" t="str">
        <f>IF(T19="","",T19)</f>
        <v>円です。</v>
      </c>
      <c r="AT56" s="18"/>
      <c r="BB56"/>
    </row>
    <row r="57" spans="1:54" ht="20.149999999999999" customHeight="1" x14ac:dyDescent="0.2">
      <c r="A57" t="str">
        <f>IF(A20="","",A20)</f>
        <v/>
      </c>
      <c r="B57" t="str">
        <f>IF(B20="","",B20)</f>
        <v/>
      </c>
      <c r="C57" t="str">
        <f>IF(C20="","",C20)</f>
        <v/>
      </c>
      <c r="D57" t="str">
        <f>IF(D20="","",D20)</f>
        <v>Ａ1本，Ｂ1本の値段は，それぞれいくらですか。</v>
      </c>
    </row>
    <row r="58" spans="1:54" ht="20.149999999999999" customHeight="1" x14ac:dyDescent="0.2">
      <c r="C58" s="8"/>
      <c r="D58" s="8" t="s">
        <v>154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U58" s="18">
        <f ca="1">LCM(F59,F60)</f>
        <v>6</v>
      </c>
    </row>
    <row r="59" spans="1:54" ht="20.149999999999999" customHeight="1" x14ac:dyDescent="0.2">
      <c r="C59" s="8"/>
      <c r="D59" s="37" t="s">
        <v>155</v>
      </c>
      <c r="E59" s="37"/>
      <c r="F59" s="8">
        <f ca="1">AB55</f>
        <v>6</v>
      </c>
      <c r="G59" s="26" t="s">
        <v>156</v>
      </c>
      <c r="H59" s="26"/>
      <c r="I59" s="26" t="s">
        <v>157</v>
      </c>
      <c r="J59" s="26"/>
      <c r="K59" s="8">
        <f ca="1">AG55</f>
        <v>9</v>
      </c>
      <c r="L59" s="26" t="s">
        <v>158</v>
      </c>
      <c r="M59" s="26"/>
      <c r="N59" s="26" t="s">
        <v>159</v>
      </c>
      <c r="O59" s="26"/>
      <c r="P59" s="31">
        <f ca="1">AM55</f>
        <v>1710</v>
      </c>
      <c r="Q59" s="31"/>
      <c r="R59" s="31"/>
      <c r="S59" s="31"/>
      <c r="T59" s="8"/>
      <c r="U59" s="8" t="s">
        <v>160</v>
      </c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U59" s="18">
        <f ca="1">AU58/F59</f>
        <v>1</v>
      </c>
    </row>
    <row r="60" spans="1:54" ht="20.149999999999999" customHeight="1" x14ac:dyDescent="0.2">
      <c r="C60" s="8"/>
      <c r="D60" s="37"/>
      <c r="E60" s="37"/>
      <c r="F60" s="8">
        <f ca="1">F56</f>
        <v>2</v>
      </c>
      <c r="G60" s="26" t="s">
        <v>156</v>
      </c>
      <c r="H60" s="26"/>
      <c r="I60" s="26" t="s">
        <v>157</v>
      </c>
      <c r="J60" s="26"/>
      <c r="K60" s="8">
        <f ca="1">K56</f>
        <v>6</v>
      </c>
      <c r="L60" s="26" t="s">
        <v>158</v>
      </c>
      <c r="M60" s="26"/>
      <c r="N60" s="26" t="s">
        <v>159</v>
      </c>
      <c r="O60" s="26"/>
      <c r="P60" s="31">
        <f ca="1">Q56</f>
        <v>840</v>
      </c>
      <c r="Q60" s="31"/>
      <c r="R60" s="31"/>
      <c r="S60" s="31"/>
      <c r="T60" s="8"/>
      <c r="U60" s="8" t="s">
        <v>161</v>
      </c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U60" s="18">
        <f ca="1">AU58/F60</f>
        <v>3</v>
      </c>
    </row>
    <row r="61" spans="1:54" ht="20.149999999999999" customHeight="1" x14ac:dyDescent="0.2">
      <c r="C61" s="8"/>
      <c r="D61" s="8"/>
      <c r="E61" s="8"/>
      <c r="F61" s="8" t="s">
        <v>162</v>
      </c>
      <c r="G61" s="8"/>
      <c r="H61" s="26" t="str">
        <f ca="1">IF(AU59=1,"","×")</f>
        <v/>
      </c>
      <c r="I61" s="26"/>
      <c r="J61" s="8" t="str">
        <f ca="1">IF(AU59=1,"",AU59)</f>
        <v/>
      </c>
      <c r="K61" s="26" t="s">
        <v>163</v>
      </c>
      <c r="L61" s="26"/>
      <c r="M61" s="8" t="s">
        <v>164</v>
      </c>
      <c r="N61" s="8"/>
      <c r="O61" s="26" t="str">
        <f ca="1">IF(AU60=1,"","×")</f>
        <v>×</v>
      </c>
      <c r="P61" s="26"/>
      <c r="Q61" s="8">
        <f ca="1">IF(AU60=1,"",AU60)</f>
        <v>3</v>
      </c>
      <c r="R61" s="8" t="s">
        <v>165</v>
      </c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</row>
    <row r="62" spans="1:54" ht="20.149999999999999" customHeight="1" x14ac:dyDescent="0.2">
      <c r="C62" s="8"/>
      <c r="D62" s="8"/>
      <c r="E62" s="8"/>
      <c r="F62" s="26">
        <f ca="1">F59*AU59</f>
        <v>6</v>
      </c>
      <c r="G62" s="26"/>
      <c r="H62" s="26" t="s">
        <v>156</v>
      </c>
      <c r="I62" s="26"/>
      <c r="J62" s="26" t="s">
        <v>157</v>
      </c>
      <c r="K62" s="26"/>
      <c r="L62" s="26">
        <f ca="1">K59*AU59</f>
        <v>9</v>
      </c>
      <c r="M62" s="26"/>
      <c r="N62" s="26" t="s">
        <v>158</v>
      </c>
      <c r="O62" s="26"/>
      <c r="P62" s="26" t="s">
        <v>159</v>
      </c>
      <c r="Q62" s="26"/>
      <c r="R62" s="31">
        <f ca="1">P59*AU59</f>
        <v>1710</v>
      </c>
      <c r="S62" s="31"/>
      <c r="T62" s="31"/>
      <c r="U62" s="31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U62" s="18">
        <f ca="1">F62</f>
        <v>6</v>
      </c>
      <c r="AV62" s="18">
        <f ca="1">L62</f>
        <v>9</v>
      </c>
      <c r="AW62" s="18">
        <f ca="1">R62</f>
        <v>1710</v>
      </c>
    </row>
    <row r="63" spans="1:54" ht="20.149999999999999" customHeight="1" x14ac:dyDescent="0.2">
      <c r="C63" s="33" t="s">
        <v>163</v>
      </c>
      <c r="D63" s="33"/>
      <c r="E63" s="14" t="s">
        <v>166</v>
      </c>
      <c r="F63" s="33">
        <f ca="1">F60*AU60</f>
        <v>6</v>
      </c>
      <c r="G63" s="33"/>
      <c r="H63" s="33" t="s">
        <v>156</v>
      </c>
      <c r="I63" s="33"/>
      <c r="J63" s="33" t="s">
        <v>157</v>
      </c>
      <c r="K63" s="33"/>
      <c r="L63" s="33">
        <f ca="1">K60*AU60</f>
        <v>18</v>
      </c>
      <c r="M63" s="33"/>
      <c r="N63" s="33" t="s">
        <v>158</v>
      </c>
      <c r="O63" s="33"/>
      <c r="P63" s="33" t="s">
        <v>159</v>
      </c>
      <c r="Q63" s="33"/>
      <c r="R63" s="35">
        <f ca="1">P60*AU60</f>
        <v>2520</v>
      </c>
      <c r="S63" s="35"/>
      <c r="T63" s="35"/>
      <c r="U63" s="35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U63" s="18">
        <f ca="1">F63</f>
        <v>6</v>
      </c>
      <c r="AV63" s="18">
        <f ca="1">L63</f>
        <v>18</v>
      </c>
      <c r="AW63" s="18">
        <f ca="1">R63</f>
        <v>2520</v>
      </c>
    </row>
    <row r="64" spans="1:54" ht="20.149999999999999" customHeight="1" x14ac:dyDescent="0.2">
      <c r="C64" s="8"/>
      <c r="D64" s="8"/>
      <c r="E64" s="8"/>
      <c r="F64" s="8"/>
      <c r="G64" s="8"/>
      <c r="H64" s="8"/>
      <c r="I64" s="8"/>
      <c r="J64" s="8"/>
      <c r="K64" s="36">
        <f ca="1">IF(AV64=0,"",IF(AV64=0,"",IF(AV64=-1,"－",IF(AV64=1,"",AV64))))</f>
        <v>-9</v>
      </c>
      <c r="L64" s="36"/>
      <c r="M64" s="36"/>
      <c r="N64" s="34" t="str">
        <f ca="1">IF(AV64=0,"","ｙ")</f>
        <v>ｙ</v>
      </c>
      <c r="O64" s="34"/>
      <c r="P64" s="34" t="str">
        <f ca="1">IF(AV64=0,"","＝")</f>
        <v>＝</v>
      </c>
      <c r="Q64" s="34"/>
      <c r="R64" s="32">
        <f ca="1">IF(AV64=0,"",AW64)</f>
        <v>-810</v>
      </c>
      <c r="S64" s="32"/>
      <c r="T64" s="32"/>
      <c r="U64" s="32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U64" s="18">
        <f ca="1">AU62-AU63</f>
        <v>0</v>
      </c>
      <c r="AV64" s="18">
        <f ca="1">AV62-AV63</f>
        <v>-9</v>
      </c>
      <c r="AW64" s="18">
        <f ca="1">AW62-AW63</f>
        <v>-810</v>
      </c>
    </row>
    <row r="65" spans="3:49" ht="20.149999999999999" customHeight="1" x14ac:dyDescent="0.2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26" t="str">
        <f ca="1">IF(AV64=0,"","ｙ")</f>
        <v>ｙ</v>
      </c>
      <c r="O65" s="26"/>
      <c r="P65" s="26" t="str">
        <f ca="1">IF(AV64=0,"","＝")</f>
        <v>＝</v>
      </c>
      <c r="Q65" s="26"/>
      <c r="R65" s="31">
        <f ca="1">IF(AV64=0,"",AW64/AV64)</f>
        <v>90</v>
      </c>
      <c r="S65" s="31"/>
      <c r="T65" s="31"/>
      <c r="U65" s="31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</row>
    <row r="66" spans="3:49" ht="20.149999999999999" customHeight="1" x14ac:dyDescent="0.2">
      <c r="C66" s="8"/>
      <c r="D66" s="8"/>
      <c r="E66" s="8"/>
      <c r="F66" s="26" t="str">
        <f ca="1">IF(AV64=0,"","ｙ")</f>
        <v>ｙ</v>
      </c>
      <c r="G66" s="26"/>
      <c r="H66" s="26" t="str">
        <f ca="1">IF(AV64=0,"","＝")</f>
        <v>＝</v>
      </c>
      <c r="I66" s="26"/>
      <c r="J66" s="31">
        <f ca="1">IF(AV64=0,"",R65)</f>
        <v>90</v>
      </c>
      <c r="K66" s="31"/>
      <c r="L66" s="31"/>
      <c r="M66" s="8" t="str">
        <f ca="1">IF(AV64=0,"","を①に代入すると，")</f>
        <v>を①に代入すると，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</row>
    <row r="67" spans="3:49" ht="20.149999999999999" customHeight="1" x14ac:dyDescent="0.2">
      <c r="C67" s="8"/>
      <c r="D67" s="8"/>
      <c r="E67" s="8">
        <f ca="1">IF(AV64=0,"",F59)</f>
        <v>6</v>
      </c>
      <c r="F67" s="26" t="str">
        <f ca="1">IF(AV64=0,"","ｘ")</f>
        <v>ｘ</v>
      </c>
      <c r="G67" s="26"/>
      <c r="H67" s="26" t="str">
        <f ca="1">IF(AV64=0,"","＋")</f>
        <v>＋</v>
      </c>
      <c r="I67" s="26"/>
      <c r="J67" s="8">
        <f ca="1">IF(AV64=0,"",K59)</f>
        <v>9</v>
      </c>
      <c r="K67" s="26" t="str">
        <f ca="1">IF(AV64=0,"","×")</f>
        <v>×</v>
      </c>
      <c r="L67" s="26"/>
      <c r="M67" s="26">
        <f ca="1">IF(AV64=0,"",J66)</f>
        <v>90</v>
      </c>
      <c r="N67" s="26"/>
      <c r="O67" s="26"/>
      <c r="P67" s="26" t="str">
        <f ca="1">IF(AV64=0,"","＝")</f>
        <v>＝</v>
      </c>
      <c r="Q67" s="26"/>
      <c r="R67" s="31">
        <f ca="1">IF(AV64=0,"",P59)</f>
        <v>1710</v>
      </c>
      <c r="S67" s="31"/>
      <c r="T67" s="31"/>
      <c r="U67" s="31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U67" s="18">
        <f ca="1">E67</f>
        <v>6</v>
      </c>
      <c r="AV67" s="18">
        <f ca="1">J67*M67</f>
        <v>810</v>
      </c>
      <c r="AW67" s="18">
        <f ca="1">R67</f>
        <v>1710</v>
      </c>
    </row>
    <row r="68" spans="3:49" ht="20.149999999999999" customHeight="1" x14ac:dyDescent="0.2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26" t="str">
        <f ca="1">IF(AV64=0,"","ｘ")</f>
        <v>ｘ</v>
      </c>
      <c r="O68" s="26"/>
      <c r="P68" s="26" t="str">
        <f ca="1">IF(AV64=0,"","＝")</f>
        <v>＝</v>
      </c>
      <c r="Q68" s="26"/>
      <c r="R68" s="31">
        <f ca="1">IF(AV64=0,"",AV68/AU68)</f>
        <v>150</v>
      </c>
      <c r="S68" s="31"/>
      <c r="T68" s="31"/>
      <c r="U68" s="31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U68" s="18">
        <f ca="1">AU67</f>
        <v>6</v>
      </c>
      <c r="AV68" s="18">
        <f ca="1">AW67-AV67</f>
        <v>900</v>
      </c>
    </row>
    <row r="69" spans="3:49" ht="20.149999999999999" customHeight="1" x14ac:dyDescent="0.2">
      <c r="C69" s="8"/>
      <c r="D69" s="8"/>
      <c r="E69" s="8"/>
      <c r="F69" s="8" t="str">
        <f ca="1">IF(AV64=0,"","(")</f>
        <v>(</v>
      </c>
      <c r="G69" s="26" t="str">
        <f ca="1">IF(AV64=0,"","ｘ")</f>
        <v>ｘ</v>
      </c>
      <c r="H69" s="26"/>
      <c r="I69" s="8" t="str">
        <f ca="1">IF(AV64=0,"",",")</f>
        <v>,</v>
      </c>
      <c r="J69" s="26" t="str">
        <f ca="1">IF(AV64=0,"","ｙ")</f>
        <v>ｙ</v>
      </c>
      <c r="K69" s="26"/>
      <c r="L69" s="8" t="str">
        <f ca="1">IF(AV64=0,"",")")</f>
        <v>)</v>
      </c>
      <c r="M69" s="26" t="str">
        <f ca="1">IF(AV64=0,"","＝")</f>
        <v>＝</v>
      </c>
      <c r="N69" s="26"/>
      <c r="O69" s="8" t="str">
        <f ca="1">IF(AV64=0,"","(")</f>
        <v>(</v>
      </c>
      <c r="P69" s="26">
        <f ca="1">IF(AV64=0,"",R68)</f>
        <v>150</v>
      </c>
      <c r="Q69" s="26"/>
      <c r="R69" s="26"/>
      <c r="S69" s="8" t="str">
        <f ca="1">IF(AV64=0,"",",")</f>
        <v>,</v>
      </c>
      <c r="T69" s="26">
        <f ca="1">IF(AV64=0,"",R65)</f>
        <v>90</v>
      </c>
      <c r="U69" s="26"/>
      <c r="V69" s="26"/>
      <c r="W69" s="8" t="str">
        <f ca="1">IF(AV64=0,"",")")</f>
        <v>)</v>
      </c>
      <c r="X69" s="8"/>
      <c r="Y69" s="8"/>
      <c r="Z69" s="8"/>
      <c r="AA69" s="8"/>
      <c r="AB69" s="8"/>
      <c r="AC69" s="8"/>
      <c r="AD69" s="8"/>
      <c r="AE69" s="8"/>
      <c r="AF69" s="8"/>
      <c r="AG69" s="8"/>
    </row>
    <row r="70" spans="3:49" ht="20.149999999999999" customHeight="1" x14ac:dyDescent="0.2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14" t="str">
        <f ca="1">IF(AV64=0,"","Ａ1本")</f>
        <v>Ａ1本</v>
      </c>
      <c r="P70" s="14"/>
      <c r="Q70" s="14"/>
      <c r="R70" s="14"/>
      <c r="S70" s="33">
        <f ca="1">IF(AV64=0,"",P69)</f>
        <v>150</v>
      </c>
      <c r="T70" s="33"/>
      <c r="U70" s="33"/>
      <c r="V70" s="14" t="str">
        <f ca="1">IF(AV64=0,"","円，Ｂ1本")</f>
        <v>円，Ｂ1本</v>
      </c>
      <c r="W70" s="14"/>
      <c r="X70" s="14"/>
      <c r="Y70" s="14"/>
      <c r="Z70" s="14"/>
      <c r="AA70" s="14"/>
      <c r="AB70" s="33">
        <f ca="1">IF(AV64=0,"",T69)</f>
        <v>90</v>
      </c>
      <c r="AC70" s="33"/>
      <c r="AD70" s="33"/>
      <c r="AE70" s="14" t="str">
        <f ca="1">IF(AV64=0,"","円")</f>
        <v>円</v>
      </c>
      <c r="AF70" s="14"/>
      <c r="AG70" s="8"/>
    </row>
    <row r="71" spans="3:49" ht="20.149999999999999" customHeight="1" x14ac:dyDescent="0.2"/>
    <row r="72" spans="3:49" ht="20.149999999999999" customHeight="1" x14ac:dyDescent="0.2"/>
    <row r="73" spans="3:49" ht="20.149999999999999" customHeight="1" x14ac:dyDescent="0.2"/>
    <row r="74" spans="3:49" ht="20.149999999999999" customHeight="1" x14ac:dyDescent="0.2"/>
    <row r="75" spans="3:49" ht="20.149999999999999" customHeight="1" x14ac:dyDescent="0.2"/>
    <row r="76" spans="3:49" ht="20.149999999999999" customHeight="1" x14ac:dyDescent="0.2"/>
    <row r="77" spans="3:49" ht="20.149999999999999" customHeight="1" x14ac:dyDescent="0.2"/>
    <row r="78" spans="3:49" ht="20.149999999999999" customHeight="1" x14ac:dyDescent="0.2"/>
    <row r="79" spans="3:49" ht="20.149999999999999" customHeight="1" x14ac:dyDescent="0.2"/>
    <row r="80" spans="3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20">
    <mergeCell ref="G69:H69"/>
    <mergeCell ref="J69:K69"/>
    <mergeCell ref="M69:N69"/>
    <mergeCell ref="P69:R69"/>
    <mergeCell ref="S70:U70"/>
    <mergeCell ref="AB70:AD70"/>
    <mergeCell ref="T69:V69"/>
    <mergeCell ref="P65:Q65"/>
    <mergeCell ref="R65:U65"/>
    <mergeCell ref="N65:O65"/>
    <mergeCell ref="F66:G66"/>
    <mergeCell ref="H66:I66"/>
    <mergeCell ref="J66:L66"/>
    <mergeCell ref="H67:I67"/>
    <mergeCell ref="F67:G67"/>
    <mergeCell ref="P68:Q68"/>
    <mergeCell ref="R67:U67"/>
    <mergeCell ref="P67:Q67"/>
    <mergeCell ref="M67:O67"/>
    <mergeCell ref="K67:L67"/>
    <mergeCell ref="R68:U68"/>
    <mergeCell ref="N68:O68"/>
    <mergeCell ref="N63:O63"/>
    <mergeCell ref="P63:Q63"/>
    <mergeCell ref="R63:U63"/>
    <mergeCell ref="C63:D63"/>
    <mergeCell ref="F63:G63"/>
    <mergeCell ref="H63:I63"/>
    <mergeCell ref="J63:K63"/>
    <mergeCell ref="L63:M63"/>
    <mergeCell ref="R64:U64"/>
    <mergeCell ref="P64:Q64"/>
    <mergeCell ref="N64:O64"/>
    <mergeCell ref="K64:M64"/>
    <mergeCell ref="F62:G62"/>
    <mergeCell ref="H62:I62"/>
    <mergeCell ref="J62:K62"/>
    <mergeCell ref="L62:M62"/>
    <mergeCell ref="N62:O62"/>
    <mergeCell ref="P62:Q62"/>
    <mergeCell ref="R62:U62"/>
    <mergeCell ref="H61:I61"/>
    <mergeCell ref="K61:L61"/>
    <mergeCell ref="O61:P61"/>
    <mergeCell ref="G59:H59"/>
    <mergeCell ref="I59:J59"/>
    <mergeCell ref="L59:M59"/>
    <mergeCell ref="N59:O59"/>
    <mergeCell ref="P59:S59"/>
    <mergeCell ref="G53:H53"/>
    <mergeCell ref="J53:K53"/>
    <mergeCell ref="P60:S60"/>
    <mergeCell ref="D59:E60"/>
    <mergeCell ref="G60:H60"/>
    <mergeCell ref="I60:J60"/>
    <mergeCell ref="L60:M60"/>
    <mergeCell ref="N60:O60"/>
    <mergeCell ref="M53:N53"/>
    <mergeCell ref="P53:R53"/>
    <mergeCell ref="N51:O51"/>
    <mergeCell ref="L52:M52"/>
    <mergeCell ref="N52:O52"/>
    <mergeCell ref="L51:M51"/>
    <mergeCell ref="T53:V53"/>
    <mergeCell ref="R54:S54"/>
    <mergeCell ref="Z54:AA54"/>
    <mergeCell ref="O49:P49"/>
    <mergeCell ref="M49:N49"/>
    <mergeCell ref="Q49:S49"/>
    <mergeCell ref="F50:G50"/>
    <mergeCell ref="H50:I50"/>
    <mergeCell ref="J50:L50"/>
    <mergeCell ref="J52:K52"/>
    <mergeCell ref="F51:G51"/>
    <mergeCell ref="H51:I51"/>
    <mergeCell ref="J51:K51"/>
    <mergeCell ref="G47:H47"/>
    <mergeCell ref="M46:N46"/>
    <mergeCell ref="M47:N47"/>
    <mergeCell ref="C47:D47"/>
    <mergeCell ref="K47:L47"/>
    <mergeCell ref="O48:P48"/>
    <mergeCell ref="Q48:S48"/>
    <mergeCell ref="M48:N48"/>
    <mergeCell ref="K48:L48"/>
    <mergeCell ref="D41:G41"/>
    <mergeCell ref="L43:M43"/>
    <mergeCell ref="N43:O43"/>
    <mergeCell ref="D43:E44"/>
    <mergeCell ref="AM55:AO55"/>
    <mergeCell ref="Q56:S56"/>
    <mergeCell ref="L44:N44"/>
    <mergeCell ref="O44:P44"/>
    <mergeCell ref="Q44:R44"/>
    <mergeCell ref="S44:V44"/>
    <mergeCell ref="O46:P46"/>
    <mergeCell ref="Q46:S46"/>
    <mergeCell ref="O47:P47"/>
    <mergeCell ref="Q47:S47"/>
    <mergeCell ref="J45:K45"/>
    <mergeCell ref="G46:H46"/>
    <mergeCell ref="I46:J46"/>
    <mergeCell ref="H43:I43"/>
    <mergeCell ref="J43:K43"/>
    <mergeCell ref="F44:G44"/>
    <mergeCell ref="H44:I44"/>
    <mergeCell ref="J44:K44"/>
    <mergeCell ref="K46:L46"/>
    <mergeCell ref="I47:J47"/>
    <mergeCell ref="AN1:AO1"/>
    <mergeCell ref="AO38:AP38"/>
    <mergeCell ref="F3:G3"/>
    <mergeCell ref="P3:R3"/>
    <mergeCell ref="AE3:AF3"/>
    <mergeCell ref="D4:G4"/>
    <mergeCell ref="AM18:AO18"/>
    <mergeCell ref="Q19:S19"/>
    <mergeCell ref="G40:H40"/>
    <mergeCell ref="Q40:S40"/>
    <mergeCell ref="AF40:AG4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&amp;L連立方程式&amp;R数学ドリル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連立方程式①</vt:lpstr>
      <vt:lpstr>連立方程式②</vt:lpstr>
      <vt:lpstr>連立方程式③</vt:lpstr>
      <vt:lpstr>連立方程式④</vt:lpstr>
      <vt:lpstr>連立方程式⑤</vt:lpstr>
      <vt:lpstr>連立方程式⑥</vt:lpstr>
      <vt:lpstr>連立方程式⑦</vt:lpstr>
      <vt:lpstr>連立方程式⑧</vt:lpstr>
      <vt:lpstr>連立方程式⑨</vt:lpstr>
      <vt:lpstr>連立方程式⑩</vt:lpstr>
      <vt:lpstr>連立方程式⑪</vt:lpstr>
      <vt:lpstr>連立方程式①!Print_Area</vt:lpstr>
      <vt:lpstr>連立方程式②!Print_Area</vt:lpstr>
      <vt:lpstr>連立方程式③!Print_Area</vt:lpstr>
      <vt:lpstr>連立方程式④!Print_Area</vt:lpstr>
      <vt:lpstr>連立方程式⑤!Print_Area</vt:lpstr>
      <vt:lpstr>連立方程式⑥!Print_Area</vt:lpstr>
      <vt:lpstr>連立方程式⑦!Print_Area</vt:lpstr>
      <vt:lpstr>連立方程式⑧!Print_Area</vt:lpstr>
      <vt:lpstr>連立方程式⑨!Print_Area</vt:lpstr>
      <vt:lpstr>連立方程式⑩!Print_Area</vt:lpstr>
      <vt:lpstr>連立方程式⑪!Print_Area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2012-12-30T10:16:12Z</cp:lastPrinted>
  <dcterms:created xsi:type="dcterms:W3CDTF">2001-12-02T07:51:06Z</dcterms:created>
  <dcterms:modified xsi:type="dcterms:W3CDTF">2025-05-06T01:08:41Z</dcterms:modified>
</cp:coreProperties>
</file>