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3nen_drill\"/>
    </mc:Choice>
  </mc:AlternateContent>
  <xr:revisionPtr revIDLastSave="0" documentId="13_ncr:1_{528DD7B6-1A45-40FE-B6A9-AE51D1C0193E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三平方の定理①" sheetId="5" r:id="rId1"/>
    <sheet name="三平方の定理②" sheetId="3" r:id="rId2"/>
    <sheet name="三平方の定理③" sheetId="4" r:id="rId3"/>
  </sheets>
  <definedNames>
    <definedName name="_xlnm.Print_Area" localSheetId="0">三平方の定理①!$A$1:$AQ$73</definedName>
    <definedName name="_xlnm.Print_Area" localSheetId="1">三平方の定理②!$A$1:$AQ$73</definedName>
    <definedName name="_xlnm.Print_Area" localSheetId="2">三平方の定理③!$A$1:$AQ$73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73" i="5" l="1"/>
  <c r="AS73" i="5"/>
  <c r="AR73" i="5"/>
  <c r="AQ73" i="5"/>
  <c r="AP73" i="5"/>
  <c r="AO73" i="5"/>
  <c r="AN73" i="5"/>
  <c r="AM73" i="5"/>
  <c r="AL73" i="5"/>
  <c r="AK73" i="5"/>
  <c r="AJ73" i="5"/>
  <c r="AI73" i="5"/>
  <c r="AH73" i="5"/>
  <c r="AG73" i="5"/>
  <c r="AF73" i="5"/>
  <c r="AE73" i="5"/>
  <c r="AD73" i="5"/>
  <c r="AC73" i="5"/>
  <c r="AB73" i="5"/>
  <c r="AA73" i="5"/>
  <c r="Z73" i="5"/>
  <c r="Y73" i="5"/>
  <c r="X73" i="5"/>
  <c r="W73" i="5"/>
  <c r="V73" i="5"/>
  <c r="U73" i="5"/>
  <c r="T73" i="5"/>
  <c r="S73" i="5"/>
  <c r="R73" i="5"/>
  <c r="Q73" i="5"/>
  <c r="P73" i="5"/>
  <c r="O73" i="5"/>
  <c r="N73" i="5"/>
  <c r="M73" i="5"/>
  <c r="L73" i="5"/>
  <c r="K73" i="5"/>
  <c r="J73" i="5"/>
  <c r="I73" i="5"/>
  <c r="H73" i="5"/>
  <c r="G73" i="5"/>
  <c r="F73" i="5"/>
  <c r="C73" i="5"/>
  <c r="B73" i="5"/>
  <c r="A73" i="5"/>
  <c r="AT72" i="5"/>
  <c r="AS72" i="5"/>
  <c r="AR72" i="5"/>
  <c r="AQ72" i="5"/>
  <c r="AP72" i="5"/>
  <c r="AO72" i="5"/>
  <c r="AN72" i="5"/>
  <c r="AM72" i="5"/>
  <c r="AL72" i="5"/>
  <c r="AK72" i="5"/>
  <c r="AJ72" i="5"/>
  <c r="AI72" i="5"/>
  <c r="AH72" i="5"/>
  <c r="AG72" i="5"/>
  <c r="AF72" i="5"/>
  <c r="AE72" i="5"/>
  <c r="AD72" i="5"/>
  <c r="AC72" i="5"/>
  <c r="AB72" i="5"/>
  <c r="AA72" i="5"/>
  <c r="Z72" i="5"/>
  <c r="Y72" i="5"/>
  <c r="X72" i="5"/>
  <c r="W72" i="5"/>
  <c r="V72" i="5"/>
  <c r="U72" i="5"/>
  <c r="T72" i="5"/>
  <c r="S72" i="5"/>
  <c r="R72" i="5"/>
  <c r="Q72" i="5"/>
  <c r="P72" i="5"/>
  <c r="O72" i="5"/>
  <c r="N72" i="5"/>
  <c r="M72" i="5"/>
  <c r="L72" i="5"/>
  <c r="K72" i="5"/>
  <c r="J72" i="5"/>
  <c r="I72" i="5"/>
  <c r="H72" i="5"/>
  <c r="G72" i="5"/>
  <c r="F72" i="5"/>
  <c r="C72" i="5"/>
  <c r="B72" i="5"/>
  <c r="A72" i="5"/>
  <c r="AT71" i="5"/>
  <c r="AS71" i="5"/>
  <c r="AR71" i="5"/>
  <c r="AQ71" i="5"/>
  <c r="AP71" i="5"/>
  <c r="AO71" i="5"/>
  <c r="AN71" i="5"/>
  <c r="AM71" i="5"/>
  <c r="AL71" i="5"/>
  <c r="AK71" i="5"/>
  <c r="AJ71" i="5"/>
  <c r="AI71" i="5"/>
  <c r="AH71" i="5"/>
  <c r="AG71" i="5"/>
  <c r="AF71" i="5"/>
  <c r="AE71" i="5"/>
  <c r="AD71" i="5"/>
  <c r="AC71" i="5"/>
  <c r="AB71" i="5"/>
  <c r="AA71" i="5"/>
  <c r="Z71" i="5"/>
  <c r="Y71" i="5"/>
  <c r="X71" i="5"/>
  <c r="C71" i="5"/>
  <c r="B71" i="5"/>
  <c r="A71" i="5"/>
  <c r="AT70" i="5"/>
  <c r="AS70" i="5"/>
  <c r="AR70" i="5"/>
  <c r="AQ70" i="5"/>
  <c r="AE70" i="5"/>
  <c r="AB70" i="5"/>
  <c r="S70" i="5"/>
  <c r="J70" i="5"/>
  <c r="C70" i="5"/>
  <c r="B70" i="5"/>
  <c r="A70" i="5"/>
  <c r="AT69" i="5"/>
  <c r="AS69" i="5"/>
  <c r="AR69" i="5"/>
  <c r="AQ69" i="5"/>
  <c r="AP69" i="5"/>
  <c r="AO69" i="5"/>
  <c r="AN69" i="5"/>
  <c r="AM69" i="5"/>
  <c r="AF69" i="5"/>
  <c r="AA69" i="5"/>
  <c r="S69" i="5"/>
  <c r="J69" i="5"/>
  <c r="C69" i="5"/>
  <c r="B69" i="5"/>
  <c r="A69" i="5"/>
  <c r="X68" i="5"/>
  <c r="U68" i="5"/>
  <c r="T68" i="5"/>
  <c r="Q68" i="5"/>
  <c r="N68" i="5"/>
  <c r="M68" i="5"/>
  <c r="J68" i="5"/>
  <c r="G68" i="5"/>
  <c r="F68" i="5"/>
  <c r="C68" i="5"/>
  <c r="B68" i="5"/>
  <c r="A68" i="5"/>
  <c r="AT67" i="5"/>
  <c r="AS67" i="5"/>
  <c r="AR67" i="5"/>
  <c r="AQ67" i="5"/>
  <c r="AP67" i="5"/>
  <c r="AO67" i="5"/>
  <c r="AN67" i="5"/>
  <c r="AM67" i="5"/>
  <c r="AL67" i="5"/>
  <c r="AK67" i="5"/>
  <c r="AJ67" i="5"/>
  <c r="AI67" i="5"/>
  <c r="AH67" i="5"/>
  <c r="AG67" i="5"/>
  <c r="AF67" i="5"/>
  <c r="AE67" i="5"/>
  <c r="AD67" i="5"/>
  <c r="AC67" i="5"/>
  <c r="AB67" i="5"/>
  <c r="AA67" i="5"/>
  <c r="Z67" i="5"/>
  <c r="Y67" i="5"/>
  <c r="X67" i="5"/>
  <c r="C67" i="5"/>
  <c r="B67" i="5"/>
  <c r="A67" i="5"/>
  <c r="V66" i="5"/>
  <c r="C66" i="5"/>
  <c r="B66" i="5"/>
  <c r="A66" i="5"/>
  <c r="W65" i="5"/>
  <c r="C65" i="5"/>
  <c r="B65" i="5"/>
  <c r="A65" i="5"/>
  <c r="U64" i="5"/>
  <c r="T64" i="5"/>
  <c r="S64" i="5"/>
  <c r="O64" i="5"/>
  <c r="N64" i="5"/>
  <c r="M64" i="5"/>
  <c r="I64" i="5"/>
  <c r="H64" i="5"/>
  <c r="G64" i="5"/>
  <c r="C64" i="5"/>
  <c r="B64" i="5"/>
  <c r="A64" i="5"/>
  <c r="C63" i="5"/>
  <c r="B63" i="5"/>
  <c r="A63" i="5"/>
  <c r="S62" i="5"/>
  <c r="C62" i="5"/>
  <c r="B62" i="5"/>
  <c r="A62" i="5"/>
  <c r="T61" i="5"/>
  <c r="C61" i="5"/>
  <c r="B61" i="5"/>
  <c r="A61" i="5"/>
  <c r="U60" i="5"/>
  <c r="T60" i="5"/>
  <c r="S60" i="5"/>
  <c r="O60" i="5"/>
  <c r="N60" i="5"/>
  <c r="M60" i="5"/>
  <c r="I60" i="5"/>
  <c r="H60" i="5"/>
  <c r="G60" i="5"/>
  <c r="C60" i="5"/>
  <c r="B60" i="5"/>
  <c r="A60" i="5"/>
  <c r="C59" i="5"/>
  <c r="B59" i="5"/>
  <c r="A59" i="5"/>
  <c r="C58" i="5"/>
  <c r="B58" i="5"/>
  <c r="A58" i="5"/>
  <c r="C57" i="5"/>
  <c r="B57" i="5"/>
  <c r="A57" i="5"/>
  <c r="U56" i="5"/>
  <c r="T56" i="5"/>
  <c r="S56" i="5"/>
  <c r="O56" i="5"/>
  <c r="N56" i="5"/>
  <c r="M56" i="5"/>
  <c r="I56" i="5"/>
  <c r="H56" i="5"/>
  <c r="G56" i="5"/>
  <c r="C56" i="5"/>
  <c r="B56" i="5"/>
  <c r="A56" i="5"/>
  <c r="D55" i="5"/>
  <c r="A55" i="5"/>
  <c r="J54" i="5"/>
  <c r="I54" i="5"/>
  <c r="H54" i="5"/>
  <c r="G54" i="5"/>
  <c r="F54" i="5"/>
  <c r="C54" i="5"/>
  <c r="B54" i="5"/>
  <c r="A54" i="5"/>
  <c r="C53" i="5"/>
  <c r="B53" i="5"/>
  <c r="A53" i="5"/>
  <c r="AT52" i="5"/>
  <c r="AS52" i="5"/>
  <c r="AR52" i="5"/>
  <c r="AQ52" i="5"/>
  <c r="AP52" i="5"/>
  <c r="AO52" i="5"/>
  <c r="AN52" i="5"/>
  <c r="AM52" i="5"/>
  <c r="AL52" i="5"/>
  <c r="AK52" i="5"/>
  <c r="AJ52" i="5"/>
  <c r="AI52" i="5"/>
  <c r="AH52" i="5"/>
  <c r="AG52" i="5"/>
  <c r="AF52" i="5"/>
  <c r="AE52" i="5"/>
  <c r="AD52" i="5"/>
  <c r="AC52" i="5"/>
  <c r="C52" i="5"/>
  <c r="B52" i="5"/>
  <c r="A52" i="5"/>
  <c r="AT51" i="5"/>
  <c r="AS51" i="5"/>
  <c r="AR51" i="5"/>
  <c r="AQ51" i="5"/>
  <c r="AP51" i="5"/>
  <c r="AO51" i="5"/>
  <c r="AN51" i="5"/>
  <c r="AM51" i="5"/>
  <c r="AL51" i="5"/>
  <c r="AK51" i="5"/>
  <c r="AJ51" i="5"/>
  <c r="AI51" i="5"/>
  <c r="AH51" i="5"/>
  <c r="AG51" i="5"/>
  <c r="AF51" i="5"/>
  <c r="AE51" i="5"/>
  <c r="AD51" i="5"/>
  <c r="AC51" i="5"/>
  <c r="C51" i="5"/>
  <c r="B51" i="5"/>
  <c r="A51" i="5"/>
  <c r="AT50" i="5"/>
  <c r="AS50" i="5"/>
  <c r="AR50" i="5"/>
  <c r="AQ50" i="5"/>
  <c r="AP50" i="5"/>
  <c r="AO50" i="5"/>
  <c r="AN50" i="5"/>
  <c r="AM50" i="5"/>
  <c r="AL50" i="5"/>
  <c r="AK50" i="5"/>
  <c r="AJ50" i="5"/>
  <c r="AI50" i="5"/>
  <c r="AH50" i="5"/>
  <c r="AG50" i="5"/>
  <c r="AF50" i="5"/>
  <c r="AE50" i="5"/>
  <c r="AD50" i="5"/>
  <c r="AC50" i="5"/>
  <c r="AB50" i="5"/>
  <c r="AA50" i="5"/>
  <c r="Z50" i="5"/>
  <c r="Y50" i="5"/>
  <c r="X50" i="5"/>
  <c r="C50" i="5"/>
  <c r="B50" i="5"/>
  <c r="A50" i="5"/>
  <c r="L49" i="5"/>
  <c r="K49" i="5"/>
  <c r="F49" i="5"/>
  <c r="C49" i="5"/>
  <c r="B49" i="5"/>
  <c r="A49" i="5"/>
  <c r="L48" i="5"/>
  <c r="K48" i="5"/>
  <c r="F48" i="5"/>
  <c r="C48" i="5"/>
  <c r="B48" i="5"/>
  <c r="A48" i="5"/>
  <c r="J47" i="5"/>
  <c r="I47" i="5"/>
  <c r="H47" i="5"/>
  <c r="G47" i="5"/>
  <c r="F47" i="5"/>
  <c r="C47" i="5"/>
  <c r="B47" i="5"/>
  <c r="A47" i="5"/>
  <c r="C46" i="5"/>
  <c r="B46" i="5"/>
  <c r="A46" i="5"/>
  <c r="AT45" i="5"/>
  <c r="AS45" i="5"/>
  <c r="AR45" i="5"/>
  <c r="AQ45" i="5"/>
  <c r="AP45" i="5"/>
  <c r="AO45" i="5"/>
  <c r="AN45" i="5"/>
  <c r="AM45" i="5"/>
  <c r="AL45" i="5"/>
  <c r="AK45" i="5"/>
  <c r="AJ45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T45" i="5"/>
  <c r="S45" i="5"/>
  <c r="R45" i="5"/>
  <c r="I45" i="5"/>
  <c r="H45" i="5"/>
  <c r="G45" i="5"/>
  <c r="F45" i="5"/>
  <c r="C45" i="5"/>
  <c r="B45" i="5"/>
  <c r="A45" i="5"/>
  <c r="AU44" i="5"/>
  <c r="C44" i="5"/>
  <c r="B44" i="5"/>
  <c r="A44" i="5"/>
  <c r="AT43" i="5"/>
  <c r="AS43" i="5"/>
  <c r="AR43" i="5"/>
  <c r="AQ43" i="5"/>
  <c r="AP43" i="5"/>
  <c r="AO43" i="5"/>
  <c r="AN43" i="5"/>
  <c r="AM43" i="5"/>
  <c r="AL43" i="5"/>
  <c r="AK43" i="5"/>
  <c r="AJ43" i="5"/>
  <c r="AI43" i="5"/>
  <c r="AH43" i="5"/>
  <c r="AG43" i="5"/>
  <c r="AF43" i="5"/>
  <c r="AE43" i="5"/>
  <c r="AD43" i="5"/>
  <c r="AC43" i="5"/>
  <c r="AB43" i="5"/>
  <c r="C43" i="5"/>
  <c r="B43" i="5"/>
  <c r="A43" i="5"/>
  <c r="L42" i="5"/>
  <c r="K42" i="5"/>
  <c r="F42" i="5"/>
  <c r="C42" i="5"/>
  <c r="B42" i="5"/>
  <c r="A42" i="5"/>
  <c r="L41" i="5"/>
  <c r="K41" i="5"/>
  <c r="F41" i="5"/>
  <c r="C41" i="5"/>
  <c r="B41" i="5"/>
  <c r="A41" i="5"/>
  <c r="D40" i="5"/>
  <c r="A40" i="5"/>
  <c r="V39" i="5"/>
  <c r="Q39" i="5"/>
  <c r="AP38" i="5"/>
  <c r="AO38" i="5"/>
  <c r="AM38" i="5"/>
  <c r="D38" i="5"/>
  <c r="AU30" i="5"/>
  <c r="AU31" i="5" s="1"/>
  <c r="R27" i="5"/>
  <c r="R64" i="5" s="1"/>
  <c r="X65" i="5" s="1"/>
  <c r="R66" i="5" s="1"/>
  <c r="L27" i="5"/>
  <c r="L64" i="5" s="1"/>
  <c r="L65" i="5" s="1"/>
  <c r="L66" i="5" s="1"/>
  <c r="F27" i="5"/>
  <c r="F64" i="5" s="1"/>
  <c r="F65" i="5" s="1"/>
  <c r="R23" i="5"/>
  <c r="R60" i="5"/>
  <c r="U61" i="5" s="1"/>
  <c r="L23" i="5"/>
  <c r="L60" i="5" s="1"/>
  <c r="K61" i="5" s="1"/>
  <c r="K62" i="5" s="1"/>
  <c r="F23" i="5"/>
  <c r="F60" i="5" s="1"/>
  <c r="F61" i="5" s="1"/>
  <c r="F19" i="5"/>
  <c r="L19" i="5" s="1"/>
  <c r="L56" i="5" s="1"/>
  <c r="J57" i="5" s="1"/>
  <c r="J58" i="5" s="1"/>
  <c r="J12" i="5"/>
  <c r="J49" i="5" s="1"/>
  <c r="P51" i="5" s="1"/>
  <c r="J11" i="5"/>
  <c r="J48" i="5" s="1"/>
  <c r="K51" i="5" s="1"/>
  <c r="J5" i="5"/>
  <c r="J42" i="5" s="1"/>
  <c r="K44" i="5" s="1"/>
  <c r="J4" i="5"/>
  <c r="J41" i="5" s="1"/>
  <c r="F44" i="5" s="1"/>
  <c r="A16" i="4"/>
  <c r="L16" i="4" s="1"/>
  <c r="L53" i="4" s="1"/>
  <c r="AF58" i="4"/>
  <c r="AU59" i="4"/>
  <c r="I54" i="4"/>
  <c r="M53" i="4"/>
  <c r="AO8" i="4"/>
  <c r="AK9" i="4" s="1"/>
  <c r="AK46" i="4" s="1"/>
  <c r="O48" i="4" s="1"/>
  <c r="AV48" i="4" s="1"/>
  <c r="A41" i="4"/>
  <c r="B41" i="4"/>
  <c r="C41" i="4"/>
  <c r="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AT41" i="4"/>
  <c r="A42" i="4"/>
  <c r="B42" i="4"/>
  <c r="C42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A43" i="4"/>
  <c r="B43" i="4"/>
  <c r="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44" i="4"/>
  <c r="B44" i="4"/>
  <c r="C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45" i="4"/>
  <c r="B45" i="4"/>
  <c r="C45" i="4"/>
  <c r="AC45" i="4"/>
  <c r="AD45" i="4"/>
  <c r="AE45" i="4"/>
  <c r="AF45" i="4"/>
  <c r="AG45" i="4"/>
  <c r="AM45" i="4"/>
  <c r="AP45" i="4"/>
  <c r="AQ45" i="4"/>
  <c r="AR45" i="4"/>
  <c r="AS45" i="4"/>
  <c r="AT45" i="4"/>
  <c r="A46" i="4"/>
  <c r="B46" i="4"/>
  <c r="C46" i="4"/>
  <c r="AF46" i="4"/>
  <c r="AG46" i="4"/>
  <c r="AM46" i="4"/>
  <c r="AO46" i="4"/>
  <c r="AP46" i="4"/>
  <c r="AQ46" i="4"/>
  <c r="AR46" i="4"/>
  <c r="AS46" i="4"/>
  <c r="AT46" i="4"/>
  <c r="A47" i="4"/>
  <c r="B47" i="4"/>
  <c r="C47" i="4"/>
  <c r="D47" i="4"/>
  <c r="E47" i="4"/>
  <c r="F47" i="4"/>
  <c r="G47" i="4"/>
  <c r="Z47" i="4"/>
  <c r="AA47" i="4"/>
  <c r="AB47" i="4"/>
  <c r="AC47" i="4"/>
  <c r="AD47" i="4"/>
  <c r="AE47" i="4"/>
  <c r="AF47" i="4"/>
  <c r="AG47" i="4"/>
  <c r="AM47" i="4"/>
  <c r="AO47" i="4"/>
  <c r="AP47" i="4"/>
  <c r="AQ47" i="4"/>
  <c r="AR47" i="4"/>
  <c r="AS47" i="4"/>
  <c r="AT47" i="4"/>
  <c r="A48" i="4"/>
  <c r="B48" i="4"/>
  <c r="C48" i="4"/>
  <c r="D48" i="4"/>
  <c r="E48" i="4"/>
  <c r="F48" i="4"/>
  <c r="G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49" i="4"/>
  <c r="B49" i="4"/>
  <c r="C49" i="4"/>
  <c r="D49" i="4"/>
  <c r="E49" i="4"/>
  <c r="F49" i="4"/>
  <c r="G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AF49" i="4"/>
  <c r="AG49" i="4"/>
  <c r="AH49" i="4"/>
  <c r="AI49" i="4"/>
  <c r="AJ49" i="4"/>
  <c r="AK49" i="4"/>
  <c r="AL49" i="4"/>
  <c r="AM49" i="4"/>
  <c r="AN49" i="4"/>
  <c r="AO49" i="4"/>
  <c r="AP49" i="4"/>
  <c r="AQ49" i="4"/>
  <c r="AR49" i="4"/>
  <c r="AS49" i="4"/>
  <c r="AT49" i="4"/>
  <c r="A50" i="4"/>
  <c r="B50" i="4"/>
  <c r="C50" i="4"/>
  <c r="A51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52" i="4"/>
  <c r="D52" i="4"/>
  <c r="B53" i="4"/>
  <c r="C53" i="4"/>
  <c r="D53" i="4"/>
  <c r="N53" i="4"/>
  <c r="A54" i="4"/>
  <c r="B54" i="4"/>
  <c r="C54" i="4"/>
  <c r="D54" i="4"/>
  <c r="J54" i="4"/>
  <c r="A55" i="4"/>
  <c r="B55" i="4"/>
  <c r="C55" i="4"/>
  <c r="D55" i="4"/>
  <c r="A56" i="4"/>
  <c r="B56" i="4"/>
  <c r="C56" i="4"/>
  <c r="D56" i="4"/>
  <c r="E56" i="4"/>
  <c r="F56" i="4"/>
  <c r="G56" i="4"/>
  <c r="H56" i="4"/>
  <c r="I56" i="4"/>
  <c r="J56" i="4"/>
  <c r="K56" i="4"/>
  <c r="L56" i="4"/>
  <c r="M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57" i="4"/>
  <c r="B57" i="4"/>
  <c r="C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58" i="4"/>
  <c r="B58" i="4"/>
  <c r="C58" i="4"/>
  <c r="A59" i="4"/>
  <c r="B59" i="4"/>
  <c r="C59" i="4"/>
  <c r="AL59" i="4"/>
  <c r="AM59" i="4"/>
  <c r="AN59" i="4"/>
  <c r="AO59" i="4"/>
  <c r="AP59" i="4"/>
  <c r="AQ59" i="4"/>
  <c r="AR59" i="4"/>
  <c r="AS59" i="4"/>
  <c r="AT59" i="4"/>
  <c r="A60" i="4"/>
  <c r="B60" i="4"/>
  <c r="C60" i="4"/>
  <c r="A61" i="4"/>
  <c r="B61" i="4"/>
  <c r="C61" i="4"/>
  <c r="A62" i="4"/>
  <c r="B62" i="4"/>
  <c r="C62" i="4"/>
  <c r="D62" i="4"/>
  <c r="E62" i="4"/>
  <c r="F62" i="4"/>
  <c r="G62" i="4"/>
  <c r="AB62" i="4"/>
  <c r="AC62" i="4"/>
  <c r="AD62" i="4"/>
  <c r="AE62" i="4"/>
  <c r="AF62" i="4"/>
  <c r="AG62" i="4"/>
  <c r="AH62" i="4"/>
  <c r="AI62" i="4"/>
  <c r="AJ62" i="4"/>
  <c r="AK62" i="4"/>
  <c r="AL62" i="4"/>
  <c r="AM62" i="4"/>
  <c r="AN62" i="4"/>
  <c r="AO62" i="4"/>
  <c r="AP62" i="4"/>
  <c r="AQ62" i="4"/>
  <c r="AR62" i="4"/>
  <c r="AS62" i="4"/>
  <c r="AT62" i="4"/>
  <c r="A63" i="4"/>
  <c r="B63" i="4"/>
  <c r="C63" i="4"/>
  <c r="D63" i="4"/>
  <c r="E63" i="4"/>
  <c r="F63" i="4"/>
  <c r="G63" i="4"/>
  <c r="L63" i="4"/>
  <c r="V63" i="4"/>
  <c r="AB63" i="4"/>
  <c r="AC63" i="4"/>
  <c r="AD63" i="4"/>
  <c r="AE63" i="4"/>
  <c r="AF63" i="4"/>
  <c r="AG63" i="4"/>
  <c r="AH63" i="4"/>
  <c r="AI63" i="4"/>
  <c r="AJ63" i="4"/>
  <c r="AK63" i="4"/>
  <c r="AL63" i="4"/>
  <c r="AM63" i="4"/>
  <c r="AN63" i="4"/>
  <c r="AO63" i="4"/>
  <c r="AP63" i="4"/>
  <c r="AQ63" i="4"/>
  <c r="AR63" i="4"/>
  <c r="AS63" i="4"/>
  <c r="AT63" i="4"/>
  <c r="A64" i="4"/>
  <c r="B64" i="4"/>
  <c r="C64" i="4"/>
  <c r="A65" i="4"/>
  <c r="B65" i="4"/>
  <c r="C65" i="4"/>
  <c r="A66" i="4"/>
  <c r="B66" i="4"/>
  <c r="C66" i="4"/>
  <c r="A67" i="4"/>
  <c r="B67" i="4"/>
  <c r="C67" i="4"/>
  <c r="M67" i="4"/>
  <c r="AJ67" i="4"/>
  <c r="AK67" i="4"/>
  <c r="AL67" i="4"/>
  <c r="AM67" i="4"/>
  <c r="AN67" i="4"/>
  <c r="AO67" i="4"/>
  <c r="AP67" i="4"/>
  <c r="AQ67" i="4"/>
  <c r="AR67" i="4"/>
  <c r="AS67" i="4"/>
  <c r="AT67" i="4"/>
  <c r="A68" i="4"/>
  <c r="B68" i="4"/>
  <c r="C68" i="4"/>
  <c r="D68" i="4"/>
  <c r="E68" i="4"/>
  <c r="F68" i="4"/>
  <c r="G68" i="4"/>
  <c r="H68" i="4"/>
  <c r="I68" i="4"/>
  <c r="J68" i="4"/>
  <c r="K68" i="4"/>
  <c r="L68" i="4"/>
  <c r="M68" i="4"/>
  <c r="N68" i="4"/>
  <c r="O68" i="4"/>
  <c r="P68" i="4"/>
  <c r="Q68" i="4"/>
  <c r="R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H68" i="4"/>
  <c r="AI68" i="4"/>
  <c r="AJ68" i="4"/>
  <c r="AK68" i="4"/>
  <c r="AL68" i="4"/>
  <c r="AM68" i="4"/>
  <c r="AN68" i="4"/>
  <c r="AO68" i="4"/>
  <c r="AP68" i="4"/>
  <c r="AQ68" i="4"/>
  <c r="AR68" i="4"/>
  <c r="AS68" i="4"/>
  <c r="AT68" i="4"/>
  <c r="A69" i="4"/>
  <c r="B69" i="4"/>
  <c r="C69" i="4"/>
  <c r="D69" i="4"/>
  <c r="E69" i="4"/>
  <c r="F69" i="4"/>
  <c r="G69" i="4"/>
  <c r="H69" i="4"/>
  <c r="I69" i="4"/>
  <c r="J69" i="4"/>
  <c r="K69" i="4"/>
  <c r="L69" i="4"/>
  <c r="M69" i="4"/>
  <c r="N69" i="4"/>
  <c r="O69" i="4"/>
  <c r="P69" i="4"/>
  <c r="Q69" i="4"/>
  <c r="R69" i="4"/>
  <c r="S69" i="4"/>
  <c r="T69" i="4"/>
  <c r="U69" i="4"/>
  <c r="V69" i="4"/>
  <c r="W69" i="4"/>
  <c r="X69" i="4"/>
  <c r="Y69" i="4"/>
  <c r="Z69" i="4"/>
  <c r="AA69" i="4"/>
  <c r="AB69" i="4"/>
  <c r="AC69" i="4"/>
  <c r="AD69" i="4"/>
  <c r="AE69" i="4"/>
  <c r="AF69" i="4"/>
  <c r="AG69" i="4"/>
  <c r="AH69" i="4"/>
  <c r="AI69" i="4"/>
  <c r="AJ69" i="4"/>
  <c r="AK69" i="4"/>
  <c r="AL69" i="4"/>
  <c r="AM69" i="4"/>
  <c r="AN69" i="4"/>
  <c r="AO69" i="4"/>
  <c r="AP69" i="4"/>
  <c r="AQ69" i="4"/>
  <c r="AR69" i="4"/>
  <c r="AS69" i="4"/>
  <c r="AT69" i="4"/>
  <c r="A70" i="4"/>
  <c r="B70" i="4"/>
  <c r="C70" i="4"/>
  <c r="D70" i="4"/>
  <c r="E70" i="4"/>
  <c r="F70" i="4"/>
  <c r="G70" i="4"/>
  <c r="H70" i="4"/>
  <c r="I70" i="4"/>
  <c r="J70" i="4"/>
  <c r="K70" i="4"/>
  <c r="L70" i="4"/>
  <c r="M70" i="4"/>
  <c r="N70" i="4"/>
  <c r="O70" i="4"/>
  <c r="P70" i="4"/>
  <c r="Q70" i="4"/>
  <c r="R70" i="4"/>
  <c r="S70" i="4"/>
  <c r="T70" i="4"/>
  <c r="U70" i="4"/>
  <c r="V70" i="4"/>
  <c r="W70" i="4"/>
  <c r="X70" i="4"/>
  <c r="Y70" i="4"/>
  <c r="Z70" i="4"/>
  <c r="AA70" i="4"/>
  <c r="AB70" i="4"/>
  <c r="AC70" i="4"/>
  <c r="AD70" i="4"/>
  <c r="AE70" i="4"/>
  <c r="AF70" i="4"/>
  <c r="AG70" i="4"/>
  <c r="AH70" i="4"/>
  <c r="AI70" i="4"/>
  <c r="AJ70" i="4"/>
  <c r="AK70" i="4"/>
  <c r="AL70" i="4"/>
  <c r="AM70" i="4"/>
  <c r="AN70" i="4"/>
  <c r="AO70" i="4"/>
  <c r="AP70" i="4"/>
  <c r="AQ70" i="4"/>
  <c r="AR70" i="4"/>
  <c r="AS70" i="4"/>
  <c r="AT70" i="4"/>
  <c r="A71" i="4"/>
  <c r="B71" i="4"/>
  <c r="C71" i="4"/>
  <c r="D71" i="4"/>
  <c r="E71" i="4"/>
  <c r="F71" i="4"/>
  <c r="G71" i="4"/>
  <c r="H71" i="4"/>
  <c r="I71" i="4"/>
  <c r="J71" i="4"/>
  <c r="K71" i="4"/>
  <c r="L71" i="4"/>
  <c r="M71" i="4"/>
  <c r="N71" i="4"/>
  <c r="O71" i="4"/>
  <c r="P71" i="4"/>
  <c r="Q71" i="4"/>
  <c r="R71" i="4"/>
  <c r="S71" i="4"/>
  <c r="T71" i="4"/>
  <c r="U71" i="4"/>
  <c r="V71" i="4"/>
  <c r="W71" i="4"/>
  <c r="X71" i="4"/>
  <c r="Y71" i="4"/>
  <c r="Z71" i="4"/>
  <c r="AA71" i="4"/>
  <c r="AB71" i="4"/>
  <c r="AC71" i="4"/>
  <c r="AD71" i="4"/>
  <c r="AE71" i="4"/>
  <c r="AF71" i="4"/>
  <c r="AG71" i="4"/>
  <c r="AH71" i="4"/>
  <c r="AI71" i="4"/>
  <c r="AJ71" i="4"/>
  <c r="AK71" i="4"/>
  <c r="AL71" i="4"/>
  <c r="AM71" i="4"/>
  <c r="AN71" i="4"/>
  <c r="AO71" i="4"/>
  <c r="AP71" i="4"/>
  <c r="AQ71" i="4"/>
  <c r="AR71" i="4"/>
  <c r="AS71" i="4"/>
  <c r="AT71" i="4"/>
  <c r="A72" i="4"/>
  <c r="B72" i="4"/>
  <c r="C72" i="4"/>
  <c r="D72" i="4"/>
  <c r="E72" i="4"/>
  <c r="F72" i="4"/>
  <c r="G72" i="4"/>
  <c r="H72" i="4"/>
  <c r="I72" i="4"/>
  <c r="J72" i="4"/>
  <c r="K72" i="4"/>
  <c r="L72" i="4"/>
  <c r="M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AT72" i="4"/>
  <c r="A73" i="4"/>
  <c r="B73" i="4"/>
  <c r="C73" i="4"/>
  <c r="D73" i="4"/>
  <c r="E73" i="4"/>
  <c r="F73" i="4"/>
  <c r="G73" i="4"/>
  <c r="H73" i="4"/>
  <c r="I73" i="4"/>
  <c r="J73" i="4"/>
  <c r="K73" i="4"/>
  <c r="L73" i="4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D40" i="4"/>
  <c r="AE40" i="4"/>
  <c r="AF40" i="4"/>
  <c r="AG40" i="4"/>
  <c r="AH40" i="4"/>
  <c r="AI40" i="4"/>
  <c r="AJ40" i="4"/>
  <c r="AK40" i="4"/>
  <c r="AL40" i="4"/>
  <c r="AM40" i="4"/>
  <c r="AN40" i="4"/>
  <c r="AO40" i="4"/>
  <c r="AP40" i="4"/>
  <c r="AQ40" i="4"/>
  <c r="AR40" i="4"/>
  <c r="AS40" i="4"/>
  <c r="AT40" i="4"/>
  <c r="D38" i="4"/>
  <c r="AM38" i="4"/>
  <c r="AO38" i="4"/>
  <c r="AP38" i="4"/>
  <c r="Q39" i="4"/>
  <c r="V39" i="4"/>
  <c r="A40" i="4"/>
  <c r="D33" i="3"/>
  <c r="D70" i="3" s="1"/>
  <c r="F71" i="3" s="1"/>
  <c r="I33" i="3"/>
  <c r="I70" i="3" s="1"/>
  <c r="J71" i="3" s="1"/>
  <c r="M33" i="3"/>
  <c r="M70" i="3" s="1"/>
  <c r="N71" i="3" s="1"/>
  <c r="A70" i="3"/>
  <c r="B70" i="3"/>
  <c r="C70" i="3"/>
  <c r="E70" i="3"/>
  <c r="G70" i="3"/>
  <c r="H70" i="3"/>
  <c r="J70" i="3"/>
  <c r="L70" i="3"/>
  <c r="N70" i="3"/>
  <c r="A71" i="3"/>
  <c r="B71" i="3"/>
  <c r="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72" i="3"/>
  <c r="B72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73" i="3"/>
  <c r="B73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D69" i="3"/>
  <c r="X28" i="3"/>
  <c r="X65" i="3" s="1"/>
  <c r="K28" i="3"/>
  <c r="K65" i="3" s="1"/>
  <c r="AA28" i="3"/>
  <c r="AA65" i="3" s="1"/>
  <c r="P28" i="3"/>
  <c r="P65" i="3" s="1"/>
  <c r="T24" i="3"/>
  <c r="T61" i="3" s="1"/>
  <c r="L62" i="3" s="1"/>
  <c r="Y24" i="3"/>
  <c r="Y61" i="3" s="1"/>
  <c r="Q62" i="3" s="1"/>
  <c r="J20" i="3"/>
  <c r="J57" i="3" s="1"/>
  <c r="O20" i="3"/>
  <c r="AB20" i="3" s="1"/>
  <c r="AB57" i="3" s="1"/>
  <c r="J16" i="3"/>
  <c r="J53" i="3" s="1"/>
  <c r="M16" i="3"/>
  <c r="M53" i="3" s="1"/>
  <c r="G3" i="3"/>
  <c r="G40" i="3" s="1"/>
  <c r="D48" i="3" s="1"/>
  <c r="P4" i="3"/>
  <c r="P41" i="3" s="1"/>
  <c r="M48" i="3" s="1"/>
  <c r="A41" i="3"/>
  <c r="B41" i="3"/>
  <c r="C41" i="3"/>
  <c r="D41" i="3"/>
  <c r="Q41" i="3"/>
  <c r="A42" i="3"/>
  <c r="B42" i="3"/>
  <c r="C42" i="3"/>
  <c r="D42" i="3"/>
  <c r="A43" i="3"/>
  <c r="B43" i="3"/>
  <c r="C43" i="3"/>
  <c r="D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44" i="3"/>
  <c r="B44" i="3"/>
  <c r="C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45" i="3"/>
  <c r="B45" i="3"/>
  <c r="C45" i="3"/>
  <c r="A46" i="3"/>
  <c r="B46" i="3"/>
  <c r="C46" i="3"/>
  <c r="A47" i="3"/>
  <c r="B47" i="3"/>
  <c r="C47" i="3"/>
  <c r="A48" i="3"/>
  <c r="B48" i="3"/>
  <c r="C48" i="3"/>
  <c r="A49" i="3"/>
  <c r="B49" i="3"/>
  <c r="A50" i="3"/>
  <c r="B50" i="3"/>
  <c r="A51" i="3"/>
  <c r="B51" i="3"/>
  <c r="C51" i="3"/>
  <c r="A52" i="3"/>
  <c r="D52" i="3"/>
  <c r="A53" i="3"/>
  <c r="B53" i="3"/>
  <c r="C53" i="3"/>
  <c r="F53" i="3"/>
  <c r="H53" i="3"/>
  <c r="I53" i="3"/>
  <c r="K53" i="3"/>
  <c r="L53" i="3"/>
  <c r="N53" i="3"/>
  <c r="O53" i="3"/>
  <c r="P53" i="3"/>
  <c r="Q53" i="3"/>
  <c r="S53" i="3"/>
  <c r="T53" i="3"/>
  <c r="V53" i="3"/>
  <c r="W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54" i="3"/>
  <c r="B54" i="3"/>
  <c r="C54" i="3"/>
  <c r="A55" i="3"/>
  <c r="B55" i="3"/>
  <c r="C55" i="3"/>
  <c r="A56" i="3"/>
  <c r="B56" i="3"/>
  <c r="C56" i="3"/>
  <c r="A57" i="3"/>
  <c r="B57" i="3"/>
  <c r="C57" i="3"/>
  <c r="F57" i="3"/>
  <c r="H57" i="3"/>
  <c r="I57" i="3"/>
  <c r="K57" i="3"/>
  <c r="L57" i="3"/>
  <c r="M57" i="3"/>
  <c r="N57" i="3"/>
  <c r="P57" i="3"/>
  <c r="Q57" i="3"/>
  <c r="R57" i="3"/>
  <c r="S57" i="3"/>
  <c r="U57" i="3"/>
  <c r="V57" i="3"/>
  <c r="X57" i="3"/>
  <c r="Y57" i="3"/>
  <c r="Z57" i="3"/>
  <c r="AA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58" i="3"/>
  <c r="B58" i="3"/>
  <c r="C58" i="3"/>
  <c r="A59" i="3"/>
  <c r="B59" i="3"/>
  <c r="C59" i="3"/>
  <c r="A60" i="3"/>
  <c r="B60" i="3"/>
  <c r="C60" i="3"/>
  <c r="A61" i="3"/>
  <c r="B61" i="3"/>
  <c r="C61" i="3"/>
  <c r="F61" i="3"/>
  <c r="H61" i="3"/>
  <c r="I61" i="3"/>
  <c r="J61" i="3"/>
  <c r="K61" i="3"/>
  <c r="L61" i="3"/>
  <c r="M61" i="3"/>
  <c r="N61" i="3"/>
  <c r="O61" i="3"/>
  <c r="P61" i="3"/>
  <c r="Q61" i="3"/>
  <c r="S61" i="3"/>
  <c r="U61" i="3"/>
  <c r="V61" i="3"/>
  <c r="W61" i="3"/>
  <c r="X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62" i="3"/>
  <c r="B62" i="3"/>
  <c r="C62" i="3"/>
  <c r="A63" i="3"/>
  <c r="B63" i="3"/>
  <c r="C63" i="3"/>
  <c r="A64" i="3"/>
  <c r="B64" i="3"/>
  <c r="C64" i="3"/>
  <c r="A65" i="3"/>
  <c r="B65" i="3"/>
  <c r="C65" i="3"/>
  <c r="F65" i="3"/>
  <c r="H65" i="3"/>
  <c r="I65" i="3"/>
  <c r="J65" i="3"/>
  <c r="L65" i="3"/>
  <c r="M65" i="3"/>
  <c r="N65" i="3"/>
  <c r="O65" i="3"/>
  <c r="Q65" i="3"/>
  <c r="R65" i="3"/>
  <c r="S65" i="3"/>
  <c r="T65" i="3"/>
  <c r="V65" i="3"/>
  <c r="W65" i="3"/>
  <c r="Y65" i="3"/>
  <c r="Z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66" i="3"/>
  <c r="B66" i="3"/>
  <c r="C66" i="3"/>
  <c r="A67" i="3"/>
  <c r="B67" i="3"/>
  <c r="C67" i="3"/>
  <c r="A68" i="3"/>
  <c r="B68" i="3"/>
  <c r="C68" i="3"/>
  <c r="A69" i="3"/>
  <c r="D40" i="3"/>
  <c r="H40" i="3"/>
  <c r="D38" i="3"/>
  <c r="AM38" i="3"/>
  <c r="AO38" i="3"/>
  <c r="AP38" i="3"/>
  <c r="Q39" i="3"/>
  <c r="V39" i="3"/>
  <c r="A40" i="3"/>
  <c r="H17" i="4"/>
  <c r="H54" i="4" s="1"/>
  <c r="J62" i="4" s="1"/>
  <c r="AU62" i="4" s="1"/>
  <c r="W20" i="3" l="1"/>
  <c r="W57" i="3" s="1"/>
  <c r="AK8" i="4"/>
  <c r="AK45" i="4" s="1"/>
  <c r="J48" i="4" s="1"/>
  <c r="AU48" i="4" s="1"/>
  <c r="L66" i="3"/>
  <c r="X16" i="3"/>
  <c r="X53" i="3" s="1"/>
  <c r="P54" i="3" s="1"/>
  <c r="AK10" i="4"/>
  <c r="AK47" i="4" s="1"/>
  <c r="T48" i="4" s="1"/>
  <c r="AW48" i="4" s="1"/>
  <c r="H31" i="5"/>
  <c r="H68" i="5" s="1"/>
  <c r="I69" i="5" s="1"/>
  <c r="I70" i="5" s="1"/>
  <c r="Q66" i="3"/>
  <c r="R19" i="5"/>
  <c r="R56" i="5" s="1"/>
  <c r="S57" i="5" s="1"/>
  <c r="W57" i="5" s="1"/>
  <c r="P61" i="5"/>
  <c r="F62" i="5"/>
  <c r="V66" i="3"/>
  <c r="L67" i="3" s="1"/>
  <c r="AU67" i="3" s="1"/>
  <c r="Q67" i="3" s="1"/>
  <c r="U16" i="3"/>
  <c r="U53" i="3" s="1"/>
  <c r="L54" i="3" s="1"/>
  <c r="H49" i="3"/>
  <c r="Q50" i="3" s="1"/>
  <c r="AU50" i="3" s="1"/>
  <c r="U50" i="3" s="1"/>
  <c r="AD65" i="5"/>
  <c r="F56" i="5"/>
  <c r="F57" i="5" s="1"/>
  <c r="F58" i="5" s="1"/>
  <c r="J49" i="4"/>
  <c r="AU50" i="4" s="1"/>
  <c r="L58" i="3"/>
  <c r="AO45" i="4"/>
  <c r="R50" i="4"/>
  <c r="P52" i="5"/>
  <c r="Q54" i="5" s="1"/>
  <c r="AU54" i="5" s="1"/>
  <c r="O31" i="5"/>
  <c r="O68" i="5" s="1"/>
  <c r="R69" i="5" s="1"/>
  <c r="R70" i="5" s="1"/>
  <c r="AU32" i="5"/>
  <c r="V31" i="5" s="1"/>
  <c r="V68" i="5" s="1"/>
  <c r="P62" i="5"/>
  <c r="Z61" i="5"/>
  <c r="U62" i="3"/>
  <c r="L63" i="3" s="1"/>
  <c r="AU63" i="3" s="1"/>
  <c r="AA58" i="4"/>
  <c r="AU58" i="4" s="1"/>
  <c r="K66" i="4"/>
  <c r="AU66" i="4" s="1"/>
  <c r="T71" i="3"/>
  <c r="AU71" i="3" s="1"/>
  <c r="O45" i="5"/>
  <c r="Q47" i="5" s="1"/>
  <c r="AU47" i="5" s="1"/>
  <c r="F66" i="5"/>
  <c r="R65" i="5"/>
  <c r="A53" i="4"/>
  <c r="N57" i="5"/>
  <c r="O57" i="3"/>
  <c r="P58" i="3" s="1"/>
  <c r="T58" i="3" s="1"/>
  <c r="L59" i="3" s="1"/>
  <c r="AU59" i="3" s="1"/>
  <c r="S50" i="3" l="1"/>
  <c r="N58" i="5"/>
  <c r="T54" i="3"/>
  <c r="L55" i="3" s="1"/>
  <c r="AU55" i="3" s="1"/>
  <c r="V62" i="5"/>
  <c r="O67" i="3"/>
  <c r="X69" i="5"/>
  <c r="P59" i="3"/>
  <c r="N59" i="3"/>
  <c r="P55" i="3"/>
  <c r="N55" i="3"/>
  <c r="S58" i="5"/>
  <c r="R59" i="5"/>
  <c r="R63" i="5"/>
  <c r="AE69" i="5"/>
  <c r="AA70" i="5" s="1"/>
  <c r="AK69" i="5"/>
  <c r="R71" i="5" s="1"/>
  <c r="T47" i="5"/>
  <c r="V47" i="5"/>
  <c r="AV59" i="4"/>
  <c r="AV58" i="4"/>
  <c r="R67" i="5"/>
  <c r="Y66" i="5"/>
  <c r="Q63" i="3"/>
  <c r="O63" i="3"/>
  <c r="W71" i="3"/>
  <c r="Y71" i="3"/>
  <c r="AV67" i="4"/>
  <c r="AV66" i="4"/>
  <c r="T54" i="5"/>
  <c r="V54" i="5"/>
  <c r="AV50" i="4"/>
  <c r="U50" i="4" s="1"/>
  <c r="AH70" i="5" l="1"/>
  <c r="P62" i="4"/>
  <c r="AV62" i="4"/>
  <c r="AH58" i="4"/>
  <c r="P63" i="4"/>
  <c r="AI58" i="4"/>
  <c r="AV63" i="4"/>
  <c r="W50" i="4"/>
  <c r="W66" i="4"/>
  <c r="W67" i="4"/>
  <c r="AW67" i="4"/>
  <c r="AW63" i="4" l="1"/>
  <c r="AW62" i="4"/>
  <c r="R64" i="4" l="1"/>
  <c r="R66" i="4" s="1"/>
  <c r="AA66" i="4" s="1"/>
  <c r="AU64" i="4"/>
  <c r="Y62" i="4"/>
  <c r="AV64" i="4" l="1"/>
  <c r="AW66" i="4" s="1"/>
  <c r="AX66" i="4" l="1"/>
  <c r="AX67" i="4"/>
  <c r="U64" i="4"/>
  <c r="AD66" i="4" s="1"/>
  <c r="W64" i="4"/>
  <c r="AG66" i="4" l="1"/>
  <c r="AG67" i="4"/>
</calcChain>
</file>

<file path=xl/sharedStrings.xml><?xml version="1.0" encoding="utf-8"?>
<sst xmlns="http://schemas.openxmlformats.org/spreadsheetml/2006/main" count="299" uniqueCount="158">
  <si>
    <t>№</t>
    <phoneticPr fontId="1"/>
  </si>
  <si>
    <t>名前</t>
    <rPh sb="0" eb="2">
      <t>ナマエ</t>
    </rPh>
    <phoneticPr fontId="1"/>
  </si>
  <si>
    <t>解答</t>
    <rPh sb="0" eb="2">
      <t>カイトウ</t>
    </rPh>
    <phoneticPr fontId="1"/>
  </si>
  <si>
    <t>三平方の定理</t>
    <rPh sb="0" eb="3">
      <t>サンヘイホウ</t>
    </rPh>
    <rPh sb="4" eb="6">
      <t>テイリ</t>
    </rPh>
    <phoneticPr fontId="1"/>
  </si>
  <si>
    <t>１．</t>
    <phoneticPr fontId="1"/>
  </si>
  <si>
    <t>下の図の直角三角形で，残りの辺の長さを求めなさい。</t>
    <rPh sb="0" eb="1">
      <t>シタ</t>
    </rPh>
    <rPh sb="2" eb="3">
      <t>ズ</t>
    </rPh>
    <rPh sb="4" eb="6">
      <t>チョッカク</t>
    </rPh>
    <rPh sb="6" eb="9">
      <t>サンカクケイ</t>
    </rPh>
    <rPh sb="11" eb="12">
      <t>ノコ</t>
    </rPh>
    <rPh sb="14" eb="15">
      <t>ヘン</t>
    </rPh>
    <rPh sb="16" eb="17">
      <t>ナガ</t>
    </rPh>
    <rPh sb="19" eb="20">
      <t>モト</t>
    </rPh>
    <phoneticPr fontId="1"/>
  </si>
  <si>
    <t>(1)</t>
    <phoneticPr fontId="1"/>
  </si>
  <si>
    <t>㎝</t>
    <phoneticPr fontId="1"/>
  </si>
  <si>
    <t>２．</t>
    <phoneticPr fontId="1"/>
  </si>
  <si>
    <t>次の長さを３辺とする三角形のうち，直角三角形はどれですか。</t>
    <rPh sb="0" eb="1">
      <t>ツギ</t>
    </rPh>
    <rPh sb="2" eb="3">
      <t>ナガ</t>
    </rPh>
    <rPh sb="6" eb="7">
      <t>ヘン</t>
    </rPh>
    <rPh sb="10" eb="13">
      <t>サンカクケイ</t>
    </rPh>
    <rPh sb="17" eb="19">
      <t>チョッカク</t>
    </rPh>
    <rPh sb="19" eb="22">
      <t>サンカクケイ</t>
    </rPh>
    <phoneticPr fontId="1"/>
  </si>
  <si>
    <t>√</t>
  </si>
  <si>
    <t>√</t>
    <phoneticPr fontId="1"/>
  </si>
  <si>
    <t>ｘは正の数だから，</t>
    <rPh sb="2" eb="3">
      <t>セイ</t>
    </rPh>
    <rPh sb="4" eb="5">
      <t>スウ</t>
    </rPh>
    <phoneticPr fontId="1"/>
  </si>
  <si>
    <t>＋</t>
    <phoneticPr fontId="1"/>
  </si>
  <si>
    <t>＝</t>
    <phoneticPr fontId="1"/>
  </si>
  <si>
    <t>ｘ</t>
    <phoneticPr fontId="1"/>
  </si>
  <si>
    <t>(㎝）</t>
    <phoneticPr fontId="1"/>
  </si>
  <si>
    <t>,</t>
    <phoneticPr fontId="1"/>
  </si>
  <si>
    <t>だから，直角三角形</t>
    <rPh sb="4" eb="6">
      <t>チョッカク</t>
    </rPh>
    <rPh sb="6" eb="9">
      <t>サンカクケイ</t>
    </rPh>
    <phoneticPr fontId="1"/>
  </si>
  <si>
    <t>,</t>
    <phoneticPr fontId="1"/>
  </si>
  <si>
    <t>で，</t>
    <phoneticPr fontId="1"/>
  </si>
  <si>
    <t>は</t>
    <phoneticPr fontId="1"/>
  </si>
  <si>
    <t>(</t>
    <phoneticPr fontId="1"/>
  </si>
  <si>
    <t>)</t>
    <phoneticPr fontId="1"/>
  </si>
  <si>
    <t>１．</t>
    <phoneticPr fontId="1"/>
  </si>
  <si>
    <t>半径</t>
    <rPh sb="0" eb="2">
      <t>ハンケイ</t>
    </rPh>
    <phoneticPr fontId="1"/>
  </si>
  <si>
    <t>㎝の円Ｏがあります。</t>
    <rPh sb="2" eb="3">
      <t>エン</t>
    </rPh>
    <phoneticPr fontId="1"/>
  </si>
  <si>
    <t>円Ｏの弦ＡＢの長さが</t>
    <rPh sb="0" eb="1">
      <t>エン</t>
    </rPh>
    <rPh sb="3" eb="4">
      <t>ゲン</t>
    </rPh>
    <rPh sb="7" eb="8">
      <t>ナガ</t>
    </rPh>
    <phoneticPr fontId="1"/>
  </si>
  <si>
    <t>㎝のとき，</t>
    <phoneticPr fontId="1"/>
  </si>
  <si>
    <t>中心Ｏから弦ＡＢまでの距離を求め</t>
    <rPh sb="0" eb="2">
      <t>チュウシン</t>
    </rPh>
    <rPh sb="5" eb="6">
      <t>ゲン</t>
    </rPh>
    <rPh sb="11" eb="13">
      <t>キョリ</t>
    </rPh>
    <rPh sb="14" eb="15">
      <t>モト</t>
    </rPh>
    <phoneticPr fontId="1"/>
  </si>
  <si>
    <t>なさい。</t>
    <phoneticPr fontId="1"/>
  </si>
  <si>
    <t>２．</t>
    <phoneticPr fontId="1"/>
  </si>
  <si>
    <t>次の座標を持つ2点間の距離を求めなさい。</t>
    <rPh sb="0" eb="1">
      <t>ツギ</t>
    </rPh>
    <rPh sb="2" eb="4">
      <t>ザヒョウ</t>
    </rPh>
    <rPh sb="5" eb="6">
      <t>モ</t>
    </rPh>
    <rPh sb="8" eb="9">
      <t>テン</t>
    </rPh>
    <rPh sb="9" eb="10">
      <t>カン</t>
    </rPh>
    <rPh sb="11" eb="13">
      <t>キョリ</t>
    </rPh>
    <rPh sb="14" eb="15">
      <t>モト</t>
    </rPh>
    <phoneticPr fontId="1"/>
  </si>
  <si>
    <t>Ａ</t>
    <phoneticPr fontId="1"/>
  </si>
  <si>
    <t>)</t>
    <phoneticPr fontId="1"/>
  </si>
  <si>
    <t>Ｂ</t>
    <phoneticPr fontId="1"/>
  </si>
  <si>
    <t>(2)</t>
    <phoneticPr fontId="1"/>
  </si>
  <si>
    <t>－</t>
    <phoneticPr fontId="1"/>
  </si>
  <si>
    <t>(3)</t>
    <phoneticPr fontId="1"/>
  </si>
  <si>
    <t>Ｏ</t>
    <phoneticPr fontId="1"/>
  </si>
  <si>
    <t>(</t>
    <phoneticPr fontId="1"/>
  </si>
  <si>
    <t>,</t>
    <phoneticPr fontId="1"/>
  </si>
  <si>
    <t>Ａ</t>
    <phoneticPr fontId="1"/>
  </si>
  <si>
    <t>)</t>
    <phoneticPr fontId="1"/>
  </si>
  <si>
    <t>(4)</t>
    <phoneticPr fontId="1"/>
  </si>
  <si>
    <t>円の中心Ｏから弦ＡＢに垂線ＯＨをひくと，</t>
    <rPh sb="0" eb="1">
      <t>エン</t>
    </rPh>
    <rPh sb="2" eb="4">
      <t>チュウシン</t>
    </rPh>
    <rPh sb="7" eb="8">
      <t>ゲン</t>
    </rPh>
    <rPh sb="11" eb="13">
      <t>スイセン</t>
    </rPh>
    <phoneticPr fontId="1"/>
  </si>
  <si>
    <t>Ｈは弦ＡＢの中点になる。</t>
    <rPh sb="2" eb="3">
      <t>ゲン</t>
    </rPh>
    <rPh sb="6" eb="8">
      <t>チュウテン</t>
    </rPh>
    <phoneticPr fontId="1"/>
  </si>
  <si>
    <t>ＯＨ＝ｘ㎝とすると，直角三角形ＯＡＨで，</t>
    <rPh sb="10" eb="12">
      <t>チョッカク</t>
    </rPh>
    <rPh sb="12" eb="15">
      <t>サンカクケイ</t>
    </rPh>
    <phoneticPr fontId="1"/>
  </si>
  <si>
    <t>三平方の定理により，</t>
    <rPh sb="0" eb="3">
      <t>サンヘイホウ</t>
    </rPh>
    <rPh sb="4" eb="6">
      <t>テイリ</t>
    </rPh>
    <phoneticPr fontId="1"/>
  </si>
  <si>
    <t>＝</t>
    <phoneticPr fontId="1"/>
  </si>
  <si>
    <t>ｘ</t>
    <phoneticPr fontId="1"/>
  </si>
  <si>
    <t>＋</t>
    <phoneticPr fontId="1"/>
  </si>
  <si>
    <t>ｘ＞０ より，</t>
    <phoneticPr fontId="1"/>
  </si>
  <si>
    <t>ｘ＝</t>
    <phoneticPr fontId="1"/>
  </si>
  <si>
    <t>√</t>
    <phoneticPr fontId="1"/>
  </si>
  <si>
    <t>（㎝)</t>
    <phoneticPr fontId="1"/>
  </si>
  <si>
    <t>ＡＢ</t>
    <phoneticPr fontId="1"/>
  </si>
  <si>
    <t>ＡＢ＝</t>
    <phoneticPr fontId="1"/>
  </si>
  <si>
    <t>ＯＡ＝</t>
    <phoneticPr fontId="1"/>
  </si>
  <si>
    <t>ＯＡ</t>
    <phoneticPr fontId="1"/>
  </si>
  <si>
    <t>３．</t>
    <phoneticPr fontId="1"/>
  </si>
  <si>
    <t>次の長さを３辺にもつ直方体の対角線の長さを求めなさい。</t>
    <rPh sb="0" eb="1">
      <t>ツギ</t>
    </rPh>
    <rPh sb="2" eb="3">
      <t>ナガ</t>
    </rPh>
    <rPh sb="6" eb="7">
      <t>ヘン</t>
    </rPh>
    <rPh sb="10" eb="13">
      <t>チョクホウタイ</t>
    </rPh>
    <rPh sb="14" eb="17">
      <t>タイカクセン</t>
    </rPh>
    <rPh sb="18" eb="19">
      <t>ナガ</t>
    </rPh>
    <rPh sb="21" eb="22">
      <t>モト</t>
    </rPh>
    <phoneticPr fontId="1"/>
  </si>
  <si>
    <t>,</t>
    <phoneticPr fontId="1"/>
  </si>
  <si>
    <t>№</t>
    <phoneticPr fontId="1"/>
  </si>
  <si>
    <t>右の図のような直方体があります。</t>
    <rPh sb="0" eb="1">
      <t>ミギ</t>
    </rPh>
    <rPh sb="2" eb="3">
      <t>ズ</t>
    </rPh>
    <rPh sb="7" eb="10">
      <t>チョクホウタイ</t>
    </rPh>
    <phoneticPr fontId="1"/>
  </si>
  <si>
    <t>対角線ＡＧの長さを求めなさい。</t>
    <rPh sb="0" eb="3">
      <t>タイカクセン</t>
    </rPh>
    <rPh sb="6" eb="7">
      <t>ナガ</t>
    </rPh>
    <rPh sb="9" eb="10">
      <t>モト</t>
    </rPh>
    <phoneticPr fontId="1"/>
  </si>
  <si>
    <t>直角三角形ＥＦＧで，</t>
    <rPh sb="0" eb="2">
      <t>チョッカク</t>
    </rPh>
    <rPh sb="2" eb="5">
      <t>サンカクケイ</t>
    </rPh>
    <phoneticPr fontId="1"/>
  </si>
  <si>
    <t>ＡＥ＝</t>
    <phoneticPr fontId="1"/>
  </si>
  <si>
    <t>㎝</t>
    <phoneticPr fontId="1"/>
  </si>
  <si>
    <t>ＥＦ＝</t>
    <phoneticPr fontId="1"/>
  </si>
  <si>
    <t>ＦＧ＝</t>
    <phoneticPr fontId="1"/>
  </si>
  <si>
    <t>ＥＧ</t>
    <phoneticPr fontId="1"/>
  </si>
  <si>
    <t>＝</t>
    <phoneticPr fontId="1"/>
  </si>
  <si>
    <t>ＡＥ</t>
    <phoneticPr fontId="1"/>
  </si>
  <si>
    <t>＋</t>
    <phoneticPr fontId="1"/>
  </si>
  <si>
    <t>ＦＧ</t>
    <phoneticPr fontId="1"/>
  </si>
  <si>
    <t>直角三角形ＡＥＧで，</t>
    <phoneticPr fontId="1"/>
  </si>
  <si>
    <t>ＡＧ</t>
    <phoneticPr fontId="1"/>
  </si>
  <si>
    <t>したがって，ＡＧ＝</t>
    <phoneticPr fontId="1"/>
  </si>
  <si>
    <t>√</t>
    <phoneticPr fontId="1"/>
  </si>
  <si>
    <t>(㎝）</t>
    <phoneticPr fontId="1"/>
  </si>
  <si>
    <t>正四角錐ＯＡＢＣＤがあります。底面ＡＢＣＤは</t>
    <rPh sb="0" eb="1">
      <t>セイ</t>
    </rPh>
    <rPh sb="1" eb="4">
      <t>シカクスイ</t>
    </rPh>
    <rPh sb="15" eb="17">
      <t>テイメン</t>
    </rPh>
    <phoneticPr fontId="1"/>
  </si>
  <si>
    <t>１辺の長さが</t>
    <rPh sb="1" eb="2">
      <t>ヘン</t>
    </rPh>
    <rPh sb="3" eb="4">
      <t>ナガ</t>
    </rPh>
    <phoneticPr fontId="1"/>
  </si>
  <si>
    <t>すべて</t>
    <phoneticPr fontId="1"/>
  </si>
  <si>
    <t>㎝です。</t>
    <phoneticPr fontId="1"/>
  </si>
  <si>
    <t>この正四角錐の高さと体積を求めなさい。</t>
    <rPh sb="2" eb="3">
      <t>セイ</t>
    </rPh>
    <rPh sb="3" eb="6">
      <t>シカクスイ</t>
    </rPh>
    <rPh sb="7" eb="8">
      <t>タカ</t>
    </rPh>
    <rPh sb="10" eb="12">
      <t>タイセキ</t>
    </rPh>
    <rPh sb="13" eb="14">
      <t>モト</t>
    </rPh>
    <phoneticPr fontId="1"/>
  </si>
  <si>
    <t>㎝の正方形で，他の辺の長さは，</t>
    <rPh sb="2" eb="5">
      <t>セイホウケイ</t>
    </rPh>
    <rPh sb="7" eb="8">
      <t>タ</t>
    </rPh>
    <rPh sb="9" eb="10">
      <t>ヘン</t>
    </rPh>
    <rPh sb="11" eb="12">
      <t>ナガ</t>
    </rPh>
    <phoneticPr fontId="1"/>
  </si>
  <si>
    <t>直角三角形ＯＡＨで，</t>
    <rPh sb="0" eb="2">
      <t>チョッカク</t>
    </rPh>
    <rPh sb="2" eb="5">
      <t>サンカクケイ</t>
    </rPh>
    <phoneticPr fontId="1"/>
  </si>
  <si>
    <t>直角三角形ＡＢＨで，</t>
    <rPh sb="0" eb="2">
      <t>チョッカク</t>
    </rPh>
    <rPh sb="2" eb="5">
      <t>サンカクケイ</t>
    </rPh>
    <phoneticPr fontId="1"/>
  </si>
  <si>
    <t>この正四角錐の体積をＶ㎤とすると，</t>
    <rPh sb="7" eb="9">
      <t>タイセキ</t>
    </rPh>
    <phoneticPr fontId="1"/>
  </si>
  <si>
    <t>ＡＨ＝</t>
    <phoneticPr fontId="1"/>
  </si>
  <si>
    <t>ＡＣ</t>
    <phoneticPr fontId="1"/>
  </si>
  <si>
    <t>×</t>
    <phoneticPr fontId="1"/>
  </si>
  <si>
    <t>√2</t>
    <phoneticPr fontId="1"/>
  </si>
  <si>
    <t>ＡＢ</t>
    <phoneticPr fontId="1"/>
  </si>
  <si>
    <t>ＯＨ</t>
    <phoneticPr fontId="1"/>
  </si>
  <si>
    <t>ＯＡ</t>
    <phoneticPr fontId="1"/>
  </si>
  <si>
    <t>－</t>
    <phoneticPr fontId="1"/>
  </si>
  <si>
    <t>ＡＨ</t>
    <phoneticPr fontId="1"/>
  </si>
  <si>
    <t>(</t>
    <phoneticPr fontId="1"/>
  </si>
  <si>
    <t>)</t>
    <phoneticPr fontId="1"/>
  </si>
  <si>
    <t>したがって，ＯＨ＝</t>
    <phoneticPr fontId="1"/>
  </si>
  <si>
    <t>√</t>
    <phoneticPr fontId="1"/>
  </si>
  <si>
    <t>(㎝)</t>
    <phoneticPr fontId="1"/>
  </si>
  <si>
    <t>Ｖ＝</t>
    <phoneticPr fontId="1"/>
  </si>
  <si>
    <t>×</t>
    <phoneticPr fontId="1"/>
  </si>
  <si>
    <t>√</t>
    <phoneticPr fontId="1"/>
  </si>
  <si>
    <t>＝</t>
    <phoneticPr fontId="1"/>
  </si>
  <si>
    <t>ＥＦ</t>
    <phoneticPr fontId="1"/>
  </si>
  <si>
    <t>√</t>
    <phoneticPr fontId="1"/>
  </si>
  <si>
    <t>№</t>
    <phoneticPr fontId="1"/>
  </si>
  <si>
    <t>１．</t>
    <phoneticPr fontId="1"/>
  </si>
  <si>
    <t>(1)</t>
    <phoneticPr fontId="1"/>
  </si>
  <si>
    <t>ＢＣ＝</t>
    <phoneticPr fontId="1"/>
  </si>
  <si>
    <t>㎝</t>
    <phoneticPr fontId="1"/>
  </si>
  <si>
    <t>ＡＣ＝</t>
    <phoneticPr fontId="1"/>
  </si>
  <si>
    <t>(2)</t>
    <phoneticPr fontId="1"/>
  </si>
  <si>
    <t>ＤＥ＝</t>
    <phoneticPr fontId="1"/>
  </si>
  <si>
    <t>㎝</t>
    <phoneticPr fontId="1"/>
  </si>
  <si>
    <t>ＥＦ＝</t>
    <phoneticPr fontId="1"/>
  </si>
  <si>
    <t>２．</t>
    <phoneticPr fontId="1"/>
  </si>
  <si>
    <t>(1)</t>
    <phoneticPr fontId="1"/>
  </si>
  <si>
    <t>㎝，</t>
    <phoneticPr fontId="1"/>
  </si>
  <si>
    <t>㎝，</t>
    <phoneticPr fontId="1"/>
  </si>
  <si>
    <t>(3)</t>
    <phoneticPr fontId="1"/>
  </si>
  <si>
    <t>(4)</t>
    <phoneticPr fontId="1"/>
  </si>
  <si>
    <t>√</t>
    <phoneticPr fontId="1"/>
  </si>
  <si>
    <t>㎝，</t>
    <phoneticPr fontId="1"/>
  </si>
  <si>
    <t>√</t>
    <phoneticPr fontId="1"/>
  </si>
  <si>
    <t>ＡＢ＝ｘ㎝とすると，</t>
    <phoneticPr fontId="1"/>
  </si>
  <si>
    <t>＋</t>
    <phoneticPr fontId="1"/>
  </si>
  <si>
    <t>＝</t>
    <phoneticPr fontId="1"/>
  </si>
  <si>
    <t>ｘ</t>
    <phoneticPr fontId="1"/>
  </si>
  <si>
    <t>ｘ</t>
    <phoneticPr fontId="1"/>
  </si>
  <si>
    <t>＝</t>
    <phoneticPr fontId="1"/>
  </si>
  <si>
    <t>√</t>
    <phoneticPr fontId="1"/>
  </si>
  <si>
    <t>(㎝）</t>
    <phoneticPr fontId="1"/>
  </si>
  <si>
    <t>ＤＦ＝ｘ㎝とすると，</t>
    <phoneticPr fontId="1"/>
  </si>
  <si>
    <t>＋</t>
    <phoneticPr fontId="1"/>
  </si>
  <si>
    <t>＝</t>
    <phoneticPr fontId="1"/>
  </si>
  <si>
    <t>＝</t>
    <phoneticPr fontId="1"/>
  </si>
  <si>
    <t>√</t>
    <phoneticPr fontId="1"/>
  </si>
  <si>
    <t>＝</t>
    <phoneticPr fontId="1"/>
  </si>
  <si>
    <t>＝</t>
    <phoneticPr fontId="1"/>
  </si>
  <si>
    <t>で，</t>
    <phoneticPr fontId="1"/>
  </si>
  <si>
    <t>＋</t>
    <phoneticPr fontId="1"/>
  </si>
  <si>
    <t>は</t>
    <phoneticPr fontId="1"/>
  </si>
  <si>
    <t>,</t>
    <phoneticPr fontId="1"/>
  </si>
  <si>
    <t>＋</t>
    <phoneticPr fontId="1"/>
  </si>
  <si>
    <t>)</t>
    <phoneticPr fontId="1"/>
  </si>
  <si>
    <t>，</t>
    <phoneticPr fontId="1"/>
  </si>
  <si>
    <t>(</t>
    <phoneticPr fontId="1"/>
  </si>
  <si>
    <t>)</t>
    <phoneticPr fontId="1"/>
  </si>
  <si>
    <t>＋</t>
    <phoneticPr fontId="1"/>
  </si>
  <si>
    <t>(</t>
    <phoneticPr fontId="1"/>
  </si>
  <si>
    <t>※正しく解答が表示されない場合は，印刷後修正をしてください。</t>
    <rPh sb="1" eb="2">
      <t>タダ</t>
    </rPh>
    <rPh sb="4" eb="6">
      <t>カイトウ</t>
    </rPh>
    <rPh sb="7" eb="9">
      <t>ヒョウジ</t>
    </rPh>
    <rPh sb="13" eb="15">
      <t>バアイ</t>
    </rPh>
    <rPh sb="17" eb="20">
      <t>インサツゴ</t>
    </rPh>
    <rPh sb="20" eb="22">
      <t>シュウセイ</t>
    </rPh>
    <phoneticPr fontId="11"/>
  </si>
  <si>
    <t>三平方の定理の利用①</t>
    <rPh sb="0" eb="3">
      <t>サンヘイホウ</t>
    </rPh>
    <rPh sb="4" eb="6">
      <t>テイリ</t>
    </rPh>
    <rPh sb="7" eb="9">
      <t>リヨウ</t>
    </rPh>
    <phoneticPr fontId="1"/>
  </si>
  <si>
    <t>三平方の定理の利用②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</si>
</sst>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24"/>
      <color indexed="10"/>
      <name val="ＭＳ 明朝"/>
      <family val="1"/>
      <charset val="128"/>
    </font>
    <font>
      <sz val="6"/>
      <name val="ＭＳ 明朝"/>
      <family val="1"/>
      <charset val="128"/>
    </font>
    <font>
      <sz val="12"/>
      <color rgb="FF0070C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64"/>
      </top>
      <bottom style="thin">
        <color indexed="1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10"/>
      </top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vertical="top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9" fillId="0" borderId="0" xfId="0" applyFont="1">
      <alignment vertical="center"/>
    </xf>
    <xf numFmtId="0" fontId="7" fillId="0" borderId="2" xfId="0" applyFont="1" applyBorder="1" applyAlignment="1"/>
    <xf numFmtId="0" fontId="7" fillId="0" borderId="0" xfId="0" applyFont="1" applyAlignment="1"/>
    <xf numFmtId="0" fontId="8" fillId="0" borderId="2" xfId="0" applyFont="1" applyBorder="1" applyAlignment="1">
      <alignment vertical="top"/>
    </xf>
    <xf numFmtId="0" fontId="9" fillId="0" borderId="0" xfId="0" quotePrefix="1" applyFont="1">
      <alignment vertical="center"/>
    </xf>
    <xf numFmtId="0" fontId="7" fillId="0" borderId="0" xfId="0" quotePrefix="1" applyFont="1">
      <alignment vertical="center"/>
    </xf>
    <xf numFmtId="0" fontId="8" fillId="0" borderId="0" xfId="0" quotePrefix="1" applyFont="1" applyAlignment="1">
      <alignment horizontal="left" vertical="top"/>
    </xf>
    <xf numFmtId="0" fontId="7" fillId="0" borderId="2" xfId="0" quotePrefix="1" applyFont="1" applyBorder="1">
      <alignment vertical="center"/>
    </xf>
    <xf numFmtId="0" fontId="4" fillId="0" borderId="0" xfId="0" applyFont="1" applyAlignment="1"/>
    <xf numFmtId="0" fontId="8" fillId="0" borderId="0" xfId="0" quotePrefix="1" applyFont="1" applyAlignment="1">
      <alignment horizontal="left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6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0" xfId="0" quotePrefix="1" applyFont="1" applyAlignment="1">
      <alignment horizontal="center" vertical="center"/>
    </xf>
    <xf numFmtId="0" fontId="7" fillId="0" borderId="2" xfId="0" quotePrefix="1" applyFont="1" applyBorder="1" applyAlignment="1">
      <alignment horizontal="center" vertical="center"/>
    </xf>
    <xf numFmtId="0" fontId="7" fillId="0" borderId="0" xfId="0" quotePrefix="1" applyFont="1" applyAlignment="1">
      <alignment horizontal="left" vertical="center"/>
    </xf>
    <xf numFmtId="0" fontId="7" fillId="0" borderId="5" xfId="0" quotePrefix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5" xfId="0" quotePrefix="1" applyFont="1" applyBorder="1" applyAlignment="1">
      <alignment horizontal="center"/>
    </xf>
    <xf numFmtId="0" fontId="0" fillId="0" borderId="0" xfId="0" quotePrefix="1" applyAlignment="1">
      <alignment horizontal="center" vertical="center"/>
    </xf>
  </cellXfs>
  <cellStyles count="1">
    <cellStyle name="標準" xfId="0" builtinId="0"/>
  </cellStyles>
  <dxfs count="2">
    <dxf>
      <border>
        <top/>
      </border>
    </dxf>
    <dxf>
      <border>
        <top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95250</xdr:colOff>
      <xdr:row>3</xdr:row>
      <xdr:rowOff>66675</xdr:rowOff>
    </xdr:from>
    <xdr:to>
      <xdr:col>39</xdr:col>
      <xdr:colOff>104775</xdr:colOff>
      <xdr:row>9</xdr:row>
      <xdr:rowOff>47625</xdr:rowOff>
    </xdr:to>
    <xdr:grpSp>
      <xdr:nvGrpSpPr>
        <xdr:cNvPr id="4277" name="Group 6">
          <a:extLst>
            <a:ext uri="{FF2B5EF4-FFF2-40B4-BE49-F238E27FC236}">
              <a16:creationId xmlns:a16="http://schemas.microsoft.com/office/drawing/2014/main" id="{22F9DD33-DD0E-47F0-A806-75486AD2E124}"/>
            </a:ext>
          </a:extLst>
        </xdr:cNvPr>
        <xdr:cNvGrpSpPr>
          <a:grpSpLocks/>
        </xdr:cNvGrpSpPr>
      </xdr:nvGrpSpPr>
      <xdr:grpSpPr bwMode="auto">
        <a:xfrm>
          <a:off x="3162300" y="885825"/>
          <a:ext cx="2143125" cy="1504950"/>
          <a:chOff x="0" y="0"/>
          <a:chExt cx="1359" cy="911"/>
        </a:xfrm>
      </xdr:grpSpPr>
      <xdr:sp macro="" textlink="">
        <xdr:nvSpPr>
          <xdr:cNvPr id="3" name="Text Box 7">
            <a:extLst>
              <a:ext uri="{FF2B5EF4-FFF2-40B4-BE49-F238E27FC236}">
                <a16:creationId xmlns:a16="http://schemas.microsoft.com/office/drawing/2014/main" id="{876495F0-0FBD-4234-BDE4-EA0A042B3A3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08" y="0"/>
            <a:ext cx="72" cy="2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" name="Text Box 8">
            <a:extLst>
              <a:ext uri="{FF2B5EF4-FFF2-40B4-BE49-F238E27FC236}">
                <a16:creationId xmlns:a16="http://schemas.microsoft.com/office/drawing/2014/main" id="{6A8C4C69-4EEA-456B-AEDF-A95557F073F0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680"/>
            <a:ext cx="72" cy="2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" name="Text Box 9">
            <a:extLst>
              <a:ext uri="{FF2B5EF4-FFF2-40B4-BE49-F238E27FC236}">
                <a16:creationId xmlns:a16="http://schemas.microsoft.com/office/drawing/2014/main" id="{E189E24E-E6AD-43FC-8857-A313CC7B7F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87" y="686"/>
            <a:ext cx="72" cy="2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grpSp>
        <xdr:nvGrpSpPr>
          <xdr:cNvPr id="4308" name="Group 10">
            <a:extLst>
              <a:ext uri="{FF2B5EF4-FFF2-40B4-BE49-F238E27FC236}">
                <a16:creationId xmlns:a16="http://schemas.microsoft.com/office/drawing/2014/main" id="{2F408FDE-F4E3-4B51-8773-012631ED7B18}"/>
              </a:ext>
            </a:extLst>
          </xdr:cNvPr>
          <xdr:cNvGrpSpPr>
            <a:grpSpLocks/>
          </xdr:cNvGrpSpPr>
        </xdr:nvGrpSpPr>
        <xdr:grpSpPr bwMode="auto">
          <a:xfrm>
            <a:off x="129" y="103"/>
            <a:ext cx="1134" cy="567"/>
            <a:chOff x="129" y="103"/>
            <a:chExt cx="1134" cy="567"/>
          </a:xfrm>
        </xdr:grpSpPr>
        <xdr:sp macro="" textlink="">
          <xdr:nvSpPr>
            <xdr:cNvPr id="4309" name="Line 11">
              <a:extLst>
                <a:ext uri="{FF2B5EF4-FFF2-40B4-BE49-F238E27FC236}">
                  <a16:creationId xmlns:a16="http://schemas.microsoft.com/office/drawing/2014/main" id="{0607B186-38BF-47DF-8996-BB9929A65F6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29" y="670"/>
              <a:ext cx="1134" cy="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10" name="Line 12">
              <a:extLst>
                <a:ext uri="{FF2B5EF4-FFF2-40B4-BE49-F238E27FC236}">
                  <a16:creationId xmlns:a16="http://schemas.microsoft.com/office/drawing/2014/main" id="{45030C9D-1403-4D0F-96BF-DB8C8463AF8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263" y="103"/>
              <a:ext cx="1" cy="567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11" name="Line 13">
              <a:extLst>
                <a:ext uri="{FF2B5EF4-FFF2-40B4-BE49-F238E27FC236}">
                  <a16:creationId xmlns:a16="http://schemas.microsoft.com/office/drawing/2014/main" id="{36E8A490-9CBE-4757-8891-16193C69FEF9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29" y="103"/>
              <a:ext cx="1134" cy="567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12" name="Rectangle 14">
              <a:extLst>
                <a:ext uri="{FF2B5EF4-FFF2-40B4-BE49-F238E27FC236}">
                  <a16:creationId xmlns:a16="http://schemas.microsoft.com/office/drawing/2014/main" id="{43A20291-01BC-4F30-8C9C-78AA87DEAA3A}"/>
                </a:ext>
              </a:extLst>
            </xdr:cNvPr>
            <xdr:cNvSpPr>
              <a:spLocks noChangeArrowheads="1"/>
            </xdr:cNvSpPr>
          </xdr:nvSpPr>
          <xdr:spPr bwMode="auto">
            <a:xfrm rot="10799063">
              <a:off x="1192" y="599"/>
              <a:ext cx="71" cy="71"/>
            </a:xfrm>
            <a:prstGeom prst="rect">
              <a:avLst/>
            </a:prstGeom>
            <a:noFill/>
            <a:ln w="3600">
              <a:solidFill>
                <a:srgbClr val="000000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</xdr:grpSp>
    </xdr:grpSp>
    <xdr:clientData/>
  </xdr:twoCellAnchor>
  <xdr:twoCellAnchor>
    <xdr:from>
      <xdr:col>20</xdr:col>
      <xdr:colOff>57150</xdr:colOff>
      <xdr:row>9</xdr:row>
      <xdr:rowOff>95250</xdr:rowOff>
    </xdr:from>
    <xdr:to>
      <xdr:col>40</xdr:col>
      <xdr:colOff>85725</xdr:colOff>
      <xdr:row>14</xdr:row>
      <xdr:rowOff>190500</xdr:rowOff>
    </xdr:to>
    <xdr:grpSp>
      <xdr:nvGrpSpPr>
        <xdr:cNvPr id="4278" name="Group 15">
          <a:extLst>
            <a:ext uri="{FF2B5EF4-FFF2-40B4-BE49-F238E27FC236}">
              <a16:creationId xmlns:a16="http://schemas.microsoft.com/office/drawing/2014/main" id="{89D424C7-95A6-4C9E-9A67-5AB0906777AC}"/>
            </a:ext>
          </a:extLst>
        </xdr:cNvPr>
        <xdr:cNvGrpSpPr>
          <a:grpSpLocks/>
        </xdr:cNvGrpSpPr>
      </xdr:nvGrpSpPr>
      <xdr:grpSpPr bwMode="auto">
        <a:xfrm>
          <a:off x="2724150" y="2438400"/>
          <a:ext cx="2695575" cy="1365250"/>
          <a:chOff x="0" y="0"/>
          <a:chExt cx="1707" cy="829"/>
        </a:xfrm>
      </xdr:grpSpPr>
      <xdr:sp macro="" textlink="">
        <xdr:nvSpPr>
          <xdr:cNvPr id="12" name="Text Box 16">
            <a:extLst>
              <a:ext uri="{FF2B5EF4-FFF2-40B4-BE49-F238E27FC236}">
                <a16:creationId xmlns:a16="http://schemas.microsoft.com/office/drawing/2014/main" id="{908855C7-7E6F-4B68-9735-CCF6379DF40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63" y="0"/>
            <a:ext cx="72" cy="2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3" name="Text Box 17">
            <a:extLst>
              <a:ext uri="{FF2B5EF4-FFF2-40B4-BE49-F238E27FC236}">
                <a16:creationId xmlns:a16="http://schemas.microsoft.com/office/drawing/2014/main" id="{42957351-3DEA-454A-B105-4E5B91BF93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592"/>
            <a:ext cx="72" cy="2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4" name="Text Box 18">
            <a:extLst>
              <a:ext uri="{FF2B5EF4-FFF2-40B4-BE49-F238E27FC236}">
                <a16:creationId xmlns:a16="http://schemas.microsoft.com/office/drawing/2014/main" id="{696275E2-3F03-4740-A709-84E9A8E510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35" y="604"/>
            <a:ext cx="72" cy="2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grpSp>
        <xdr:nvGrpSpPr>
          <xdr:cNvPr id="4300" name="Group 19">
            <a:extLst>
              <a:ext uri="{FF2B5EF4-FFF2-40B4-BE49-F238E27FC236}">
                <a16:creationId xmlns:a16="http://schemas.microsoft.com/office/drawing/2014/main" id="{65D9C4EF-D41A-455E-AA71-DB678B968FCB}"/>
              </a:ext>
            </a:extLst>
          </xdr:cNvPr>
          <xdr:cNvGrpSpPr>
            <a:grpSpLocks/>
          </xdr:cNvGrpSpPr>
        </xdr:nvGrpSpPr>
        <xdr:grpSpPr bwMode="auto">
          <a:xfrm>
            <a:off x="113" y="108"/>
            <a:ext cx="1474" cy="525"/>
            <a:chOff x="113" y="108"/>
            <a:chExt cx="1474" cy="525"/>
          </a:xfrm>
        </xdr:grpSpPr>
        <xdr:sp macro="" textlink="">
          <xdr:nvSpPr>
            <xdr:cNvPr id="4301" name="Line 20">
              <a:extLst>
                <a:ext uri="{FF2B5EF4-FFF2-40B4-BE49-F238E27FC236}">
                  <a16:creationId xmlns:a16="http://schemas.microsoft.com/office/drawing/2014/main" id="{93E3C1E1-6343-4946-9702-107240ACF053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3" y="108"/>
              <a:ext cx="1254" cy="525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02" name="Line 21">
              <a:extLst>
                <a:ext uri="{FF2B5EF4-FFF2-40B4-BE49-F238E27FC236}">
                  <a16:creationId xmlns:a16="http://schemas.microsoft.com/office/drawing/2014/main" id="{D32FC380-982F-4FD3-8DB4-D8A85410F15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367" y="108"/>
              <a:ext cx="220" cy="523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03" name="Line 22">
              <a:extLst>
                <a:ext uri="{FF2B5EF4-FFF2-40B4-BE49-F238E27FC236}">
                  <a16:creationId xmlns:a16="http://schemas.microsoft.com/office/drawing/2014/main" id="{17B1A676-20D3-43C8-9C47-3E733DD768F3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3" y="631"/>
              <a:ext cx="1474" cy="2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04" name="Rectangle 23">
              <a:extLst>
                <a:ext uri="{FF2B5EF4-FFF2-40B4-BE49-F238E27FC236}">
                  <a16:creationId xmlns:a16="http://schemas.microsoft.com/office/drawing/2014/main" id="{B5889B55-F12E-4A20-8406-32F58ED5BE38}"/>
                </a:ext>
              </a:extLst>
            </xdr:cNvPr>
            <xdr:cNvSpPr>
              <a:spLocks noChangeArrowheads="1"/>
            </xdr:cNvSpPr>
          </xdr:nvSpPr>
          <xdr:spPr bwMode="auto">
            <a:xfrm rot="9434063">
              <a:off x="1315" y="118"/>
              <a:ext cx="68" cy="69"/>
            </a:xfrm>
            <a:prstGeom prst="rect">
              <a:avLst/>
            </a:prstGeom>
            <a:noFill/>
            <a:ln w="3600">
              <a:solidFill>
                <a:srgbClr val="000000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</xdr:grpSp>
    </xdr:grpSp>
    <xdr:clientData/>
  </xdr:twoCellAnchor>
  <xdr:twoCellAnchor>
    <xdr:from>
      <xdr:col>23</xdr:col>
      <xdr:colOff>104775</xdr:colOff>
      <xdr:row>39</xdr:row>
      <xdr:rowOff>228600</xdr:rowOff>
    </xdr:from>
    <xdr:to>
      <xdr:col>39</xdr:col>
      <xdr:colOff>114300</xdr:colOff>
      <xdr:row>45</xdr:row>
      <xdr:rowOff>209550</xdr:rowOff>
    </xdr:to>
    <xdr:grpSp>
      <xdr:nvGrpSpPr>
        <xdr:cNvPr id="4279" name="Group 33">
          <a:extLst>
            <a:ext uri="{FF2B5EF4-FFF2-40B4-BE49-F238E27FC236}">
              <a16:creationId xmlns:a16="http://schemas.microsoft.com/office/drawing/2014/main" id="{A99A9CB4-0EBA-4872-957F-F81FA464D09D}"/>
            </a:ext>
          </a:extLst>
        </xdr:cNvPr>
        <xdr:cNvGrpSpPr>
          <a:grpSpLocks/>
        </xdr:cNvGrpSpPr>
      </xdr:nvGrpSpPr>
      <xdr:grpSpPr bwMode="auto">
        <a:xfrm>
          <a:off x="3171825" y="10255250"/>
          <a:ext cx="2143125" cy="1504950"/>
          <a:chOff x="0" y="0"/>
          <a:chExt cx="1359" cy="911"/>
        </a:xfrm>
      </xdr:grpSpPr>
      <xdr:sp macro="" textlink="">
        <xdr:nvSpPr>
          <xdr:cNvPr id="21" name="Text Box 34">
            <a:extLst>
              <a:ext uri="{FF2B5EF4-FFF2-40B4-BE49-F238E27FC236}">
                <a16:creationId xmlns:a16="http://schemas.microsoft.com/office/drawing/2014/main" id="{5E3DECC6-D7D5-44B8-A62B-1F0D05E522F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08" y="0"/>
            <a:ext cx="72" cy="2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2" name="Text Box 35">
            <a:extLst>
              <a:ext uri="{FF2B5EF4-FFF2-40B4-BE49-F238E27FC236}">
                <a16:creationId xmlns:a16="http://schemas.microsoft.com/office/drawing/2014/main" id="{11257A6B-4BC5-4B4C-9CFD-24A225AF019B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680"/>
            <a:ext cx="72" cy="2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3" name="Text Box 36">
            <a:extLst>
              <a:ext uri="{FF2B5EF4-FFF2-40B4-BE49-F238E27FC236}">
                <a16:creationId xmlns:a16="http://schemas.microsoft.com/office/drawing/2014/main" id="{B7C6AF29-99CE-4154-B061-FA3A1BBC1E3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87" y="686"/>
            <a:ext cx="72" cy="2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grpSp>
        <xdr:nvGrpSpPr>
          <xdr:cNvPr id="4292" name="Group 37">
            <a:extLst>
              <a:ext uri="{FF2B5EF4-FFF2-40B4-BE49-F238E27FC236}">
                <a16:creationId xmlns:a16="http://schemas.microsoft.com/office/drawing/2014/main" id="{B04D5735-C52B-4BFC-A845-321ACD79159E}"/>
              </a:ext>
            </a:extLst>
          </xdr:cNvPr>
          <xdr:cNvGrpSpPr>
            <a:grpSpLocks/>
          </xdr:cNvGrpSpPr>
        </xdr:nvGrpSpPr>
        <xdr:grpSpPr bwMode="auto">
          <a:xfrm>
            <a:off x="129" y="103"/>
            <a:ext cx="1134" cy="567"/>
            <a:chOff x="129" y="103"/>
            <a:chExt cx="1134" cy="567"/>
          </a:xfrm>
        </xdr:grpSpPr>
        <xdr:sp macro="" textlink="">
          <xdr:nvSpPr>
            <xdr:cNvPr id="4293" name="Line 38">
              <a:extLst>
                <a:ext uri="{FF2B5EF4-FFF2-40B4-BE49-F238E27FC236}">
                  <a16:creationId xmlns:a16="http://schemas.microsoft.com/office/drawing/2014/main" id="{FCFD4907-42DA-4DEF-A037-AD673606E75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29" y="670"/>
              <a:ext cx="1134" cy="1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94" name="Line 39">
              <a:extLst>
                <a:ext uri="{FF2B5EF4-FFF2-40B4-BE49-F238E27FC236}">
                  <a16:creationId xmlns:a16="http://schemas.microsoft.com/office/drawing/2014/main" id="{34A9C458-AFEE-442A-B721-6C2CBD0D611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263" y="103"/>
              <a:ext cx="1" cy="567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95" name="Line 40">
              <a:extLst>
                <a:ext uri="{FF2B5EF4-FFF2-40B4-BE49-F238E27FC236}">
                  <a16:creationId xmlns:a16="http://schemas.microsoft.com/office/drawing/2014/main" id="{73C2C26D-7AC3-4680-AE67-E308B036BFE8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29" y="103"/>
              <a:ext cx="1134" cy="567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96" name="Rectangle 41">
              <a:extLst>
                <a:ext uri="{FF2B5EF4-FFF2-40B4-BE49-F238E27FC236}">
                  <a16:creationId xmlns:a16="http://schemas.microsoft.com/office/drawing/2014/main" id="{7DB2B80B-4FC8-4582-BE02-05C682607032}"/>
                </a:ext>
              </a:extLst>
            </xdr:cNvPr>
            <xdr:cNvSpPr>
              <a:spLocks noChangeArrowheads="1"/>
            </xdr:cNvSpPr>
          </xdr:nvSpPr>
          <xdr:spPr bwMode="auto">
            <a:xfrm rot="10799063">
              <a:off x="1192" y="599"/>
              <a:ext cx="71" cy="71"/>
            </a:xfrm>
            <a:prstGeom prst="rect">
              <a:avLst/>
            </a:prstGeom>
            <a:noFill/>
            <a:ln w="3600">
              <a:solidFill>
                <a:srgbClr val="000000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</xdr:grpSp>
    </xdr:grpSp>
    <xdr:clientData/>
  </xdr:twoCellAnchor>
  <xdr:twoCellAnchor>
    <xdr:from>
      <xdr:col>20</xdr:col>
      <xdr:colOff>57150</xdr:colOff>
      <xdr:row>47</xdr:row>
      <xdr:rowOff>28575</xdr:rowOff>
    </xdr:from>
    <xdr:to>
      <xdr:col>40</xdr:col>
      <xdr:colOff>85725</xdr:colOff>
      <xdr:row>52</xdr:row>
      <xdr:rowOff>123825</xdr:rowOff>
    </xdr:to>
    <xdr:grpSp>
      <xdr:nvGrpSpPr>
        <xdr:cNvPr id="4280" name="Group 42">
          <a:extLst>
            <a:ext uri="{FF2B5EF4-FFF2-40B4-BE49-F238E27FC236}">
              <a16:creationId xmlns:a16="http://schemas.microsoft.com/office/drawing/2014/main" id="{39ED5E0D-CD74-43B7-8B9E-4E2F2800D4BB}"/>
            </a:ext>
          </a:extLst>
        </xdr:cNvPr>
        <xdr:cNvGrpSpPr>
          <a:grpSpLocks/>
        </xdr:cNvGrpSpPr>
      </xdr:nvGrpSpPr>
      <xdr:grpSpPr bwMode="auto">
        <a:xfrm>
          <a:off x="2724150" y="12087225"/>
          <a:ext cx="2695575" cy="1365250"/>
          <a:chOff x="0" y="0"/>
          <a:chExt cx="1707" cy="829"/>
        </a:xfrm>
      </xdr:grpSpPr>
      <xdr:sp macro="" textlink="">
        <xdr:nvSpPr>
          <xdr:cNvPr id="30" name="Text Box 43">
            <a:extLst>
              <a:ext uri="{FF2B5EF4-FFF2-40B4-BE49-F238E27FC236}">
                <a16:creationId xmlns:a16="http://schemas.microsoft.com/office/drawing/2014/main" id="{234CDD1C-2D44-4F41-87C5-D3A0B6D809F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63" y="0"/>
            <a:ext cx="72" cy="2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" name="Text Box 44">
            <a:extLst>
              <a:ext uri="{FF2B5EF4-FFF2-40B4-BE49-F238E27FC236}">
                <a16:creationId xmlns:a16="http://schemas.microsoft.com/office/drawing/2014/main" id="{7FBA36FF-CF04-436C-B7D5-26F71B4B18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592"/>
            <a:ext cx="72" cy="2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" name="Text Box 45">
            <a:extLst>
              <a:ext uri="{FF2B5EF4-FFF2-40B4-BE49-F238E27FC236}">
                <a16:creationId xmlns:a16="http://schemas.microsoft.com/office/drawing/2014/main" id="{3351B37E-66F2-4230-B553-355C02BA1AC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35" y="604"/>
            <a:ext cx="72" cy="2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grpSp>
        <xdr:nvGrpSpPr>
          <xdr:cNvPr id="4284" name="Group 46">
            <a:extLst>
              <a:ext uri="{FF2B5EF4-FFF2-40B4-BE49-F238E27FC236}">
                <a16:creationId xmlns:a16="http://schemas.microsoft.com/office/drawing/2014/main" id="{58F5AFC4-456A-4016-8542-BD602CBA8CC4}"/>
              </a:ext>
            </a:extLst>
          </xdr:cNvPr>
          <xdr:cNvGrpSpPr>
            <a:grpSpLocks/>
          </xdr:cNvGrpSpPr>
        </xdr:nvGrpSpPr>
        <xdr:grpSpPr bwMode="auto">
          <a:xfrm>
            <a:off x="113" y="108"/>
            <a:ext cx="1474" cy="525"/>
            <a:chOff x="113" y="108"/>
            <a:chExt cx="1474" cy="525"/>
          </a:xfrm>
        </xdr:grpSpPr>
        <xdr:sp macro="" textlink="">
          <xdr:nvSpPr>
            <xdr:cNvPr id="4285" name="Line 47">
              <a:extLst>
                <a:ext uri="{FF2B5EF4-FFF2-40B4-BE49-F238E27FC236}">
                  <a16:creationId xmlns:a16="http://schemas.microsoft.com/office/drawing/2014/main" id="{C3CE6F0C-AE72-40EE-8D1D-78606EFFFCD6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3" y="108"/>
              <a:ext cx="1254" cy="525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86" name="Line 48">
              <a:extLst>
                <a:ext uri="{FF2B5EF4-FFF2-40B4-BE49-F238E27FC236}">
                  <a16:creationId xmlns:a16="http://schemas.microsoft.com/office/drawing/2014/main" id="{BEA9302D-193B-4F2A-B69A-F8E655DF84B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367" y="108"/>
              <a:ext cx="220" cy="523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87" name="Line 49">
              <a:extLst>
                <a:ext uri="{FF2B5EF4-FFF2-40B4-BE49-F238E27FC236}">
                  <a16:creationId xmlns:a16="http://schemas.microsoft.com/office/drawing/2014/main" id="{EBC51B89-5F60-43BA-B69A-41AFD3AE4A6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3" y="631"/>
              <a:ext cx="1474" cy="2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88" name="Rectangle 50">
              <a:extLst>
                <a:ext uri="{FF2B5EF4-FFF2-40B4-BE49-F238E27FC236}">
                  <a16:creationId xmlns:a16="http://schemas.microsoft.com/office/drawing/2014/main" id="{DB6D5D3D-D9EB-452D-889E-7438D4E3631E}"/>
                </a:ext>
              </a:extLst>
            </xdr:cNvPr>
            <xdr:cNvSpPr>
              <a:spLocks noChangeArrowheads="1"/>
            </xdr:cNvSpPr>
          </xdr:nvSpPr>
          <xdr:spPr bwMode="auto">
            <a:xfrm rot="9434063">
              <a:off x="1315" y="118"/>
              <a:ext cx="68" cy="69"/>
            </a:xfrm>
            <a:prstGeom prst="rect">
              <a:avLst/>
            </a:prstGeom>
            <a:noFill/>
            <a:ln w="3600">
              <a:solidFill>
                <a:srgbClr val="000000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47625</xdr:colOff>
      <xdr:row>2</xdr:row>
      <xdr:rowOff>171450</xdr:rowOff>
    </xdr:from>
    <xdr:to>
      <xdr:col>40</xdr:col>
      <xdr:colOff>66675</xdr:colOff>
      <xdr:row>9</xdr:row>
      <xdr:rowOff>76200</xdr:rowOff>
    </xdr:to>
    <xdr:grpSp>
      <xdr:nvGrpSpPr>
        <xdr:cNvPr id="2201" name="Group 1">
          <a:extLst>
            <a:ext uri="{FF2B5EF4-FFF2-40B4-BE49-F238E27FC236}">
              <a16:creationId xmlns:a16="http://schemas.microsoft.com/office/drawing/2014/main" id="{99D50820-AAD2-4FBB-8F91-90DCC0B77F3A}"/>
            </a:ext>
          </a:extLst>
        </xdr:cNvPr>
        <xdr:cNvGrpSpPr>
          <a:grpSpLocks/>
        </xdr:cNvGrpSpPr>
      </xdr:nvGrpSpPr>
      <xdr:grpSpPr bwMode="auto">
        <a:xfrm>
          <a:off x="3914775" y="736600"/>
          <a:ext cx="1485900" cy="1682750"/>
          <a:chOff x="0" y="0"/>
          <a:chExt cx="936" cy="1032"/>
        </a:xfrm>
      </xdr:grpSpPr>
      <xdr:sp macro="" textlink="">
        <xdr:nvSpPr>
          <xdr:cNvPr id="2215" name="Oval 2">
            <a:extLst>
              <a:ext uri="{FF2B5EF4-FFF2-40B4-BE49-F238E27FC236}">
                <a16:creationId xmlns:a16="http://schemas.microsoft.com/office/drawing/2014/main" id="{222C5536-247B-4379-8EE7-E1DBF37DB65F}"/>
              </a:ext>
            </a:extLst>
          </xdr:cNvPr>
          <xdr:cNvSpPr>
            <a:spLocks noChangeArrowheads="1"/>
          </xdr:cNvSpPr>
        </xdr:nvSpPr>
        <xdr:spPr bwMode="auto">
          <a:xfrm>
            <a:off x="450" y="450"/>
            <a:ext cx="36" cy="36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16" name="Oval 3">
            <a:extLst>
              <a:ext uri="{FF2B5EF4-FFF2-40B4-BE49-F238E27FC236}">
                <a16:creationId xmlns:a16="http://schemas.microsoft.com/office/drawing/2014/main" id="{5DC582B2-BED2-44EE-94E4-DF4646A1F909}"/>
              </a:ext>
            </a:extLst>
          </xdr:cNvPr>
          <xdr:cNvSpPr>
            <a:spLocks noChangeArrowheads="1"/>
          </xdr:cNvSpPr>
        </xdr:nvSpPr>
        <xdr:spPr bwMode="auto">
          <a:xfrm>
            <a:off x="0" y="0"/>
            <a:ext cx="936" cy="936"/>
          </a:xfrm>
          <a:prstGeom prst="ellips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217" name="Line 4">
            <a:extLst>
              <a:ext uri="{FF2B5EF4-FFF2-40B4-BE49-F238E27FC236}">
                <a16:creationId xmlns:a16="http://schemas.microsoft.com/office/drawing/2014/main" id="{78F831E4-13A6-4980-B5F5-1E65E8DD894B}"/>
              </a:ext>
            </a:extLst>
          </xdr:cNvPr>
          <xdr:cNvSpPr>
            <a:spLocks noChangeShapeType="1"/>
          </xdr:cNvSpPr>
        </xdr:nvSpPr>
        <xdr:spPr bwMode="auto">
          <a:xfrm>
            <a:off x="146" y="806"/>
            <a:ext cx="632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8" name="Line 5">
            <a:extLst>
              <a:ext uri="{FF2B5EF4-FFF2-40B4-BE49-F238E27FC236}">
                <a16:creationId xmlns:a16="http://schemas.microsoft.com/office/drawing/2014/main" id="{FDCE41F2-F4C1-425C-8DDC-92EEC4077F12}"/>
              </a:ext>
            </a:extLst>
          </xdr:cNvPr>
          <xdr:cNvSpPr>
            <a:spLocks noChangeShapeType="1"/>
          </xdr:cNvSpPr>
        </xdr:nvSpPr>
        <xdr:spPr bwMode="auto">
          <a:xfrm>
            <a:off x="468" y="468"/>
            <a:ext cx="1" cy="340"/>
          </a:xfrm>
          <a:prstGeom prst="line">
            <a:avLst/>
          </a:prstGeom>
          <a:noFill/>
          <a:ln w="36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9" name="Rectangle 6">
            <a:extLst>
              <a:ext uri="{FF2B5EF4-FFF2-40B4-BE49-F238E27FC236}">
                <a16:creationId xmlns:a16="http://schemas.microsoft.com/office/drawing/2014/main" id="{999F7AF1-02E2-458C-B83D-D2A490C46EBE}"/>
              </a:ext>
            </a:extLst>
          </xdr:cNvPr>
          <xdr:cNvSpPr>
            <a:spLocks noChangeArrowheads="1"/>
          </xdr:cNvSpPr>
        </xdr:nvSpPr>
        <xdr:spPr bwMode="auto">
          <a:xfrm rot="-5399062">
            <a:off x="468" y="755"/>
            <a:ext cx="52" cy="52"/>
          </a:xfrm>
          <a:prstGeom prst="rect">
            <a:avLst/>
          </a:prstGeom>
          <a:noFill/>
          <a:ln w="3600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55" name="Text Box 7">
            <a:extLst>
              <a:ext uri="{FF2B5EF4-FFF2-40B4-BE49-F238E27FC236}">
                <a16:creationId xmlns:a16="http://schemas.microsoft.com/office/drawing/2014/main" id="{B3DCE0C0-2D11-4289-BC09-BFC3A690D71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" y="798"/>
            <a:ext cx="72" cy="2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056" name="Text Box 8">
            <a:extLst>
              <a:ext uri="{FF2B5EF4-FFF2-40B4-BE49-F238E27FC236}">
                <a16:creationId xmlns:a16="http://schemas.microsoft.com/office/drawing/2014/main" id="{77A3D50F-C6F5-449E-B390-E8CBC6F0CC71}"/>
              </a:ext>
            </a:extLst>
          </xdr:cNvPr>
          <xdr:cNvSpPr txBox="1">
            <a:spLocks noChangeArrowheads="1"/>
          </xdr:cNvSpPr>
        </xdr:nvSpPr>
        <xdr:spPr bwMode="auto">
          <a:xfrm>
            <a:off x="816" y="804"/>
            <a:ext cx="72" cy="2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057" name="Text Box 9">
            <a:extLst>
              <a:ext uri="{FF2B5EF4-FFF2-40B4-BE49-F238E27FC236}">
                <a16:creationId xmlns:a16="http://schemas.microsoft.com/office/drawing/2014/main" id="{DA2C120F-8BAE-4253-B9F3-A2E0EF5EA54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32" y="354"/>
            <a:ext cx="72" cy="2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29</xdr:col>
      <xdr:colOff>114300</xdr:colOff>
      <xdr:row>39</xdr:row>
      <xdr:rowOff>142875</xdr:rowOff>
    </xdr:from>
    <xdr:to>
      <xdr:col>41</xdr:col>
      <xdr:colOff>0</xdr:colOff>
      <xdr:row>47</xdr:row>
      <xdr:rowOff>28575</xdr:rowOff>
    </xdr:to>
    <xdr:grpSp>
      <xdr:nvGrpSpPr>
        <xdr:cNvPr id="2202" name="Group 30">
          <a:extLst>
            <a:ext uri="{FF2B5EF4-FFF2-40B4-BE49-F238E27FC236}">
              <a16:creationId xmlns:a16="http://schemas.microsoft.com/office/drawing/2014/main" id="{6492F2F8-AB56-4E91-8027-70103E68C4B5}"/>
            </a:ext>
          </a:extLst>
        </xdr:cNvPr>
        <xdr:cNvGrpSpPr>
          <a:grpSpLocks/>
        </xdr:cNvGrpSpPr>
      </xdr:nvGrpSpPr>
      <xdr:grpSpPr bwMode="auto">
        <a:xfrm>
          <a:off x="3981450" y="10169525"/>
          <a:ext cx="1485900" cy="1917700"/>
          <a:chOff x="0" y="0"/>
          <a:chExt cx="936" cy="1164"/>
        </a:xfrm>
      </xdr:grpSpPr>
      <xdr:sp macro="" textlink="">
        <xdr:nvSpPr>
          <xdr:cNvPr id="2203" name="Line 31">
            <a:extLst>
              <a:ext uri="{FF2B5EF4-FFF2-40B4-BE49-F238E27FC236}">
                <a16:creationId xmlns:a16="http://schemas.microsoft.com/office/drawing/2014/main" id="{C17A26CB-DC16-4C80-95BB-828EA4E6F361}"/>
              </a:ext>
            </a:extLst>
          </xdr:cNvPr>
          <xdr:cNvSpPr>
            <a:spLocks noChangeShapeType="1"/>
          </xdr:cNvSpPr>
        </xdr:nvSpPr>
        <xdr:spPr bwMode="auto">
          <a:xfrm flipV="1">
            <a:off x="146" y="468"/>
            <a:ext cx="322" cy="338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2204" name="Group 32">
            <a:extLst>
              <a:ext uri="{FF2B5EF4-FFF2-40B4-BE49-F238E27FC236}">
                <a16:creationId xmlns:a16="http://schemas.microsoft.com/office/drawing/2014/main" id="{50270A09-797F-4B08-A36D-6A97764F3FF0}"/>
              </a:ext>
            </a:extLst>
          </xdr:cNvPr>
          <xdr:cNvGrpSpPr>
            <a:grpSpLocks/>
          </xdr:cNvGrpSpPr>
        </xdr:nvGrpSpPr>
        <xdr:grpSpPr bwMode="auto">
          <a:xfrm>
            <a:off x="0" y="0"/>
            <a:ext cx="936" cy="1164"/>
            <a:chOff x="0" y="0"/>
            <a:chExt cx="936" cy="1164"/>
          </a:xfrm>
        </xdr:grpSpPr>
        <xdr:sp macro="" textlink="">
          <xdr:nvSpPr>
            <xdr:cNvPr id="2081" name="Text Box 33">
              <a:extLst>
                <a:ext uri="{FF2B5EF4-FFF2-40B4-BE49-F238E27FC236}">
                  <a16:creationId xmlns:a16="http://schemas.microsoft.com/office/drawing/2014/main" id="{A213E482-ED2B-49CC-B716-A1331E71F277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438" y="825"/>
              <a:ext cx="72" cy="33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Ｈ</a:t>
              </a: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  <a:p>
              <a:pPr algn="l" rtl="0"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  <a:p>
              <a:pPr algn="l" rtl="0"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grpSp>
          <xdr:nvGrpSpPr>
            <xdr:cNvPr id="2206" name="Group 34">
              <a:extLst>
                <a:ext uri="{FF2B5EF4-FFF2-40B4-BE49-F238E27FC236}">
                  <a16:creationId xmlns:a16="http://schemas.microsoft.com/office/drawing/2014/main" id="{276C6806-E29A-4CB7-A08D-D3B9186403E4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0" y="0"/>
              <a:ext cx="936" cy="1032"/>
              <a:chOff x="0" y="0"/>
              <a:chExt cx="936" cy="1032"/>
            </a:xfrm>
          </xdr:grpSpPr>
          <xdr:sp macro="" textlink="">
            <xdr:nvSpPr>
              <xdr:cNvPr id="2207" name="Oval 35">
                <a:extLst>
                  <a:ext uri="{FF2B5EF4-FFF2-40B4-BE49-F238E27FC236}">
                    <a16:creationId xmlns:a16="http://schemas.microsoft.com/office/drawing/2014/main" id="{CB04D510-74C6-4EBD-94CC-0A1662E59837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50" y="450"/>
                <a:ext cx="36" cy="36"/>
              </a:xfrm>
              <a:prstGeom prst="ellipse">
                <a:avLst/>
              </a:prstGeom>
              <a:solidFill>
                <a:srgbClr val="000000"/>
              </a:solidFill>
              <a:ln>
                <a:noFill/>
              </a:ln>
              <a:extLs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round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208" name="Oval 36">
                <a:extLst>
                  <a:ext uri="{FF2B5EF4-FFF2-40B4-BE49-F238E27FC236}">
                    <a16:creationId xmlns:a16="http://schemas.microsoft.com/office/drawing/2014/main" id="{6B264BAA-2D18-4F1D-B75C-C65C593331CE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0" y="0"/>
                <a:ext cx="936" cy="936"/>
              </a:xfrm>
              <a:prstGeom prst="ellipse">
                <a:avLst/>
              </a:prstGeom>
              <a:noFill/>
              <a:ln w="360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sp>
          <xdr:sp macro="" textlink="">
            <xdr:nvSpPr>
              <xdr:cNvPr id="2209" name="Line 37">
                <a:extLst>
                  <a:ext uri="{FF2B5EF4-FFF2-40B4-BE49-F238E27FC236}">
                    <a16:creationId xmlns:a16="http://schemas.microsoft.com/office/drawing/2014/main" id="{A9ECAC85-480C-4485-A4E4-1883FF670874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46" y="806"/>
                <a:ext cx="632" cy="1"/>
              </a:xfrm>
              <a:prstGeom prst="line">
                <a:avLst/>
              </a:prstGeom>
              <a:noFill/>
              <a:ln w="720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0" name="Line 38">
                <a:extLst>
                  <a:ext uri="{FF2B5EF4-FFF2-40B4-BE49-F238E27FC236}">
                    <a16:creationId xmlns:a16="http://schemas.microsoft.com/office/drawing/2014/main" id="{1B191170-C83F-4F36-AD40-8E8ECB88978B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468" y="468"/>
                <a:ext cx="1" cy="340"/>
              </a:xfrm>
              <a:prstGeom prst="line">
                <a:avLst/>
              </a:prstGeom>
              <a:noFill/>
              <a:ln w="3600">
                <a:solidFill>
                  <a:srgbClr val="000000"/>
                </a:solidFill>
                <a:prstDash val="sysDot"/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2211" name="Rectangle 39">
                <a:extLst>
                  <a:ext uri="{FF2B5EF4-FFF2-40B4-BE49-F238E27FC236}">
                    <a16:creationId xmlns:a16="http://schemas.microsoft.com/office/drawing/2014/main" id="{8A533F56-8AD0-416E-9235-7A5040A07491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 rot="-5399062">
                <a:off x="468" y="755"/>
                <a:ext cx="52" cy="52"/>
              </a:xfrm>
              <a:prstGeom prst="rect">
                <a:avLst/>
              </a:prstGeom>
              <a:noFill/>
              <a:ln w="3600">
                <a:solidFill>
                  <a:srgbClr val="000000"/>
                </a:solidFill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sp>
          <xdr:sp macro="" textlink="">
            <xdr:nvSpPr>
              <xdr:cNvPr id="2088" name="Text Box 40">
                <a:extLst>
                  <a:ext uri="{FF2B5EF4-FFF2-40B4-BE49-F238E27FC236}">
                    <a16:creationId xmlns:a16="http://schemas.microsoft.com/office/drawing/2014/main" id="{E42C6538-4BBE-4E22-B194-D87F7DC045E7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42" y="796"/>
                <a:ext cx="72" cy="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wrap="none" lIns="0" tIns="0" rIns="0" bIns="0" anchor="t" upright="1">
                <a:spAutoFit/>
              </a:bodyPr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Ａ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endParaRPr>
              </a:p>
              <a:p>
                <a:pPr algn="l" rtl="0">
                  <a:defRPr sz="1000"/>
                </a:pP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endParaRPr>
              </a:p>
            </xdr:txBody>
          </xdr:sp>
          <xdr:sp macro="" textlink="">
            <xdr:nvSpPr>
              <xdr:cNvPr id="2089" name="Text Box 41">
                <a:extLst>
                  <a:ext uri="{FF2B5EF4-FFF2-40B4-BE49-F238E27FC236}">
                    <a16:creationId xmlns:a16="http://schemas.microsoft.com/office/drawing/2014/main" id="{829E413F-79E8-4293-8170-7E9A81105B08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816" y="802"/>
                <a:ext cx="72" cy="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wrap="none" lIns="0" tIns="0" rIns="0" bIns="0" anchor="t" upright="1">
                <a:spAutoFit/>
              </a:bodyPr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Ｂ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endParaRPr>
              </a:p>
              <a:p>
                <a:pPr algn="l" rtl="0">
                  <a:defRPr sz="1000"/>
                </a:pP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endParaRPr>
              </a:p>
            </xdr:txBody>
          </xdr:sp>
          <xdr:sp macro="" textlink="">
            <xdr:nvSpPr>
              <xdr:cNvPr id="2090" name="Text Box 42">
                <a:extLst>
                  <a:ext uri="{FF2B5EF4-FFF2-40B4-BE49-F238E27FC236}">
                    <a16:creationId xmlns:a16="http://schemas.microsoft.com/office/drawing/2014/main" id="{BD146C73-E4D6-438E-9D1B-937EB70993EC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432" y="356"/>
                <a:ext cx="72" cy="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wrap="none" lIns="0" tIns="0" rIns="0" bIns="0" anchor="t" upright="1">
                <a:spAutoFit/>
              </a:bodyPr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Ｏ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endParaRPr>
              </a:p>
              <a:p>
                <a:pPr algn="l" rtl="0">
                  <a:defRPr sz="1000"/>
                </a:pP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endParaRPr>
              </a:p>
            </xdr:txBody>
          </xdr:sp>
        </xdr:grp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66675</xdr:colOff>
      <xdr:row>2</xdr:row>
      <xdr:rowOff>123825</xdr:rowOff>
    </xdr:from>
    <xdr:to>
      <xdr:col>41</xdr:col>
      <xdr:colOff>85725</xdr:colOff>
      <xdr:row>7</xdr:row>
      <xdr:rowOff>171450</xdr:rowOff>
    </xdr:to>
    <xdr:grpSp>
      <xdr:nvGrpSpPr>
        <xdr:cNvPr id="3643" name="Group 23">
          <a:extLst>
            <a:ext uri="{FF2B5EF4-FFF2-40B4-BE49-F238E27FC236}">
              <a16:creationId xmlns:a16="http://schemas.microsoft.com/office/drawing/2014/main" id="{127C69F2-D1D6-472F-A25E-7D1CB3C2FF10}"/>
            </a:ext>
          </a:extLst>
        </xdr:cNvPr>
        <xdr:cNvGrpSpPr>
          <a:grpSpLocks/>
        </xdr:cNvGrpSpPr>
      </xdr:nvGrpSpPr>
      <xdr:grpSpPr bwMode="auto">
        <a:xfrm>
          <a:off x="3800475" y="688975"/>
          <a:ext cx="1752600" cy="1317625"/>
          <a:chOff x="57" y="57"/>
          <a:chExt cx="1099" cy="801"/>
        </a:xfrm>
      </xdr:grpSpPr>
      <xdr:sp macro="" textlink="">
        <xdr:nvSpPr>
          <xdr:cNvPr id="3707" name="Line 24">
            <a:extLst>
              <a:ext uri="{FF2B5EF4-FFF2-40B4-BE49-F238E27FC236}">
                <a16:creationId xmlns:a16="http://schemas.microsoft.com/office/drawing/2014/main" id="{F061580B-59C8-4A9C-AC31-2CF02CB44D71}"/>
              </a:ext>
            </a:extLst>
          </xdr:cNvPr>
          <xdr:cNvSpPr>
            <a:spLocks noChangeShapeType="1"/>
          </xdr:cNvSpPr>
        </xdr:nvSpPr>
        <xdr:spPr bwMode="auto">
          <a:xfrm>
            <a:off x="155" y="286"/>
            <a:ext cx="1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08" name="Line 25">
            <a:extLst>
              <a:ext uri="{FF2B5EF4-FFF2-40B4-BE49-F238E27FC236}">
                <a16:creationId xmlns:a16="http://schemas.microsoft.com/office/drawing/2014/main" id="{AAB02B06-5BC2-4038-B36A-14E66CF5D9E7}"/>
              </a:ext>
            </a:extLst>
          </xdr:cNvPr>
          <xdr:cNvSpPr>
            <a:spLocks noChangeShapeType="1"/>
          </xdr:cNvSpPr>
        </xdr:nvSpPr>
        <xdr:spPr bwMode="auto">
          <a:xfrm>
            <a:off x="155" y="626"/>
            <a:ext cx="68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09" name="Line 26">
            <a:extLst>
              <a:ext uri="{FF2B5EF4-FFF2-40B4-BE49-F238E27FC236}">
                <a16:creationId xmlns:a16="http://schemas.microsoft.com/office/drawing/2014/main" id="{D4B6037E-924F-4A79-B91E-0D76827B10D6}"/>
              </a:ext>
            </a:extLst>
          </xdr:cNvPr>
          <xdr:cNvSpPr>
            <a:spLocks noChangeShapeType="1"/>
          </xdr:cNvSpPr>
        </xdr:nvSpPr>
        <xdr:spPr bwMode="auto">
          <a:xfrm>
            <a:off x="155" y="286"/>
            <a:ext cx="68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10" name="Line 27">
            <a:extLst>
              <a:ext uri="{FF2B5EF4-FFF2-40B4-BE49-F238E27FC236}">
                <a16:creationId xmlns:a16="http://schemas.microsoft.com/office/drawing/2014/main" id="{C6B22E75-F0E9-41F4-8D4B-1C2621627FCE}"/>
              </a:ext>
            </a:extLst>
          </xdr:cNvPr>
          <xdr:cNvSpPr>
            <a:spLocks noChangeShapeType="1"/>
          </xdr:cNvSpPr>
        </xdr:nvSpPr>
        <xdr:spPr bwMode="auto">
          <a:xfrm>
            <a:off x="836" y="286"/>
            <a:ext cx="1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11" name="Line 28">
            <a:extLst>
              <a:ext uri="{FF2B5EF4-FFF2-40B4-BE49-F238E27FC236}">
                <a16:creationId xmlns:a16="http://schemas.microsoft.com/office/drawing/2014/main" id="{3FF8D89B-3362-4310-BDAF-261BAB9C9DC2}"/>
              </a:ext>
            </a:extLst>
          </xdr:cNvPr>
          <xdr:cNvSpPr>
            <a:spLocks noChangeShapeType="1"/>
          </xdr:cNvSpPr>
        </xdr:nvSpPr>
        <xdr:spPr bwMode="auto">
          <a:xfrm flipV="1">
            <a:off x="155" y="172"/>
            <a:ext cx="227" cy="11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12" name="Line 29">
            <a:extLst>
              <a:ext uri="{FF2B5EF4-FFF2-40B4-BE49-F238E27FC236}">
                <a16:creationId xmlns:a16="http://schemas.microsoft.com/office/drawing/2014/main" id="{1AFCE0D6-9214-4549-BEFB-574AAD4F0FF4}"/>
              </a:ext>
            </a:extLst>
          </xdr:cNvPr>
          <xdr:cNvSpPr>
            <a:spLocks noChangeShapeType="1"/>
          </xdr:cNvSpPr>
        </xdr:nvSpPr>
        <xdr:spPr bwMode="auto">
          <a:xfrm flipV="1">
            <a:off x="836" y="172"/>
            <a:ext cx="226" cy="11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13" name="Line 30">
            <a:extLst>
              <a:ext uri="{FF2B5EF4-FFF2-40B4-BE49-F238E27FC236}">
                <a16:creationId xmlns:a16="http://schemas.microsoft.com/office/drawing/2014/main" id="{F397F1F4-1F3E-410B-887E-2B3CF4FD0A42}"/>
              </a:ext>
            </a:extLst>
          </xdr:cNvPr>
          <xdr:cNvSpPr>
            <a:spLocks noChangeShapeType="1"/>
          </xdr:cNvSpPr>
        </xdr:nvSpPr>
        <xdr:spPr bwMode="auto">
          <a:xfrm flipV="1">
            <a:off x="836" y="513"/>
            <a:ext cx="226" cy="11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14" name="Line 31">
            <a:extLst>
              <a:ext uri="{FF2B5EF4-FFF2-40B4-BE49-F238E27FC236}">
                <a16:creationId xmlns:a16="http://schemas.microsoft.com/office/drawing/2014/main" id="{435DEC3B-D234-4425-B8E9-5E1280FCD920}"/>
              </a:ext>
            </a:extLst>
          </xdr:cNvPr>
          <xdr:cNvSpPr>
            <a:spLocks noChangeShapeType="1"/>
          </xdr:cNvSpPr>
        </xdr:nvSpPr>
        <xdr:spPr bwMode="auto">
          <a:xfrm>
            <a:off x="1062" y="172"/>
            <a:ext cx="1" cy="34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15" name="Line 32">
            <a:extLst>
              <a:ext uri="{FF2B5EF4-FFF2-40B4-BE49-F238E27FC236}">
                <a16:creationId xmlns:a16="http://schemas.microsoft.com/office/drawing/2014/main" id="{735B5D34-C8F4-45E7-BB3E-D4242F1F7448}"/>
              </a:ext>
            </a:extLst>
          </xdr:cNvPr>
          <xdr:cNvSpPr>
            <a:spLocks noChangeShapeType="1"/>
          </xdr:cNvSpPr>
        </xdr:nvSpPr>
        <xdr:spPr bwMode="auto">
          <a:xfrm>
            <a:off x="382" y="172"/>
            <a:ext cx="680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16" name="Line 33">
            <a:extLst>
              <a:ext uri="{FF2B5EF4-FFF2-40B4-BE49-F238E27FC236}">
                <a16:creationId xmlns:a16="http://schemas.microsoft.com/office/drawing/2014/main" id="{A45F1998-6930-406E-AF78-8A854603B9D8}"/>
              </a:ext>
            </a:extLst>
          </xdr:cNvPr>
          <xdr:cNvSpPr>
            <a:spLocks noChangeShapeType="1"/>
          </xdr:cNvSpPr>
        </xdr:nvSpPr>
        <xdr:spPr bwMode="auto">
          <a:xfrm flipV="1">
            <a:off x="155" y="513"/>
            <a:ext cx="227" cy="113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17" name="Line 34">
            <a:extLst>
              <a:ext uri="{FF2B5EF4-FFF2-40B4-BE49-F238E27FC236}">
                <a16:creationId xmlns:a16="http://schemas.microsoft.com/office/drawing/2014/main" id="{2C460BC0-3A47-4536-A528-445A387D1AE4}"/>
              </a:ext>
            </a:extLst>
          </xdr:cNvPr>
          <xdr:cNvSpPr>
            <a:spLocks noChangeShapeType="1"/>
          </xdr:cNvSpPr>
        </xdr:nvSpPr>
        <xdr:spPr bwMode="auto">
          <a:xfrm>
            <a:off x="382" y="172"/>
            <a:ext cx="1" cy="34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18" name="Line 35">
            <a:extLst>
              <a:ext uri="{FF2B5EF4-FFF2-40B4-BE49-F238E27FC236}">
                <a16:creationId xmlns:a16="http://schemas.microsoft.com/office/drawing/2014/main" id="{E5CD969B-249E-47E6-AA7C-ECE8501AAE70}"/>
              </a:ext>
            </a:extLst>
          </xdr:cNvPr>
          <xdr:cNvSpPr>
            <a:spLocks noChangeShapeType="1"/>
          </xdr:cNvSpPr>
        </xdr:nvSpPr>
        <xdr:spPr bwMode="auto">
          <a:xfrm>
            <a:off x="382" y="513"/>
            <a:ext cx="68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08" name="Text Box 36">
            <a:extLst>
              <a:ext uri="{FF2B5EF4-FFF2-40B4-BE49-F238E27FC236}">
                <a16:creationId xmlns:a16="http://schemas.microsoft.com/office/drawing/2014/main" id="{50D7F109-0BA6-43E7-8AE2-AF1B2A5DA19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" y="211"/>
            <a:ext cx="84" cy="3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09" name="Text Box 37">
            <a:extLst>
              <a:ext uri="{FF2B5EF4-FFF2-40B4-BE49-F238E27FC236}">
                <a16:creationId xmlns:a16="http://schemas.microsoft.com/office/drawing/2014/main" id="{77111AFA-C861-43AF-9EAE-4B57D4EB8956}"/>
              </a:ext>
            </a:extLst>
          </xdr:cNvPr>
          <xdr:cNvSpPr txBox="1">
            <a:spLocks noChangeArrowheads="1"/>
          </xdr:cNvSpPr>
        </xdr:nvSpPr>
        <xdr:spPr bwMode="auto">
          <a:xfrm>
            <a:off x="839" y="271"/>
            <a:ext cx="84" cy="2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10" name="Text Box 38">
            <a:extLst>
              <a:ext uri="{FF2B5EF4-FFF2-40B4-BE49-F238E27FC236}">
                <a16:creationId xmlns:a16="http://schemas.microsoft.com/office/drawing/2014/main" id="{525BFC4C-989E-4A45-90C1-6EC38AFDA34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0" y="87"/>
            <a:ext cx="84" cy="2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11" name="Text Box 39">
            <a:extLst>
              <a:ext uri="{FF2B5EF4-FFF2-40B4-BE49-F238E27FC236}">
                <a16:creationId xmlns:a16="http://schemas.microsoft.com/office/drawing/2014/main" id="{94D13839-BC71-4CD1-ABA6-F6815D56AB7C}"/>
              </a:ext>
            </a:extLst>
          </xdr:cNvPr>
          <xdr:cNvSpPr txBox="1">
            <a:spLocks noChangeArrowheads="1"/>
          </xdr:cNvSpPr>
        </xdr:nvSpPr>
        <xdr:spPr bwMode="auto">
          <a:xfrm>
            <a:off x="338" y="57"/>
            <a:ext cx="84" cy="2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12" name="Text Box 40">
            <a:extLst>
              <a:ext uri="{FF2B5EF4-FFF2-40B4-BE49-F238E27FC236}">
                <a16:creationId xmlns:a16="http://schemas.microsoft.com/office/drawing/2014/main" id="{E44405D6-F5CE-4A28-B10F-7736DD4F3F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621"/>
            <a:ext cx="84" cy="2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13" name="Text Box 41">
            <a:extLst>
              <a:ext uri="{FF2B5EF4-FFF2-40B4-BE49-F238E27FC236}">
                <a16:creationId xmlns:a16="http://schemas.microsoft.com/office/drawing/2014/main" id="{DD07532B-E106-4B39-80C8-5459A43177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810" y="633"/>
            <a:ext cx="84" cy="2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14" name="Text Box 42">
            <a:extLst>
              <a:ext uri="{FF2B5EF4-FFF2-40B4-BE49-F238E27FC236}">
                <a16:creationId xmlns:a16="http://schemas.microsoft.com/office/drawing/2014/main" id="{06058888-0C53-4874-86EC-8D76BCE71E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2" y="490"/>
            <a:ext cx="84" cy="2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15" name="Text Box 43">
            <a:extLst>
              <a:ext uri="{FF2B5EF4-FFF2-40B4-BE49-F238E27FC236}">
                <a16:creationId xmlns:a16="http://schemas.microsoft.com/office/drawing/2014/main" id="{9C1384C3-FE0D-4041-AE3C-243A2BA9222E}"/>
              </a:ext>
            </a:extLst>
          </xdr:cNvPr>
          <xdr:cNvSpPr txBox="1">
            <a:spLocks noChangeArrowheads="1"/>
          </xdr:cNvSpPr>
        </xdr:nvSpPr>
        <xdr:spPr bwMode="auto">
          <a:xfrm>
            <a:off x="397" y="407"/>
            <a:ext cx="84" cy="3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28</xdr:col>
      <xdr:colOff>95250</xdr:colOff>
      <xdr:row>39</xdr:row>
      <xdr:rowOff>95250</xdr:rowOff>
    </xdr:from>
    <xdr:to>
      <xdr:col>41</xdr:col>
      <xdr:colOff>114300</xdr:colOff>
      <xdr:row>44</xdr:row>
      <xdr:rowOff>142875</xdr:rowOff>
    </xdr:to>
    <xdr:grpSp>
      <xdr:nvGrpSpPr>
        <xdr:cNvPr id="3644" name="Group 65">
          <a:extLst>
            <a:ext uri="{FF2B5EF4-FFF2-40B4-BE49-F238E27FC236}">
              <a16:creationId xmlns:a16="http://schemas.microsoft.com/office/drawing/2014/main" id="{447C96BF-5D98-48B1-ADFD-34A1377E4223}"/>
            </a:ext>
          </a:extLst>
        </xdr:cNvPr>
        <xdr:cNvGrpSpPr>
          <a:grpSpLocks/>
        </xdr:cNvGrpSpPr>
      </xdr:nvGrpSpPr>
      <xdr:grpSpPr bwMode="auto">
        <a:xfrm>
          <a:off x="3829050" y="10121900"/>
          <a:ext cx="1752600" cy="1317625"/>
          <a:chOff x="57" y="57"/>
          <a:chExt cx="1099" cy="801"/>
        </a:xfrm>
      </xdr:grpSpPr>
      <xdr:sp macro="" textlink="">
        <xdr:nvSpPr>
          <xdr:cNvPr id="3685" name="Line 66">
            <a:extLst>
              <a:ext uri="{FF2B5EF4-FFF2-40B4-BE49-F238E27FC236}">
                <a16:creationId xmlns:a16="http://schemas.microsoft.com/office/drawing/2014/main" id="{1078FA85-C3AB-4A16-A034-C5F806D560C0}"/>
              </a:ext>
            </a:extLst>
          </xdr:cNvPr>
          <xdr:cNvSpPr>
            <a:spLocks noChangeShapeType="1"/>
          </xdr:cNvSpPr>
        </xdr:nvSpPr>
        <xdr:spPr bwMode="auto">
          <a:xfrm>
            <a:off x="155" y="286"/>
            <a:ext cx="1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6" name="Line 67">
            <a:extLst>
              <a:ext uri="{FF2B5EF4-FFF2-40B4-BE49-F238E27FC236}">
                <a16:creationId xmlns:a16="http://schemas.microsoft.com/office/drawing/2014/main" id="{A88E7383-8BBE-45CD-81A2-67AC3E2787BC}"/>
              </a:ext>
            </a:extLst>
          </xdr:cNvPr>
          <xdr:cNvSpPr>
            <a:spLocks noChangeShapeType="1"/>
          </xdr:cNvSpPr>
        </xdr:nvSpPr>
        <xdr:spPr bwMode="auto">
          <a:xfrm>
            <a:off x="155" y="626"/>
            <a:ext cx="68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7" name="Line 68">
            <a:extLst>
              <a:ext uri="{FF2B5EF4-FFF2-40B4-BE49-F238E27FC236}">
                <a16:creationId xmlns:a16="http://schemas.microsoft.com/office/drawing/2014/main" id="{01E08CAA-6134-40D6-B05B-60DDFA369721}"/>
              </a:ext>
            </a:extLst>
          </xdr:cNvPr>
          <xdr:cNvSpPr>
            <a:spLocks noChangeShapeType="1"/>
          </xdr:cNvSpPr>
        </xdr:nvSpPr>
        <xdr:spPr bwMode="auto">
          <a:xfrm>
            <a:off x="155" y="286"/>
            <a:ext cx="68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8" name="Line 69">
            <a:extLst>
              <a:ext uri="{FF2B5EF4-FFF2-40B4-BE49-F238E27FC236}">
                <a16:creationId xmlns:a16="http://schemas.microsoft.com/office/drawing/2014/main" id="{57D50F20-C7C1-4D8B-A62E-E6CA57845A88}"/>
              </a:ext>
            </a:extLst>
          </xdr:cNvPr>
          <xdr:cNvSpPr>
            <a:spLocks noChangeShapeType="1"/>
          </xdr:cNvSpPr>
        </xdr:nvSpPr>
        <xdr:spPr bwMode="auto">
          <a:xfrm>
            <a:off x="836" y="286"/>
            <a:ext cx="1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9" name="Line 70">
            <a:extLst>
              <a:ext uri="{FF2B5EF4-FFF2-40B4-BE49-F238E27FC236}">
                <a16:creationId xmlns:a16="http://schemas.microsoft.com/office/drawing/2014/main" id="{9FBF1252-DD85-4468-8184-5E9E2A3E8933}"/>
              </a:ext>
            </a:extLst>
          </xdr:cNvPr>
          <xdr:cNvSpPr>
            <a:spLocks noChangeShapeType="1"/>
          </xdr:cNvSpPr>
        </xdr:nvSpPr>
        <xdr:spPr bwMode="auto">
          <a:xfrm flipV="1">
            <a:off x="155" y="172"/>
            <a:ext cx="227" cy="11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90" name="Line 71">
            <a:extLst>
              <a:ext uri="{FF2B5EF4-FFF2-40B4-BE49-F238E27FC236}">
                <a16:creationId xmlns:a16="http://schemas.microsoft.com/office/drawing/2014/main" id="{2A5B5DE5-95E0-4ED4-A6E6-457D9B50FC1A}"/>
              </a:ext>
            </a:extLst>
          </xdr:cNvPr>
          <xdr:cNvSpPr>
            <a:spLocks noChangeShapeType="1"/>
          </xdr:cNvSpPr>
        </xdr:nvSpPr>
        <xdr:spPr bwMode="auto">
          <a:xfrm flipV="1">
            <a:off x="836" y="172"/>
            <a:ext cx="226" cy="11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91" name="Line 72">
            <a:extLst>
              <a:ext uri="{FF2B5EF4-FFF2-40B4-BE49-F238E27FC236}">
                <a16:creationId xmlns:a16="http://schemas.microsoft.com/office/drawing/2014/main" id="{BE2EDE9A-E56B-4E2C-A0D5-13E17A242A1C}"/>
              </a:ext>
            </a:extLst>
          </xdr:cNvPr>
          <xdr:cNvSpPr>
            <a:spLocks noChangeShapeType="1"/>
          </xdr:cNvSpPr>
        </xdr:nvSpPr>
        <xdr:spPr bwMode="auto">
          <a:xfrm flipV="1">
            <a:off x="836" y="513"/>
            <a:ext cx="226" cy="11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92" name="Line 73">
            <a:extLst>
              <a:ext uri="{FF2B5EF4-FFF2-40B4-BE49-F238E27FC236}">
                <a16:creationId xmlns:a16="http://schemas.microsoft.com/office/drawing/2014/main" id="{F7E49ED2-8FC7-4E44-BA81-DDC6CE27A70D}"/>
              </a:ext>
            </a:extLst>
          </xdr:cNvPr>
          <xdr:cNvSpPr>
            <a:spLocks noChangeShapeType="1"/>
          </xdr:cNvSpPr>
        </xdr:nvSpPr>
        <xdr:spPr bwMode="auto">
          <a:xfrm>
            <a:off x="1062" y="172"/>
            <a:ext cx="1" cy="34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93" name="Line 74">
            <a:extLst>
              <a:ext uri="{FF2B5EF4-FFF2-40B4-BE49-F238E27FC236}">
                <a16:creationId xmlns:a16="http://schemas.microsoft.com/office/drawing/2014/main" id="{6F1FA513-4F7F-42A5-9478-B721AFEB044F}"/>
              </a:ext>
            </a:extLst>
          </xdr:cNvPr>
          <xdr:cNvSpPr>
            <a:spLocks noChangeShapeType="1"/>
          </xdr:cNvSpPr>
        </xdr:nvSpPr>
        <xdr:spPr bwMode="auto">
          <a:xfrm>
            <a:off x="382" y="172"/>
            <a:ext cx="680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94" name="Line 75">
            <a:extLst>
              <a:ext uri="{FF2B5EF4-FFF2-40B4-BE49-F238E27FC236}">
                <a16:creationId xmlns:a16="http://schemas.microsoft.com/office/drawing/2014/main" id="{9F2A049C-333D-4B63-89EC-CEDFD110C8A4}"/>
              </a:ext>
            </a:extLst>
          </xdr:cNvPr>
          <xdr:cNvSpPr>
            <a:spLocks noChangeShapeType="1"/>
          </xdr:cNvSpPr>
        </xdr:nvSpPr>
        <xdr:spPr bwMode="auto">
          <a:xfrm flipV="1">
            <a:off x="155" y="513"/>
            <a:ext cx="227" cy="113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95" name="Line 76">
            <a:extLst>
              <a:ext uri="{FF2B5EF4-FFF2-40B4-BE49-F238E27FC236}">
                <a16:creationId xmlns:a16="http://schemas.microsoft.com/office/drawing/2014/main" id="{B8907E61-0E2E-416D-BCE6-231E3BC7CD61}"/>
              </a:ext>
            </a:extLst>
          </xdr:cNvPr>
          <xdr:cNvSpPr>
            <a:spLocks noChangeShapeType="1"/>
          </xdr:cNvSpPr>
        </xdr:nvSpPr>
        <xdr:spPr bwMode="auto">
          <a:xfrm>
            <a:off x="382" y="172"/>
            <a:ext cx="1" cy="34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96" name="Line 77">
            <a:extLst>
              <a:ext uri="{FF2B5EF4-FFF2-40B4-BE49-F238E27FC236}">
                <a16:creationId xmlns:a16="http://schemas.microsoft.com/office/drawing/2014/main" id="{28A20641-9A6F-4042-82A1-64DAD0605741}"/>
              </a:ext>
            </a:extLst>
          </xdr:cNvPr>
          <xdr:cNvSpPr>
            <a:spLocks noChangeShapeType="1"/>
          </xdr:cNvSpPr>
        </xdr:nvSpPr>
        <xdr:spPr bwMode="auto">
          <a:xfrm>
            <a:off x="382" y="513"/>
            <a:ext cx="680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0" name="Text Box 78">
            <a:extLst>
              <a:ext uri="{FF2B5EF4-FFF2-40B4-BE49-F238E27FC236}">
                <a16:creationId xmlns:a16="http://schemas.microsoft.com/office/drawing/2014/main" id="{37EB32A7-7007-4675-A3E3-C422DC5734F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" y="211"/>
            <a:ext cx="84" cy="3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51" name="Text Box 79">
            <a:extLst>
              <a:ext uri="{FF2B5EF4-FFF2-40B4-BE49-F238E27FC236}">
                <a16:creationId xmlns:a16="http://schemas.microsoft.com/office/drawing/2014/main" id="{F038CFC2-D8B5-42B4-B88A-D0C8A0A9DF25}"/>
              </a:ext>
            </a:extLst>
          </xdr:cNvPr>
          <xdr:cNvSpPr txBox="1">
            <a:spLocks noChangeArrowheads="1"/>
          </xdr:cNvSpPr>
        </xdr:nvSpPr>
        <xdr:spPr bwMode="auto">
          <a:xfrm>
            <a:off x="839" y="271"/>
            <a:ext cx="84" cy="2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52" name="Text Box 80">
            <a:extLst>
              <a:ext uri="{FF2B5EF4-FFF2-40B4-BE49-F238E27FC236}">
                <a16:creationId xmlns:a16="http://schemas.microsoft.com/office/drawing/2014/main" id="{06D0AC6F-6D37-4E88-A364-9105333421A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0" y="87"/>
            <a:ext cx="84" cy="2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53" name="Text Box 81">
            <a:extLst>
              <a:ext uri="{FF2B5EF4-FFF2-40B4-BE49-F238E27FC236}">
                <a16:creationId xmlns:a16="http://schemas.microsoft.com/office/drawing/2014/main" id="{C2371761-7526-4FA2-B29A-DFAB43589E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338" y="57"/>
            <a:ext cx="84" cy="2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54" name="Text Box 82">
            <a:extLst>
              <a:ext uri="{FF2B5EF4-FFF2-40B4-BE49-F238E27FC236}">
                <a16:creationId xmlns:a16="http://schemas.microsoft.com/office/drawing/2014/main" id="{C988850D-75CF-44B5-B5F3-3CB6D02EFC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621"/>
            <a:ext cx="84" cy="2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55" name="Text Box 83">
            <a:extLst>
              <a:ext uri="{FF2B5EF4-FFF2-40B4-BE49-F238E27FC236}">
                <a16:creationId xmlns:a16="http://schemas.microsoft.com/office/drawing/2014/main" id="{95B84DC2-7E14-4BFB-A56C-5C335E4F63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810" y="633"/>
            <a:ext cx="84" cy="2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56" name="Text Box 84">
            <a:extLst>
              <a:ext uri="{FF2B5EF4-FFF2-40B4-BE49-F238E27FC236}">
                <a16:creationId xmlns:a16="http://schemas.microsoft.com/office/drawing/2014/main" id="{7F5F456C-936B-4BEE-8487-52489E8F46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2" y="490"/>
            <a:ext cx="84" cy="2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57" name="Text Box 85">
            <a:extLst>
              <a:ext uri="{FF2B5EF4-FFF2-40B4-BE49-F238E27FC236}">
                <a16:creationId xmlns:a16="http://schemas.microsoft.com/office/drawing/2014/main" id="{30A5ADDE-3CA6-4AC1-B812-CBFEE2B071D9}"/>
              </a:ext>
            </a:extLst>
          </xdr:cNvPr>
          <xdr:cNvSpPr txBox="1">
            <a:spLocks noChangeArrowheads="1"/>
          </xdr:cNvSpPr>
        </xdr:nvSpPr>
        <xdr:spPr bwMode="auto">
          <a:xfrm>
            <a:off x="397" y="407"/>
            <a:ext cx="84" cy="33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705" name="Line 86">
            <a:extLst>
              <a:ext uri="{FF2B5EF4-FFF2-40B4-BE49-F238E27FC236}">
                <a16:creationId xmlns:a16="http://schemas.microsoft.com/office/drawing/2014/main" id="{7FA8B6EC-BABA-470D-8FE7-FCC00F452E19}"/>
              </a:ext>
            </a:extLst>
          </xdr:cNvPr>
          <xdr:cNvSpPr>
            <a:spLocks noChangeShapeType="1"/>
          </xdr:cNvSpPr>
        </xdr:nvSpPr>
        <xdr:spPr bwMode="auto">
          <a:xfrm flipV="1">
            <a:off x="154" y="511"/>
            <a:ext cx="909" cy="11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06" name="Line 87">
            <a:extLst>
              <a:ext uri="{FF2B5EF4-FFF2-40B4-BE49-F238E27FC236}">
                <a16:creationId xmlns:a16="http://schemas.microsoft.com/office/drawing/2014/main" id="{5C82DCC9-6112-45FA-8BC4-83F90402420C}"/>
              </a:ext>
            </a:extLst>
          </xdr:cNvPr>
          <xdr:cNvSpPr>
            <a:spLocks noChangeShapeType="1"/>
          </xdr:cNvSpPr>
        </xdr:nvSpPr>
        <xdr:spPr bwMode="auto">
          <a:xfrm>
            <a:off x="154" y="286"/>
            <a:ext cx="909" cy="2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29</xdr:col>
      <xdr:colOff>85725</xdr:colOff>
      <xdr:row>14</xdr:row>
      <xdr:rowOff>57150</xdr:rowOff>
    </xdr:from>
    <xdr:to>
      <xdr:col>40</xdr:col>
      <xdr:colOff>9525</xdr:colOff>
      <xdr:row>20</xdr:row>
      <xdr:rowOff>180975</xdr:rowOff>
    </xdr:to>
    <xdr:grpSp>
      <xdr:nvGrpSpPr>
        <xdr:cNvPr id="3645" name="Group 111">
          <a:extLst>
            <a:ext uri="{FF2B5EF4-FFF2-40B4-BE49-F238E27FC236}">
              <a16:creationId xmlns:a16="http://schemas.microsoft.com/office/drawing/2014/main" id="{3E4264D8-DA2F-4B6E-9442-688F3793EFF7}"/>
            </a:ext>
          </a:extLst>
        </xdr:cNvPr>
        <xdr:cNvGrpSpPr>
          <a:grpSpLocks/>
        </xdr:cNvGrpSpPr>
      </xdr:nvGrpSpPr>
      <xdr:grpSpPr bwMode="auto">
        <a:xfrm>
          <a:off x="3952875" y="3670300"/>
          <a:ext cx="1390650" cy="1647825"/>
          <a:chOff x="57" y="57"/>
          <a:chExt cx="871" cy="1014"/>
        </a:xfrm>
      </xdr:grpSpPr>
      <xdr:sp macro="" textlink="">
        <xdr:nvSpPr>
          <xdr:cNvPr id="3666" name="Line 112">
            <a:extLst>
              <a:ext uri="{FF2B5EF4-FFF2-40B4-BE49-F238E27FC236}">
                <a16:creationId xmlns:a16="http://schemas.microsoft.com/office/drawing/2014/main" id="{E7048506-F03D-49FB-A72B-526E3FEC1BA3}"/>
              </a:ext>
            </a:extLst>
          </xdr:cNvPr>
          <xdr:cNvSpPr>
            <a:spLocks noChangeShapeType="1"/>
          </xdr:cNvSpPr>
        </xdr:nvSpPr>
        <xdr:spPr bwMode="auto">
          <a:xfrm flipV="1">
            <a:off x="153" y="160"/>
            <a:ext cx="340" cy="6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67" name="Line 113">
            <a:extLst>
              <a:ext uri="{FF2B5EF4-FFF2-40B4-BE49-F238E27FC236}">
                <a16:creationId xmlns:a16="http://schemas.microsoft.com/office/drawing/2014/main" id="{4B83CECC-2BCB-4673-A5A1-ECA521C5FE49}"/>
              </a:ext>
            </a:extLst>
          </xdr:cNvPr>
          <xdr:cNvSpPr>
            <a:spLocks noChangeShapeType="1"/>
          </xdr:cNvSpPr>
        </xdr:nvSpPr>
        <xdr:spPr bwMode="auto">
          <a:xfrm>
            <a:off x="493" y="160"/>
            <a:ext cx="113" cy="6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68" name="Line 114">
            <a:extLst>
              <a:ext uri="{FF2B5EF4-FFF2-40B4-BE49-F238E27FC236}">
                <a16:creationId xmlns:a16="http://schemas.microsoft.com/office/drawing/2014/main" id="{C2AAC1D1-E1AA-4E83-BBDB-E110CF087C6D}"/>
              </a:ext>
            </a:extLst>
          </xdr:cNvPr>
          <xdr:cNvSpPr>
            <a:spLocks noChangeShapeType="1"/>
          </xdr:cNvSpPr>
        </xdr:nvSpPr>
        <xdr:spPr bwMode="auto">
          <a:xfrm>
            <a:off x="153" y="841"/>
            <a:ext cx="453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69" name="Line 115">
            <a:extLst>
              <a:ext uri="{FF2B5EF4-FFF2-40B4-BE49-F238E27FC236}">
                <a16:creationId xmlns:a16="http://schemas.microsoft.com/office/drawing/2014/main" id="{FF99ADEF-DFB6-4C3E-AB0C-F3B59247B834}"/>
              </a:ext>
            </a:extLst>
          </xdr:cNvPr>
          <xdr:cNvSpPr>
            <a:spLocks noChangeShapeType="1"/>
          </xdr:cNvSpPr>
        </xdr:nvSpPr>
        <xdr:spPr bwMode="auto">
          <a:xfrm flipV="1">
            <a:off x="606" y="614"/>
            <a:ext cx="227" cy="22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70" name="Line 116">
            <a:extLst>
              <a:ext uri="{FF2B5EF4-FFF2-40B4-BE49-F238E27FC236}">
                <a16:creationId xmlns:a16="http://schemas.microsoft.com/office/drawing/2014/main" id="{97EF876D-F0B0-4E0F-B90B-80EF4219AD21}"/>
              </a:ext>
            </a:extLst>
          </xdr:cNvPr>
          <xdr:cNvSpPr>
            <a:spLocks noChangeShapeType="1"/>
          </xdr:cNvSpPr>
        </xdr:nvSpPr>
        <xdr:spPr bwMode="auto">
          <a:xfrm>
            <a:off x="493" y="160"/>
            <a:ext cx="340" cy="45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71" name="Line 117">
            <a:extLst>
              <a:ext uri="{FF2B5EF4-FFF2-40B4-BE49-F238E27FC236}">
                <a16:creationId xmlns:a16="http://schemas.microsoft.com/office/drawing/2014/main" id="{4F9ABC8C-865E-4EE8-8A92-E17B10BB2FA4}"/>
              </a:ext>
            </a:extLst>
          </xdr:cNvPr>
          <xdr:cNvSpPr>
            <a:spLocks noChangeShapeType="1"/>
          </xdr:cNvSpPr>
        </xdr:nvSpPr>
        <xdr:spPr bwMode="auto">
          <a:xfrm flipV="1">
            <a:off x="153" y="614"/>
            <a:ext cx="226" cy="22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72" name="Line 118">
            <a:extLst>
              <a:ext uri="{FF2B5EF4-FFF2-40B4-BE49-F238E27FC236}">
                <a16:creationId xmlns:a16="http://schemas.microsoft.com/office/drawing/2014/main" id="{545A742C-6F38-40EF-B46E-033852FE9DE8}"/>
              </a:ext>
            </a:extLst>
          </xdr:cNvPr>
          <xdr:cNvSpPr>
            <a:spLocks noChangeShapeType="1"/>
          </xdr:cNvSpPr>
        </xdr:nvSpPr>
        <xdr:spPr bwMode="auto">
          <a:xfrm>
            <a:off x="379" y="614"/>
            <a:ext cx="454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73" name="Line 119">
            <a:extLst>
              <a:ext uri="{FF2B5EF4-FFF2-40B4-BE49-F238E27FC236}">
                <a16:creationId xmlns:a16="http://schemas.microsoft.com/office/drawing/2014/main" id="{92C30AE7-FD9F-4FE9-A1FB-424605BB7B72}"/>
              </a:ext>
            </a:extLst>
          </xdr:cNvPr>
          <xdr:cNvSpPr>
            <a:spLocks noChangeShapeType="1"/>
          </xdr:cNvSpPr>
        </xdr:nvSpPr>
        <xdr:spPr bwMode="auto">
          <a:xfrm>
            <a:off x="493" y="160"/>
            <a:ext cx="1" cy="56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74" name="Line 120">
            <a:extLst>
              <a:ext uri="{FF2B5EF4-FFF2-40B4-BE49-F238E27FC236}">
                <a16:creationId xmlns:a16="http://schemas.microsoft.com/office/drawing/2014/main" id="{83E1D09E-B48F-4430-80C3-6B07002448BD}"/>
              </a:ext>
            </a:extLst>
          </xdr:cNvPr>
          <xdr:cNvSpPr>
            <a:spLocks noChangeShapeType="1"/>
          </xdr:cNvSpPr>
        </xdr:nvSpPr>
        <xdr:spPr bwMode="auto">
          <a:xfrm flipV="1">
            <a:off x="379" y="160"/>
            <a:ext cx="114" cy="45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75" name="Line 121">
            <a:extLst>
              <a:ext uri="{FF2B5EF4-FFF2-40B4-BE49-F238E27FC236}">
                <a16:creationId xmlns:a16="http://schemas.microsoft.com/office/drawing/2014/main" id="{5F49892F-76E3-46AC-AD5D-326930951549}"/>
              </a:ext>
            </a:extLst>
          </xdr:cNvPr>
          <xdr:cNvSpPr>
            <a:spLocks noChangeShapeType="1"/>
          </xdr:cNvSpPr>
        </xdr:nvSpPr>
        <xdr:spPr bwMode="auto">
          <a:xfrm flipV="1">
            <a:off x="153" y="614"/>
            <a:ext cx="680" cy="22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76" name="Line 122">
            <a:extLst>
              <a:ext uri="{FF2B5EF4-FFF2-40B4-BE49-F238E27FC236}">
                <a16:creationId xmlns:a16="http://schemas.microsoft.com/office/drawing/2014/main" id="{05A3DC68-6473-4BA1-9C48-4582BF689189}"/>
              </a:ext>
            </a:extLst>
          </xdr:cNvPr>
          <xdr:cNvSpPr>
            <a:spLocks noChangeShapeType="1"/>
          </xdr:cNvSpPr>
        </xdr:nvSpPr>
        <xdr:spPr bwMode="auto">
          <a:xfrm>
            <a:off x="379" y="614"/>
            <a:ext cx="227" cy="22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77" name="Line 123">
            <a:extLst>
              <a:ext uri="{FF2B5EF4-FFF2-40B4-BE49-F238E27FC236}">
                <a16:creationId xmlns:a16="http://schemas.microsoft.com/office/drawing/2014/main" id="{6D8522A1-1BCA-4DAC-A6B0-4105F50C63CA}"/>
              </a:ext>
            </a:extLst>
          </xdr:cNvPr>
          <xdr:cNvSpPr>
            <a:spLocks noChangeShapeType="1"/>
          </xdr:cNvSpPr>
        </xdr:nvSpPr>
        <xdr:spPr bwMode="auto">
          <a:xfrm flipV="1">
            <a:off x="466" y="683"/>
            <a:ext cx="29" cy="1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78" name="Line 124">
            <a:extLst>
              <a:ext uri="{FF2B5EF4-FFF2-40B4-BE49-F238E27FC236}">
                <a16:creationId xmlns:a16="http://schemas.microsoft.com/office/drawing/2014/main" id="{6747604F-501C-4DBB-9377-1100700D80D2}"/>
              </a:ext>
            </a:extLst>
          </xdr:cNvPr>
          <xdr:cNvSpPr>
            <a:spLocks noChangeShapeType="1"/>
          </xdr:cNvSpPr>
        </xdr:nvSpPr>
        <xdr:spPr bwMode="auto">
          <a:xfrm>
            <a:off x="466" y="697"/>
            <a:ext cx="1" cy="4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97" name="Text Box 125">
            <a:extLst>
              <a:ext uri="{FF2B5EF4-FFF2-40B4-BE49-F238E27FC236}">
                <a16:creationId xmlns:a16="http://schemas.microsoft.com/office/drawing/2014/main" id="{8A292BD6-46B2-466B-AC12-99ACCE96FAF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1" y="57"/>
            <a:ext cx="84" cy="2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98" name="Text Box 126">
            <a:extLst>
              <a:ext uri="{FF2B5EF4-FFF2-40B4-BE49-F238E27FC236}">
                <a16:creationId xmlns:a16="http://schemas.microsoft.com/office/drawing/2014/main" id="{EC303495-3E18-4E01-9191-C7AEC380ED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807"/>
            <a:ext cx="84" cy="2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99" name="Text Box 127">
            <a:extLst>
              <a:ext uri="{FF2B5EF4-FFF2-40B4-BE49-F238E27FC236}">
                <a16:creationId xmlns:a16="http://schemas.microsoft.com/office/drawing/2014/main" id="{B31ED969-48F8-43B3-BEFA-C4F14B9033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4" y="843"/>
            <a:ext cx="84" cy="2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00" name="Text Box 128">
            <a:extLst>
              <a:ext uri="{FF2B5EF4-FFF2-40B4-BE49-F238E27FC236}">
                <a16:creationId xmlns:a16="http://schemas.microsoft.com/office/drawing/2014/main" id="{64429DD3-A172-4D7C-B512-F2E30C4566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4" y="573"/>
            <a:ext cx="84" cy="2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01" name="Text Box 129">
            <a:extLst>
              <a:ext uri="{FF2B5EF4-FFF2-40B4-BE49-F238E27FC236}">
                <a16:creationId xmlns:a16="http://schemas.microsoft.com/office/drawing/2014/main" id="{71B100C1-6653-4D09-9BFD-26CAB33BC654}"/>
              </a:ext>
            </a:extLst>
          </xdr:cNvPr>
          <xdr:cNvSpPr txBox="1">
            <a:spLocks noChangeArrowheads="1"/>
          </xdr:cNvSpPr>
        </xdr:nvSpPr>
        <xdr:spPr bwMode="auto">
          <a:xfrm>
            <a:off x="302" y="537"/>
            <a:ext cx="84" cy="2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02" name="Text Box 130">
            <a:extLst>
              <a:ext uri="{FF2B5EF4-FFF2-40B4-BE49-F238E27FC236}">
                <a16:creationId xmlns:a16="http://schemas.microsoft.com/office/drawing/2014/main" id="{EF6AB69E-E491-4D55-96EF-2A72AE1B86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45" y="723"/>
            <a:ext cx="84" cy="2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31</xdr:col>
      <xdr:colOff>28575</xdr:colOff>
      <xdr:row>50</xdr:row>
      <xdr:rowOff>133350</xdr:rowOff>
    </xdr:from>
    <xdr:to>
      <xdr:col>41</xdr:col>
      <xdr:colOff>85725</xdr:colOff>
      <xdr:row>57</xdr:row>
      <xdr:rowOff>9525</xdr:rowOff>
    </xdr:to>
    <xdr:grpSp>
      <xdr:nvGrpSpPr>
        <xdr:cNvPr id="3646" name="Group 131">
          <a:extLst>
            <a:ext uri="{FF2B5EF4-FFF2-40B4-BE49-F238E27FC236}">
              <a16:creationId xmlns:a16="http://schemas.microsoft.com/office/drawing/2014/main" id="{88BAD4D9-DD19-4443-B856-A4E5DEBEAD8D}"/>
            </a:ext>
          </a:extLst>
        </xdr:cNvPr>
        <xdr:cNvGrpSpPr>
          <a:grpSpLocks/>
        </xdr:cNvGrpSpPr>
      </xdr:nvGrpSpPr>
      <xdr:grpSpPr bwMode="auto">
        <a:xfrm>
          <a:off x="4162425" y="12954000"/>
          <a:ext cx="1390650" cy="1654175"/>
          <a:chOff x="57" y="57"/>
          <a:chExt cx="871" cy="1014"/>
        </a:xfrm>
      </xdr:grpSpPr>
      <xdr:sp macro="" textlink="">
        <xdr:nvSpPr>
          <xdr:cNvPr id="3647" name="Line 132">
            <a:extLst>
              <a:ext uri="{FF2B5EF4-FFF2-40B4-BE49-F238E27FC236}">
                <a16:creationId xmlns:a16="http://schemas.microsoft.com/office/drawing/2014/main" id="{3C0EEA3C-BEFD-4D7D-9201-BCF53F52BCF8}"/>
              </a:ext>
            </a:extLst>
          </xdr:cNvPr>
          <xdr:cNvSpPr>
            <a:spLocks noChangeShapeType="1"/>
          </xdr:cNvSpPr>
        </xdr:nvSpPr>
        <xdr:spPr bwMode="auto">
          <a:xfrm flipV="1">
            <a:off x="153" y="160"/>
            <a:ext cx="340" cy="6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48" name="Line 133">
            <a:extLst>
              <a:ext uri="{FF2B5EF4-FFF2-40B4-BE49-F238E27FC236}">
                <a16:creationId xmlns:a16="http://schemas.microsoft.com/office/drawing/2014/main" id="{4F873BB1-D852-41F9-AFAF-733092F1DB9D}"/>
              </a:ext>
            </a:extLst>
          </xdr:cNvPr>
          <xdr:cNvSpPr>
            <a:spLocks noChangeShapeType="1"/>
          </xdr:cNvSpPr>
        </xdr:nvSpPr>
        <xdr:spPr bwMode="auto">
          <a:xfrm>
            <a:off x="493" y="160"/>
            <a:ext cx="113" cy="6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49" name="Line 134">
            <a:extLst>
              <a:ext uri="{FF2B5EF4-FFF2-40B4-BE49-F238E27FC236}">
                <a16:creationId xmlns:a16="http://schemas.microsoft.com/office/drawing/2014/main" id="{95088261-12A4-4E3D-8FE2-2AA8383FBD15}"/>
              </a:ext>
            </a:extLst>
          </xdr:cNvPr>
          <xdr:cNvSpPr>
            <a:spLocks noChangeShapeType="1"/>
          </xdr:cNvSpPr>
        </xdr:nvSpPr>
        <xdr:spPr bwMode="auto">
          <a:xfrm>
            <a:off x="153" y="841"/>
            <a:ext cx="453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0" name="Line 135">
            <a:extLst>
              <a:ext uri="{FF2B5EF4-FFF2-40B4-BE49-F238E27FC236}">
                <a16:creationId xmlns:a16="http://schemas.microsoft.com/office/drawing/2014/main" id="{AE0BE957-683C-487A-AEA5-F8E179A41342}"/>
              </a:ext>
            </a:extLst>
          </xdr:cNvPr>
          <xdr:cNvSpPr>
            <a:spLocks noChangeShapeType="1"/>
          </xdr:cNvSpPr>
        </xdr:nvSpPr>
        <xdr:spPr bwMode="auto">
          <a:xfrm flipV="1">
            <a:off x="606" y="614"/>
            <a:ext cx="227" cy="22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1" name="Line 136">
            <a:extLst>
              <a:ext uri="{FF2B5EF4-FFF2-40B4-BE49-F238E27FC236}">
                <a16:creationId xmlns:a16="http://schemas.microsoft.com/office/drawing/2014/main" id="{D4323E50-0AB9-4143-9B1B-E94A8177BAE7}"/>
              </a:ext>
            </a:extLst>
          </xdr:cNvPr>
          <xdr:cNvSpPr>
            <a:spLocks noChangeShapeType="1"/>
          </xdr:cNvSpPr>
        </xdr:nvSpPr>
        <xdr:spPr bwMode="auto">
          <a:xfrm>
            <a:off x="493" y="160"/>
            <a:ext cx="340" cy="45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2" name="Line 137">
            <a:extLst>
              <a:ext uri="{FF2B5EF4-FFF2-40B4-BE49-F238E27FC236}">
                <a16:creationId xmlns:a16="http://schemas.microsoft.com/office/drawing/2014/main" id="{CFEBD9BD-8144-4E13-A983-630624ED732C}"/>
              </a:ext>
            </a:extLst>
          </xdr:cNvPr>
          <xdr:cNvSpPr>
            <a:spLocks noChangeShapeType="1"/>
          </xdr:cNvSpPr>
        </xdr:nvSpPr>
        <xdr:spPr bwMode="auto">
          <a:xfrm flipV="1">
            <a:off x="153" y="614"/>
            <a:ext cx="226" cy="22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3" name="Line 138">
            <a:extLst>
              <a:ext uri="{FF2B5EF4-FFF2-40B4-BE49-F238E27FC236}">
                <a16:creationId xmlns:a16="http://schemas.microsoft.com/office/drawing/2014/main" id="{D517BDFD-55E9-4BCB-81B6-A6E3EFC85626}"/>
              </a:ext>
            </a:extLst>
          </xdr:cNvPr>
          <xdr:cNvSpPr>
            <a:spLocks noChangeShapeType="1"/>
          </xdr:cNvSpPr>
        </xdr:nvSpPr>
        <xdr:spPr bwMode="auto">
          <a:xfrm>
            <a:off x="379" y="614"/>
            <a:ext cx="454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4" name="Line 139">
            <a:extLst>
              <a:ext uri="{FF2B5EF4-FFF2-40B4-BE49-F238E27FC236}">
                <a16:creationId xmlns:a16="http://schemas.microsoft.com/office/drawing/2014/main" id="{84DD96DA-C535-4F59-8596-77C828884B7B}"/>
              </a:ext>
            </a:extLst>
          </xdr:cNvPr>
          <xdr:cNvSpPr>
            <a:spLocks noChangeShapeType="1"/>
          </xdr:cNvSpPr>
        </xdr:nvSpPr>
        <xdr:spPr bwMode="auto">
          <a:xfrm>
            <a:off x="493" y="160"/>
            <a:ext cx="1" cy="56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5" name="Line 140">
            <a:extLst>
              <a:ext uri="{FF2B5EF4-FFF2-40B4-BE49-F238E27FC236}">
                <a16:creationId xmlns:a16="http://schemas.microsoft.com/office/drawing/2014/main" id="{7904C195-74B6-4D6A-AAA4-FC6C4AF174C6}"/>
              </a:ext>
            </a:extLst>
          </xdr:cNvPr>
          <xdr:cNvSpPr>
            <a:spLocks noChangeShapeType="1"/>
          </xdr:cNvSpPr>
        </xdr:nvSpPr>
        <xdr:spPr bwMode="auto">
          <a:xfrm flipV="1">
            <a:off x="379" y="160"/>
            <a:ext cx="114" cy="45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6" name="Line 141">
            <a:extLst>
              <a:ext uri="{FF2B5EF4-FFF2-40B4-BE49-F238E27FC236}">
                <a16:creationId xmlns:a16="http://schemas.microsoft.com/office/drawing/2014/main" id="{9D377EB4-5BD8-4869-A13F-45E03B5BA59C}"/>
              </a:ext>
            </a:extLst>
          </xdr:cNvPr>
          <xdr:cNvSpPr>
            <a:spLocks noChangeShapeType="1"/>
          </xdr:cNvSpPr>
        </xdr:nvSpPr>
        <xdr:spPr bwMode="auto">
          <a:xfrm flipV="1">
            <a:off x="153" y="614"/>
            <a:ext cx="680" cy="22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7" name="Line 142">
            <a:extLst>
              <a:ext uri="{FF2B5EF4-FFF2-40B4-BE49-F238E27FC236}">
                <a16:creationId xmlns:a16="http://schemas.microsoft.com/office/drawing/2014/main" id="{FAC9EEFC-CB88-4F18-91C5-13003E7734C8}"/>
              </a:ext>
            </a:extLst>
          </xdr:cNvPr>
          <xdr:cNvSpPr>
            <a:spLocks noChangeShapeType="1"/>
          </xdr:cNvSpPr>
        </xdr:nvSpPr>
        <xdr:spPr bwMode="auto">
          <a:xfrm>
            <a:off x="379" y="614"/>
            <a:ext cx="227" cy="22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8" name="Line 143">
            <a:extLst>
              <a:ext uri="{FF2B5EF4-FFF2-40B4-BE49-F238E27FC236}">
                <a16:creationId xmlns:a16="http://schemas.microsoft.com/office/drawing/2014/main" id="{A6430386-A5D6-48C8-9A9A-52401ADEC58D}"/>
              </a:ext>
            </a:extLst>
          </xdr:cNvPr>
          <xdr:cNvSpPr>
            <a:spLocks noChangeShapeType="1"/>
          </xdr:cNvSpPr>
        </xdr:nvSpPr>
        <xdr:spPr bwMode="auto">
          <a:xfrm flipV="1">
            <a:off x="466" y="683"/>
            <a:ext cx="29" cy="1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9" name="Line 144">
            <a:extLst>
              <a:ext uri="{FF2B5EF4-FFF2-40B4-BE49-F238E27FC236}">
                <a16:creationId xmlns:a16="http://schemas.microsoft.com/office/drawing/2014/main" id="{FC4C0A86-FE96-40FE-B5F5-9C42E7680E45}"/>
              </a:ext>
            </a:extLst>
          </xdr:cNvPr>
          <xdr:cNvSpPr>
            <a:spLocks noChangeShapeType="1"/>
          </xdr:cNvSpPr>
        </xdr:nvSpPr>
        <xdr:spPr bwMode="auto">
          <a:xfrm>
            <a:off x="466" y="697"/>
            <a:ext cx="1" cy="4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17" name="Text Box 145">
            <a:extLst>
              <a:ext uri="{FF2B5EF4-FFF2-40B4-BE49-F238E27FC236}">
                <a16:creationId xmlns:a16="http://schemas.microsoft.com/office/drawing/2014/main" id="{B9FF1494-2BF5-446C-BB20-EA5CADF527B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1" y="57"/>
            <a:ext cx="84" cy="2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18" name="Text Box 146">
            <a:extLst>
              <a:ext uri="{FF2B5EF4-FFF2-40B4-BE49-F238E27FC236}">
                <a16:creationId xmlns:a16="http://schemas.microsoft.com/office/drawing/2014/main" id="{838AC2EE-4924-4B32-A420-547D40F1FD5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807"/>
            <a:ext cx="84" cy="2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19" name="Text Box 147">
            <a:extLst>
              <a:ext uri="{FF2B5EF4-FFF2-40B4-BE49-F238E27FC236}">
                <a16:creationId xmlns:a16="http://schemas.microsoft.com/office/drawing/2014/main" id="{2C230E49-6EE1-4443-B40A-8D053C863BA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94" y="843"/>
            <a:ext cx="84" cy="2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20" name="Text Box 148">
            <a:extLst>
              <a:ext uri="{FF2B5EF4-FFF2-40B4-BE49-F238E27FC236}">
                <a16:creationId xmlns:a16="http://schemas.microsoft.com/office/drawing/2014/main" id="{A4066EA1-F23F-4A3E-B4AB-B1582FD100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4" y="573"/>
            <a:ext cx="84" cy="2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21" name="Text Box 149">
            <a:extLst>
              <a:ext uri="{FF2B5EF4-FFF2-40B4-BE49-F238E27FC236}">
                <a16:creationId xmlns:a16="http://schemas.microsoft.com/office/drawing/2014/main" id="{C76ED261-31D5-4E8B-94E7-4720FE5FB814}"/>
              </a:ext>
            </a:extLst>
          </xdr:cNvPr>
          <xdr:cNvSpPr txBox="1">
            <a:spLocks noChangeArrowheads="1"/>
          </xdr:cNvSpPr>
        </xdr:nvSpPr>
        <xdr:spPr bwMode="auto">
          <a:xfrm>
            <a:off x="302" y="537"/>
            <a:ext cx="84" cy="2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22" name="Text Box 150">
            <a:extLst>
              <a:ext uri="{FF2B5EF4-FFF2-40B4-BE49-F238E27FC236}">
                <a16:creationId xmlns:a16="http://schemas.microsoft.com/office/drawing/2014/main" id="{F21C2C20-A89B-4F06-B91D-61F62F6D934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45" y="723"/>
            <a:ext cx="84" cy="2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100"/>
  <sheetViews>
    <sheetView tabSelected="1" workbookViewId="0"/>
  </sheetViews>
  <sheetFormatPr defaultRowHeight="14" x14ac:dyDescent="0.2"/>
  <cols>
    <col min="1" max="43" width="1.75" customWidth="1"/>
    <col min="44" max="46" width="9" customWidth="1"/>
    <col min="47" max="52" width="9" style="14"/>
  </cols>
  <sheetData>
    <row r="1" spans="1:52" ht="23.5" x14ac:dyDescent="0.2">
      <c r="D1" s="3" t="s">
        <v>3</v>
      </c>
      <c r="AM1" s="2" t="s">
        <v>110</v>
      </c>
      <c r="AN1" s="2"/>
      <c r="AO1" s="27"/>
      <c r="AP1" s="27"/>
      <c r="AR1" s="14"/>
      <c r="AS1" s="14"/>
      <c r="AT1" s="14"/>
      <c r="AX1"/>
      <c r="AY1"/>
      <c r="AZ1"/>
    </row>
    <row r="2" spans="1:5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4"/>
      <c r="AS2" s="14"/>
      <c r="AT2" s="14"/>
      <c r="AX2"/>
      <c r="AY2"/>
      <c r="AZ2"/>
    </row>
    <row r="3" spans="1:52" ht="20.149999999999999" customHeight="1" x14ac:dyDescent="0.2">
      <c r="A3" s="1" t="s">
        <v>111</v>
      </c>
      <c r="D3" t="s">
        <v>5</v>
      </c>
    </row>
    <row r="4" spans="1:52" ht="20.149999999999999" customHeight="1" x14ac:dyDescent="0.2">
      <c r="C4" s="1" t="s">
        <v>112</v>
      </c>
      <c r="F4" t="s">
        <v>113</v>
      </c>
      <c r="J4" s="28">
        <f ca="1">INT(RAND()*5+8)</f>
        <v>12</v>
      </c>
      <c r="K4" s="28"/>
      <c r="L4" t="s">
        <v>114</v>
      </c>
    </row>
    <row r="5" spans="1:52" ht="20.149999999999999" customHeight="1" x14ac:dyDescent="0.2">
      <c r="F5" t="s">
        <v>115</v>
      </c>
      <c r="J5" s="28">
        <f ca="1">INT(RAND()*5+3)</f>
        <v>5</v>
      </c>
      <c r="K5" s="28"/>
      <c r="L5" t="s">
        <v>114</v>
      </c>
    </row>
    <row r="6" spans="1:52" ht="20.149999999999999" customHeight="1" x14ac:dyDescent="0.2"/>
    <row r="7" spans="1:52" ht="20.149999999999999" customHeight="1" x14ac:dyDescent="0.2"/>
    <row r="8" spans="1:52" ht="20.149999999999999" customHeight="1" x14ac:dyDescent="0.2"/>
    <row r="9" spans="1:52" ht="20.149999999999999" customHeight="1" x14ac:dyDescent="0.2"/>
    <row r="10" spans="1:52" ht="20.149999999999999" customHeight="1" x14ac:dyDescent="0.2"/>
    <row r="11" spans="1:52" ht="20.149999999999999" customHeight="1" x14ac:dyDescent="0.2">
      <c r="C11" s="1" t="s">
        <v>116</v>
      </c>
      <c r="F11" t="s">
        <v>117</v>
      </c>
      <c r="J11" s="28">
        <f ca="1">INT(RAND()*5+8)</f>
        <v>11</v>
      </c>
      <c r="K11" s="28"/>
      <c r="L11" t="s">
        <v>118</v>
      </c>
    </row>
    <row r="12" spans="1:52" ht="20.149999999999999" customHeight="1" x14ac:dyDescent="0.2">
      <c r="F12" t="s">
        <v>119</v>
      </c>
      <c r="J12" s="28">
        <f ca="1">INT(RAND()*5+13)</f>
        <v>15</v>
      </c>
      <c r="K12" s="28"/>
      <c r="L12" t="s">
        <v>118</v>
      </c>
    </row>
    <row r="13" spans="1:52" ht="20.149999999999999" customHeight="1" x14ac:dyDescent="0.2"/>
    <row r="14" spans="1:52" ht="20.149999999999999" customHeight="1" x14ac:dyDescent="0.2"/>
    <row r="15" spans="1:52" ht="20.149999999999999" customHeight="1" x14ac:dyDescent="0.2"/>
    <row r="16" spans="1:52" ht="20.149999999999999" customHeight="1" x14ac:dyDescent="0.2"/>
    <row r="17" spans="1:52" ht="20.149999999999999" customHeight="1" x14ac:dyDescent="0.2"/>
    <row r="18" spans="1:52" ht="20.149999999999999" customHeight="1" x14ac:dyDescent="0.2">
      <c r="A18" s="1" t="s">
        <v>120</v>
      </c>
      <c r="D18" t="s">
        <v>9</v>
      </c>
    </row>
    <row r="19" spans="1:52" ht="20.149999999999999" customHeight="1" x14ac:dyDescent="0.2">
      <c r="C19" s="1" t="s">
        <v>121</v>
      </c>
      <c r="F19" s="26">
        <f ca="1">INT(RAND()*4+3)</f>
        <v>4</v>
      </c>
      <c r="G19" s="26"/>
      <c r="H19" s="26"/>
      <c r="I19" t="s">
        <v>122</v>
      </c>
      <c r="L19" s="26">
        <f ca="1">F19+1</f>
        <v>5</v>
      </c>
      <c r="M19" s="26"/>
      <c r="N19" s="26"/>
      <c r="O19" t="s">
        <v>123</v>
      </c>
      <c r="R19" s="26">
        <f ca="1">F19+2</f>
        <v>6</v>
      </c>
      <c r="S19" s="26"/>
      <c r="T19" s="26"/>
      <c r="U19" t="s">
        <v>114</v>
      </c>
    </row>
    <row r="20" spans="1:52" ht="20.149999999999999" customHeight="1" x14ac:dyDescent="0.2"/>
    <row r="21" spans="1:52" ht="20.149999999999999" customHeight="1" x14ac:dyDescent="0.2"/>
    <row r="22" spans="1:52" ht="20.149999999999999" customHeight="1" x14ac:dyDescent="0.2"/>
    <row r="23" spans="1:52" ht="20.149999999999999" customHeight="1" x14ac:dyDescent="0.2">
      <c r="C23" s="1" t="s">
        <v>116</v>
      </c>
      <c r="F23" s="26">
        <f ca="1">INT(RAND()*3+6)</f>
        <v>6</v>
      </c>
      <c r="G23" s="26"/>
      <c r="H23" s="26"/>
      <c r="I23" t="s">
        <v>123</v>
      </c>
      <c r="L23" s="26">
        <f ca="1">INT(RAND()*3+8)</f>
        <v>8</v>
      </c>
      <c r="M23" s="26"/>
      <c r="N23" s="26"/>
      <c r="O23" t="s">
        <v>123</v>
      </c>
      <c r="R23" s="26">
        <f ca="1">INT(RAND()*5+10)</f>
        <v>12</v>
      </c>
      <c r="S23" s="26"/>
      <c r="T23" s="26"/>
      <c r="U23" t="s">
        <v>114</v>
      </c>
    </row>
    <row r="24" spans="1:52" ht="20.149999999999999" customHeight="1" x14ac:dyDescent="0.2"/>
    <row r="25" spans="1:52" ht="20.149999999999999" customHeight="1" x14ac:dyDescent="0.2"/>
    <row r="26" spans="1:52" ht="20.149999999999999" customHeight="1" x14ac:dyDescent="0.2"/>
    <row r="27" spans="1:52" ht="20.149999999999999" customHeight="1" x14ac:dyDescent="0.2">
      <c r="C27" s="1" t="s">
        <v>124</v>
      </c>
      <c r="F27" s="26">
        <f ca="1">INT(RAND()*5+15)*0.1</f>
        <v>1.5</v>
      </c>
      <c r="G27" s="26"/>
      <c r="H27" s="26"/>
      <c r="I27" t="s">
        <v>123</v>
      </c>
      <c r="L27" s="26">
        <f ca="1">INT(RAND()*5+20)*0.1</f>
        <v>2.1</v>
      </c>
      <c r="M27" s="26"/>
      <c r="N27" s="26"/>
      <c r="O27" t="s">
        <v>123</v>
      </c>
      <c r="R27" s="26">
        <f ca="1">INT(RAND()*10+25)*0.1</f>
        <v>3.4000000000000004</v>
      </c>
      <c r="S27" s="26"/>
      <c r="T27" s="26"/>
      <c r="U27" t="s">
        <v>114</v>
      </c>
    </row>
    <row r="28" spans="1:52" ht="20.149999999999999" customHeight="1" x14ac:dyDescent="0.2"/>
    <row r="29" spans="1:52" ht="20.149999999999999" customHeight="1" x14ac:dyDescent="0.2"/>
    <row r="30" spans="1:52" ht="20.149999999999999" customHeight="1" x14ac:dyDescent="0.2">
      <c r="G30" s="2"/>
      <c r="H30" s="2"/>
      <c r="I30" s="2"/>
      <c r="N30" s="2"/>
      <c r="O30" s="2"/>
      <c r="P30" s="2"/>
      <c r="U30" s="2"/>
      <c r="V30" s="2"/>
      <c r="W30" s="2"/>
      <c r="AU30" s="14">
        <f ca="1">INT(RAND()*3)</f>
        <v>1</v>
      </c>
      <c r="AV30" s="14">
        <v>0</v>
      </c>
      <c r="AW30" s="14">
        <v>1</v>
      </c>
      <c r="AX30" s="14">
        <v>2</v>
      </c>
      <c r="AY30" s="14">
        <v>3</v>
      </c>
      <c r="AZ30" s="14">
        <v>4</v>
      </c>
    </row>
    <row r="31" spans="1:52" ht="20.149999999999999" customHeight="1" x14ac:dyDescent="0.35">
      <c r="C31" s="1" t="s">
        <v>125</v>
      </c>
      <c r="F31" s="30" t="s">
        <v>126</v>
      </c>
      <c r="G31" s="30"/>
      <c r="H31" s="31">
        <f ca="1">HLOOKUP(AU30,$AV$30:$AZ$31,2)</f>
        <v>3</v>
      </c>
      <c r="I31" s="31"/>
      <c r="J31" s="7" t="s">
        <v>127</v>
      </c>
      <c r="M31" s="30" t="s">
        <v>128</v>
      </c>
      <c r="N31" s="30"/>
      <c r="O31" s="31">
        <f ca="1">HLOOKUP(AU31,$AV$30:$AZ$31,2)</f>
        <v>5</v>
      </c>
      <c r="P31" s="31"/>
      <c r="Q31" s="7" t="s">
        <v>127</v>
      </c>
      <c r="T31" s="30" t="s">
        <v>128</v>
      </c>
      <c r="U31" s="30"/>
      <c r="V31" s="31">
        <f ca="1">HLOOKUP(AU32,$AV$30:$AZ$31,2)</f>
        <v>6</v>
      </c>
      <c r="W31" s="31"/>
      <c r="X31" s="7" t="s">
        <v>127</v>
      </c>
      <c r="AU31" s="14">
        <f ca="1">AU30+1</f>
        <v>2</v>
      </c>
      <c r="AV31" s="14">
        <v>2</v>
      </c>
      <c r="AW31" s="14">
        <v>3</v>
      </c>
      <c r="AX31" s="14">
        <v>5</v>
      </c>
      <c r="AY31" s="14">
        <v>6</v>
      </c>
      <c r="AZ31" s="14">
        <v>7</v>
      </c>
    </row>
    <row r="32" spans="1:52" ht="20.149999999999999" customHeight="1" x14ac:dyDescent="0.2">
      <c r="AU32" s="14">
        <f ca="1">AU31+1</f>
        <v>3</v>
      </c>
    </row>
    <row r="33" spans="1:53" ht="20.149999999999999" customHeight="1" x14ac:dyDescent="0.2"/>
    <row r="34" spans="1:53" ht="20.149999999999999" customHeight="1" x14ac:dyDescent="0.2"/>
    <row r="35" spans="1:53" ht="20.149999999999999" customHeight="1" x14ac:dyDescent="0.2"/>
    <row r="36" spans="1:53" ht="19" customHeight="1" x14ac:dyDescent="0.2"/>
    <row r="37" spans="1:53" ht="19" customHeight="1" x14ac:dyDescent="0.2"/>
    <row r="38" spans="1:53" ht="23.5" x14ac:dyDescent="0.2">
      <c r="D38" s="3" t="str">
        <f>IF(D1="","",D1)</f>
        <v>三平方の定理</v>
      </c>
      <c r="AM38" s="2" t="str">
        <f>IF(AM1="","",AM1)</f>
        <v>№</v>
      </c>
      <c r="AN38" s="2"/>
      <c r="AO38" s="27" t="str">
        <f>IF(AO1="","",AO1)</f>
        <v/>
      </c>
      <c r="AP38" s="27" t="str">
        <f>IF(AP1="","",AP1)</f>
        <v/>
      </c>
      <c r="AR38" s="14"/>
      <c r="AS38" s="14"/>
      <c r="AT38" s="14"/>
      <c r="AX38"/>
      <c r="AY38"/>
      <c r="AZ38"/>
    </row>
    <row r="39" spans="1:53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4"/>
      <c r="AS39" s="14"/>
      <c r="AT39" s="14"/>
      <c r="AX39"/>
      <c r="AY39"/>
      <c r="AZ39"/>
    </row>
    <row r="40" spans="1:53" ht="20.149999999999999" customHeight="1" x14ac:dyDescent="0.2">
      <c r="A40" s="1" t="str">
        <f t="shared" ref="A40:A73" si="0">IF(A3="","",A3)</f>
        <v>１．</v>
      </c>
      <c r="D40" t="str">
        <f>IF(D3="","",D3)</f>
        <v>下の図の直角三角形で，残りの辺の長さを求めなさい。</v>
      </c>
    </row>
    <row r="41" spans="1:53" ht="20.149999999999999" customHeight="1" x14ac:dyDescent="0.2">
      <c r="A41" t="str">
        <f t="shared" si="0"/>
        <v/>
      </c>
      <c r="B41" t="str">
        <f t="shared" ref="B41:C43" si="1">IF(B4="","",B4)</f>
        <v/>
      </c>
      <c r="C41" s="1" t="str">
        <f t="shared" si="1"/>
        <v>(1)</v>
      </c>
      <c r="F41" t="str">
        <f>IF(F4="","",F4)</f>
        <v>ＢＣ＝</v>
      </c>
      <c r="J41" s="28">
        <f t="shared" ref="J41:L42" ca="1" si="2">IF(J4="","",J4)</f>
        <v>12</v>
      </c>
      <c r="K41" s="28" t="str">
        <f t="shared" si="2"/>
        <v/>
      </c>
      <c r="L41" t="str">
        <f t="shared" si="2"/>
        <v>㎝</v>
      </c>
    </row>
    <row r="42" spans="1:53" ht="20.149999999999999" customHeight="1" x14ac:dyDescent="0.2">
      <c r="A42" t="str">
        <f t="shared" si="0"/>
        <v/>
      </c>
      <c r="B42" t="str">
        <f t="shared" si="1"/>
        <v/>
      </c>
      <c r="C42" t="str">
        <f t="shared" si="1"/>
        <v/>
      </c>
      <c r="F42" t="str">
        <f>IF(F5="","",F5)</f>
        <v>ＡＣ＝</v>
      </c>
      <c r="J42" s="28">
        <f t="shared" ca="1" si="2"/>
        <v>5</v>
      </c>
      <c r="K42" s="28" t="str">
        <f t="shared" si="2"/>
        <v/>
      </c>
      <c r="L42" t="str">
        <f t="shared" si="2"/>
        <v>㎝</v>
      </c>
    </row>
    <row r="43" spans="1:53" ht="20.149999999999999" customHeight="1" x14ac:dyDescent="0.2">
      <c r="A43" t="str">
        <f t="shared" si="0"/>
        <v/>
      </c>
      <c r="B43" t="str">
        <f t="shared" si="1"/>
        <v/>
      </c>
      <c r="C43" t="str">
        <f t="shared" si="1"/>
        <v/>
      </c>
      <c r="F43" s="8" t="s">
        <v>129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t="str">
        <f t="shared" ref="AB43:AT43" si="3">IF(AB6="","",AB6)</f>
        <v/>
      </c>
      <c r="AC43" t="str">
        <f t="shared" si="3"/>
        <v/>
      </c>
      <c r="AD43" t="str">
        <f t="shared" si="3"/>
        <v/>
      </c>
      <c r="AE43" t="str">
        <f t="shared" si="3"/>
        <v/>
      </c>
      <c r="AF43" t="str">
        <f t="shared" si="3"/>
        <v/>
      </c>
      <c r="AG43" t="str">
        <f t="shared" si="3"/>
        <v/>
      </c>
      <c r="AH43" t="str">
        <f t="shared" si="3"/>
        <v/>
      </c>
      <c r="AI43" t="str">
        <f t="shared" si="3"/>
        <v/>
      </c>
      <c r="AJ43" t="str">
        <f t="shared" si="3"/>
        <v/>
      </c>
      <c r="AK43" t="str">
        <f t="shared" si="3"/>
        <v/>
      </c>
      <c r="AL43" t="str">
        <f t="shared" si="3"/>
        <v/>
      </c>
      <c r="AM43" t="str">
        <f t="shared" si="3"/>
        <v/>
      </c>
      <c r="AN43" t="str">
        <f t="shared" si="3"/>
        <v/>
      </c>
      <c r="AO43" t="str">
        <f t="shared" si="3"/>
        <v/>
      </c>
      <c r="AP43" t="str">
        <f t="shared" si="3"/>
        <v/>
      </c>
      <c r="AQ43" t="str">
        <f t="shared" si="3"/>
        <v/>
      </c>
      <c r="AR43" t="str">
        <f t="shared" si="3"/>
        <v/>
      </c>
      <c r="AS43" t="str">
        <f t="shared" si="3"/>
        <v/>
      </c>
      <c r="AT43" t="str">
        <f t="shared" si="3"/>
        <v/>
      </c>
    </row>
    <row r="44" spans="1:53" ht="20.149999999999999" customHeight="1" x14ac:dyDescent="0.2">
      <c r="A44" t="str">
        <f t="shared" si="0"/>
        <v/>
      </c>
      <c r="B44" t="str">
        <f t="shared" ref="B44:C54" si="4">IF(B7="","",B7)</f>
        <v/>
      </c>
      <c r="C44" t="str">
        <f t="shared" si="4"/>
        <v/>
      </c>
      <c r="F44" s="29">
        <f ca="1">J41</f>
        <v>12</v>
      </c>
      <c r="G44" s="29"/>
      <c r="H44" s="9">
        <v>2</v>
      </c>
      <c r="I44" s="29" t="s">
        <v>130</v>
      </c>
      <c r="J44" s="29"/>
      <c r="K44" s="29">
        <f ca="1">J42</f>
        <v>5</v>
      </c>
      <c r="L44" s="29"/>
      <c r="M44" s="9">
        <v>2</v>
      </c>
      <c r="N44" s="29" t="s">
        <v>131</v>
      </c>
      <c r="O44" s="29"/>
      <c r="P44" s="29" t="s">
        <v>132</v>
      </c>
      <c r="Q44" s="29"/>
      <c r="R44" s="9">
        <v>2</v>
      </c>
      <c r="S44" s="8"/>
      <c r="T44" s="8"/>
      <c r="U44" s="8"/>
      <c r="V44" s="8"/>
      <c r="W44" s="8"/>
      <c r="X44" s="8"/>
      <c r="Y44" s="8"/>
      <c r="Z44" s="8"/>
      <c r="AA44" s="8"/>
      <c r="AB44" s="8"/>
      <c r="AU44" t="str">
        <f>IF(AT7="","",AT7)</f>
        <v/>
      </c>
      <c r="BA44" s="14"/>
    </row>
    <row r="45" spans="1:53" ht="20.149999999999999" customHeight="1" x14ac:dyDescent="0.2">
      <c r="A45" t="str">
        <f t="shared" si="0"/>
        <v/>
      </c>
      <c r="B45" t="str">
        <f t="shared" si="4"/>
        <v/>
      </c>
      <c r="C45" t="str">
        <f t="shared" si="4"/>
        <v/>
      </c>
      <c r="F45" s="8" t="str">
        <f>IF(F8="","",F8)</f>
        <v/>
      </c>
      <c r="G45" s="8" t="str">
        <f>IF(G8="","",G8)</f>
        <v/>
      </c>
      <c r="H45" s="8" t="str">
        <f>IF(H8="","",H8)</f>
        <v/>
      </c>
      <c r="I45" s="8" t="str">
        <f>IF(I8="","",I8)</f>
        <v/>
      </c>
      <c r="J45" s="29" t="s">
        <v>133</v>
      </c>
      <c r="K45" s="29"/>
      <c r="L45" s="9">
        <v>2</v>
      </c>
      <c r="M45" s="29" t="s">
        <v>134</v>
      </c>
      <c r="N45" s="29"/>
      <c r="O45" s="32">
        <f ca="1">F44^H44+K44^M44</f>
        <v>169</v>
      </c>
      <c r="P45" s="32"/>
      <c r="Q45" s="32"/>
      <c r="R45" s="8" t="str">
        <f t="shared" ref="R45:AT45" si="5">IF(R8="","",R8)</f>
        <v/>
      </c>
      <c r="S45" s="8" t="str">
        <f t="shared" si="5"/>
        <v/>
      </c>
      <c r="T45" s="8" t="str">
        <f t="shared" si="5"/>
        <v/>
      </c>
      <c r="U45" s="8" t="str">
        <f t="shared" si="5"/>
        <v/>
      </c>
      <c r="V45" s="8" t="str">
        <f t="shared" si="5"/>
        <v/>
      </c>
      <c r="W45" s="8" t="str">
        <f t="shared" si="5"/>
        <v/>
      </c>
      <c r="X45" s="8" t="str">
        <f t="shared" si="5"/>
        <v/>
      </c>
      <c r="Y45" s="8" t="str">
        <f t="shared" si="5"/>
        <v/>
      </c>
      <c r="Z45" s="8" t="str">
        <f t="shared" si="5"/>
        <v/>
      </c>
      <c r="AA45" s="8" t="str">
        <f t="shared" si="5"/>
        <v/>
      </c>
      <c r="AB45" t="str">
        <f t="shared" si="5"/>
        <v/>
      </c>
      <c r="AC45" t="str">
        <f t="shared" si="5"/>
        <v/>
      </c>
      <c r="AD45" t="str">
        <f t="shared" si="5"/>
        <v/>
      </c>
      <c r="AE45" t="str">
        <f t="shared" si="5"/>
        <v/>
      </c>
      <c r="AF45" t="str">
        <f t="shared" si="5"/>
        <v/>
      </c>
      <c r="AG45" t="str">
        <f t="shared" si="5"/>
        <v/>
      </c>
      <c r="AH45" t="str">
        <f t="shared" si="5"/>
        <v/>
      </c>
      <c r="AI45" t="str">
        <f t="shared" si="5"/>
        <v/>
      </c>
      <c r="AJ45" t="str">
        <f t="shared" si="5"/>
        <v/>
      </c>
      <c r="AK45" t="str">
        <f t="shared" si="5"/>
        <v/>
      </c>
      <c r="AL45" t="str">
        <f t="shared" si="5"/>
        <v/>
      </c>
      <c r="AM45" t="str">
        <f t="shared" si="5"/>
        <v/>
      </c>
      <c r="AN45" t="str">
        <f t="shared" si="5"/>
        <v/>
      </c>
      <c r="AO45" t="str">
        <f t="shared" si="5"/>
        <v/>
      </c>
      <c r="AP45" t="str">
        <f t="shared" si="5"/>
        <v/>
      </c>
      <c r="AQ45" t="str">
        <f t="shared" si="5"/>
        <v/>
      </c>
      <c r="AR45" t="str">
        <f t="shared" si="5"/>
        <v/>
      </c>
      <c r="AS45" t="str">
        <f t="shared" si="5"/>
        <v/>
      </c>
      <c r="AT45" t="str">
        <f t="shared" si="5"/>
        <v/>
      </c>
    </row>
    <row r="46" spans="1:53" ht="20.149999999999999" customHeight="1" x14ac:dyDescent="0.2">
      <c r="A46" t="str">
        <f t="shared" si="0"/>
        <v/>
      </c>
      <c r="B46" t="str">
        <f t="shared" si="4"/>
        <v/>
      </c>
      <c r="C46" t="str">
        <f t="shared" si="4"/>
        <v/>
      </c>
      <c r="F46" s="8" t="s">
        <v>12</v>
      </c>
      <c r="G46" s="8"/>
      <c r="H46" s="8"/>
      <c r="I46" s="8"/>
      <c r="J46" s="8"/>
      <c r="K46" s="8"/>
      <c r="L46" s="8"/>
      <c r="M46" s="8"/>
      <c r="N46" s="8"/>
      <c r="O46" s="8"/>
      <c r="P46" s="11"/>
      <c r="Q46" s="11"/>
      <c r="R46" s="11"/>
      <c r="S46" s="11"/>
      <c r="T46" s="8"/>
      <c r="U46" s="8"/>
      <c r="V46" s="8"/>
      <c r="W46" s="8"/>
      <c r="X46" s="8"/>
      <c r="Y46" s="8"/>
      <c r="Z46" s="8"/>
      <c r="AA46" s="8"/>
    </row>
    <row r="47" spans="1:53" ht="20.149999999999999" customHeight="1" x14ac:dyDescent="0.35">
      <c r="A47" t="str">
        <f t="shared" si="0"/>
        <v/>
      </c>
      <c r="B47" t="str">
        <f t="shared" si="4"/>
        <v/>
      </c>
      <c r="C47" t="str">
        <f t="shared" si="4"/>
        <v/>
      </c>
      <c r="F47" s="8" t="str">
        <f>IF(F10="","",F10)</f>
        <v/>
      </c>
      <c r="G47" s="8" t="str">
        <f>IF(G10="","",G10)</f>
        <v/>
      </c>
      <c r="H47" s="8" t="str">
        <f>IF(H10="","",H10)</f>
        <v/>
      </c>
      <c r="I47" s="8" t="str">
        <f>IF(I10="","",I10)</f>
        <v/>
      </c>
      <c r="J47" s="8" t="str">
        <f>IF(J10="","",J10)</f>
        <v/>
      </c>
      <c r="K47" s="29" t="s">
        <v>133</v>
      </c>
      <c r="L47" s="29"/>
      <c r="M47" s="29" t="s">
        <v>134</v>
      </c>
      <c r="N47" s="29"/>
      <c r="O47" s="33" t="s">
        <v>135</v>
      </c>
      <c r="P47" s="33"/>
      <c r="Q47" s="29">
        <f ca="1">O45</f>
        <v>169</v>
      </c>
      <c r="R47" s="29"/>
      <c r="S47" s="29"/>
      <c r="T47" s="29" t="str">
        <f ca="1">IF(AU47="","","＝")</f>
        <v>＝</v>
      </c>
      <c r="U47" s="29"/>
      <c r="V47" s="32">
        <f ca="1">IF(AU47="","",AU47)</f>
        <v>13</v>
      </c>
      <c r="W47" s="32"/>
      <c r="X47" s="32"/>
      <c r="Y47" s="8" t="s">
        <v>136</v>
      </c>
      <c r="Z47" s="8"/>
      <c r="AA47" s="8"/>
      <c r="AU47" s="14">
        <f ca="1">IF(SQRT(Q47)=INT(SQRT(Q47)),SQRT(Q47),"")</f>
        <v>13</v>
      </c>
    </row>
    <row r="48" spans="1:53" ht="20.149999999999999" customHeight="1" x14ac:dyDescent="0.2">
      <c r="A48" t="str">
        <f t="shared" si="0"/>
        <v/>
      </c>
      <c r="B48" t="str">
        <f t="shared" si="4"/>
        <v/>
      </c>
      <c r="C48" s="1" t="str">
        <f t="shared" si="4"/>
        <v>(2)</v>
      </c>
      <c r="F48" t="str">
        <f>IF(F11="","",F11)</f>
        <v>ＤＥ＝</v>
      </c>
      <c r="J48" s="28">
        <f t="shared" ref="J48:L49" ca="1" si="6">IF(J11="","",J11)</f>
        <v>11</v>
      </c>
      <c r="K48" s="28" t="str">
        <f t="shared" si="6"/>
        <v/>
      </c>
      <c r="L48" t="str">
        <f t="shared" si="6"/>
        <v>㎝</v>
      </c>
    </row>
    <row r="49" spans="1:47" ht="20.149999999999999" customHeight="1" x14ac:dyDescent="0.2">
      <c r="A49" t="str">
        <f t="shared" si="0"/>
        <v/>
      </c>
      <c r="B49" t="str">
        <f t="shared" si="4"/>
        <v/>
      </c>
      <c r="C49" t="str">
        <f t="shared" si="4"/>
        <v/>
      </c>
      <c r="F49" t="str">
        <f>IF(F12="","",F12)</f>
        <v>ＥＦ＝</v>
      </c>
      <c r="J49" s="28">
        <f t="shared" ca="1" si="6"/>
        <v>15</v>
      </c>
      <c r="K49" s="28" t="str">
        <f t="shared" si="6"/>
        <v/>
      </c>
      <c r="L49" t="str">
        <f t="shared" si="6"/>
        <v>㎝</v>
      </c>
    </row>
    <row r="50" spans="1:47" ht="20.149999999999999" customHeight="1" x14ac:dyDescent="0.2">
      <c r="A50" t="str">
        <f t="shared" si="0"/>
        <v/>
      </c>
      <c r="B50" t="str">
        <f t="shared" si="4"/>
        <v/>
      </c>
      <c r="C50" t="str">
        <f t="shared" si="4"/>
        <v/>
      </c>
      <c r="F50" s="8" t="s">
        <v>137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 t="str">
        <f t="shared" ref="X50:AT50" si="7">IF(X13="","",X13)</f>
        <v/>
      </c>
      <c r="Y50" t="str">
        <f t="shared" si="7"/>
        <v/>
      </c>
      <c r="Z50" t="str">
        <f t="shared" si="7"/>
        <v/>
      </c>
      <c r="AA50" t="str">
        <f t="shared" si="7"/>
        <v/>
      </c>
      <c r="AB50" t="str">
        <f t="shared" si="7"/>
        <v/>
      </c>
      <c r="AC50" t="str">
        <f t="shared" si="7"/>
        <v/>
      </c>
      <c r="AD50" t="str">
        <f t="shared" si="7"/>
        <v/>
      </c>
      <c r="AE50" t="str">
        <f t="shared" si="7"/>
        <v/>
      </c>
      <c r="AF50" t="str">
        <f t="shared" si="7"/>
        <v/>
      </c>
      <c r="AG50" t="str">
        <f t="shared" si="7"/>
        <v/>
      </c>
      <c r="AH50" t="str">
        <f t="shared" si="7"/>
        <v/>
      </c>
      <c r="AI50" t="str">
        <f t="shared" si="7"/>
        <v/>
      </c>
      <c r="AJ50" t="str">
        <f t="shared" si="7"/>
        <v/>
      </c>
      <c r="AK50" t="str">
        <f t="shared" si="7"/>
        <v/>
      </c>
      <c r="AL50" t="str">
        <f t="shared" si="7"/>
        <v/>
      </c>
      <c r="AM50" t="str">
        <f t="shared" si="7"/>
        <v/>
      </c>
      <c r="AN50" t="str">
        <f t="shared" si="7"/>
        <v/>
      </c>
      <c r="AO50" t="str">
        <f t="shared" si="7"/>
        <v/>
      </c>
      <c r="AP50" t="str">
        <f t="shared" si="7"/>
        <v/>
      </c>
      <c r="AQ50" t="str">
        <f t="shared" si="7"/>
        <v/>
      </c>
      <c r="AR50" t="str">
        <f t="shared" si="7"/>
        <v/>
      </c>
      <c r="AS50" t="str">
        <f t="shared" si="7"/>
        <v/>
      </c>
      <c r="AT50" t="str">
        <f t="shared" si="7"/>
        <v/>
      </c>
    </row>
    <row r="51" spans="1:47" ht="20.149999999999999" customHeight="1" x14ac:dyDescent="0.2">
      <c r="A51" t="str">
        <f t="shared" si="0"/>
        <v/>
      </c>
      <c r="B51" t="str">
        <f t="shared" si="4"/>
        <v/>
      </c>
      <c r="C51" t="str">
        <f t="shared" si="4"/>
        <v/>
      </c>
      <c r="F51" s="29" t="s">
        <v>133</v>
      </c>
      <c r="G51" s="29"/>
      <c r="H51" s="9">
        <v>2</v>
      </c>
      <c r="I51" s="29" t="s">
        <v>138</v>
      </c>
      <c r="J51" s="29"/>
      <c r="K51" s="29">
        <f ca="1">J48</f>
        <v>11</v>
      </c>
      <c r="L51" s="29"/>
      <c r="M51" s="9">
        <v>2</v>
      </c>
      <c r="N51" s="29" t="s">
        <v>139</v>
      </c>
      <c r="O51" s="29"/>
      <c r="P51" s="29">
        <f ca="1">J49</f>
        <v>15</v>
      </c>
      <c r="Q51" s="29"/>
      <c r="R51" s="9">
        <v>2</v>
      </c>
      <c r="S51" s="8"/>
      <c r="T51" s="8"/>
      <c r="U51" s="8"/>
      <c r="V51" s="8"/>
      <c r="W51" s="8"/>
      <c r="X51" s="8"/>
      <c r="AC51" t="str">
        <f t="shared" ref="AC51:AT51" si="8">IF(AC14="","",AC14)</f>
        <v/>
      </c>
      <c r="AD51" t="str">
        <f t="shared" si="8"/>
        <v/>
      </c>
      <c r="AE51" t="str">
        <f t="shared" si="8"/>
        <v/>
      </c>
      <c r="AF51" t="str">
        <f t="shared" si="8"/>
        <v/>
      </c>
      <c r="AG51" t="str">
        <f t="shared" si="8"/>
        <v/>
      </c>
      <c r="AH51" t="str">
        <f t="shared" si="8"/>
        <v/>
      </c>
      <c r="AI51" t="str">
        <f t="shared" si="8"/>
        <v/>
      </c>
      <c r="AJ51" t="str">
        <f t="shared" si="8"/>
        <v/>
      </c>
      <c r="AK51" t="str">
        <f t="shared" si="8"/>
        <v/>
      </c>
      <c r="AL51" t="str">
        <f t="shared" si="8"/>
        <v/>
      </c>
      <c r="AM51" t="str">
        <f t="shared" si="8"/>
        <v/>
      </c>
      <c r="AN51" t="str">
        <f t="shared" si="8"/>
        <v/>
      </c>
      <c r="AO51" t="str">
        <f t="shared" si="8"/>
        <v/>
      </c>
      <c r="AP51" t="str">
        <f t="shared" si="8"/>
        <v/>
      </c>
      <c r="AQ51" t="str">
        <f t="shared" si="8"/>
        <v/>
      </c>
      <c r="AR51" t="str">
        <f t="shared" si="8"/>
        <v/>
      </c>
      <c r="AS51" t="str">
        <f t="shared" si="8"/>
        <v/>
      </c>
      <c r="AT51" t="str">
        <f t="shared" si="8"/>
        <v/>
      </c>
    </row>
    <row r="52" spans="1:47" ht="20.149999999999999" customHeight="1" x14ac:dyDescent="0.2">
      <c r="A52" t="str">
        <f t="shared" si="0"/>
        <v/>
      </c>
      <c r="B52" t="str">
        <f t="shared" si="4"/>
        <v/>
      </c>
      <c r="C52" t="str">
        <f t="shared" si="4"/>
        <v/>
      </c>
      <c r="F52" s="8"/>
      <c r="G52" s="8"/>
      <c r="H52" s="8"/>
      <c r="I52" s="8"/>
      <c r="J52" s="8"/>
      <c r="K52" s="29" t="s">
        <v>132</v>
      </c>
      <c r="L52" s="29"/>
      <c r="M52" s="9">
        <v>2</v>
      </c>
      <c r="N52" s="29" t="s">
        <v>14</v>
      </c>
      <c r="O52" s="29"/>
      <c r="P52" s="32">
        <f ca="1">P51^R51-K51^M51</f>
        <v>104</v>
      </c>
      <c r="Q52" s="32"/>
      <c r="R52" s="32"/>
      <c r="S52" s="8"/>
      <c r="T52" s="8"/>
      <c r="U52" s="8"/>
      <c r="V52" s="8"/>
      <c r="W52" s="8"/>
      <c r="X52" s="8"/>
      <c r="AC52" t="str">
        <f t="shared" ref="AC52:AT52" si="9">IF(AC15="","",AC15)</f>
        <v/>
      </c>
      <c r="AD52" t="str">
        <f t="shared" si="9"/>
        <v/>
      </c>
      <c r="AE52" t="str">
        <f t="shared" si="9"/>
        <v/>
      </c>
      <c r="AF52" t="str">
        <f t="shared" si="9"/>
        <v/>
      </c>
      <c r="AG52" t="str">
        <f t="shared" si="9"/>
        <v/>
      </c>
      <c r="AH52" t="str">
        <f t="shared" si="9"/>
        <v/>
      </c>
      <c r="AI52" t="str">
        <f t="shared" si="9"/>
        <v/>
      </c>
      <c r="AJ52" t="str">
        <f t="shared" si="9"/>
        <v/>
      </c>
      <c r="AK52" t="str">
        <f t="shared" si="9"/>
        <v/>
      </c>
      <c r="AL52" t="str">
        <f t="shared" si="9"/>
        <v/>
      </c>
      <c r="AM52" t="str">
        <f t="shared" si="9"/>
        <v/>
      </c>
      <c r="AN52" t="str">
        <f t="shared" si="9"/>
        <v/>
      </c>
      <c r="AO52" t="str">
        <f t="shared" si="9"/>
        <v/>
      </c>
      <c r="AP52" t="str">
        <f t="shared" si="9"/>
        <v/>
      </c>
      <c r="AQ52" t="str">
        <f t="shared" si="9"/>
        <v/>
      </c>
      <c r="AR52" t="str">
        <f t="shared" si="9"/>
        <v/>
      </c>
      <c r="AS52" t="str">
        <f t="shared" si="9"/>
        <v/>
      </c>
      <c r="AT52" t="str">
        <f t="shared" si="9"/>
        <v/>
      </c>
    </row>
    <row r="53" spans="1:47" ht="20.149999999999999" customHeight="1" x14ac:dyDescent="0.2">
      <c r="A53" t="str">
        <f t="shared" si="0"/>
        <v/>
      </c>
      <c r="B53" t="str">
        <f t="shared" si="4"/>
        <v/>
      </c>
      <c r="C53" t="str">
        <f t="shared" si="4"/>
        <v/>
      </c>
      <c r="F53" s="8" t="s">
        <v>12</v>
      </c>
      <c r="G53" s="8"/>
      <c r="H53" s="8"/>
      <c r="I53" s="8"/>
      <c r="J53" s="8"/>
      <c r="K53" s="8"/>
      <c r="L53" s="8"/>
      <c r="M53" s="8"/>
      <c r="N53" s="8"/>
      <c r="O53" s="8"/>
      <c r="P53" s="11"/>
      <c r="Q53" s="11"/>
      <c r="R53" s="11"/>
      <c r="S53" s="11"/>
      <c r="T53" s="8"/>
      <c r="U53" s="8"/>
      <c r="V53" s="8"/>
      <c r="W53" s="8"/>
      <c r="X53" s="8"/>
      <c r="Y53" s="8"/>
      <c r="Z53" s="8"/>
      <c r="AA53" s="8"/>
    </row>
    <row r="54" spans="1:47" ht="20.149999999999999" customHeight="1" x14ac:dyDescent="0.35">
      <c r="A54" t="str">
        <f t="shared" si="0"/>
        <v/>
      </c>
      <c r="B54" t="str">
        <f t="shared" si="4"/>
        <v/>
      </c>
      <c r="C54" t="str">
        <f t="shared" si="4"/>
        <v/>
      </c>
      <c r="F54" s="8" t="str">
        <f>IF(F17="","",F17)</f>
        <v/>
      </c>
      <c r="G54" s="8" t="str">
        <f>IF(G17="","",G17)</f>
        <v/>
      </c>
      <c r="H54" s="8" t="str">
        <f>IF(H17="","",H17)</f>
        <v/>
      </c>
      <c r="I54" s="8" t="str">
        <f>IF(I17="","",I17)</f>
        <v/>
      </c>
      <c r="J54" s="8" t="str">
        <f>IF(J17="","",J17)</f>
        <v/>
      </c>
      <c r="K54" s="29" t="s">
        <v>15</v>
      </c>
      <c r="L54" s="29"/>
      <c r="M54" s="29" t="s">
        <v>140</v>
      </c>
      <c r="N54" s="29"/>
      <c r="O54" s="33" t="s">
        <v>141</v>
      </c>
      <c r="P54" s="33"/>
      <c r="Q54" s="29">
        <f ca="1">P52</f>
        <v>104</v>
      </c>
      <c r="R54" s="29"/>
      <c r="S54" s="29"/>
      <c r="T54" s="29" t="str">
        <f ca="1">IF(AU54="","","＝")</f>
        <v/>
      </c>
      <c r="U54" s="29"/>
      <c r="V54" s="32" t="str">
        <f ca="1">IF(AU54="","",AU54)</f>
        <v/>
      </c>
      <c r="W54" s="32"/>
      <c r="X54" s="32"/>
      <c r="Y54" s="8" t="s">
        <v>16</v>
      </c>
      <c r="Z54" s="8"/>
      <c r="AA54" s="8"/>
      <c r="AU54" s="14" t="str">
        <f ca="1">IF(SQRT(Q54)=INT(SQRT(Q54)),SQRT(Q54),"")</f>
        <v/>
      </c>
    </row>
    <row r="55" spans="1:47" ht="20.149999999999999" customHeight="1" x14ac:dyDescent="0.2">
      <c r="A55" s="1" t="str">
        <f t="shared" si="0"/>
        <v>２．</v>
      </c>
      <c r="D55" t="str">
        <f>IF(D18="","",D18)</f>
        <v>次の長さを３辺とする三角形のうち，直角三角形はどれですか。</v>
      </c>
    </row>
    <row r="56" spans="1:47" ht="20.149999999999999" customHeight="1" x14ac:dyDescent="0.2">
      <c r="A56" t="str">
        <f t="shared" si="0"/>
        <v/>
      </c>
      <c r="B56" t="str">
        <f t="shared" ref="B56:C73" si="10">IF(B19="","",B19)</f>
        <v/>
      </c>
      <c r="C56" s="1" t="str">
        <f t="shared" si="10"/>
        <v>(1)</v>
      </c>
      <c r="F56" s="26">
        <f ca="1">IF(F19="","",F19)</f>
        <v>4</v>
      </c>
      <c r="G56" s="26" t="str">
        <f>IF(G19="","",G19)</f>
        <v/>
      </c>
      <c r="H56" s="26" t="str">
        <f>IF(H19="","",H19)</f>
        <v/>
      </c>
      <c r="I56" t="str">
        <f>IF(I19="","",I19)</f>
        <v>㎝，</v>
      </c>
      <c r="L56" s="26">
        <f ca="1">IF(L19="","",L19)</f>
        <v>5</v>
      </c>
      <c r="M56" s="26" t="str">
        <f>IF(M19="","",M19)</f>
        <v/>
      </c>
      <c r="N56" s="26" t="str">
        <f>IF(N19="","",N19)</f>
        <v/>
      </c>
      <c r="O56" t="str">
        <f>IF(O19="","",O19)</f>
        <v>㎝，</v>
      </c>
      <c r="R56" s="26">
        <f ca="1">IF(R19="","",R19)</f>
        <v>6</v>
      </c>
      <c r="S56" s="26" t="str">
        <f>IF(S19="","",S19)</f>
        <v/>
      </c>
      <c r="T56" s="26" t="str">
        <f>IF(T19="","",T19)</f>
        <v/>
      </c>
      <c r="U56" t="str">
        <f>IF(U19="","",U19)</f>
        <v>㎝</v>
      </c>
    </row>
    <row r="57" spans="1:47" ht="20.149999999999999" customHeight="1" x14ac:dyDescent="0.2">
      <c r="A57" t="str">
        <f t="shared" si="0"/>
        <v/>
      </c>
      <c r="B57" t="str">
        <f t="shared" si="10"/>
        <v/>
      </c>
      <c r="C57" t="str">
        <f t="shared" si="10"/>
        <v/>
      </c>
      <c r="F57" s="8">
        <f ca="1">F56</f>
        <v>4</v>
      </c>
      <c r="G57" s="9">
        <v>2</v>
      </c>
      <c r="H57" s="29" t="s">
        <v>13</v>
      </c>
      <c r="I57" s="29"/>
      <c r="J57" s="8">
        <f ca="1">L56</f>
        <v>5</v>
      </c>
      <c r="K57" s="9">
        <v>2</v>
      </c>
      <c r="L57" s="29" t="s">
        <v>142</v>
      </c>
      <c r="M57" s="29"/>
      <c r="N57" s="32">
        <f ca="1">F57^2+J57^2</f>
        <v>41</v>
      </c>
      <c r="O57" s="32"/>
      <c r="P57" s="32"/>
      <c r="Q57" s="8" t="s">
        <v>17</v>
      </c>
      <c r="R57" s="8"/>
      <c r="S57" s="8">
        <f ca="1">R56</f>
        <v>6</v>
      </c>
      <c r="T57" s="9">
        <v>2</v>
      </c>
      <c r="U57" s="29" t="s">
        <v>143</v>
      </c>
      <c r="V57" s="29"/>
      <c r="W57" s="32">
        <f ca="1">S57^2</f>
        <v>36</v>
      </c>
      <c r="X57" s="32"/>
      <c r="Y57" s="32"/>
      <c r="Z57" s="8" t="s">
        <v>144</v>
      </c>
      <c r="AA57" s="8"/>
      <c r="AB57" s="8"/>
    </row>
    <row r="58" spans="1:47" ht="20.149999999999999" customHeight="1" x14ac:dyDescent="0.2">
      <c r="A58" t="str">
        <f t="shared" si="0"/>
        <v/>
      </c>
      <c r="B58" t="str">
        <f t="shared" si="10"/>
        <v/>
      </c>
      <c r="C58" t="str">
        <f t="shared" si="10"/>
        <v/>
      </c>
      <c r="F58" s="8">
        <f ca="1">F57</f>
        <v>4</v>
      </c>
      <c r="G58" s="9">
        <v>2</v>
      </c>
      <c r="H58" s="29" t="s">
        <v>145</v>
      </c>
      <c r="I58" s="29"/>
      <c r="J58" s="8">
        <f ca="1">J57</f>
        <v>5</v>
      </c>
      <c r="K58" s="9">
        <v>2</v>
      </c>
      <c r="L58" s="29" t="s">
        <v>131</v>
      </c>
      <c r="M58" s="29"/>
      <c r="N58" s="8">
        <f ca="1">S57</f>
        <v>6</v>
      </c>
      <c r="O58" s="9">
        <v>2</v>
      </c>
      <c r="P58" s="8"/>
      <c r="Q58" s="34" t="s">
        <v>146</v>
      </c>
      <c r="R58" s="34"/>
      <c r="S58" s="8" t="str">
        <f ca="1">IF(N57=W57,"成り立つ。","成り立たない。")</f>
        <v>成り立たない。</v>
      </c>
      <c r="T58" s="8"/>
      <c r="U58" s="8"/>
      <c r="V58" s="8"/>
      <c r="W58" s="8"/>
      <c r="X58" s="8"/>
      <c r="Y58" s="8"/>
      <c r="Z58" s="8"/>
      <c r="AA58" s="8"/>
      <c r="AB58" s="8"/>
    </row>
    <row r="59" spans="1:47" ht="20.149999999999999" customHeight="1" x14ac:dyDescent="0.2">
      <c r="A59" t="str">
        <f t="shared" si="0"/>
        <v/>
      </c>
      <c r="B59" t="str">
        <f t="shared" si="10"/>
        <v/>
      </c>
      <c r="C59" t="str">
        <f t="shared" si="10"/>
        <v/>
      </c>
      <c r="F59" s="34" t="s">
        <v>18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8" t="str">
        <f ca="1">IF(N57=W57,"である。","ではない。")</f>
        <v>ではない。</v>
      </c>
      <c r="S59" s="8"/>
      <c r="T59" s="8"/>
      <c r="U59" s="8"/>
      <c r="V59" s="8"/>
      <c r="W59" s="8"/>
      <c r="X59" s="8"/>
      <c r="Y59" s="8"/>
      <c r="Z59" s="8"/>
      <c r="AA59" s="8"/>
      <c r="AB59" s="8"/>
    </row>
    <row r="60" spans="1:47" ht="20.149999999999999" customHeight="1" x14ac:dyDescent="0.2">
      <c r="A60" t="str">
        <f t="shared" si="0"/>
        <v/>
      </c>
      <c r="B60" t="str">
        <f t="shared" si="10"/>
        <v/>
      </c>
      <c r="C60" s="1" t="str">
        <f t="shared" si="10"/>
        <v>(2)</v>
      </c>
      <c r="F60" s="26">
        <f ca="1">IF(F23="","",F23)</f>
        <v>6</v>
      </c>
      <c r="G60" s="26" t="str">
        <f>IF(G23="","",G23)</f>
        <v/>
      </c>
      <c r="H60" s="26" t="str">
        <f>IF(H23="","",H23)</f>
        <v/>
      </c>
      <c r="I60" t="str">
        <f>IF(I23="","",I23)</f>
        <v>㎝，</v>
      </c>
      <c r="L60" s="26">
        <f ca="1">IF(L23="","",L23)</f>
        <v>8</v>
      </c>
      <c r="M60" s="26" t="str">
        <f>IF(M23="","",M23)</f>
        <v/>
      </c>
      <c r="N60" s="26" t="str">
        <f>IF(N23="","",N23)</f>
        <v/>
      </c>
      <c r="O60" t="str">
        <f>IF(O23="","",O23)</f>
        <v>㎝，</v>
      </c>
      <c r="R60" s="26">
        <f ca="1">IF(R23="","",R23)</f>
        <v>12</v>
      </c>
      <c r="S60" s="26" t="str">
        <f>IF(S23="","",S23)</f>
        <v/>
      </c>
      <c r="T60" s="26" t="str">
        <f>IF(T23="","",T23)</f>
        <v/>
      </c>
      <c r="U60" t="str">
        <f>IF(U23="","",U23)</f>
        <v>㎝</v>
      </c>
    </row>
    <row r="61" spans="1:47" ht="20.149999999999999" customHeight="1" x14ac:dyDescent="0.2">
      <c r="A61" t="str">
        <f t="shared" si="0"/>
        <v/>
      </c>
      <c r="B61" t="str">
        <f t="shared" si="10"/>
        <v/>
      </c>
      <c r="C61" t="str">
        <f t="shared" si="10"/>
        <v/>
      </c>
      <c r="F61" s="29">
        <f ca="1">F60</f>
        <v>6</v>
      </c>
      <c r="G61" s="29"/>
      <c r="H61" s="9">
        <v>2</v>
      </c>
      <c r="I61" s="29" t="s">
        <v>13</v>
      </c>
      <c r="J61" s="29"/>
      <c r="K61" s="29">
        <f ca="1">L60</f>
        <v>8</v>
      </c>
      <c r="L61" s="29"/>
      <c r="M61" s="9">
        <v>2</v>
      </c>
      <c r="N61" s="29" t="s">
        <v>14</v>
      </c>
      <c r="O61" s="29"/>
      <c r="P61" s="32">
        <f ca="1">F61^2+K61^2</f>
        <v>100</v>
      </c>
      <c r="Q61" s="32"/>
      <c r="R61" s="32"/>
      <c r="S61" s="8" t="s">
        <v>147</v>
      </c>
      <c r="T61" s="8" t="str">
        <f>IF(T24="","",T24)</f>
        <v/>
      </c>
      <c r="U61" s="29">
        <f ca="1">R60</f>
        <v>12</v>
      </c>
      <c r="V61" s="29"/>
      <c r="W61" s="9">
        <v>2</v>
      </c>
      <c r="X61" s="29" t="s">
        <v>14</v>
      </c>
      <c r="Y61" s="29"/>
      <c r="Z61" s="29">
        <f ca="1">U61^W61</f>
        <v>144</v>
      </c>
      <c r="AA61" s="29"/>
      <c r="AB61" s="29"/>
      <c r="AC61" s="8" t="s">
        <v>20</v>
      </c>
      <c r="AD61" s="8"/>
      <c r="AE61" s="8"/>
      <c r="AF61" s="8"/>
    </row>
    <row r="62" spans="1:47" ht="20.149999999999999" customHeight="1" x14ac:dyDescent="0.2">
      <c r="A62" t="str">
        <f t="shared" si="0"/>
        <v/>
      </c>
      <c r="B62" t="str">
        <f t="shared" si="10"/>
        <v/>
      </c>
      <c r="C62" t="str">
        <f t="shared" si="10"/>
        <v/>
      </c>
      <c r="F62" s="29">
        <f ca="1">F61</f>
        <v>6</v>
      </c>
      <c r="G62" s="29"/>
      <c r="H62" s="9">
        <v>2</v>
      </c>
      <c r="I62" s="29" t="s">
        <v>13</v>
      </c>
      <c r="J62" s="29"/>
      <c r="K62" s="29">
        <f ca="1">K61</f>
        <v>8</v>
      </c>
      <c r="L62" s="29"/>
      <c r="M62" s="9">
        <v>2</v>
      </c>
      <c r="N62" s="29" t="s">
        <v>14</v>
      </c>
      <c r="O62" s="29"/>
      <c r="P62" s="29">
        <f ca="1">U61</f>
        <v>12</v>
      </c>
      <c r="Q62" s="29"/>
      <c r="R62" s="9">
        <v>2</v>
      </c>
      <c r="S62" s="8" t="str">
        <f>IF(S25="","",S25)</f>
        <v/>
      </c>
      <c r="T62" s="34" t="s">
        <v>21</v>
      </c>
      <c r="U62" s="34"/>
      <c r="V62" s="8" t="str">
        <f ca="1">IF(P61=Z61,"成り立つ。","成り立たない。")</f>
        <v>成り立たない。</v>
      </c>
      <c r="W62" s="8"/>
      <c r="X62" s="8"/>
      <c r="Y62" s="8"/>
      <c r="Z62" s="8"/>
      <c r="AA62" s="8"/>
      <c r="AB62" s="8"/>
      <c r="AC62" s="8"/>
      <c r="AD62" s="8"/>
      <c r="AE62" s="8"/>
      <c r="AF62" s="8"/>
    </row>
    <row r="63" spans="1:47" ht="20.149999999999999" customHeight="1" x14ac:dyDescent="0.2">
      <c r="A63" t="str">
        <f t="shared" si="0"/>
        <v/>
      </c>
      <c r="B63" t="str">
        <f t="shared" si="10"/>
        <v/>
      </c>
      <c r="C63" t="str">
        <f t="shared" si="10"/>
        <v/>
      </c>
      <c r="F63" s="34" t="s">
        <v>18</v>
      </c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8" t="str">
        <f ca="1">IF(P61=Z61,"である。","ではない。")</f>
        <v>ではない。</v>
      </c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</row>
    <row r="64" spans="1:47" ht="20.149999999999999" customHeight="1" x14ac:dyDescent="0.2">
      <c r="A64" t="str">
        <f t="shared" si="0"/>
        <v/>
      </c>
      <c r="B64" t="str">
        <f t="shared" si="10"/>
        <v/>
      </c>
      <c r="C64" s="1" t="str">
        <f t="shared" si="10"/>
        <v>(3)</v>
      </c>
      <c r="F64" s="26">
        <f ca="1">IF(F27="","",F27)</f>
        <v>1.5</v>
      </c>
      <c r="G64" s="26" t="str">
        <f>IF(G27="","",G27)</f>
        <v/>
      </c>
      <c r="H64" s="26" t="str">
        <f>IF(H27="","",H27)</f>
        <v/>
      </c>
      <c r="I64" t="str">
        <f>IF(I27="","",I27)</f>
        <v>㎝，</v>
      </c>
      <c r="L64" s="26">
        <f ca="1">IF(L27="","",L27)</f>
        <v>2.1</v>
      </c>
      <c r="M64" s="26" t="str">
        <f>IF(M27="","",M27)</f>
        <v/>
      </c>
      <c r="N64" s="26" t="str">
        <f>IF(N27="","",N27)</f>
        <v/>
      </c>
      <c r="O64" t="str">
        <f>IF(O27="","",O27)</f>
        <v>㎝，</v>
      </c>
      <c r="R64" s="26">
        <f ca="1">IF(R27="","",R27)</f>
        <v>3.4000000000000004</v>
      </c>
      <c r="S64" s="26" t="str">
        <f>IF(S27="","",S27)</f>
        <v/>
      </c>
      <c r="T64" s="26" t="str">
        <f>IF(T27="","",T27)</f>
        <v/>
      </c>
      <c r="U64" t="str">
        <f>IF(U27="","",U27)</f>
        <v>㎝</v>
      </c>
    </row>
    <row r="65" spans="1:46" ht="20.149999999999999" customHeight="1" x14ac:dyDescent="0.2">
      <c r="A65" t="str">
        <f t="shared" si="0"/>
        <v/>
      </c>
      <c r="B65" t="str">
        <f t="shared" si="10"/>
        <v/>
      </c>
      <c r="C65" t="str">
        <f t="shared" si="10"/>
        <v/>
      </c>
      <c r="F65" s="34">
        <f ca="1">F64</f>
        <v>1.5</v>
      </c>
      <c r="G65" s="34"/>
      <c r="H65" s="34"/>
      <c r="I65" s="9">
        <v>2</v>
      </c>
      <c r="J65" s="29" t="s">
        <v>148</v>
      </c>
      <c r="K65" s="29"/>
      <c r="L65" s="34">
        <f ca="1">L64</f>
        <v>2.1</v>
      </c>
      <c r="M65" s="34"/>
      <c r="N65" s="34"/>
      <c r="O65" s="9">
        <v>2</v>
      </c>
      <c r="P65" s="29" t="s">
        <v>14</v>
      </c>
      <c r="Q65" s="29"/>
      <c r="R65" s="32">
        <f ca="1">F65^2+L65^2</f>
        <v>6.66</v>
      </c>
      <c r="S65" s="32"/>
      <c r="T65" s="32"/>
      <c r="U65" s="32"/>
      <c r="V65" s="8" t="s">
        <v>17</v>
      </c>
      <c r="W65" s="8" t="str">
        <f>IF(V28="","",V28)</f>
        <v/>
      </c>
      <c r="X65" s="34">
        <f ca="1">R64</f>
        <v>3.4000000000000004</v>
      </c>
      <c r="Y65" s="34"/>
      <c r="Z65" s="34"/>
      <c r="AA65" s="9">
        <v>2</v>
      </c>
      <c r="AB65" s="29" t="s">
        <v>14</v>
      </c>
      <c r="AC65" s="29"/>
      <c r="AD65" s="32">
        <f ca="1">R64^2</f>
        <v>11.560000000000002</v>
      </c>
      <c r="AE65" s="32"/>
      <c r="AF65" s="32"/>
      <c r="AG65" s="32"/>
      <c r="AH65" s="8" t="s">
        <v>20</v>
      </c>
      <c r="AI65" s="8"/>
    </row>
    <row r="66" spans="1:46" ht="20.149999999999999" customHeight="1" x14ac:dyDescent="0.2">
      <c r="A66" t="str">
        <f t="shared" si="0"/>
        <v/>
      </c>
      <c r="B66" t="str">
        <f t="shared" si="10"/>
        <v/>
      </c>
      <c r="C66" t="str">
        <f t="shared" si="10"/>
        <v/>
      </c>
      <c r="F66" s="34">
        <f ca="1">F65</f>
        <v>1.5</v>
      </c>
      <c r="G66" s="34"/>
      <c r="H66" s="34"/>
      <c r="I66" s="9">
        <v>2</v>
      </c>
      <c r="J66" s="29" t="s">
        <v>130</v>
      </c>
      <c r="K66" s="29"/>
      <c r="L66" s="34">
        <f ca="1">L65</f>
        <v>2.1</v>
      </c>
      <c r="M66" s="34"/>
      <c r="N66" s="34"/>
      <c r="O66" s="9">
        <v>2</v>
      </c>
      <c r="P66" s="29" t="s">
        <v>14</v>
      </c>
      <c r="Q66" s="29"/>
      <c r="R66" s="34">
        <f ca="1">X65</f>
        <v>3.4000000000000004</v>
      </c>
      <c r="S66" s="34"/>
      <c r="T66" s="34"/>
      <c r="U66" s="9">
        <v>2</v>
      </c>
      <c r="V66" s="8" t="str">
        <f>IF(V29="","",V29)</f>
        <v/>
      </c>
      <c r="W66" s="34" t="s">
        <v>21</v>
      </c>
      <c r="X66" s="34"/>
      <c r="Y66" s="8" t="str">
        <f ca="1">IF(R65=AD65,"成り立つ。","成り立たない。")</f>
        <v>成り立たない。</v>
      </c>
      <c r="Z66" s="8"/>
      <c r="AA66" s="8"/>
      <c r="AB66" s="8"/>
      <c r="AC66" s="8"/>
      <c r="AD66" s="8"/>
      <c r="AE66" s="8"/>
      <c r="AF66" s="8"/>
      <c r="AG66" s="8"/>
      <c r="AH66" s="8"/>
      <c r="AI66" s="8"/>
    </row>
    <row r="67" spans="1:46" ht="20.149999999999999" customHeight="1" x14ac:dyDescent="0.2">
      <c r="A67" t="str">
        <f t="shared" si="0"/>
        <v/>
      </c>
      <c r="B67" t="str">
        <f t="shared" si="10"/>
        <v/>
      </c>
      <c r="C67" t="str">
        <f t="shared" si="10"/>
        <v/>
      </c>
      <c r="F67" s="8" t="s">
        <v>18</v>
      </c>
      <c r="G67" s="10"/>
      <c r="H67" s="8"/>
      <c r="I67" s="8"/>
      <c r="J67" s="8"/>
      <c r="K67" s="8"/>
      <c r="L67" s="8"/>
      <c r="M67" s="8"/>
      <c r="N67" s="10"/>
      <c r="O67" s="8"/>
      <c r="P67" s="8"/>
      <c r="Q67" s="8"/>
      <c r="R67" s="8" t="str">
        <f ca="1">IF(R65=AD65,"である。","ではない。")</f>
        <v>ではない。</v>
      </c>
      <c r="S67" s="8"/>
      <c r="T67" s="8"/>
      <c r="U67" s="10"/>
      <c r="V67" s="10"/>
      <c r="W67" s="10"/>
      <c r="X67" t="str">
        <f t="shared" ref="X67:AT67" si="11">IF(X30="","",X30)</f>
        <v/>
      </c>
      <c r="Y67" t="str">
        <f t="shared" si="11"/>
        <v/>
      </c>
      <c r="Z67" t="str">
        <f t="shared" si="11"/>
        <v/>
      </c>
      <c r="AA67" t="str">
        <f t="shared" si="11"/>
        <v/>
      </c>
      <c r="AB67" t="str">
        <f t="shared" si="11"/>
        <v/>
      </c>
      <c r="AC67" t="str">
        <f t="shared" si="11"/>
        <v/>
      </c>
      <c r="AD67" t="str">
        <f t="shared" si="11"/>
        <v/>
      </c>
      <c r="AE67" t="str">
        <f t="shared" si="11"/>
        <v/>
      </c>
      <c r="AF67" t="str">
        <f t="shared" si="11"/>
        <v/>
      </c>
      <c r="AG67" t="str">
        <f t="shared" si="11"/>
        <v/>
      </c>
      <c r="AH67" t="str">
        <f t="shared" si="11"/>
        <v/>
      </c>
      <c r="AI67" t="str">
        <f t="shared" si="11"/>
        <v/>
      </c>
      <c r="AJ67" t="str">
        <f t="shared" si="11"/>
        <v/>
      </c>
      <c r="AK67" t="str">
        <f t="shared" si="11"/>
        <v/>
      </c>
      <c r="AL67" t="str">
        <f t="shared" si="11"/>
        <v/>
      </c>
      <c r="AM67" t="str">
        <f t="shared" si="11"/>
        <v/>
      </c>
      <c r="AN67" t="str">
        <f t="shared" si="11"/>
        <v/>
      </c>
      <c r="AO67" t="str">
        <f t="shared" si="11"/>
        <v/>
      </c>
      <c r="AP67" t="str">
        <f t="shared" si="11"/>
        <v/>
      </c>
      <c r="AQ67" t="str">
        <f t="shared" si="11"/>
        <v/>
      </c>
      <c r="AR67" t="str">
        <f t="shared" si="11"/>
        <v/>
      </c>
      <c r="AS67" t="str">
        <f t="shared" si="11"/>
        <v/>
      </c>
      <c r="AT67" t="str">
        <f t="shared" si="11"/>
        <v/>
      </c>
    </row>
    <row r="68" spans="1:46" ht="20.149999999999999" customHeight="1" x14ac:dyDescent="0.35">
      <c r="A68" t="str">
        <f t="shared" si="0"/>
        <v/>
      </c>
      <c r="B68" t="str">
        <f t="shared" si="10"/>
        <v/>
      </c>
      <c r="C68" s="1" t="str">
        <f t="shared" si="10"/>
        <v>(4)</v>
      </c>
      <c r="F68" s="30" t="str">
        <f>IF(F31="","",F31)</f>
        <v>√</v>
      </c>
      <c r="G68" s="30" t="str">
        <f>IF(G31="","",G31)</f>
        <v/>
      </c>
      <c r="H68" s="35">
        <f ca="1">IF(H31="","",H31)</f>
        <v>3</v>
      </c>
      <c r="I68" s="35"/>
      <c r="J68" s="12" t="str">
        <f>IF(J31="","",J31)</f>
        <v>㎝，</v>
      </c>
      <c r="M68" s="30" t="str">
        <f>IF(M31="","",M31)</f>
        <v>√</v>
      </c>
      <c r="N68" s="30" t="str">
        <f>IF(N31="","",N31)</f>
        <v/>
      </c>
      <c r="O68" s="31">
        <f ca="1">IF(O31="","",O31)</f>
        <v>5</v>
      </c>
      <c r="P68" s="31"/>
      <c r="Q68" s="12" t="str">
        <f>IF(Q31="","",Q31)</f>
        <v>㎝，</v>
      </c>
      <c r="R68" s="13"/>
      <c r="S68" s="13"/>
      <c r="T68" s="30" t="str">
        <f>IF(T31="","",T31)</f>
        <v>√</v>
      </c>
      <c r="U68" s="30" t="str">
        <f>IF(U31="","",U31)</f>
        <v/>
      </c>
      <c r="V68" s="31">
        <f ca="1">IF(V31="","",V31)</f>
        <v>6</v>
      </c>
      <c r="W68" s="31"/>
      <c r="X68" s="7" t="str">
        <f>IF(X31="","",X31)</f>
        <v>㎝，</v>
      </c>
      <c r="AD68" s="13"/>
      <c r="AE68" s="13"/>
      <c r="AF68" s="13"/>
    </row>
    <row r="69" spans="1:46" ht="20.149999999999999" customHeight="1" x14ac:dyDescent="0.35">
      <c r="A69" t="str">
        <f t="shared" si="0"/>
        <v/>
      </c>
      <c r="B69" t="str">
        <f t="shared" si="10"/>
        <v/>
      </c>
      <c r="C69" t="str">
        <f t="shared" si="10"/>
        <v/>
      </c>
      <c r="F69" s="8" t="s">
        <v>22</v>
      </c>
      <c r="G69" s="33" t="s">
        <v>10</v>
      </c>
      <c r="H69" s="33"/>
      <c r="I69" s="15">
        <f ca="1">H68</f>
        <v>3</v>
      </c>
      <c r="J69" s="11" t="str">
        <f>IF(J32="","",J32)</f>
        <v/>
      </c>
      <c r="K69" s="8" t="s">
        <v>149</v>
      </c>
      <c r="L69" s="9">
        <v>2</v>
      </c>
      <c r="M69" s="29" t="s">
        <v>13</v>
      </c>
      <c r="N69" s="29"/>
      <c r="O69" s="8" t="s">
        <v>22</v>
      </c>
      <c r="P69" s="33" t="s">
        <v>10</v>
      </c>
      <c r="Q69" s="33"/>
      <c r="R69" s="15">
        <f ca="1">O68</f>
        <v>5</v>
      </c>
      <c r="S69" s="11" t="str">
        <f>IF(S32="","",S32)</f>
        <v/>
      </c>
      <c r="T69" s="8" t="s">
        <v>149</v>
      </c>
      <c r="U69" s="9">
        <v>2</v>
      </c>
      <c r="V69" s="29" t="s">
        <v>139</v>
      </c>
      <c r="W69" s="29"/>
      <c r="X69" s="29">
        <f ca="1">I69+R69</f>
        <v>8</v>
      </c>
      <c r="Y69" s="29"/>
      <c r="Z69" s="11" t="s">
        <v>150</v>
      </c>
      <c r="AA69" s="11" t="str">
        <f>IF(AA32="","",AA32)</f>
        <v/>
      </c>
      <c r="AB69" s="11" t="s">
        <v>151</v>
      </c>
      <c r="AC69" s="33" t="s">
        <v>10</v>
      </c>
      <c r="AD69" s="33"/>
      <c r="AE69" s="16">
        <f ca="1">V68</f>
        <v>6</v>
      </c>
      <c r="AF69" s="8" t="str">
        <f>IF(AF32="","",AF32)</f>
        <v/>
      </c>
      <c r="AG69" s="8" t="s">
        <v>149</v>
      </c>
      <c r="AH69" s="9">
        <v>2</v>
      </c>
      <c r="AI69" s="29" t="s">
        <v>139</v>
      </c>
      <c r="AJ69" s="29"/>
      <c r="AK69" s="29">
        <f ca="1">V68</f>
        <v>6</v>
      </c>
      <c r="AL69" s="29"/>
      <c r="AM69" s="8" t="str">
        <f t="shared" ref="AM69:AT69" si="12">IF(AM32="","",AM32)</f>
        <v/>
      </c>
      <c r="AN69" t="str">
        <f t="shared" si="12"/>
        <v/>
      </c>
      <c r="AO69" t="str">
        <f t="shared" si="12"/>
        <v/>
      </c>
      <c r="AP69" t="str">
        <f t="shared" si="12"/>
        <v/>
      </c>
      <c r="AQ69" t="str">
        <f t="shared" si="12"/>
        <v/>
      </c>
      <c r="AR69" t="str">
        <f t="shared" si="12"/>
        <v/>
      </c>
      <c r="AS69" t="str">
        <f t="shared" si="12"/>
        <v/>
      </c>
      <c r="AT69" t="str">
        <f t="shared" si="12"/>
        <v/>
      </c>
    </row>
    <row r="70" spans="1:46" ht="20.149999999999999" customHeight="1" x14ac:dyDescent="0.35">
      <c r="A70" t="str">
        <f t="shared" si="0"/>
        <v/>
      </c>
      <c r="B70" t="str">
        <f t="shared" si="10"/>
        <v/>
      </c>
      <c r="C70" t="str">
        <f t="shared" si="10"/>
        <v/>
      </c>
      <c r="F70" s="8" t="s">
        <v>151</v>
      </c>
      <c r="G70" s="33" t="s">
        <v>10</v>
      </c>
      <c r="H70" s="33"/>
      <c r="I70" s="16">
        <f ca="1">I69</f>
        <v>3</v>
      </c>
      <c r="J70" s="8" t="str">
        <f>IF(J33="","",J33)</f>
        <v/>
      </c>
      <c r="K70" s="8" t="s">
        <v>152</v>
      </c>
      <c r="L70" s="9">
        <v>2</v>
      </c>
      <c r="M70" s="29" t="s">
        <v>153</v>
      </c>
      <c r="N70" s="29"/>
      <c r="O70" s="8" t="s">
        <v>154</v>
      </c>
      <c r="P70" s="33" t="s">
        <v>10</v>
      </c>
      <c r="Q70" s="33"/>
      <c r="R70" s="16">
        <f ca="1">R69</f>
        <v>5</v>
      </c>
      <c r="S70" s="8" t="str">
        <f>IF(S33="","",S33)</f>
        <v/>
      </c>
      <c r="T70" s="8" t="s">
        <v>149</v>
      </c>
      <c r="U70" s="9">
        <v>2</v>
      </c>
      <c r="V70" s="29" t="s">
        <v>139</v>
      </c>
      <c r="W70" s="29"/>
      <c r="X70" s="8" t="s">
        <v>151</v>
      </c>
      <c r="Y70" s="33" t="s">
        <v>10</v>
      </c>
      <c r="Z70" s="33"/>
      <c r="AA70" s="16">
        <f ca="1">AE69</f>
        <v>6</v>
      </c>
      <c r="AB70" s="8" t="str">
        <f>IF(AB33="","",AB33)</f>
        <v/>
      </c>
      <c r="AC70" s="8" t="s">
        <v>23</v>
      </c>
      <c r="AD70" s="9">
        <v>2</v>
      </c>
      <c r="AE70" s="8" t="str">
        <f>IF(AE33="","",AE33)</f>
        <v/>
      </c>
      <c r="AF70" s="34" t="s">
        <v>21</v>
      </c>
      <c r="AG70" s="34"/>
      <c r="AH70" s="8" t="str">
        <f ca="1">IF(X69=AK69,"成り立つ。","成り立たない。")</f>
        <v>成り立たない。</v>
      </c>
      <c r="AI70" s="8"/>
      <c r="AJ70" s="8"/>
      <c r="AK70" s="8"/>
      <c r="AL70" s="8"/>
      <c r="AM70" s="8"/>
      <c r="AQ70" t="str">
        <f>IF(AQ33="","",AQ33)</f>
        <v/>
      </c>
      <c r="AR70" t="str">
        <f>IF(AR33="","",AR33)</f>
        <v/>
      </c>
      <c r="AS70" t="str">
        <f>IF(AS33="","",AS33)</f>
        <v/>
      </c>
      <c r="AT70" t="str">
        <f>IF(AT33="","",AT33)</f>
        <v/>
      </c>
    </row>
    <row r="71" spans="1:46" ht="20.149999999999999" customHeight="1" x14ac:dyDescent="0.2">
      <c r="A71" t="str">
        <f t="shared" si="0"/>
        <v/>
      </c>
      <c r="B71" t="str">
        <f t="shared" si="10"/>
        <v/>
      </c>
      <c r="C71" t="str">
        <f t="shared" si="10"/>
        <v/>
      </c>
      <c r="F71" s="34" t="s">
        <v>18</v>
      </c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8" t="str">
        <f ca="1">IF(X69=AK69,"である。","ではない。")</f>
        <v>ではない。</v>
      </c>
      <c r="S71" s="8"/>
      <c r="T71" s="8"/>
      <c r="U71" s="8"/>
      <c r="V71" s="8"/>
      <c r="W71" s="8"/>
      <c r="X71" t="str">
        <f t="shared" ref="X71:AT71" si="13">IF(X34="","",X34)</f>
        <v/>
      </c>
      <c r="Y71" t="str">
        <f t="shared" si="13"/>
        <v/>
      </c>
      <c r="Z71" t="str">
        <f t="shared" si="13"/>
        <v/>
      </c>
      <c r="AA71" t="str">
        <f t="shared" si="13"/>
        <v/>
      </c>
      <c r="AB71" t="str">
        <f t="shared" si="13"/>
        <v/>
      </c>
      <c r="AC71" t="str">
        <f t="shared" si="13"/>
        <v/>
      </c>
      <c r="AD71" t="str">
        <f t="shared" si="13"/>
        <v/>
      </c>
      <c r="AE71" t="str">
        <f t="shared" si="13"/>
        <v/>
      </c>
      <c r="AF71" t="str">
        <f t="shared" si="13"/>
        <v/>
      </c>
      <c r="AG71" t="str">
        <f t="shared" si="13"/>
        <v/>
      </c>
      <c r="AH71" t="str">
        <f t="shared" si="13"/>
        <v/>
      </c>
      <c r="AI71" t="str">
        <f t="shared" si="13"/>
        <v/>
      </c>
      <c r="AJ71" t="str">
        <f t="shared" si="13"/>
        <v/>
      </c>
      <c r="AK71" t="str">
        <f t="shared" si="13"/>
        <v/>
      </c>
      <c r="AL71" t="str">
        <f t="shared" si="13"/>
        <v/>
      </c>
      <c r="AM71" t="str">
        <f t="shared" si="13"/>
        <v/>
      </c>
      <c r="AN71" t="str">
        <f t="shared" si="13"/>
        <v/>
      </c>
      <c r="AO71" t="str">
        <f t="shared" si="13"/>
        <v/>
      </c>
      <c r="AP71" t="str">
        <f t="shared" si="13"/>
        <v/>
      </c>
      <c r="AQ71" t="str">
        <f t="shared" si="13"/>
        <v/>
      </c>
      <c r="AR71" t="str">
        <f t="shared" si="13"/>
        <v/>
      </c>
      <c r="AS71" t="str">
        <f t="shared" si="13"/>
        <v/>
      </c>
      <c r="AT71" t="str">
        <f t="shared" si="13"/>
        <v/>
      </c>
    </row>
    <row r="72" spans="1:46" ht="20.149999999999999" customHeight="1" x14ac:dyDescent="0.2">
      <c r="A72" t="str">
        <f t="shared" si="0"/>
        <v/>
      </c>
      <c r="B72" t="str">
        <f t="shared" si="10"/>
        <v/>
      </c>
      <c r="C72" t="str">
        <f t="shared" si="10"/>
        <v/>
      </c>
      <c r="F72" t="str">
        <f t="shared" ref="F72:P72" si="14">IF(F35="","",F35)</f>
        <v/>
      </c>
      <c r="G72" t="str">
        <f t="shared" si="14"/>
        <v/>
      </c>
      <c r="H72" t="str">
        <f t="shared" si="14"/>
        <v/>
      </c>
      <c r="I72" t="str">
        <f t="shared" si="14"/>
        <v/>
      </c>
      <c r="J72" t="str">
        <f t="shared" si="14"/>
        <v/>
      </c>
      <c r="K72" t="str">
        <f t="shared" si="14"/>
        <v/>
      </c>
      <c r="L72" t="str">
        <f t="shared" si="14"/>
        <v/>
      </c>
      <c r="M72" t="str">
        <f t="shared" si="14"/>
        <v/>
      </c>
      <c r="N72" t="str">
        <f t="shared" si="14"/>
        <v/>
      </c>
      <c r="O72" t="str">
        <f t="shared" si="14"/>
        <v/>
      </c>
      <c r="P72" t="str">
        <f t="shared" si="14"/>
        <v/>
      </c>
      <c r="Q72" t="str">
        <f t="shared" ref="Q72:AT73" si="15">IF(Q35="","",Q35)</f>
        <v/>
      </c>
      <c r="R72" t="str">
        <f t="shared" si="15"/>
        <v/>
      </c>
      <c r="S72" t="str">
        <f t="shared" si="15"/>
        <v/>
      </c>
      <c r="T72" t="str">
        <f t="shared" si="15"/>
        <v/>
      </c>
      <c r="U72" t="str">
        <f t="shared" si="15"/>
        <v/>
      </c>
      <c r="V72" t="str">
        <f t="shared" si="15"/>
        <v/>
      </c>
      <c r="W72" t="str">
        <f t="shared" si="15"/>
        <v/>
      </c>
      <c r="X72" t="str">
        <f t="shared" si="15"/>
        <v/>
      </c>
      <c r="Y72" t="str">
        <f t="shared" si="15"/>
        <v/>
      </c>
      <c r="Z72" t="str">
        <f t="shared" si="15"/>
        <v/>
      </c>
      <c r="AA72" t="str">
        <f t="shared" si="15"/>
        <v/>
      </c>
      <c r="AB72" t="str">
        <f t="shared" si="15"/>
        <v/>
      </c>
      <c r="AC72" t="str">
        <f t="shared" si="15"/>
        <v/>
      </c>
      <c r="AD72" t="str">
        <f t="shared" si="15"/>
        <v/>
      </c>
      <c r="AE72" t="str">
        <f t="shared" si="15"/>
        <v/>
      </c>
      <c r="AF72" t="str">
        <f t="shared" si="15"/>
        <v/>
      </c>
      <c r="AG72" t="str">
        <f t="shared" si="15"/>
        <v/>
      </c>
      <c r="AH72" t="str">
        <f t="shared" si="15"/>
        <v/>
      </c>
      <c r="AI72" t="str">
        <f t="shared" si="15"/>
        <v/>
      </c>
      <c r="AJ72" t="str">
        <f t="shared" si="15"/>
        <v/>
      </c>
      <c r="AK72" t="str">
        <f t="shared" si="15"/>
        <v/>
      </c>
      <c r="AL72" t="str">
        <f t="shared" si="15"/>
        <v/>
      </c>
      <c r="AM72" t="str">
        <f t="shared" si="15"/>
        <v/>
      </c>
      <c r="AN72" t="str">
        <f t="shared" si="15"/>
        <v/>
      </c>
      <c r="AO72" t="str">
        <f t="shared" si="15"/>
        <v/>
      </c>
      <c r="AP72" t="str">
        <f t="shared" si="15"/>
        <v/>
      </c>
      <c r="AQ72" t="str">
        <f t="shared" si="15"/>
        <v/>
      </c>
      <c r="AR72" t="str">
        <f t="shared" si="15"/>
        <v/>
      </c>
      <c r="AS72" t="str">
        <f t="shared" si="15"/>
        <v/>
      </c>
      <c r="AT72" t="str">
        <f t="shared" si="15"/>
        <v/>
      </c>
    </row>
    <row r="73" spans="1:46" ht="20.149999999999999" customHeight="1" x14ac:dyDescent="0.2">
      <c r="A73" t="str">
        <f t="shared" si="0"/>
        <v/>
      </c>
      <c r="B73" t="str">
        <f t="shared" si="10"/>
        <v/>
      </c>
      <c r="C73" t="str">
        <f t="shared" si="10"/>
        <v/>
      </c>
      <c r="F73" t="str">
        <f t="shared" ref="F73:P73" si="16">IF(F36="","",F36)</f>
        <v/>
      </c>
      <c r="G73" t="str">
        <f t="shared" si="16"/>
        <v/>
      </c>
      <c r="H73" t="str">
        <f t="shared" si="16"/>
        <v/>
      </c>
      <c r="I73" t="str">
        <f t="shared" si="16"/>
        <v/>
      </c>
      <c r="J73" t="str">
        <f t="shared" si="16"/>
        <v/>
      </c>
      <c r="K73" t="str">
        <f t="shared" si="16"/>
        <v/>
      </c>
      <c r="L73" t="str">
        <f t="shared" si="16"/>
        <v/>
      </c>
      <c r="M73" t="str">
        <f t="shared" si="16"/>
        <v/>
      </c>
      <c r="N73" t="str">
        <f t="shared" si="16"/>
        <v/>
      </c>
      <c r="O73" t="str">
        <f t="shared" si="16"/>
        <v/>
      </c>
      <c r="P73" t="str">
        <f t="shared" si="16"/>
        <v/>
      </c>
      <c r="Q73" t="str">
        <f t="shared" si="15"/>
        <v/>
      </c>
      <c r="R73" t="str">
        <f t="shared" si="15"/>
        <v/>
      </c>
      <c r="S73" t="str">
        <f t="shared" si="15"/>
        <v/>
      </c>
      <c r="T73" t="str">
        <f t="shared" si="15"/>
        <v/>
      </c>
      <c r="U73" t="str">
        <f t="shared" si="15"/>
        <v/>
      </c>
      <c r="V73" t="str">
        <f t="shared" si="15"/>
        <v/>
      </c>
      <c r="W73" t="str">
        <f t="shared" si="15"/>
        <v/>
      </c>
      <c r="X73" t="str">
        <f t="shared" si="15"/>
        <v/>
      </c>
      <c r="Y73" t="str">
        <f t="shared" si="15"/>
        <v/>
      </c>
      <c r="Z73" t="str">
        <f t="shared" si="15"/>
        <v/>
      </c>
      <c r="AA73" t="str">
        <f t="shared" si="15"/>
        <v/>
      </c>
      <c r="AB73" t="str">
        <f t="shared" si="15"/>
        <v/>
      </c>
      <c r="AC73" t="str">
        <f t="shared" si="15"/>
        <v/>
      </c>
      <c r="AD73" t="str">
        <f t="shared" si="15"/>
        <v/>
      </c>
      <c r="AE73" t="str">
        <f t="shared" si="15"/>
        <v/>
      </c>
      <c r="AF73" t="str">
        <f t="shared" si="15"/>
        <v/>
      </c>
      <c r="AG73" t="str">
        <f t="shared" si="15"/>
        <v/>
      </c>
      <c r="AH73" t="str">
        <f t="shared" si="15"/>
        <v/>
      </c>
      <c r="AI73" t="str">
        <f t="shared" si="15"/>
        <v/>
      </c>
      <c r="AJ73" t="str">
        <f t="shared" si="15"/>
        <v/>
      </c>
      <c r="AK73" t="str">
        <f t="shared" si="15"/>
        <v/>
      </c>
      <c r="AL73" t="str">
        <f t="shared" si="15"/>
        <v/>
      </c>
      <c r="AM73" t="str">
        <f t="shared" si="15"/>
        <v/>
      </c>
      <c r="AN73" t="str">
        <f t="shared" si="15"/>
        <v/>
      </c>
      <c r="AO73" t="str">
        <f t="shared" si="15"/>
        <v/>
      </c>
      <c r="AP73" t="str">
        <f t="shared" si="15"/>
        <v/>
      </c>
      <c r="AQ73" t="str">
        <f t="shared" si="15"/>
        <v/>
      </c>
      <c r="AR73" t="str">
        <f t="shared" si="15"/>
        <v/>
      </c>
      <c r="AS73" t="str">
        <f t="shared" si="15"/>
        <v/>
      </c>
      <c r="AT73" t="str">
        <f t="shared" si="15"/>
        <v/>
      </c>
    </row>
    <row r="74" spans="1:46" ht="20.149999999999999" customHeight="1" x14ac:dyDescent="0.2"/>
    <row r="75" spans="1:46" ht="20.149999999999999" customHeight="1" x14ac:dyDescent="0.2">
      <c r="C75" s="24" t="s">
        <v>155</v>
      </c>
    </row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21">
    <mergeCell ref="F71:Q71"/>
    <mergeCell ref="AI69:AJ69"/>
    <mergeCell ref="AK69:AL69"/>
    <mergeCell ref="G70:H70"/>
    <mergeCell ref="M70:N70"/>
    <mergeCell ref="P70:Q70"/>
    <mergeCell ref="V70:W70"/>
    <mergeCell ref="Y70:Z70"/>
    <mergeCell ref="AF70:AG70"/>
    <mergeCell ref="G69:H69"/>
    <mergeCell ref="M69:N69"/>
    <mergeCell ref="P69:Q69"/>
    <mergeCell ref="V69:W69"/>
    <mergeCell ref="X69:Y69"/>
    <mergeCell ref="AC69:AD69"/>
    <mergeCell ref="F68:G68"/>
    <mergeCell ref="H68:I68"/>
    <mergeCell ref="M68:N68"/>
    <mergeCell ref="O68:P68"/>
    <mergeCell ref="T68:U68"/>
    <mergeCell ref="V68:W68"/>
    <mergeCell ref="X65:Z65"/>
    <mergeCell ref="AB65:AC65"/>
    <mergeCell ref="AD65:AG65"/>
    <mergeCell ref="F66:H66"/>
    <mergeCell ref="J66:K66"/>
    <mergeCell ref="L66:N66"/>
    <mergeCell ref="P66:Q66"/>
    <mergeCell ref="R66:T66"/>
    <mergeCell ref="W66:X66"/>
    <mergeCell ref="F63:Q63"/>
    <mergeCell ref="F64:H64"/>
    <mergeCell ref="L64:N64"/>
    <mergeCell ref="R64:T64"/>
    <mergeCell ref="F65:H65"/>
    <mergeCell ref="J65:K65"/>
    <mergeCell ref="L65:N65"/>
    <mergeCell ref="P65:Q65"/>
    <mergeCell ref="R65:U65"/>
    <mergeCell ref="X61:Y61"/>
    <mergeCell ref="Z61:AB61"/>
    <mergeCell ref="F62:G62"/>
    <mergeCell ref="I62:J62"/>
    <mergeCell ref="K62:L62"/>
    <mergeCell ref="N62:O62"/>
    <mergeCell ref="P62:Q62"/>
    <mergeCell ref="T62:U62"/>
    <mergeCell ref="F61:G61"/>
    <mergeCell ref="I61:J61"/>
    <mergeCell ref="K61:L61"/>
    <mergeCell ref="N61:O61"/>
    <mergeCell ref="P61:R61"/>
    <mergeCell ref="U61:V61"/>
    <mergeCell ref="H58:I58"/>
    <mergeCell ref="L58:M58"/>
    <mergeCell ref="Q58:R58"/>
    <mergeCell ref="F59:Q59"/>
    <mergeCell ref="F60:H60"/>
    <mergeCell ref="L60:N60"/>
    <mergeCell ref="R60:T60"/>
    <mergeCell ref="T54:U54"/>
    <mergeCell ref="V54:X54"/>
    <mergeCell ref="F56:H56"/>
    <mergeCell ref="L56:N56"/>
    <mergeCell ref="R56:T56"/>
    <mergeCell ref="H57:I57"/>
    <mergeCell ref="L57:M57"/>
    <mergeCell ref="N57:P57"/>
    <mergeCell ref="U57:V57"/>
    <mergeCell ref="W57:Y57"/>
    <mergeCell ref="K52:L52"/>
    <mergeCell ref="N52:O52"/>
    <mergeCell ref="P52:R52"/>
    <mergeCell ref="K54:L54"/>
    <mergeCell ref="M54:N54"/>
    <mergeCell ref="O54:P54"/>
    <mergeCell ref="Q54:S54"/>
    <mergeCell ref="T47:U47"/>
    <mergeCell ref="V47:X47"/>
    <mergeCell ref="J48:K48"/>
    <mergeCell ref="J49:K49"/>
    <mergeCell ref="F51:G51"/>
    <mergeCell ref="I51:J51"/>
    <mergeCell ref="K51:L51"/>
    <mergeCell ref="N51:O51"/>
    <mergeCell ref="P51:Q51"/>
    <mergeCell ref="J45:K45"/>
    <mergeCell ref="M45:N45"/>
    <mergeCell ref="O45:Q45"/>
    <mergeCell ref="K47:L47"/>
    <mergeCell ref="M47:N47"/>
    <mergeCell ref="O47:P47"/>
    <mergeCell ref="Q47:S47"/>
    <mergeCell ref="AO38:AP38"/>
    <mergeCell ref="J41:K41"/>
    <mergeCell ref="J42:K42"/>
    <mergeCell ref="F44:G44"/>
    <mergeCell ref="I44:J44"/>
    <mergeCell ref="K44:L44"/>
    <mergeCell ref="N44:O44"/>
    <mergeCell ref="P44:Q44"/>
    <mergeCell ref="F31:G31"/>
    <mergeCell ref="H31:I31"/>
    <mergeCell ref="M31:N31"/>
    <mergeCell ref="O31:P31"/>
    <mergeCell ref="T31:U31"/>
    <mergeCell ref="V31:W31"/>
    <mergeCell ref="F23:H23"/>
    <mergeCell ref="L23:N23"/>
    <mergeCell ref="R23:T23"/>
    <mergeCell ref="F27:H27"/>
    <mergeCell ref="L27:N27"/>
    <mergeCell ref="R27:T27"/>
    <mergeCell ref="AO1:AP1"/>
    <mergeCell ref="J4:K4"/>
    <mergeCell ref="J5:K5"/>
    <mergeCell ref="J11:K11"/>
    <mergeCell ref="J12:K12"/>
    <mergeCell ref="F19:H19"/>
    <mergeCell ref="L19:N19"/>
    <mergeCell ref="R19:T19"/>
  </mergeCells>
  <phoneticPr fontId="1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&amp;L三平方の定理&amp;R数学ドリル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97"/>
  <sheetViews>
    <sheetView workbookViewId="0"/>
  </sheetViews>
  <sheetFormatPr defaultRowHeight="14" x14ac:dyDescent="0.2"/>
  <cols>
    <col min="1" max="43" width="1.75" customWidth="1"/>
    <col min="44" max="46" width="9" customWidth="1"/>
    <col min="47" max="50" width="9" style="14"/>
  </cols>
  <sheetData>
    <row r="1" spans="1:50" ht="23.5" x14ac:dyDescent="0.2">
      <c r="D1" s="3" t="s">
        <v>156</v>
      </c>
      <c r="AM1" s="2" t="s">
        <v>0</v>
      </c>
      <c r="AN1" s="2"/>
      <c r="AO1" s="27"/>
      <c r="AP1" s="27"/>
      <c r="AR1" s="14"/>
      <c r="AS1" s="14"/>
      <c r="AT1" s="14"/>
      <c r="AV1"/>
      <c r="AW1"/>
      <c r="AX1"/>
    </row>
    <row r="2" spans="1:50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4"/>
      <c r="AS2" s="14"/>
      <c r="AT2" s="14"/>
      <c r="AV2"/>
      <c r="AW2"/>
      <c r="AX2"/>
    </row>
    <row r="3" spans="1:50" ht="20.149999999999999" customHeight="1" x14ac:dyDescent="0.2">
      <c r="A3" s="1" t="s">
        <v>24</v>
      </c>
      <c r="D3" t="s">
        <v>25</v>
      </c>
      <c r="G3">
        <f ca="1">INT(RAND()*3+6)</f>
        <v>6</v>
      </c>
      <c r="H3" t="s">
        <v>26</v>
      </c>
    </row>
    <row r="4" spans="1:50" ht="20.149999999999999" customHeight="1" x14ac:dyDescent="0.2">
      <c r="D4" t="s">
        <v>27</v>
      </c>
      <c r="P4">
        <f ca="1">INT(RAND()*3+1)*2</f>
        <v>2</v>
      </c>
      <c r="Q4" t="s">
        <v>28</v>
      </c>
      <c r="AT4" s="14"/>
      <c r="AX4"/>
    </row>
    <row r="5" spans="1:50" ht="20.149999999999999" customHeight="1" x14ac:dyDescent="0.2">
      <c r="D5" t="s">
        <v>29</v>
      </c>
    </row>
    <row r="6" spans="1:50" ht="20.149999999999999" customHeight="1" x14ac:dyDescent="0.2">
      <c r="D6" t="s">
        <v>30</v>
      </c>
    </row>
    <row r="7" spans="1:50" ht="20.149999999999999" customHeight="1" x14ac:dyDescent="0.2"/>
    <row r="8" spans="1:50" ht="20.149999999999999" customHeight="1" x14ac:dyDescent="0.2"/>
    <row r="9" spans="1:50" ht="20.149999999999999" customHeight="1" x14ac:dyDescent="0.2"/>
    <row r="10" spans="1:50" ht="20.149999999999999" customHeight="1" x14ac:dyDescent="0.2"/>
    <row r="11" spans="1:50" ht="20.149999999999999" customHeight="1" x14ac:dyDescent="0.2"/>
    <row r="12" spans="1:50" ht="20.149999999999999" customHeight="1" x14ac:dyDescent="0.2"/>
    <row r="13" spans="1:50" ht="20.149999999999999" customHeight="1" x14ac:dyDescent="0.2"/>
    <row r="14" spans="1:50" ht="20.149999999999999" customHeight="1" x14ac:dyDescent="0.2"/>
    <row r="15" spans="1:50" ht="20.149999999999999" customHeight="1" x14ac:dyDescent="0.2">
      <c r="A15" s="1" t="s">
        <v>31</v>
      </c>
      <c r="D15" t="s">
        <v>32</v>
      </c>
    </row>
    <row r="16" spans="1:50" ht="20.149999999999999" customHeight="1" x14ac:dyDescent="0.2">
      <c r="C16" s="1" t="s">
        <v>6</v>
      </c>
      <c r="F16" t="s">
        <v>33</v>
      </c>
      <c r="H16" t="s">
        <v>22</v>
      </c>
      <c r="J16">
        <f ca="1">INT(RAND()*4+1)</f>
        <v>2</v>
      </c>
      <c r="K16" t="s">
        <v>17</v>
      </c>
      <c r="M16">
        <f ca="1">INT(RAND()*4+1)</f>
        <v>2</v>
      </c>
      <c r="N16" t="s">
        <v>34</v>
      </c>
      <c r="O16" t="s">
        <v>17</v>
      </c>
      <c r="Q16" t="s">
        <v>35</v>
      </c>
      <c r="S16" t="s">
        <v>22</v>
      </c>
      <c r="U16">
        <f ca="1">INT(RAND()*4+J16+1)</f>
        <v>4</v>
      </c>
      <c r="V16" t="s">
        <v>17</v>
      </c>
      <c r="X16">
        <f ca="1">INT(RAND()*4+M16+1)</f>
        <v>6</v>
      </c>
      <c r="Y16" t="s">
        <v>34</v>
      </c>
    </row>
    <row r="17" spans="1:29" ht="20.149999999999999" customHeight="1" x14ac:dyDescent="0.2"/>
    <row r="18" spans="1:29" ht="20.149999999999999" customHeight="1" x14ac:dyDescent="0.2"/>
    <row r="19" spans="1:29" ht="20.149999999999999" customHeight="1" x14ac:dyDescent="0.2"/>
    <row r="20" spans="1:29" ht="20.149999999999999" customHeight="1" x14ac:dyDescent="0.2">
      <c r="C20" s="1" t="s">
        <v>36</v>
      </c>
      <c r="F20" t="s">
        <v>33</v>
      </c>
      <c r="H20" t="s">
        <v>22</v>
      </c>
      <c r="J20">
        <f ca="1">INT(RAND()*4+1)</f>
        <v>2</v>
      </c>
      <c r="K20" t="s">
        <v>17</v>
      </c>
      <c r="M20" s="28" t="s">
        <v>37</v>
      </c>
      <c r="N20" s="28"/>
      <c r="O20">
        <f ca="1">INT(RAND()*4+1)</f>
        <v>1</v>
      </c>
      <c r="P20" t="s">
        <v>34</v>
      </c>
      <c r="Q20" t="s">
        <v>17</v>
      </c>
      <c r="S20" t="s">
        <v>35</v>
      </c>
      <c r="U20" t="s">
        <v>22</v>
      </c>
      <c r="W20">
        <f ca="1">INT(RAND()*4+J20+1)</f>
        <v>6</v>
      </c>
      <c r="X20" t="s">
        <v>17</v>
      </c>
      <c r="Z20" s="28" t="s">
        <v>37</v>
      </c>
      <c r="AA20" s="28"/>
      <c r="AB20">
        <f ca="1">INT(RAND()*4+O20+1)</f>
        <v>4</v>
      </c>
      <c r="AC20" t="s">
        <v>34</v>
      </c>
    </row>
    <row r="21" spans="1:29" ht="20.149999999999999" customHeight="1" x14ac:dyDescent="0.2"/>
    <row r="22" spans="1:29" ht="20.149999999999999" customHeight="1" x14ac:dyDescent="0.2"/>
    <row r="23" spans="1:29" ht="20.149999999999999" customHeight="1" x14ac:dyDescent="0.2"/>
    <row r="24" spans="1:29" ht="20.149999999999999" customHeight="1" x14ac:dyDescent="0.2">
      <c r="C24" s="1" t="s">
        <v>38</v>
      </c>
      <c r="F24" t="s">
        <v>39</v>
      </c>
      <c r="H24" t="s">
        <v>40</v>
      </c>
      <c r="J24">
        <v>0</v>
      </c>
      <c r="K24" t="s">
        <v>19</v>
      </c>
      <c r="M24">
        <v>0</v>
      </c>
      <c r="N24" t="s">
        <v>34</v>
      </c>
      <c r="O24" t="s">
        <v>41</v>
      </c>
      <c r="Q24" t="s">
        <v>42</v>
      </c>
      <c r="S24" t="s">
        <v>40</v>
      </c>
      <c r="T24" s="28">
        <f ca="1">INT(RAND()*6+10)</f>
        <v>15</v>
      </c>
      <c r="U24" s="28"/>
      <c r="V24" t="s">
        <v>41</v>
      </c>
      <c r="W24" s="28" t="s">
        <v>37</v>
      </c>
      <c r="X24" s="28"/>
      <c r="Y24">
        <f ca="1">INT(RAND()*9+1)</f>
        <v>5</v>
      </c>
      <c r="Z24" t="s">
        <v>43</v>
      </c>
    </row>
    <row r="25" spans="1:29" ht="20.149999999999999" customHeight="1" x14ac:dyDescent="0.2"/>
    <row r="26" spans="1:29" ht="20.149999999999999" customHeight="1" x14ac:dyDescent="0.2"/>
    <row r="27" spans="1:29" ht="20.149999999999999" customHeight="1" x14ac:dyDescent="0.2"/>
    <row r="28" spans="1:29" ht="20.149999999999999" customHeight="1" x14ac:dyDescent="0.2">
      <c r="C28" s="1" t="s">
        <v>44</v>
      </c>
      <c r="F28" t="s">
        <v>33</v>
      </c>
      <c r="H28" t="s">
        <v>22</v>
      </c>
      <c r="I28" s="28" t="s">
        <v>37</v>
      </c>
      <c r="J28" s="28"/>
      <c r="K28">
        <f ca="1">INT(RAND()*9+1)</f>
        <v>8</v>
      </c>
      <c r="L28" t="s">
        <v>41</v>
      </c>
      <c r="N28" s="28" t="s">
        <v>37</v>
      </c>
      <c r="O28" s="28"/>
      <c r="P28">
        <f ca="1">INT(RAND()*9+1)</f>
        <v>2</v>
      </c>
      <c r="Q28" t="s">
        <v>43</v>
      </c>
      <c r="R28" t="s">
        <v>41</v>
      </c>
      <c r="T28" t="s">
        <v>35</v>
      </c>
      <c r="V28" t="s">
        <v>22</v>
      </c>
      <c r="X28">
        <f ca="1">INT(RAND()*9+1)</f>
        <v>2</v>
      </c>
      <c r="Y28" t="s">
        <v>41</v>
      </c>
      <c r="AA28">
        <f ca="1">INT(RAND()*9+1)</f>
        <v>8</v>
      </c>
      <c r="AB28" t="s">
        <v>43</v>
      </c>
    </row>
    <row r="29" spans="1:29" ht="20.149999999999999" customHeight="1" x14ac:dyDescent="0.2"/>
    <row r="30" spans="1:29" ht="20.149999999999999" customHeight="1" x14ac:dyDescent="0.2"/>
    <row r="31" spans="1:29" ht="20.149999999999999" customHeight="1" x14ac:dyDescent="0.2"/>
    <row r="32" spans="1:29" ht="20.149999999999999" customHeight="1" x14ac:dyDescent="0.2">
      <c r="A32" s="1" t="s">
        <v>60</v>
      </c>
      <c r="D32" t="s">
        <v>61</v>
      </c>
    </row>
    <row r="33" spans="1:50" ht="20.149999999999999" customHeight="1" x14ac:dyDescent="0.2">
      <c r="D33">
        <f ca="1">INT(RAND()*3+3)</f>
        <v>4</v>
      </c>
      <c r="E33" t="s">
        <v>7</v>
      </c>
      <c r="G33" t="s">
        <v>62</v>
      </c>
      <c r="I33">
        <f ca="1">INT(RAND()*3+3)</f>
        <v>5</v>
      </c>
      <c r="J33" t="s">
        <v>7</v>
      </c>
      <c r="L33" t="s">
        <v>62</v>
      </c>
      <c r="M33">
        <f ca="1">INT(RAND()*3+6)</f>
        <v>7</v>
      </c>
      <c r="N33" t="s">
        <v>7</v>
      </c>
    </row>
    <row r="34" spans="1:50" ht="20.149999999999999" customHeight="1" x14ac:dyDescent="0.2"/>
    <row r="35" spans="1:50" ht="20.149999999999999" customHeight="1" x14ac:dyDescent="0.2"/>
    <row r="36" spans="1:50" ht="19" customHeight="1" x14ac:dyDescent="0.2"/>
    <row r="37" spans="1:50" ht="19" customHeight="1" x14ac:dyDescent="0.2"/>
    <row r="38" spans="1:50" ht="23.5" x14ac:dyDescent="0.2">
      <c r="D38" s="3" t="str">
        <f>IF(D1="","",D1)</f>
        <v>三平方の定理の利用①</v>
      </c>
      <c r="AM38" s="2" t="str">
        <f>IF(AM1="","",AM1)</f>
        <v>№</v>
      </c>
      <c r="AN38" s="2"/>
      <c r="AO38" s="27" t="str">
        <f>IF(AO1="","",AO1)</f>
        <v/>
      </c>
      <c r="AP38" s="27" t="str">
        <f>IF(AP1="","",AP1)</f>
        <v/>
      </c>
      <c r="AR38" s="14"/>
      <c r="AS38" s="14"/>
      <c r="AT38" s="14"/>
      <c r="AV38"/>
      <c r="AW38"/>
      <c r="AX38"/>
    </row>
    <row r="39" spans="1:50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4"/>
      <c r="AS39" s="14"/>
      <c r="AT39" s="14"/>
      <c r="AV39"/>
      <c r="AW39"/>
      <c r="AX39"/>
    </row>
    <row r="40" spans="1:50" ht="20.149999999999999" customHeight="1" x14ac:dyDescent="0.2">
      <c r="A40" s="1" t="str">
        <f>IF(A3="","",A3)</f>
        <v>１．</v>
      </c>
      <c r="D40" t="str">
        <f>IF(D3="","",D3)</f>
        <v>半径</v>
      </c>
      <c r="G40">
        <f ca="1">IF(G3="","",G3)</f>
        <v>6</v>
      </c>
      <c r="H40" t="str">
        <f>IF(H3="","",H3)</f>
        <v>㎝の円Ｏがあります。</v>
      </c>
    </row>
    <row r="41" spans="1:50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/>
      </c>
      <c r="D41" t="str">
        <f>IF(D4="","",D4)</f>
        <v>円Ｏの弦ＡＢの長さが</v>
      </c>
      <c r="P41">
        <f ca="1">IF(P4="","",P4)</f>
        <v>2</v>
      </c>
      <c r="Q41" t="str">
        <f>IF(Q4="","",Q4)</f>
        <v>㎝のとき，</v>
      </c>
      <c r="AT41" s="14"/>
      <c r="AX41"/>
    </row>
    <row r="42" spans="1:50" ht="20.149999999999999" customHeight="1" x14ac:dyDescent="0.2">
      <c r="A42" t="str">
        <f>IF(A5="","",A5)</f>
        <v/>
      </c>
      <c r="B42" t="str">
        <f>IF(B5="","",B5)</f>
        <v/>
      </c>
      <c r="C42" t="str">
        <f>IF(C5="","",C5)</f>
        <v/>
      </c>
      <c r="D42" t="str">
        <f>IF(D5="","",D5)</f>
        <v>中心Ｏから弦ＡＢまでの距離を求め</v>
      </c>
    </row>
    <row r="43" spans="1:50" ht="20.149999999999999" customHeight="1" x14ac:dyDescent="0.2">
      <c r="A43" t="str">
        <f t="shared" ref="A43:AT43" si="0">IF(A6="","",A6)</f>
        <v/>
      </c>
      <c r="B43" t="str">
        <f t="shared" si="0"/>
        <v/>
      </c>
      <c r="C43" t="str">
        <f t="shared" si="0"/>
        <v/>
      </c>
      <c r="D43" t="str">
        <f t="shared" si="0"/>
        <v>なさい。</v>
      </c>
      <c r="Q43" t="str">
        <f t="shared" si="0"/>
        <v/>
      </c>
      <c r="R43" t="str">
        <f t="shared" si="0"/>
        <v/>
      </c>
      <c r="S43" t="str">
        <f t="shared" si="0"/>
        <v/>
      </c>
      <c r="T43" t="str">
        <f t="shared" si="0"/>
        <v/>
      </c>
      <c r="U43" t="str">
        <f t="shared" si="0"/>
        <v/>
      </c>
      <c r="V43" t="str">
        <f t="shared" si="0"/>
        <v/>
      </c>
      <c r="W43" t="str">
        <f t="shared" si="0"/>
        <v/>
      </c>
      <c r="X43" t="str">
        <f t="shared" si="0"/>
        <v/>
      </c>
      <c r="Y43" t="str">
        <f t="shared" si="0"/>
        <v/>
      </c>
      <c r="Z43" t="str">
        <f t="shared" si="0"/>
        <v/>
      </c>
      <c r="AA43" t="str">
        <f t="shared" si="0"/>
        <v/>
      </c>
      <c r="AB43" t="str">
        <f t="shared" si="0"/>
        <v/>
      </c>
      <c r="AC43" t="str">
        <f t="shared" si="0"/>
        <v/>
      </c>
      <c r="AD43" t="str">
        <f t="shared" si="0"/>
        <v/>
      </c>
      <c r="AE43" t="str">
        <f t="shared" si="0"/>
        <v/>
      </c>
      <c r="AF43" t="str">
        <f t="shared" si="0"/>
        <v/>
      </c>
      <c r="AG43" t="str">
        <f t="shared" si="0"/>
        <v/>
      </c>
      <c r="AH43" t="str">
        <f t="shared" si="0"/>
        <v/>
      </c>
      <c r="AI43" t="str">
        <f t="shared" si="0"/>
        <v/>
      </c>
      <c r="AJ43" t="str">
        <f t="shared" si="0"/>
        <v/>
      </c>
      <c r="AK43" t="str">
        <f t="shared" si="0"/>
        <v/>
      </c>
      <c r="AL43" t="str">
        <f t="shared" si="0"/>
        <v/>
      </c>
      <c r="AM43" t="str">
        <f t="shared" si="0"/>
        <v/>
      </c>
      <c r="AN43" t="str">
        <f t="shared" si="0"/>
        <v/>
      </c>
      <c r="AO43" t="str">
        <f t="shared" si="0"/>
        <v/>
      </c>
      <c r="AP43" t="str">
        <f t="shared" si="0"/>
        <v/>
      </c>
      <c r="AQ43" t="str">
        <f t="shared" si="0"/>
        <v/>
      </c>
      <c r="AR43" t="str">
        <f t="shared" si="0"/>
        <v/>
      </c>
      <c r="AS43" t="str">
        <f t="shared" si="0"/>
        <v/>
      </c>
      <c r="AT43" t="str">
        <f t="shared" si="0"/>
        <v/>
      </c>
    </row>
    <row r="44" spans="1:50" ht="20.149999999999999" customHeight="1" x14ac:dyDescent="0.2">
      <c r="A44" t="str">
        <f t="shared" ref="A44:C48" si="1">IF(A7="","",A7)</f>
        <v/>
      </c>
      <c r="B44" t="str">
        <f t="shared" si="1"/>
        <v/>
      </c>
      <c r="C44" s="8" t="str">
        <f t="shared" si="1"/>
        <v/>
      </c>
      <c r="D44" s="8" t="s">
        <v>45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F44" t="str">
        <f t="shared" ref="AF44:AT44" si="2">IF(AF7="","",AF7)</f>
        <v/>
      </c>
      <c r="AG44" t="str">
        <f t="shared" si="2"/>
        <v/>
      </c>
      <c r="AH44" t="str">
        <f t="shared" si="2"/>
        <v/>
      </c>
      <c r="AI44" t="str">
        <f t="shared" si="2"/>
        <v/>
      </c>
      <c r="AJ44" t="str">
        <f t="shared" si="2"/>
        <v/>
      </c>
      <c r="AK44" t="str">
        <f t="shared" si="2"/>
        <v/>
      </c>
      <c r="AL44" t="str">
        <f t="shared" si="2"/>
        <v/>
      </c>
      <c r="AM44" t="str">
        <f t="shared" si="2"/>
        <v/>
      </c>
      <c r="AN44" t="str">
        <f t="shared" si="2"/>
        <v/>
      </c>
      <c r="AO44" t="str">
        <f t="shared" si="2"/>
        <v/>
      </c>
      <c r="AP44" t="str">
        <f t="shared" si="2"/>
        <v/>
      </c>
      <c r="AQ44" t="str">
        <f t="shared" si="2"/>
        <v/>
      </c>
      <c r="AR44" t="str">
        <f t="shared" si="2"/>
        <v/>
      </c>
      <c r="AS44" t="str">
        <f t="shared" si="2"/>
        <v/>
      </c>
      <c r="AT44" t="str">
        <f t="shared" si="2"/>
        <v/>
      </c>
    </row>
    <row r="45" spans="1:50" ht="20.149999999999999" customHeight="1" x14ac:dyDescent="0.2">
      <c r="A45" t="str">
        <f t="shared" si="1"/>
        <v/>
      </c>
      <c r="B45" t="str">
        <f t="shared" si="1"/>
        <v/>
      </c>
      <c r="C45" s="8" t="str">
        <f t="shared" si="1"/>
        <v/>
      </c>
      <c r="D45" s="8" t="s">
        <v>46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1:50" ht="20.149999999999999" customHeight="1" x14ac:dyDescent="0.2">
      <c r="A46" t="str">
        <f t="shared" si="1"/>
        <v/>
      </c>
      <c r="B46" t="str">
        <f t="shared" si="1"/>
        <v/>
      </c>
      <c r="C46" s="8" t="str">
        <f t="shared" si="1"/>
        <v/>
      </c>
      <c r="D46" s="8" t="s">
        <v>47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1:50" ht="20.149999999999999" customHeight="1" x14ac:dyDescent="0.2">
      <c r="A47" t="str">
        <f t="shared" si="1"/>
        <v/>
      </c>
      <c r="B47" t="str">
        <f t="shared" si="1"/>
        <v/>
      </c>
      <c r="C47" s="8" t="str">
        <f t="shared" si="1"/>
        <v/>
      </c>
      <c r="D47" s="8" t="s">
        <v>48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1:50" ht="20.149999999999999" customHeight="1" x14ac:dyDescent="0.2">
      <c r="A48" t="str">
        <f t="shared" si="1"/>
        <v/>
      </c>
      <c r="B48" t="str">
        <f t="shared" si="1"/>
        <v/>
      </c>
      <c r="C48" s="8" t="str">
        <f t="shared" si="1"/>
        <v/>
      </c>
      <c r="D48" s="8">
        <f ca="1">G40</f>
        <v>6</v>
      </c>
      <c r="E48" s="9">
        <v>2</v>
      </c>
      <c r="F48" s="29" t="s">
        <v>49</v>
      </c>
      <c r="G48" s="29"/>
      <c r="H48" s="29" t="s">
        <v>50</v>
      </c>
      <c r="I48" s="29"/>
      <c r="J48" s="9">
        <v>2</v>
      </c>
      <c r="K48" s="29" t="s">
        <v>51</v>
      </c>
      <c r="L48" s="29"/>
      <c r="M48" s="8">
        <f ca="1">P41/2</f>
        <v>1</v>
      </c>
      <c r="N48" s="9">
        <v>2</v>
      </c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1:47" ht="20.149999999999999" customHeight="1" x14ac:dyDescent="0.2">
      <c r="A49" t="str">
        <f t="shared" ref="A49:B51" si="3">IF(A12="","",A12)</f>
        <v/>
      </c>
      <c r="B49" t="str">
        <f t="shared" si="3"/>
        <v/>
      </c>
      <c r="C49" s="29" t="s">
        <v>50</v>
      </c>
      <c r="D49" s="29"/>
      <c r="E49" s="9">
        <v>2</v>
      </c>
      <c r="F49" s="29" t="s">
        <v>49</v>
      </c>
      <c r="G49" s="29"/>
      <c r="H49" s="32">
        <f ca="1">D48^2-M48^2</f>
        <v>35</v>
      </c>
      <c r="I49" s="32"/>
      <c r="J49" s="32"/>
      <c r="K49" s="8"/>
      <c r="L49" s="8"/>
      <c r="M49" s="8"/>
      <c r="N49" s="8"/>
      <c r="O49" s="8"/>
      <c r="P49" s="11"/>
      <c r="Q49" s="11"/>
      <c r="R49" s="11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1:47" ht="20.149999999999999" customHeight="1" x14ac:dyDescent="0.35">
      <c r="A50" t="str">
        <f t="shared" si="3"/>
        <v/>
      </c>
      <c r="B50" t="str">
        <f t="shared" si="3"/>
        <v/>
      </c>
      <c r="C50" s="8" t="s">
        <v>52</v>
      </c>
      <c r="D50" s="8"/>
      <c r="E50" s="8"/>
      <c r="F50" s="8"/>
      <c r="G50" s="8"/>
      <c r="H50" s="8"/>
      <c r="I50" s="8"/>
      <c r="J50" s="8"/>
      <c r="K50" s="8"/>
      <c r="L50" s="8" t="s">
        <v>53</v>
      </c>
      <c r="M50" s="8"/>
      <c r="N50" s="8"/>
      <c r="O50" s="33" t="s">
        <v>54</v>
      </c>
      <c r="P50" s="33"/>
      <c r="Q50" s="29">
        <f ca="1">H49</f>
        <v>35</v>
      </c>
      <c r="R50" s="29"/>
      <c r="S50" s="29" t="str">
        <f ca="1">IF(AU50="","","＝")</f>
        <v/>
      </c>
      <c r="T50" s="29"/>
      <c r="U50" s="29" t="str">
        <f ca="1">IF(AU50="","",AU50)</f>
        <v/>
      </c>
      <c r="V50" s="29"/>
      <c r="W50" s="8" t="s">
        <v>55</v>
      </c>
      <c r="X50" s="8"/>
      <c r="Y50" s="8"/>
      <c r="Z50" s="8"/>
      <c r="AA50" s="8"/>
      <c r="AB50" s="8"/>
      <c r="AC50" s="8"/>
      <c r="AD50" s="8"/>
      <c r="AU50" s="14" t="str">
        <f ca="1">IF(SQRT(Q50)=INT(SQRT(Q50)),SQRT(Q50),"")</f>
        <v/>
      </c>
    </row>
    <row r="51" spans="1:47" ht="20.149999999999999" customHeight="1" x14ac:dyDescent="0.2">
      <c r="A51" t="str">
        <f t="shared" si="3"/>
        <v/>
      </c>
      <c r="B51" t="str">
        <f t="shared" si="3"/>
        <v/>
      </c>
      <c r="C51" t="str">
        <f>IF(C14="","",C14)</f>
        <v/>
      </c>
    </row>
    <row r="52" spans="1:47" ht="20.149999999999999" customHeight="1" x14ac:dyDescent="0.2">
      <c r="A52" s="1" t="str">
        <f>IF(A15="","",A15)</f>
        <v>２．</v>
      </c>
      <c r="D52" t="str">
        <f>IF(D15="","",D15)</f>
        <v>次の座標を持つ2点間の距離を求めなさい。</v>
      </c>
    </row>
    <row r="53" spans="1:47" ht="20.149999999999999" customHeight="1" x14ac:dyDescent="0.2">
      <c r="A53" t="str">
        <f t="shared" ref="A53:AT53" si="4">IF(A16="","",A16)</f>
        <v/>
      </c>
      <c r="B53" t="str">
        <f t="shared" si="4"/>
        <v/>
      </c>
      <c r="C53" s="1" t="str">
        <f t="shared" si="4"/>
        <v>(1)</v>
      </c>
      <c r="F53" t="str">
        <f t="shared" si="4"/>
        <v>Ａ</v>
      </c>
      <c r="H53" t="str">
        <f t="shared" si="4"/>
        <v>(</v>
      </c>
      <c r="I53" t="str">
        <f t="shared" si="4"/>
        <v/>
      </c>
      <c r="J53">
        <f t="shared" ca="1" si="4"/>
        <v>2</v>
      </c>
      <c r="K53" t="str">
        <f t="shared" si="4"/>
        <v>,</v>
      </c>
      <c r="L53" t="str">
        <f t="shared" si="4"/>
        <v/>
      </c>
      <c r="M53">
        <f t="shared" ca="1" si="4"/>
        <v>2</v>
      </c>
      <c r="N53" t="str">
        <f t="shared" si="4"/>
        <v>)</v>
      </c>
      <c r="O53" t="str">
        <f t="shared" si="4"/>
        <v>,</v>
      </c>
      <c r="P53" t="str">
        <f t="shared" si="4"/>
        <v/>
      </c>
      <c r="Q53" t="str">
        <f t="shared" si="4"/>
        <v>Ｂ</v>
      </c>
      <c r="S53" t="str">
        <f t="shared" si="4"/>
        <v>(</v>
      </c>
      <c r="T53" t="str">
        <f t="shared" si="4"/>
        <v/>
      </c>
      <c r="U53">
        <f t="shared" ca="1" si="4"/>
        <v>4</v>
      </c>
      <c r="V53" t="str">
        <f t="shared" si="4"/>
        <v>,</v>
      </c>
      <c r="W53" t="str">
        <f t="shared" si="4"/>
        <v/>
      </c>
      <c r="X53">
        <f t="shared" ca="1" si="4"/>
        <v>6</v>
      </c>
      <c r="Y53" t="str">
        <f t="shared" si="4"/>
        <v>)</v>
      </c>
      <c r="Z53" t="str">
        <f t="shared" si="4"/>
        <v/>
      </c>
      <c r="AA53" t="str">
        <f t="shared" si="4"/>
        <v/>
      </c>
      <c r="AB53" t="str">
        <f t="shared" si="4"/>
        <v/>
      </c>
      <c r="AC53" t="str">
        <f t="shared" si="4"/>
        <v/>
      </c>
      <c r="AD53" t="str">
        <f t="shared" si="4"/>
        <v/>
      </c>
      <c r="AE53" t="str">
        <f t="shared" si="4"/>
        <v/>
      </c>
      <c r="AF53" t="str">
        <f t="shared" si="4"/>
        <v/>
      </c>
      <c r="AG53" t="str">
        <f t="shared" si="4"/>
        <v/>
      </c>
      <c r="AH53" t="str">
        <f t="shared" si="4"/>
        <v/>
      </c>
      <c r="AI53" t="str">
        <f t="shared" si="4"/>
        <v/>
      </c>
      <c r="AJ53" t="str">
        <f t="shared" si="4"/>
        <v/>
      </c>
      <c r="AK53" t="str">
        <f t="shared" si="4"/>
        <v/>
      </c>
      <c r="AL53" t="str">
        <f t="shared" si="4"/>
        <v/>
      </c>
      <c r="AM53" t="str">
        <f t="shared" si="4"/>
        <v/>
      </c>
      <c r="AN53" t="str">
        <f t="shared" si="4"/>
        <v/>
      </c>
      <c r="AO53" t="str">
        <f t="shared" si="4"/>
        <v/>
      </c>
      <c r="AP53" t="str">
        <f t="shared" si="4"/>
        <v/>
      </c>
      <c r="AQ53" t="str">
        <f t="shared" si="4"/>
        <v/>
      </c>
      <c r="AR53" t="str">
        <f t="shared" si="4"/>
        <v/>
      </c>
      <c r="AS53" t="str">
        <f t="shared" si="4"/>
        <v/>
      </c>
      <c r="AT53" t="str">
        <f t="shared" si="4"/>
        <v/>
      </c>
    </row>
    <row r="54" spans="1:47" ht="20.149999999999999" customHeight="1" x14ac:dyDescent="0.2">
      <c r="A54" t="str">
        <f t="shared" ref="A54:C56" si="5">IF(A17="","",A17)</f>
        <v/>
      </c>
      <c r="B54" t="str">
        <f t="shared" si="5"/>
        <v/>
      </c>
      <c r="C54" t="str">
        <f t="shared" si="5"/>
        <v/>
      </c>
      <c r="F54" s="29" t="s">
        <v>56</v>
      </c>
      <c r="G54" s="29"/>
      <c r="H54" s="29"/>
      <c r="I54" s="9">
        <v>2</v>
      </c>
      <c r="J54" s="8" t="s">
        <v>14</v>
      </c>
      <c r="K54" s="11"/>
      <c r="L54" s="11">
        <f ca="1">U53-J53</f>
        <v>2</v>
      </c>
      <c r="M54" s="17">
        <v>2</v>
      </c>
      <c r="N54" s="29" t="s">
        <v>13</v>
      </c>
      <c r="O54" s="29"/>
      <c r="P54" s="8">
        <f ca="1">X53-M53</f>
        <v>4</v>
      </c>
      <c r="Q54" s="9">
        <v>2</v>
      </c>
      <c r="R54" s="29" t="s">
        <v>14</v>
      </c>
      <c r="S54" s="29"/>
      <c r="T54" s="32">
        <f ca="1">L54^2+P54^2</f>
        <v>20</v>
      </c>
      <c r="U54" s="32"/>
      <c r="V54" s="8"/>
      <c r="W54" s="8"/>
    </row>
    <row r="55" spans="1:47" ht="20.149999999999999" customHeight="1" x14ac:dyDescent="0.35">
      <c r="A55" t="str">
        <f t="shared" si="5"/>
        <v/>
      </c>
      <c r="B55" t="str">
        <f t="shared" si="5"/>
        <v/>
      </c>
      <c r="C55" t="str">
        <f t="shared" si="5"/>
        <v/>
      </c>
      <c r="F55" s="8" t="s">
        <v>57</v>
      </c>
      <c r="G55" s="8"/>
      <c r="H55" s="8"/>
      <c r="I55" s="8"/>
      <c r="J55" s="33" t="s">
        <v>11</v>
      </c>
      <c r="K55" s="33"/>
      <c r="L55" s="29">
        <f ca="1">T54</f>
        <v>20</v>
      </c>
      <c r="M55" s="29"/>
      <c r="N55" s="29" t="str">
        <f ca="1">IF(AU55="","","＝")</f>
        <v/>
      </c>
      <c r="O55" s="29"/>
      <c r="P55" s="29" t="str">
        <f ca="1">IF(AU55="","",AU55)</f>
        <v/>
      </c>
      <c r="Q55" s="29"/>
      <c r="R55" s="8"/>
      <c r="S55" s="8"/>
      <c r="T55" s="8"/>
      <c r="U55" s="8"/>
      <c r="V55" s="8"/>
      <c r="W55" s="8"/>
      <c r="X55" s="8"/>
      <c r="Y55" s="8"/>
      <c r="AU55" s="14" t="str">
        <f ca="1">IF(SQRT(L55)=INT(SQRT(L55)),SQRT(L55),"")</f>
        <v/>
      </c>
    </row>
    <row r="56" spans="1:47" ht="20.149999999999999" customHeight="1" x14ac:dyDescent="0.2">
      <c r="A56" t="str">
        <f t="shared" si="5"/>
        <v/>
      </c>
      <c r="B56" t="str">
        <f t="shared" si="5"/>
        <v/>
      </c>
      <c r="C56" t="str">
        <f t="shared" si="5"/>
        <v/>
      </c>
    </row>
    <row r="57" spans="1:47" ht="20.149999999999999" customHeight="1" x14ac:dyDescent="0.2">
      <c r="A57" t="str">
        <f t="shared" ref="A57:AT57" si="6">IF(A20="","",A20)</f>
        <v/>
      </c>
      <c r="B57" t="str">
        <f t="shared" si="6"/>
        <v/>
      </c>
      <c r="C57" s="1" t="str">
        <f t="shared" si="6"/>
        <v>(2)</v>
      </c>
      <c r="F57" t="str">
        <f t="shared" si="6"/>
        <v>Ａ</v>
      </c>
      <c r="H57" t="str">
        <f t="shared" si="6"/>
        <v>(</v>
      </c>
      <c r="I57" t="str">
        <f t="shared" si="6"/>
        <v/>
      </c>
      <c r="J57">
        <f t="shared" ca="1" si="6"/>
        <v>2</v>
      </c>
      <c r="K57" t="str">
        <f t="shared" si="6"/>
        <v>,</v>
      </c>
      <c r="L57" t="str">
        <f t="shared" si="6"/>
        <v/>
      </c>
      <c r="M57" s="28" t="str">
        <f t="shared" si="6"/>
        <v>－</v>
      </c>
      <c r="N57" s="28" t="str">
        <f t="shared" si="6"/>
        <v/>
      </c>
      <c r="O57">
        <f t="shared" ca="1" si="6"/>
        <v>1</v>
      </c>
      <c r="P57" t="str">
        <f t="shared" si="6"/>
        <v>)</v>
      </c>
      <c r="Q57" t="str">
        <f t="shared" si="6"/>
        <v>,</v>
      </c>
      <c r="R57" t="str">
        <f t="shared" si="6"/>
        <v/>
      </c>
      <c r="S57" t="str">
        <f t="shared" si="6"/>
        <v>Ｂ</v>
      </c>
      <c r="U57" t="str">
        <f t="shared" si="6"/>
        <v>(</v>
      </c>
      <c r="V57" t="str">
        <f t="shared" si="6"/>
        <v/>
      </c>
      <c r="W57">
        <f t="shared" ca="1" si="6"/>
        <v>6</v>
      </c>
      <c r="X57" t="str">
        <f t="shared" si="6"/>
        <v>,</v>
      </c>
      <c r="Y57" t="str">
        <f t="shared" si="6"/>
        <v/>
      </c>
      <c r="Z57" s="28" t="str">
        <f t="shared" si="6"/>
        <v>－</v>
      </c>
      <c r="AA57" s="28" t="str">
        <f t="shared" si="6"/>
        <v/>
      </c>
      <c r="AB57">
        <f t="shared" ca="1" si="6"/>
        <v>4</v>
      </c>
      <c r="AC57" t="str">
        <f t="shared" si="6"/>
        <v>)</v>
      </c>
      <c r="AD57" t="str">
        <f t="shared" si="6"/>
        <v/>
      </c>
      <c r="AE57" t="str">
        <f t="shared" si="6"/>
        <v/>
      </c>
      <c r="AF57" t="str">
        <f t="shared" si="6"/>
        <v/>
      </c>
      <c r="AG57" t="str">
        <f t="shared" si="6"/>
        <v/>
      </c>
      <c r="AH57" t="str">
        <f t="shared" si="6"/>
        <v/>
      </c>
      <c r="AI57" t="str">
        <f t="shared" si="6"/>
        <v/>
      </c>
      <c r="AJ57" t="str">
        <f t="shared" si="6"/>
        <v/>
      </c>
      <c r="AK57" t="str">
        <f t="shared" si="6"/>
        <v/>
      </c>
      <c r="AL57" t="str">
        <f t="shared" si="6"/>
        <v/>
      </c>
      <c r="AM57" t="str">
        <f t="shared" si="6"/>
        <v/>
      </c>
      <c r="AN57" t="str">
        <f t="shared" si="6"/>
        <v/>
      </c>
      <c r="AO57" t="str">
        <f t="shared" si="6"/>
        <v/>
      </c>
      <c r="AP57" t="str">
        <f t="shared" si="6"/>
        <v/>
      </c>
      <c r="AQ57" t="str">
        <f t="shared" si="6"/>
        <v/>
      </c>
      <c r="AR57" t="str">
        <f t="shared" si="6"/>
        <v/>
      </c>
      <c r="AS57" t="str">
        <f t="shared" si="6"/>
        <v/>
      </c>
      <c r="AT57" t="str">
        <f t="shared" si="6"/>
        <v/>
      </c>
    </row>
    <row r="58" spans="1:47" ht="20.149999999999999" customHeight="1" x14ac:dyDescent="0.2">
      <c r="A58" t="str">
        <f t="shared" ref="A58:C60" si="7">IF(A21="","",A21)</f>
        <v/>
      </c>
      <c r="B58" t="str">
        <f t="shared" si="7"/>
        <v/>
      </c>
      <c r="C58" t="str">
        <f t="shared" si="7"/>
        <v/>
      </c>
      <c r="F58" s="29" t="s">
        <v>56</v>
      </c>
      <c r="G58" s="29"/>
      <c r="H58" s="29"/>
      <c r="I58" s="9">
        <v>2</v>
      </c>
      <c r="J58" s="8" t="s">
        <v>14</v>
      </c>
      <c r="K58" s="11"/>
      <c r="L58" s="11">
        <f ca="1">W57-J57</f>
        <v>4</v>
      </c>
      <c r="M58" s="17">
        <v>2</v>
      </c>
      <c r="N58" s="29" t="s">
        <v>13</v>
      </c>
      <c r="O58" s="29"/>
      <c r="P58" s="8">
        <f ca="1">AB57-O57</f>
        <v>3</v>
      </c>
      <c r="Q58" s="9">
        <v>2</v>
      </c>
      <c r="R58" s="29" t="s">
        <v>14</v>
      </c>
      <c r="S58" s="29"/>
      <c r="T58" s="32">
        <f ca="1">L58^2+P58^2</f>
        <v>25</v>
      </c>
      <c r="U58" s="32"/>
      <c r="V58" s="8"/>
    </row>
    <row r="59" spans="1:47" ht="20.149999999999999" customHeight="1" x14ac:dyDescent="0.35">
      <c r="A59" t="str">
        <f t="shared" si="7"/>
        <v/>
      </c>
      <c r="B59" t="str">
        <f t="shared" si="7"/>
        <v/>
      </c>
      <c r="C59" t="str">
        <f t="shared" si="7"/>
        <v/>
      </c>
      <c r="F59" s="8" t="s">
        <v>57</v>
      </c>
      <c r="G59" s="8"/>
      <c r="H59" s="8"/>
      <c r="I59" s="8"/>
      <c r="J59" s="33" t="s">
        <v>11</v>
      </c>
      <c r="K59" s="33"/>
      <c r="L59" s="29">
        <f ca="1">T58</f>
        <v>25</v>
      </c>
      <c r="M59" s="29"/>
      <c r="N59" s="29" t="str">
        <f ca="1">IF(AU59="","","＝")</f>
        <v>＝</v>
      </c>
      <c r="O59" s="29"/>
      <c r="P59" s="29">
        <f ca="1">IF(AU59="","",AU59)</f>
        <v>5</v>
      </c>
      <c r="Q59" s="29"/>
      <c r="R59" s="8"/>
      <c r="S59" s="8"/>
      <c r="T59" s="8"/>
      <c r="U59" s="8"/>
      <c r="V59" s="8"/>
      <c r="W59" s="8"/>
      <c r="X59" s="8"/>
      <c r="Y59" s="8"/>
      <c r="AU59" s="14">
        <f ca="1">IF(SQRT(L59)=INT(SQRT(L59)),SQRT(L59),"")</f>
        <v>5</v>
      </c>
    </row>
    <row r="60" spans="1:47" ht="20.149999999999999" customHeight="1" x14ac:dyDescent="0.2">
      <c r="A60" t="str">
        <f t="shared" si="7"/>
        <v/>
      </c>
      <c r="B60" t="str">
        <f t="shared" si="7"/>
        <v/>
      </c>
      <c r="C60" t="str">
        <f t="shared" si="7"/>
        <v/>
      </c>
    </row>
    <row r="61" spans="1:47" ht="20.149999999999999" customHeight="1" x14ac:dyDescent="0.2">
      <c r="A61" t="str">
        <f t="shared" ref="A61:AT61" si="8">IF(A24="","",A24)</f>
        <v/>
      </c>
      <c r="B61" t="str">
        <f t="shared" si="8"/>
        <v/>
      </c>
      <c r="C61" s="1" t="str">
        <f t="shared" si="8"/>
        <v>(3)</v>
      </c>
      <c r="F61" t="str">
        <f t="shared" si="8"/>
        <v>Ｏ</v>
      </c>
      <c r="H61" t="str">
        <f t="shared" si="8"/>
        <v>(</v>
      </c>
      <c r="I61" t="str">
        <f t="shared" si="8"/>
        <v/>
      </c>
      <c r="J61">
        <f t="shared" si="8"/>
        <v>0</v>
      </c>
      <c r="K61" t="str">
        <f t="shared" si="8"/>
        <v>,</v>
      </c>
      <c r="L61" t="str">
        <f t="shared" si="8"/>
        <v/>
      </c>
      <c r="M61">
        <f t="shared" si="8"/>
        <v>0</v>
      </c>
      <c r="N61" t="str">
        <f t="shared" si="8"/>
        <v>)</v>
      </c>
      <c r="O61" t="str">
        <f t="shared" si="8"/>
        <v>,</v>
      </c>
      <c r="P61" t="str">
        <f t="shared" si="8"/>
        <v/>
      </c>
      <c r="Q61" t="str">
        <f t="shared" si="8"/>
        <v>Ａ</v>
      </c>
      <c r="S61" t="str">
        <f t="shared" si="8"/>
        <v>(</v>
      </c>
      <c r="T61" s="28">
        <f t="shared" ca="1" si="8"/>
        <v>15</v>
      </c>
      <c r="U61" s="28" t="str">
        <f t="shared" si="8"/>
        <v/>
      </c>
      <c r="V61" t="str">
        <f t="shared" si="8"/>
        <v>,</v>
      </c>
      <c r="W61" s="28" t="str">
        <f t="shared" si="8"/>
        <v>－</v>
      </c>
      <c r="X61" s="28" t="str">
        <f t="shared" si="8"/>
        <v/>
      </c>
      <c r="Y61">
        <f t="shared" ca="1" si="8"/>
        <v>5</v>
      </c>
      <c r="Z61" t="str">
        <f t="shared" si="8"/>
        <v>)</v>
      </c>
      <c r="AA61" t="str">
        <f t="shared" si="8"/>
        <v/>
      </c>
      <c r="AB61" t="str">
        <f t="shared" si="8"/>
        <v/>
      </c>
      <c r="AC61" t="str">
        <f t="shared" si="8"/>
        <v/>
      </c>
      <c r="AD61" t="str">
        <f t="shared" si="8"/>
        <v/>
      </c>
      <c r="AE61" t="str">
        <f t="shared" si="8"/>
        <v/>
      </c>
      <c r="AF61" t="str">
        <f t="shared" si="8"/>
        <v/>
      </c>
      <c r="AG61" t="str">
        <f t="shared" si="8"/>
        <v/>
      </c>
      <c r="AH61" t="str">
        <f t="shared" si="8"/>
        <v/>
      </c>
      <c r="AI61" t="str">
        <f t="shared" si="8"/>
        <v/>
      </c>
      <c r="AJ61" t="str">
        <f t="shared" si="8"/>
        <v/>
      </c>
      <c r="AK61" t="str">
        <f t="shared" si="8"/>
        <v/>
      </c>
      <c r="AL61" t="str">
        <f t="shared" si="8"/>
        <v/>
      </c>
      <c r="AM61" t="str">
        <f t="shared" si="8"/>
        <v/>
      </c>
      <c r="AN61" t="str">
        <f t="shared" si="8"/>
        <v/>
      </c>
      <c r="AO61" t="str">
        <f t="shared" si="8"/>
        <v/>
      </c>
      <c r="AP61" t="str">
        <f t="shared" si="8"/>
        <v/>
      </c>
      <c r="AQ61" t="str">
        <f t="shared" si="8"/>
        <v/>
      </c>
      <c r="AR61" t="str">
        <f t="shared" si="8"/>
        <v/>
      </c>
      <c r="AS61" t="str">
        <f t="shared" si="8"/>
        <v/>
      </c>
      <c r="AT61" t="str">
        <f t="shared" si="8"/>
        <v/>
      </c>
    </row>
    <row r="62" spans="1:47" ht="20.149999999999999" customHeight="1" x14ac:dyDescent="0.2">
      <c r="A62" t="str">
        <f t="shared" ref="A62:C64" si="9">IF(A25="","",A25)</f>
        <v/>
      </c>
      <c r="B62" t="str">
        <f t="shared" si="9"/>
        <v/>
      </c>
      <c r="C62" t="str">
        <f t="shared" si="9"/>
        <v/>
      </c>
      <c r="F62" s="8" t="s">
        <v>59</v>
      </c>
      <c r="G62" s="8"/>
      <c r="H62" s="8"/>
      <c r="I62" s="9">
        <v>2</v>
      </c>
      <c r="J62" s="8" t="s">
        <v>14</v>
      </c>
      <c r="K62" s="11"/>
      <c r="L62" s="36">
        <f ca="1">T61</f>
        <v>15</v>
      </c>
      <c r="M62" s="36"/>
      <c r="N62" s="17">
        <v>2</v>
      </c>
      <c r="O62" s="29" t="s">
        <v>13</v>
      </c>
      <c r="P62" s="29"/>
      <c r="Q62" s="8">
        <f ca="1">Y61</f>
        <v>5</v>
      </c>
      <c r="R62" s="9">
        <v>2</v>
      </c>
      <c r="S62" s="29" t="s">
        <v>14</v>
      </c>
      <c r="T62" s="29"/>
      <c r="U62" s="32">
        <f ca="1">L62^2+Q62^2</f>
        <v>250</v>
      </c>
      <c r="V62" s="32"/>
      <c r="W62" s="32"/>
    </row>
    <row r="63" spans="1:47" ht="20.149999999999999" customHeight="1" x14ac:dyDescent="0.35">
      <c r="A63" t="str">
        <f t="shared" si="9"/>
        <v/>
      </c>
      <c r="B63" t="str">
        <f t="shared" si="9"/>
        <v/>
      </c>
      <c r="C63" t="str">
        <f t="shared" si="9"/>
        <v/>
      </c>
      <c r="F63" s="8" t="s">
        <v>58</v>
      </c>
      <c r="G63" s="8"/>
      <c r="H63" s="8"/>
      <c r="I63" s="8"/>
      <c r="J63" s="33" t="s">
        <v>11</v>
      </c>
      <c r="K63" s="33"/>
      <c r="L63" s="29">
        <f ca="1">U62</f>
        <v>250</v>
      </c>
      <c r="M63" s="29"/>
      <c r="N63" s="29"/>
      <c r="O63" s="29" t="str">
        <f ca="1">IF(AU63="","","＝")</f>
        <v/>
      </c>
      <c r="P63" s="29"/>
      <c r="Q63" s="29" t="str">
        <f ca="1">IF(AU63="","",AU63)</f>
        <v/>
      </c>
      <c r="R63" s="29"/>
      <c r="S63" s="8"/>
      <c r="T63" s="8"/>
      <c r="U63" s="8"/>
      <c r="V63" s="8"/>
      <c r="W63" s="8"/>
      <c r="X63" s="8"/>
      <c r="Y63" s="8"/>
      <c r="Z63" s="8"/>
      <c r="AU63" s="14" t="str">
        <f ca="1">IF(SQRT(L63)=INT(SQRT(L63)),SQRT(L63),"")</f>
        <v/>
      </c>
    </row>
    <row r="64" spans="1:47" ht="20.149999999999999" customHeight="1" x14ac:dyDescent="0.2">
      <c r="A64" t="str">
        <f t="shared" si="9"/>
        <v/>
      </c>
      <c r="B64" t="str">
        <f t="shared" si="9"/>
        <v/>
      </c>
      <c r="C64" t="str">
        <f t="shared" si="9"/>
        <v/>
      </c>
    </row>
    <row r="65" spans="1:47" ht="20.149999999999999" customHeight="1" x14ac:dyDescent="0.2">
      <c r="A65" t="str">
        <f t="shared" ref="A65:AT65" si="10">IF(A28="","",A28)</f>
        <v/>
      </c>
      <c r="B65" t="str">
        <f t="shared" si="10"/>
        <v/>
      </c>
      <c r="C65" s="1" t="str">
        <f t="shared" si="10"/>
        <v>(4)</v>
      </c>
      <c r="F65" t="str">
        <f t="shared" si="10"/>
        <v>Ａ</v>
      </c>
      <c r="H65" t="str">
        <f t="shared" si="10"/>
        <v>(</v>
      </c>
      <c r="I65" s="28" t="str">
        <f t="shared" si="10"/>
        <v>－</v>
      </c>
      <c r="J65" s="28" t="str">
        <f t="shared" si="10"/>
        <v/>
      </c>
      <c r="K65">
        <f t="shared" ca="1" si="10"/>
        <v>8</v>
      </c>
      <c r="L65" t="str">
        <f t="shared" si="10"/>
        <v>,</v>
      </c>
      <c r="M65" t="str">
        <f t="shared" si="10"/>
        <v/>
      </c>
      <c r="N65" s="28" t="str">
        <f t="shared" si="10"/>
        <v>－</v>
      </c>
      <c r="O65" s="28" t="str">
        <f t="shared" si="10"/>
        <v/>
      </c>
      <c r="P65">
        <f t="shared" ca="1" si="10"/>
        <v>2</v>
      </c>
      <c r="Q65" t="str">
        <f t="shared" si="10"/>
        <v>)</v>
      </c>
      <c r="R65" t="str">
        <f t="shared" si="10"/>
        <v>,</v>
      </c>
      <c r="S65" t="str">
        <f t="shared" si="10"/>
        <v/>
      </c>
      <c r="T65" t="str">
        <f t="shared" si="10"/>
        <v>Ｂ</v>
      </c>
      <c r="V65" t="str">
        <f t="shared" si="10"/>
        <v>(</v>
      </c>
      <c r="W65" t="str">
        <f t="shared" si="10"/>
        <v/>
      </c>
      <c r="X65">
        <f t="shared" ca="1" si="10"/>
        <v>2</v>
      </c>
      <c r="Y65" t="str">
        <f t="shared" si="10"/>
        <v>,</v>
      </c>
      <c r="Z65" t="str">
        <f t="shared" si="10"/>
        <v/>
      </c>
      <c r="AA65">
        <f t="shared" ca="1" si="10"/>
        <v>8</v>
      </c>
      <c r="AB65" t="str">
        <f t="shared" si="10"/>
        <v>)</v>
      </c>
      <c r="AC65" t="str">
        <f t="shared" si="10"/>
        <v/>
      </c>
      <c r="AD65" t="str">
        <f t="shared" si="10"/>
        <v/>
      </c>
      <c r="AE65" t="str">
        <f t="shared" si="10"/>
        <v/>
      </c>
      <c r="AF65" t="str">
        <f t="shared" si="10"/>
        <v/>
      </c>
      <c r="AG65" t="str">
        <f t="shared" si="10"/>
        <v/>
      </c>
      <c r="AH65" t="str">
        <f t="shared" si="10"/>
        <v/>
      </c>
      <c r="AI65" t="str">
        <f t="shared" si="10"/>
        <v/>
      </c>
      <c r="AJ65" t="str">
        <f t="shared" si="10"/>
        <v/>
      </c>
      <c r="AK65" t="str">
        <f t="shared" si="10"/>
        <v/>
      </c>
      <c r="AL65" t="str">
        <f t="shared" si="10"/>
        <v/>
      </c>
      <c r="AM65" t="str">
        <f t="shared" si="10"/>
        <v/>
      </c>
      <c r="AN65" t="str">
        <f t="shared" si="10"/>
        <v/>
      </c>
      <c r="AO65" t="str">
        <f t="shared" si="10"/>
        <v/>
      </c>
      <c r="AP65" t="str">
        <f t="shared" si="10"/>
        <v/>
      </c>
      <c r="AQ65" t="str">
        <f t="shared" si="10"/>
        <v/>
      </c>
      <c r="AR65" t="str">
        <f t="shared" si="10"/>
        <v/>
      </c>
      <c r="AS65" t="str">
        <f t="shared" si="10"/>
        <v/>
      </c>
      <c r="AT65" t="str">
        <f t="shared" si="10"/>
        <v/>
      </c>
    </row>
    <row r="66" spans="1:47" ht="20.149999999999999" customHeight="1" x14ac:dyDescent="0.2">
      <c r="A66" t="str">
        <f t="shared" ref="A66:C68" si="11">IF(A29="","",A29)</f>
        <v/>
      </c>
      <c r="B66" t="str">
        <f t="shared" si="11"/>
        <v/>
      </c>
      <c r="C66" t="str">
        <f t="shared" si="11"/>
        <v/>
      </c>
      <c r="F66" s="29" t="s">
        <v>56</v>
      </c>
      <c r="G66" s="29"/>
      <c r="H66" s="29"/>
      <c r="I66" s="9">
        <v>2</v>
      </c>
      <c r="J66" s="8" t="s">
        <v>14</v>
      </c>
      <c r="K66" s="11"/>
      <c r="L66" s="36">
        <f ca="1">X65+K65</f>
        <v>10</v>
      </c>
      <c r="M66" s="36"/>
      <c r="N66" s="17">
        <v>2</v>
      </c>
      <c r="O66" s="29" t="s">
        <v>13</v>
      </c>
      <c r="P66" s="29"/>
      <c r="Q66" s="29">
        <f ca="1">AA65+P65</f>
        <v>10</v>
      </c>
      <c r="R66" s="29"/>
      <c r="S66" s="9">
        <v>2</v>
      </c>
      <c r="T66" s="29" t="s">
        <v>14</v>
      </c>
      <c r="U66" s="29"/>
      <c r="V66" s="32">
        <f ca="1">L66^2+Q66^2</f>
        <v>200</v>
      </c>
      <c r="W66" s="32"/>
      <c r="X66" s="32"/>
    </row>
    <row r="67" spans="1:47" ht="20.149999999999999" customHeight="1" x14ac:dyDescent="0.35">
      <c r="A67" t="str">
        <f t="shared" si="11"/>
        <v/>
      </c>
      <c r="B67" t="str">
        <f t="shared" si="11"/>
        <v/>
      </c>
      <c r="C67" t="str">
        <f t="shared" si="11"/>
        <v/>
      </c>
      <c r="F67" s="8" t="s">
        <v>57</v>
      </c>
      <c r="G67" s="8"/>
      <c r="H67" s="8"/>
      <c r="I67" s="8"/>
      <c r="J67" s="33" t="s">
        <v>11</v>
      </c>
      <c r="K67" s="33"/>
      <c r="L67" s="29">
        <f ca="1">V66</f>
        <v>200</v>
      </c>
      <c r="M67" s="29"/>
      <c r="N67" s="29"/>
      <c r="O67" s="29" t="str">
        <f ca="1">IF(AU67="","","＝")</f>
        <v/>
      </c>
      <c r="P67" s="29"/>
      <c r="Q67" s="29" t="str">
        <f ca="1">IF(AU67="","",AU67)</f>
        <v/>
      </c>
      <c r="R67" s="29"/>
      <c r="S67" s="8"/>
      <c r="T67" s="8"/>
      <c r="U67" s="8"/>
      <c r="V67" s="8"/>
      <c r="W67" s="8"/>
      <c r="X67" s="8"/>
      <c r="Y67" s="8"/>
      <c r="Z67" s="8"/>
      <c r="AU67" s="14" t="str">
        <f ca="1">IF(SQRT(L67)=INT(SQRT(L67)),SQRT(L67),"")</f>
        <v/>
      </c>
    </row>
    <row r="68" spans="1:47" ht="20.149999999999999" customHeight="1" x14ac:dyDescent="0.2">
      <c r="A68" t="str">
        <f t="shared" si="11"/>
        <v/>
      </c>
      <c r="B68" t="str">
        <f t="shared" si="11"/>
        <v/>
      </c>
      <c r="C68" t="str">
        <f t="shared" si="11"/>
        <v/>
      </c>
    </row>
    <row r="69" spans="1:47" ht="20.149999999999999" customHeight="1" x14ac:dyDescent="0.2">
      <c r="A69" t="str">
        <f>IF(A32="","",A32)</f>
        <v>３．</v>
      </c>
      <c r="D69" t="str">
        <f>IF(D32="","",D32)</f>
        <v>次の長さを３辺にもつ直方体の対角線の長さを求めなさい。</v>
      </c>
    </row>
    <row r="70" spans="1:47" ht="20.149999999999999" customHeight="1" x14ac:dyDescent="0.2">
      <c r="A70" t="str">
        <f>IF(A33="","",A33)</f>
        <v/>
      </c>
      <c r="B70" t="str">
        <f>IF(B33="","",B33)</f>
        <v/>
      </c>
      <c r="C70" t="str">
        <f>IF(C33="","",C33)</f>
        <v/>
      </c>
      <c r="D70">
        <f ca="1">IF(D33="","",D33)</f>
        <v>4</v>
      </c>
      <c r="E70" s="13" t="str">
        <f>IF(E33="","",E33)</f>
        <v>㎝</v>
      </c>
      <c r="F70" s="13"/>
      <c r="G70" s="13" t="str">
        <f>IF(G33="","",G33)</f>
        <v>,</v>
      </c>
      <c r="H70" s="13" t="str">
        <f>IF(H33="","",H33)</f>
        <v/>
      </c>
      <c r="I70" s="13">
        <f ca="1">IF(I33="","",I33)</f>
        <v>5</v>
      </c>
      <c r="J70" s="13" t="str">
        <f>IF(J33="","",J33)</f>
        <v>㎝</v>
      </c>
      <c r="K70" s="13"/>
      <c r="L70" s="13" t="str">
        <f>IF(L33="","",L33)</f>
        <v>,</v>
      </c>
      <c r="M70" s="13">
        <f ca="1">IF(M33="","",M33)</f>
        <v>7</v>
      </c>
      <c r="N70" s="13" t="str">
        <f>IF(N33="","",N33)</f>
        <v>㎝</v>
      </c>
      <c r="O70" s="13"/>
      <c r="S70" s="13"/>
      <c r="T70" s="13"/>
      <c r="U70" s="13"/>
      <c r="V70" s="13"/>
    </row>
    <row r="71" spans="1:47" ht="20.149999999999999" customHeight="1" x14ac:dyDescent="0.35">
      <c r="A71" t="str">
        <f>IF(A34="","",A34)</f>
        <v/>
      </c>
      <c r="B71" t="str">
        <f>IF(B34="","",B34)</f>
        <v/>
      </c>
      <c r="C71" t="str">
        <f>IF(C34="","",C34)</f>
        <v/>
      </c>
      <c r="D71" s="33" t="s">
        <v>11</v>
      </c>
      <c r="E71" s="33"/>
      <c r="F71" s="8">
        <f ca="1">D70</f>
        <v>4</v>
      </c>
      <c r="G71" s="9">
        <v>2</v>
      </c>
      <c r="H71" s="29" t="s">
        <v>13</v>
      </c>
      <c r="I71" s="29"/>
      <c r="J71" s="8">
        <f ca="1">I70</f>
        <v>5</v>
      </c>
      <c r="K71" s="9">
        <v>2</v>
      </c>
      <c r="L71" s="29" t="s">
        <v>13</v>
      </c>
      <c r="M71" s="29"/>
      <c r="N71" s="8">
        <f ca="1">M70</f>
        <v>7</v>
      </c>
      <c r="O71" s="9">
        <v>2</v>
      </c>
      <c r="P71" s="29" t="s">
        <v>14</v>
      </c>
      <c r="Q71" s="29"/>
      <c r="R71" s="33" t="s">
        <v>11</v>
      </c>
      <c r="S71" s="33"/>
      <c r="T71" s="29">
        <f ca="1">F71^2+J71^2+N71^2</f>
        <v>90</v>
      </c>
      <c r="U71" s="29"/>
      <c r="V71" s="29"/>
      <c r="W71" s="29" t="str">
        <f ca="1">IF(AU71="","","＝")</f>
        <v/>
      </c>
      <c r="X71" s="29"/>
      <c r="Y71" s="29" t="str">
        <f ca="1">IF(AU71="","",AU71)</f>
        <v/>
      </c>
      <c r="Z71" s="29"/>
      <c r="AA71" s="25" t="s">
        <v>16</v>
      </c>
      <c r="AD71" t="str">
        <f t="shared" ref="AD71:AT71" si="12">IF(AD34="","",AD34)</f>
        <v/>
      </c>
      <c r="AE71" t="str">
        <f t="shared" si="12"/>
        <v/>
      </c>
      <c r="AF71" t="str">
        <f t="shared" si="12"/>
        <v/>
      </c>
      <c r="AG71" t="str">
        <f t="shared" si="12"/>
        <v/>
      </c>
      <c r="AH71" t="str">
        <f t="shared" si="12"/>
        <v/>
      </c>
      <c r="AI71" t="str">
        <f t="shared" si="12"/>
        <v/>
      </c>
      <c r="AJ71" t="str">
        <f t="shared" si="12"/>
        <v/>
      </c>
      <c r="AK71" t="str">
        <f t="shared" si="12"/>
        <v/>
      </c>
      <c r="AL71" t="str">
        <f t="shared" si="12"/>
        <v/>
      </c>
      <c r="AM71" t="str">
        <f t="shared" si="12"/>
        <v/>
      </c>
      <c r="AN71" t="str">
        <f t="shared" si="12"/>
        <v/>
      </c>
      <c r="AO71" t="str">
        <f t="shared" si="12"/>
        <v/>
      </c>
      <c r="AP71" t="str">
        <f t="shared" si="12"/>
        <v/>
      </c>
      <c r="AQ71" t="str">
        <f t="shared" si="12"/>
        <v/>
      </c>
      <c r="AR71" t="str">
        <f t="shared" si="12"/>
        <v/>
      </c>
      <c r="AS71" t="str">
        <f t="shared" si="12"/>
        <v/>
      </c>
      <c r="AT71" t="str">
        <f t="shared" si="12"/>
        <v/>
      </c>
      <c r="AU71" s="14" t="str">
        <f ca="1">IF(SQRT(T71)=INT(SQRT(T71)),SQRT(T71),"")</f>
        <v/>
      </c>
    </row>
    <row r="72" spans="1:47" ht="20.149999999999999" customHeight="1" x14ac:dyDescent="0.2">
      <c r="A72" t="str">
        <f t="shared" ref="A72:AT72" si="13">IF(A35="","",A35)</f>
        <v/>
      </c>
      <c r="B72" t="str">
        <f t="shared" si="13"/>
        <v/>
      </c>
      <c r="C72" t="str">
        <f t="shared" si="13"/>
        <v/>
      </c>
      <c r="D72" t="str">
        <f t="shared" si="13"/>
        <v/>
      </c>
      <c r="E72" t="str">
        <f t="shared" si="13"/>
        <v/>
      </c>
      <c r="F72" t="str">
        <f t="shared" si="13"/>
        <v/>
      </c>
      <c r="G72" t="str">
        <f t="shared" si="13"/>
        <v/>
      </c>
      <c r="H72" t="str">
        <f t="shared" si="13"/>
        <v/>
      </c>
      <c r="I72" t="str">
        <f t="shared" si="13"/>
        <v/>
      </c>
      <c r="J72" t="str">
        <f t="shared" si="13"/>
        <v/>
      </c>
      <c r="K72" t="str">
        <f t="shared" si="13"/>
        <v/>
      </c>
      <c r="L72" t="str">
        <f t="shared" si="13"/>
        <v/>
      </c>
      <c r="M72" t="str">
        <f t="shared" si="13"/>
        <v/>
      </c>
      <c r="N72" t="str">
        <f t="shared" si="13"/>
        <v/>
      </c>
      <c r="O72" t="str">
        <f t="shared" si="13"/>
        <v/>
      </c>
      <c r="P72" t="str">
        <f t="shared" si="13"/>
        <v/>
      </c>
      <c r="Q72" t="str">
        <f t="shared" si="13"/>
        <v/>
      </c>
      <c r="R72" t="str">
        <f t="shared" si="13"/>
        <v/>
      </c>
      <c r="S72" t="str">
        <f t="shared" si="13"/>
        <v/>
      </c>
      <c r="T72" t="str">
        <f t="shared" si="13"/>
        <v/>
      </c>
      <c r="U72" t="str">
        <f t="shared" si="13"/>
        <v/>
      </c>
      <c r="V72" t="str">
        <f t="shared" si="13"/>
        <v/>
      </c>
      <c r="W72" t="str">
        <f t="shared" si="13"/>
        <v/>
      </c>
      <c r="X72" t="str">
        <f t="shared" si="13"/>
        <v/>
      </c>
      <c r="Y72" t="str">
        <f t="shared" si="13"/>
        <v/>
      </c>
      <c r="Z72" t="str">
        <f t="shared" si="13"/>
        <v/>
      </c>
      <c r="AB72" t="str">
        <f t="shared" si="13"/>
        <v/>
      </c>
      <c r="AC72" t="str">
        <f t="shared" si="13"/>
        <v/>
      </c>
      <c r="AD72" t="str">
        <f t="shared" si="13"/>
        <v/>
      </c>
      <c r="AE72" t="str">
        <f t="shared" si="13"/>
        <v/>
      </c>
      <c r="AF72" t="str">
        <f t="shared" si="13"/>
        <v/>
      </c>
      <c r="AG72" t="str">
        <f t="shared" si="13"/>
        <v/>
      </c>
      <c r="AH72" t="str">
        <f t="shared" si="13"/>
        <v/>
      </c>
      <c r="AI72" t="str">
        <f t="shared" si="13"/>
        <v/>
      </c>
      <c r="AJ72" t="str">
        <f t="shared" si="13"/>
        <v/>
      </c>
      <c r="AK72" t="str">
        <f t="shared" si="13"/>
        <v/>
      </c>
      <c r="AL72" t="str">
        <f t="shared" si="13"/>
        <v/>
      </c>
      <c r="AM72" t="str">
        <f t="shared" si="13"/>
        <v/>
      </c>
      <c r="AN72" t="str">
        <f t="shared" si="13"/>
        <v/>
      </c>
      <c r="AO72" t="str">
        <f t="shared" si="13"/>
        <v/>
      </c>
      <c r="AP72" t="str">
        <f t="shared" si="13"/>
        <v/>
      </c>
      <c r="AQ72" t="str">
        <f t="shared" si="13"/>
        <v/>
      </c>
      <c r="AR72" t="str">
        <f t="shared" si="13"/>
        <v/>
      </c>
      <c r="AS72" t="str">
        <f t="shared" si="13"/>
        <v/>
      </c>
      <c r="AT72" t="str">
        <f t="shared" si="13"/>
        <v/>
      </c>
    </row>
    <row r="73" spans="1:47" ht="20.149999999999999" customHeight="1" x14ac:dyDescent="0.2">
      <c r="A73" t="str">
        <f t="shared" ref="A73:AT73" si="14">IF(A36="","",A36)</f>
        <v/>
      </c>
      <c r="B73" t="str">
        <f t="shared" si="14"/>
        <v/>
      </c>
      <c r="C73" t="str">
        <f t="shared" si="14"/>
        <v/>
      </c>
      <c r="D73" t="str">
        <f t="shared" si="14"/>
        <v/>
      </c>
      <c r="E73" t="str">
        <f t="shared" si="14"/>
        <v/>
      </c>
      <c r="F73" t="str">
        <f t="shared" si="14"/>
        <v/>
      </c>
      <c r="G73" t="str">
        <f t="shared" si="14"/>
        <v/>
      </c>
      <c r="H73" t="str">
        <f t="shared" si="14"/>
        <v/>
      </c>
      <c r="I73" t="str">
        <f t="shared" si="14"/>
        <v/>
      </c>
      <c r="J73" t="str">
        <f t="shared" si="14"/>
        <v/>
      </c>
      <c r="K73" t="str">
        <f t="shared" si="14"/>
        <v/>
      </c>
      <c r="L73" t="str">
        <f t="shared" si="14"/>
        <v/>
      </c>
      <c r="M73" t="str">
        <f t="shared" si="14"/>
        <v/>
      </c>
      <c r="N73" t="str">
        <f t="shared" si="14"/>
        <v/>
      </c>
      <c r="O73" t="str">
        <f t="shared" si="14"/>
        <v/>
      </c>
      <c r="P73" t="str">
        <f t="shared" si="14"/>
        <v/>
      </c>
      <c r="Q73" t="str">
        <f t="shared" si="14"/>
        <v/>
      </c>
      <c r="R73" t="str">
        <f t="shared" si="14"/>
        <v/>
      </c>
      <c r="S73" t="str">
        <f t="shared" si="14"/>
        <v/>
      </c>
      <c r="T73" t="str">
        <f t="shared" si="14"/>
        <v/>
      </c>
      <c r="U73" t="str">
        <f t="shared" si="14"/>
        <v/>
      </c>
      <c r="V73" t="str">
        <f t="shared" si="14"/>
        <v/>
      </c>
      <c r="W73" t="str">
        <f t="shared" si="14"/>
        <v/>
      </c>
      <c r="X73" t="str">
        <f t="shared" si="14"/>
        <v/>
      </c>
      <c r="Y73" t="str">
        <f t="shared" si="14"/>
        <v/>
      </c>
      <c r="Z73" t="str">
        <f t="shared" si="14"/>
        <v/>
      </c>
      <c r="AA73" t="str">
        <f t="shared" si="14"/>
        <v/>
      </c>
      <c r="AB73" t="str">
        <f t="shared" si="14"/>
        <v/>
      </c>
      <c r="AC73" t="str">
        <f t="shared" si="14"/>
        <v/>
      </c>
      <c r="AD73" t="str">
        <f t="shared" si="14"/>
        <v/>
      </c>
      <c r="AE73" t="str">
        <f t="shared" si="14"/>
        <v/>
      </c>
      <c r="AF73" t="str">
        <f t="shared" si="14"/>
        <v/>
      </c>
      <c r="AG73" t="str">
        <f t="shared" si="14"/>
        <v/>
      </c>
      <c r="AH73" t="str">
        <f t="shared" si="14"/>
        <v/>
      </c>
      <c r="AI73" t="str">
        <f t="shared" si="14"/>
        <v/>
      </c>
      <c r="AJ73" t="str">
        <f t="shared" si="14"/>
        <v/>
      </c>
      <c r="AK73" t="str">
        <f t="shared" si="14"/>
        <v/>
      </c>
      <c r="AL73" t="str">
        <f t="shared" si="14"/>
        <v/>
      </c>
      <c r="AM73" t="str">
        <f t="shared" si="14"/>
        <v/>
      </c>
      <c r="AN73" t="str">
        <f t="shared" si="14"/>
        <v/>
      </c>
      <c r="AO73" t="str">
        <f t="shared" si="14"/>
        <v/>
      </c>
      <c r="AP73" t="str">
        <f t="shared" si="14"/>
        <v/>
      </c>
      <c r="AQ73" t="str">
        <f t="shared" si="14"/>
        <v/>
      </c>
      <c r="AR73" t="str">
        <f t="shared" si="14"/>
        <v/>
      </c>
      <c r="AS73" t="str">
        <f t="shared" si="14"/>
        <v/>
      </c>
      <c r="AT73" t="str">
        <f t="shared" si="14"/>
        <v/>
      </c>
    </row>
    <row r="74" spans="1:47" ht="20.149999999999999" customHeight="1" x14ac:dyDescent="0.2"/>
    <row r="75" spans="1:47" ht="20.149999999999999" customHeight="1" x14ac:dyDescent="0.2">
      <c r="C75" s="24" t="s">
        <v>155</v>
      </c>
    </row>
    <row r="76" spans="1:47" ht="20.149999999999999" customHeight="1" x14ac:dyDescent="0.2"/>
    <row r="77" spans="1:47" ht="20.149999999999999" customHeight="1" x14ac:dyDescent="0.2"/>
    <row r="78" spans="1:47" ht="20.149999999999999" customHeight="1" x14ac:dyDescent="0.2"/>
    <row r="79" spans="1:47" ht="20.149999999999999" customHeight="1" x14ac:dyDescent="0.2"/>
    <row r="80" spans="1:47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</sheetData>
  <mergeCells count="66">
    <mergeCell ref="T71:V71"/>
    <mergeCell ref="W71:X71"/>
    <mergeCell ref="Y71:Z71"/>
    <mergeCell ref="J67:K67"/>
    <mergeCell ref="L67:N67"/>
    <mergeCell ref="O67:P67"/>
    <mergeCell ref="Q67:R67"/>
    <mergeCell ref="D71:E71"/>
    <mergeCell ref="H71:I71"/>
    <mergeCell ref="L71:M71"/>
    <mergeCell ref="P71:Q71"/>
    <mergeCell ref="R71:S71"/>
    <mergeCell ref="F66:H66"/>
    <mergeCell ref="L66:M66"/>
    <mergeCell ref="O66:P66"/>
    <mergeCell ref="Q66:R66"/>
    <mergeCell ref="T66:U66"/>
    <mergeCell ref="V66:X66"/>
    <mergeCell ref="L59:M59"/>
    <mergeCell ref="R58:S58"/>
    <mergeCell ref="T58:U58"/>
    <mergeCell ref="N59:O59"/>
    <mergeCell ref="P59:Q59"/>
    <mergeCell ref="Q63:R63"/>
    <mergeCell ref="W61:X61"/>
    <mergeCell ref="U62:W62"/>
    <mergeCell ref="F48:G48"/>
    <mergeCell ref="H48:I48"/>
    <mergeCell ref="K48:L48"/>
    <mergeCell ref="J55:K55"/>
    <mergeCell ref="L55:M55"/>
    <mergeCell ref="F54:H54"/>
    <mergeCell ref="C49:D49"/>
    <mergeCell ref="F49:G49"/>
    <mergeCell ref="H49:J49"/>
    <mergeCell ref="T61:U61"/>
    <mergeCell ref="R54:S54"/>
    <mergeCell ref="N55:O55"/>
    <mergeCell ref="N54:O54"/>
    <mergeCell ref="F58:H58"/>
    <mergeCell ref="N58:O58"/>
    <mergeCell ref="J59:K59"/>
    <mergeCell ref="I65:J65"/>
    <mergeCell ref="N65:O65"/>
    <mergeCell ref="L62:M62"/>
    <mergeCell ref="O62:P62"/>
    <mergeCell ref="S62:T62"/>
    <mergeCell ref="J63:K63"/>
    <mergeCell ref="L63:N63"/>
    <mergeCell ref="O63:P63"/>
    <mergeCell ref="I28:J28"/>
    <mergeCell ref="N28:O28"/>
    <mergeCell ref="M57:N57"/>
    <mergeCell ref="Z57:AA57"/>
    <mergeCell ref="O50:P50"/>
    <mergeCell ref="Q50:R50"/>
    <mergeCell ref="S50:T50"/>
    <mergeCell ref="U50:V50"/>
    <mergeCell ref="T54:U54"/>
    <mergeCell ref="P55:Q55"/>
    <mergeCell ref="AO1:AP1"/>
    <mergeCell ref="AO38:AP38"/>
    <mergeCell ref="M20:N20"/>
    <mergeCell ref="Z20:AA20"/>
    <mergeCell ref="T24:U24"/>
    <mergeCell ref="W24:X24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&amp;L三平方の定理&amp;R数学ドリル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97"/>
  <sheetViews>
    <sheetView workbookViewId="0"/>
  </sheetViews>
  <sheetFormatPr defaultRowHeight="14" x14ac:dyDescent="0.2"/>
  <cols>
    <col min="1" max="43" width="1.75" customWidth="1"/>
    <col min="44" max="46" width="9" customWidth="1"/>
    <col min="47" max="51" width="9" style="14"/>
  </cols>
  <sheetData>
    <row r="1" spans="1:51" ht="23.5" x14ac:dyDescent="0.2">
      <c r="D1" s="3" t="s">
        <v>157</v>
      </c>
      <c r="AM1" s="2" t="s">
        <v>63</v>
      </c>
      <c r="AN1" s="2"/>
      <c r="AO1" s="27"/>
      <c r="AP1" s="27"/>
      <c r="AR1" s="14"/>
      <c r="AS1" s="14"/>
      <c r="AT1" s="14"/>
      <c r="AW1"/>
      <c r="AX1"/>
      <c r="AY1"/>
    </row>
    <row r="2" spans="1:51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4"/>
      <c r="AS2" s="14"/>
      <c r="AT2" s="14"/>
      <c r="AW2"/>
      <c r="AX2"/>
      <c r="AY2"/>
    </row>
    <row r="3" spans="1:51" ht="20.149999999999999" customHeight="1" x14ac:dyDescent="0.2">
      <c r="A3" s="1" t="s">
        <v>4</v>
      </c>
      <c r="B3" s="1"/>
      <c r="C3" s="1"/>
      <c r="D3" t="s">
        <v>64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</row>
    <row r="4" spans="1:51" ht="20.149999999999999" customHeight="1" x14ac:dyDescent="0.2">
      <c r="A4" s="1"/>
      <c r="B4" s="1"/>
      <c r="C4" s="1"/>
      <c r="D4" t="s">
        <v>65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</row>
    <row r="5" spans="1:51" ht="20.149999999999999" customHeight="1" x14ac:dyDescent="0.2">
      <c r="A5" s="1"/>
      <c r="B5" s="1"/>
      <c r="C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51" ht="20.149999999999999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51" ht="20.149999999999999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51" ht="20.149999999999999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t="s">
        <v>67</v>
      </c>
      <c r="AH8" s="1"/>
      <c r="AI8" s="1"/>
      <c r="AJ8" s="1"/>
      <c r="AK8" s="43">
        <f ca="1">2+AO8</f>
        <v>3</v>
      </c>
      <c r="AL8" s="43"/>
      <c r="AM8" t="s">
        <v>68</v>
      </c>
      <c r="AN8" s="1"/>
      <c r="AO8" s="18">
        <f ca="1">INT(RAND()*4)</f>
        <v>1</v>
      </c>
      <c r="AP8" s="1"/>
      <c r="AQ8" s="1"/>
      <c r="AR8" s="1"/>
      <c r="AS8" s="1"/>
      <c r="AT8" s="1"/>
    </row>
    <row r="9" spans="1:51" ht="20.149999999999999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t="s">
        <v>69</v>
      </c>
      <c r="AH9" s="1"/>
      <c r="AI9" s="1"/>
      <c r="AJ9" s="1"/>
      <c r="AK9" s="43">
        <f ca="1">5+AO8</f>
        <v>6</v>
      </c>
      <c r="AL9" s="43"/>
      <c r="AM9" t="s">
        <v>68</v>
      </c>
      <c r="AN9" s="1"/>
      <c r="AO9" s="1"/>
      <c r="AP9" s="1"/>
      <c r="AQ9" s="1"/>
      <c r="AR9" s="1"/>
      <c r="AS9" s="1"/>
      <c r="AT9" s="1"/>
    </row>
    <row r="10" spans="1:51" ht="20.149999999999999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t="s">
        <v>70</v>
      </c>
      <c r="AH10" s="1"/>
      <c r="AI10" s="1"/>
      <c r="AJ10" s="1"/>
      <c r="AK10" s="43">
        <f ca="1">1+AO8</f>
        <v>2</v>
      </c>
      <c r="AL10" s="43"/>
      <c r="AM10" t="s">
        <v>68</v>
      </c>
      <c r="AN10" s="1"/>
      <c r="AO10" s="1"/>
      <c r="AP10" s="1"/>
      <c r="AQ10" s="1"/>
      <c r="AR10" s="1"/>
      <c r="AS10" s="1"/>
      <c r="AT10" s="1"/>
    </row>
    <row r="11" spans="1:51" ht="20.149999999999999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51" ht="20.149999999999999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51" ht="20.149999999999999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51" ht="20.149999999999999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51" ht="20.149999999999999" customHeight="1" x14ac:dyDescent="0.2">
      <c r="A15" s="1" t="s">
        <v>8</v>
      </c>
      <c r="B15" s="1"/>
      <c r="C15" s="1"/>
      <c r="D15" t="s">
        <v>81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51" ht="20.149999999999999" customHeight="1" x14ac:dyDescent="0.2">
      <c r="A16" s="18">
        <f ca="1">INT(RAND()*3+1)</f>
        <v>2</v>
      </c>
      <c r="B16" s="1"/>
      <c r="C16" s="1"/>
      <c r="D16" t="s">
        <v>82</v>
      </c>
      <c r="E16" s="1"/>
      <c r="F16" s="1"/>
      <c r="G16" s="1"/>
      <c r="H16" s="1"/>
      <c r="I16" s="1"/>
      <c r="J16" s="1"/>
      <c r="K16" s="1"/>
      <c r="L16" s="43">
        <f ca="1">A16*2</f>
        <v>4</v>
      </c>
      <c r="M16" s="43"/>
      <c r="N16" t="s">
        <v>86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 ht="20.149999999999999" customHeight="1" x14ac:dyDescent="0.2">
      <c r="A17" s="1"/>
      <c r="B17" s="1"/>
      <c r="C17" s="1"/>
      <c r="D17" t="s">
        <v>83</v>
      </c>
      <c r="E17" s="1"/>
      <c r="F17" s="1"/>
      <c r="G17" s="1"/>
      <c r="H17" s="43">
        <f ca="1">A16*3</f>
        <v>6</v>
      </c>
      <c r="I17" s="43"/>
      <c r="J17" t="s">
        <v>84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 ht="20.149999999999999" customHeight="1" x14ac:dyDescent="0.2">
      <c r="A18" s="1"/>
      <c r="B18" s="1"/>
      <c r="C18" s="1"/>
      <c r="D18" t="s">
        <v>85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 ht="20.149999999999999" customHeight="1" x14ac:dyDescent="0.2">
      <c r="A19" s="1"/>
      <c r="B19" s="1"/>
      <c r="C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 ht="20.149999999999999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</row>
    <row r="21" spans="1:46" ht="20.149999999999999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</row>
    <row r="22" spans="1:46" ht="20.149999999999999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46" ht="20.149999999999999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</row>
    <row r="24" spans="1:46" ht="20.149999999999999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</row>
    <row r="25" spans="1:46" ht="20.149999999999999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46" ht="20.149999999999999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</row>
    <row r="27" spans="1:46" ht="20.149999999999999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</row>
    <row r="28" spans="1:46" ht="20.149999999999999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</row>
    <row r="29" spans="1:46" ht="20.149999999999999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</row>
    <row r="30" spans="1:46" ht="20.149999999999999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  <row r="31" spans="1:46" ht="20.149999999999999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</row>
    <row r="32" spans="1:46" ht="20.149999999999999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</row>
    <row r="33" spans="1:51" ht="20.149999999999999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51" ht="20.149999999999999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51" ht="20.149999999999999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51" ht="19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</row>
    <row r="37" spans="1:51" ht="19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 spans="1:51" ht="23.5" x14ac:dyDescent="0.2">
      <c r="D38" s="3" t="str">
        <f>IF(D1="","",D1)</f>
        <v>三平方の定理の利用②</v>
      </c>
      <c r="AM38" s="2" t="str">
        <f>IF(AM1="","",AM1)</f>
        <v>№</v>
      </c>
      <c r="AN38" s="2"/>
      <c r="AO38" s="27" t="str">
        <f>IF(AO1="","",AO1)</f>
        <v/>
      </c>
      <c r="AP38" s="27" t="str">
        <f>IF(AP1="","",AP1)</f>
        <v/>
      </c>
      <c r="AR38" s="14"/>
      <c r="AS38" s="14"/>
      <c r="AT38" s="14"/>
      <c r="AW38"/>
      <c r="AX38"/>
      <c r="AY38"/>
    </row>
    <row r="39" spans="1:51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4"/>
      <c r="AS39" s="14"/>
      <c r="AT39" s="14"/>
      <c r="AW39"/>
      <c r="AX39"/>
      <c r="AY39"/>
    </row>
    <row r="40" spans="1:51" ht="20.149999999999999" customHeight="1" x14ac:dyDescent="0.2">
      <c r="A40" s="1" t="str">
        <f>IF(A3="","",A3)</f>
        <v>１．</v>
      </c>
      <c r="B40" s="1"/>
      <c r="C40" s="1"/>
      <c r="D40" s="1" t="str">
        <f>IF(D3="","",D3)</f>
        <v>右の図のような直方体があります。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 t="str">
        <f t="shared" ref="AE40:AT40" si="0">IF(AE3="","",AE3)</f>
        <v/>
      </c>
      <c r="AF40" s="1" t="str">
        <f t="shared" si="0"/>
        <v/>
      </c>
      <c r="AG40" s="1" t="str">
        <f t="shared" si="0"/>
        <v/>
      </c>
      <c r="AH40" s="1" t="str">
        <f t="shared" si="0"/>
        <v/>
      </c>
      <c r="AI40" s="1" t="str">
        <f t="shared" si="0"/>
        <v/>
      </c>
      <c r="AJ40" s="1" t="str">
        <f t="shared" si="0"/>
        <v/>
      </c>
      <c r="AK40" s="1" t="str">
        <f t="shared" si="0"/>
        <v/>
      </c>
      <c r="AL40" s="1" t="str">
        <f t="shared" si="0"/>
        <v/>
      </c>
      <c r="AM40" s="1" t="str">
        <f t="shared" si="0"/>
        <v/>
      </c>
      <c r="AN40" s="1" t="str">
        <f t="shared" si="0"/>
        <v/>
      </c>
      <c r="AO40" s="1" t="str">
        <f t="shared" si="0"/>
        <v/>
      </c>
      <c r="AP40" s="1" t="str">
        <f t="shared" si="0"/>
        <v/>
      </c>
      <c r="AQ40" s="1" t="str">
        <f t="shared" si="0"/>
        <v/>
      </c>
      <c r="AR40" s="1" t="str">
        <f t="shared" si="0"/>
        <v/>
      </c>
      <c r="AS40" s="1" t="str">
        <f t="shared" si="0"/>
        <v/>
      </c>
      <c r="AT40" s="1" t="str">
        <f t="shared" si="0"/>
        <v/>
      </c>
    </row>
    <row r="41" spans="1:51" ht="20.149999999999999" customHeight="1" x14ac:dyDescent="0.2">
      <c r="A41" s="1" t="str">
        <f>IF(A4="","",A4)</f>
        <v/>
      </c>
      <c r="B41" s="1" t="str">
        <f>IF(B4="","",B4)</f>
        <v/>
      </c>
      <c r="C41" s="1" t="str">
        <f>IF(C4="","",C4)</f>
        <v/>
      </c>
      <c r="D41" s="1" t="str">
        <f>IF(D4="","",D4)</f>
        <v>対角線ＡＧの長さを求めなさい。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 t="str">
        <f t="shared" ref="AE41:AT41" si="1">IF(AE4="","",AE4)</f>
        <v/>
      </c>
      <c r="AF41" s="1" t="str">
        <f t="shared" si="1"/>
        <v/>
      </c>
      <c r="AG41" s="1" t="str">
        <f t="shared" si="1"/>
        <v/>
      </c>
      <c r="AH41" s="1" t="str">
        <f t="shared" si="1"/>
        <v/>
      </c>
      <c r="AI41" s="1" t="str">
        <f t="shared" si="1"/>
        <v/>
      </c>
      <c r="AJ41" s="1" t="str">
        <f t="shared" si="1"/>
        <v/>
      </c>
      <c r="AK41" s="1" t="str">
        <f t="shared" si="1"/>
        <v/>
      </c>
      <c r="AL41" s="1" t="str">
        <f t="shared" si="1"/>
        <v/>
      </c>
      <c r="AM41" s="1" t="str">
        <f t="shared" si="1"/>
        <v/>
      </c>
      <c r="AN41" s="1" t="str">
        <f t="shared" si="1"/>
        <v/>
      </c>
      <c r="AO41" s="1" t="str">
        <f t="shared" si="1"/>
        <v/>
      </c>
      <c r="AP41" s="1" t="str">
        <f t="shared" si="1"/>
        <v/>
      </c>
      <c r="AQ41" s="1" t="str">
        <f t="shared" si="1"/>
        <v/>
      </c>
      <c r="AR41" s="1" t="str">
        <f t="shared" si="1"/>
        <v/>
      </c>
      <c r="AS41" s="1" t="str">
        <f t="shared" si="1"/>
        <v/>
      </c>
      <c r="AT41" s="1" t="str">
        <f t="shared" si="1"/>
        <v/>
      </c>
    </row>
    <row r="42" spans="1:51" ht="20.149999999999999" customHeight="1" x14ac:dyDescent="0.2">
      <c r="A42" s="1" t="str">
        <f t="shared" ref="A42:AT42" si="2">IF(A5="","",A5)</f>
        <v/>
      </c>
      <c r="B42" s="1" t="str">
        <f t="shared" si="2"/>
        <v/>
      </c>
      <c r="C42" s="1" t="str">
        <f t="shared" si="2"/>
        <v/>
      </c>
      <c r="D42" s="1" t="str">
        <f t="shared" si="2"/>
        <v/>
      </c>
      <c r="E42" s="1" t="str">
        <f t="shared" si="2"/>
        <v/>
      </c>
      <c r="F42" s="1" t="str">
        <f t="shared" si="2"/>
        <v/>
      </c>
      <c r="G42" s="1" t="str">
        <f t="shared" si="2"/>
        <v/>
      </c>
      <c r="H42" s="1" t="str">
        <f t="shared" si="2"/>
        <v/>
      </c>
      <c r="I42" s="1" t="str">
        <f t="shared" si="2"/>
        <v/>
      </c>
      <c r="J42" s="1" t="str">
        <f t="shared" si="2"/>
        <v/>
      </c>
      <c r="K42" s="1" t="str">
        <f t="shared" si="2"/>
        <v/>
      </c>
      <c r="L42" s="1" t="str">
        <f t="shared" si="2"/>
        <v/>
      </c>
      <c r="M42" s="1" t="str">
        <f t="shared" si="2"/>
        <v/>
      </c>
      <c r="N42" s="1" t="str">
        <f t="shared" si="2"/>
        <v/>
      </c>
      <c r="O42" s="1" t="str">
        <f t="shared" si="2"/>
        <v/>
      </c>
      <c r="P42" s="1" t="str">
        <f t="shared" si="2"/>
        <v/>
      </c>
      <c r="Q42" s="1" t="str">
        <f t="shared" si="2"/>
        <v/>
      </c>
      <c r="R42" s="1" t="str">
        <f t="shared" si="2"/>
        <v/>
      </c>
      <c r="S42" s="1" t="str">
        <f t="shared" si="2"/>
        <v/>
      </c>
      <c r="T42" s="1" t="str">
        <f t="shared" si="2"/>
        <v/>
      </c>
      <c r="U42" s="1" t="str">
        <f t="shared" si="2"/>
        <v/>
      </c>
      <c r="V42" s="1" t="str">
        <f t="shared" si="2"/>
        <v/>
      </c>
      <c r="W42" s="1" t="str">
        <f t="shared" si="2"/>
        <v/>
      </c>
      <c r="X42" s="1" t="str">
        <f t="shared" si="2"/>
        <v/>
      </c>
      <c r="Y42" s="1" t="str">
        <f t="shared" si="2"/>
        <v/>
      </c>
      <c r="Z42" s="1" t="str">
        <f t="shared" si="2"/>
        <v/>
      </c>
      <c r="AA42" s="1" t="str">
        <f t="shared" si="2"/>
        <v/>
      </c>
      <c r="AB42" s="1" t="str">
        <f t="shared" si="2"/>
        <v/>
      </c>
      <c r="AC42" s="1" t="str">
        <f t="shared" si="2"/>
        <v/>
      </c>
      <c r="AD42" s="1" t="str">
        <f t="shared" si="2"/>
        <v/>
      </c>
      <c r="AE42" s="1" t="str">
        <f t="shared" si="2"/>
        <v/>
      </c>
      <c r="AF42" s="1" t="str">
        <f t="shared" si="2"/>
        <v/>
      </c>
      <c r="AG42" s="1" t="str">
        <f t="shared" si="2"/>
        <v/>
      </c>
      <c r="AH42" s="1" t="str">
        <f t="shared" si="2"/>
        <v/>
      </c>
      <c r="AI42" s="1" t="str">
        <f t="shared" si="2"/>
        <v/>
      </c>
      <c r="AJ42" s="1" t="str">
        <f t="shared" si="2"/>
        <v/>
      </c>
      <c r="AK42" s="1" t="str">
        <f t="shared" si="2"/>
        <v/>
      </c>
      <c r="AL42" s="1" t="str">
        <f t="shared" si="2"/>
        <v/>
      </c>
      <c r="AM42" s="1" t="str">
        <f t="shared" si="2"/>
        <v/>
      </c>
      <c r="AN42" s="1" t="str">
        <f t="shared" si="2"/>
        <v/>
      </c>
      <c r="AO42" s="1" t="str">
        <f t="shared" si="2"/>
        <v/>
      </c>
      <c r="AP42" s="1" t="str">
        <f t="shared" si="2"/>
        <v/>
      </c>
      <c r="AQ42" s="1" t="str">
        <f t="shared" si="2"/>
        <v/>
      </c>
      <c r="AR42" s="1" t="str">
        <f t="shared" si="2"/>
        <v/>
      </c>
      <c r="AS42" s="1" t="str">
        <f t="shared" si="2"/>
        <v/>
      </c>
      <c r="AT42" s="1" t="str">
        <f t="shared" si="2"/>
        <v/>
      </c>
    </row>
    <row r="43" spans="1:51" ht="20.149999999999999" customHeight="1" x14ac:dyDescent="0.2">
      <c r="A43" s="1" t="str">
        <f t="shared" ref="A43:C46" si="3">IF(A6="","",A6)</f>
        <v/>
      </c>
      <c r="B43" s="1" t="str">
        <f t="shared" si="3"/>
        <v/>
      </c>
      <c r="C43" s="1" t="str">
        <f t="shared" si="3"/>
        <v/>
      </c>
      <c r="D43" s="8" t="s">
        <v>66</v>
      </c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"/>
      <c r="AD43" s="1" t="str">
        <f t="shared" ref="AD43:AT43" si="4">IF(AD6="","",AD6)</f>
        <v/>
      </c>
      <c r="AE43" s="1" t="str">
        <f t="shared" si="4"/>
        <v/>
      </c>
      <c r="AF43" s="1" t="str">
        <f t="shared" si="4"/>
        <v/>
      </c>
      <c r="AG43" s="1" t="str">
        <f t="shared" si="4"/>
        <v/>
      </c>
      <c r="AH43" s="1" t="str">
        <f t="shared" si="4"/>
        <v/>
      </c>
      <c r="AI43" s="1" t="str">
        <f t="shared" si="4"/>
        <v/>
      </c>
      <c r="AJ43" s="1" t="str">
        <f t="shared" si="4"/>
        <v/>
      </c>
      <c r="AK43" s="1" t="str">
        <f t="shared" si="4"/>
        <v/>
      </c>
      <c r="AL43" s="1" t="str">
        <f t="shared" si="4"/>
        <v/>
      </c>
      <c r="AM43" s="1" t="str">
        <f t="shared" si="4"/>
        <v/>
      </c>
      <c r="AN43" s="1" t="str">
        <f t="shared" si="4"/>
        <v/>
      </c>
      <c r="AO43" s="1" t="str">
        <f t="shared" si="4"/>
        <v/>
      </c>
      <c r="AP43" s="1" t="str">
        <f t="shared" si="4"/>
        <v/>
      </c>
      <c r="AQ43" s="1" t="str">
        <f t="shared" si="4"/>
        <v/>
      </c>
      <c r="AR43" s="1" t="str">
        <f t="shared" si="4"/>
        <v/>
      </c>
      <c r="AS43" s="1" t="str">
        <f t="shared" si="4"/>
        <v/>
      </c>
      <c r="AT43" s="1" t="str">
        <f t="shared" si="4"/>
        <v/>
      </c>
    </row>
    <row r="44" spans="1:51" ht="20.149999999999999" customHeight="1" x14ac:dyDescent="0.2">
      <c r="A44" s="1" t="str">
        <f t="shared" si="3"/>
        <v/>
      </c>
      <c r="B44" s="1" t="str">
        <f t="shared" si="3"/>
        <v/>
      </c>
      <c r="C44" s="1" t="str">
        <f t="shared" si="3"/>
        <v/>
      </c>
      <c r="D44" s="8" t="s">
        <v>71</v>
      </c>
      <c r="E44" s="19"/>
      <c r="F44" s="19"/>
      <c r="G44" s="20">
        <v>2</v>
      </c>
      <c r="H44" s="29" t="s">
        <v>72</v>
      </c>
      <c r="I44" s="37"/>
      <c r="J44" s="8" t="s">
        <v>108</v>
      </c>
      <c r="K44" s="19"/>
      <c r="L44" s="19"/>
      <c r="M44" s="20">
        <v>2</v>
      </c>
      <c r="N44" s="29" t="s">
        <v>74</v>
      </c>
      <c r="O44" s="37"/>
      <c r="P44" s="8" t="s">
        <v>75</v>
      </c>
      <c r="Q44" s="19"/>
      <c r="R44" s="19"/>
      <c r="S44" s="20">
        <v>2</v>
      </c>
      <c r="T44" s="19"/>
      <c r="U44" s="19"/>
      <c r="V44" s="19"/>
      <c r="W44" s="19"/>
      <c r="X44" s="19"/>
      <c r="Y44" s="19"/>
      <c r="Z44" s="19"/>
      <c r="AA44" s="19"/>
      <c r="AB44" s="19"/>
      <c r="AC44" s="1"/>
      <c r="AD44" s="1"/>
      <c r="AE44" s="1" t="str">
        <f t="shared" ref="AE44:AT44" si="5">IF(AE7="","",AE7)</f>
        <v/>
      </c>
      <c r="AF44" s="1" t="str">
        <f t="shared" si="5"/>
        <v/>
      </c>
      <c r="AG44" s="1" t="str">
        <f t="shared" si="5"/>
        <v/>
      </c>
      <c r="AH44" s="1" t="str">
        <f t="shared" si="5"/>
        <v/>
      </c>
      <c r="AI44" s="1" t="str">
        <f t="shared" si="5"/>
        <v/>
      </c>
      <c r="AJ44" s="1" t="str">
        <f t="shared" si="5"/>
        <v/>
      </c>
      <c r="AK44" s="1" t="str">
        <f t="shared" si="5"/>
        <v/>
      </c>
      <c r="AL44" s="1" t="str">
        <f t="shared" si="5"/>
        <v/>
      </c>
      <c r="AM44" s="1" t="str">
        <f t="shared" si="5"/>
        <v/>
      </c>
      <c r="AN44" s="1" t="str">
        <f t="shared" si="5"/>
        <v/>
      </c>
      <c r="AO44" s="1" t="str">
        <f t="shared" si="5"/>
        <v/>
      </c>
      <c r="AP44" s="1" t="str">
        <f t="shared" si="5"/>
        <v/>
      </c>
      <c r="AQ44" s="1" t="str">
        <f t="shared" si="5"/>
        <v/>
      </c>
      <c r="AR44" s="1" t="str">
        <f t="shared" si="5"/>
        <v/>
      </c>
      <c r="AS44" s="1" t="str">
        <f t="shared" si="5"/>
        <v/>
      </c>
      <c r="AT44" s="1" t="str">
        <f t="shared" si="5"/>
        <v/>
      </c>
    </row>
    <row r="45" spans="1:51" ht="20.149999999999999" customHeight="1" x14ac:dyDescent="0.2">
      <c r="A45" s="1" t="str">
        <f t="shared" si="3"/>
        <v/>
      </c>
      <c r="B45" s="1" t="str">
        <f t="shared" si="3"/>
        <v/>
      </c>
      <c r="C45" s="1" t="str">
        <f t="shared" si="3"/>
        <v/>
      </c>
      <c r="D45" s="8" t="s">
        <v>76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" t="str">
        <f>IF(AC8="","",AC8)</f>
        <v/>
      </c>
      <c r="AD45" s="1" t="str">
        <f>IF(AD8="","",AD8)</f>
        <v/>
      </c>
      <c r="AE45" s="1" t="str">
        <f>IF(AE8="","",AE8)</f>
        <v/>
      </c>
      <c r="AF45" s="1" t="str">
        <f>IF(AF8="","",AF8)</f>
        <v/>
      </c>
      <c r="AG45" s="1" t="str">
        <f>IF(AG8="","",AG8)</f>
        <v>ＡＥ＝</v>
      </c>
      <c r="AH45" s="1"/>
      <c r="AI45" s="1"/>
      <c r="AJ45" s="1"/>
      <c r="AK45" s="43">
        <f ca="1">IF(AK8="","",AK8)</f>
        <v>3</v>
      </c>
      <c r="AL45" s="43"/>
      <c r="AM45" s="1" t="str">
        <f>IF(AM8="","",AM8)</f>
        <v>㎝</v>
      </c>
      <c r="AN45" s="1"/>
      <c r="AO45" s="18">
        <f t="shared" ref="AO45:AT46" ca="1" si="6">IF(AO8="","",AO8)</f>
        <v>1</v>
      </c>
      <c r="AP45" s="1" t="str">
        <f t="shared" si="6"/>
        <v/>
      </c>
      <c r="AQ45" s="1" t="str">
        <f t="shared" si="6"/>
        <v/>
      </c>
      <c r="AR45" s="1" t="str">
        <f t="shared" si="6"/>
        <v/>
      </c>
      <c r="AS45" s="1" t="str">
        <f t="shared" si="6"/>
        <v/>
      </c>
      <c r="AT45" s="1" t="str">
        <f t="shared" si="6"/>
        <v/>
      </c>
    </row>
    <row r="46" spans="1:51" ht="20.149999999999999" customHeight="1" x14ac:dyDescent="0.2">
      <c r="A46" s="1" t="str">
        <f t="shared" si="3"/>
        <v/>
      </c>
      <c r="B46" s="1" t="str">
        <f t="shared" si="3"/>
        <v/>
      </c>
      <c r="C46" s="1" t="str">
        <f t="shared" si="3"/>
        <v/>
      </c>
      <c r="D46" s="8" t="s">
        <v>77</v>
      </c>
      <c r="E46" s="19"/>
      <c r="F46" s="19"/>
      <c r="G46" s="20">
        <v>2</v>
      </c>
      <c r="H46" s="29" t="s">
        <v>72</v>
      </c>
      <c r="I46" s="37"/>
      <c r="J46" s="8" t="s">
        <v>73</v>
      </c>
      <c r="K46" s="19"/>
      <c r="L46" s="19"/>
      <c r="M46" s="20">
        <v>2</v>
      </c>
      <c r="N46" s="29" t="s">
        <v>74</v>
      </c>
      <c r="O46" s="37"/>
      <c r="P46" s="8" t="s">
        <v>71</v>
      </c>
      <c r="Q46" s="19"/>
      <c r="R46" s="19"/>
      <c r="S46" s="20">
        <v>2</v>
      </c>
      <c r="T46" s="19"/>
      <c r="U46" s="19"/>
      <c r="V46" s="19"/>
      <c r="W46" s="19"/>
      <c r="X46" s="19"/>
      <c r="Y46" s="19"/>
      <c r="Z46" s="19"/>
      <c r="AA46" s="19"/>
      <c r="AB46" s="19"/>
      <c r="AC46" s="1"/>
      <c r="AD46" s="1"/>
      <c r="AE46" s="1"/>
      <c r="AF46" s="1" t="str">
        <f>IF(AF9="","",AF9)</f>
        <v/>
      </c>
      <c r="AG46" s="1" t="str">
        <f>IF(AG9="","",AG9)</f>
        <v>ＥＦ＝</v>
      </c>
      <c r="AH46" s="1"/>
      <c r="AI46" s="1"/>
      <c r="AJ46" s="1"/>
      <c r="AK46" s="43">
        <f ca="1">IF(AK9="","",AK9)</f>
        <v>6</v>
      </c>
      <c r="AL46" s="43"/>
      <c r="AM46" s="1" t="str">
        <f>IF(AM9="","",AM9)</f>
        <v>㎝</v>
      </c>
      <c r="AN46" s="1"/>
      <c r="AO46" s="1" t="str">
        <f t="shared" si="6"/>
        <v/>
      </c>
      <c r="AP46" s="1" t="str">
        <f t="shared" si="6"/>
        <v/>
      </c>
      <c r="AQ46" s="1" t="str">
        <f t="shared" si="6"/>
        <v/>
      </c>
      <c r="AR46" s="1" t="str">
        <f t="shared" si="6"/>
        <v/>
      </c>
      <c r="AS46" s="1" t="str">
        <f t="shared" si="6"/>
        <v/>
      </c>
      <c r="AT46" s="1" t="str">
        <f t="shared" si="6"/>
        <v/>
      </c>
    </row>
    <row r="47" spans="1:51" ht="20.149999999999999" customHeight="1" x14ac:dyDescent="0.2">
      <c r="A47" s="1" t="str">
        <f t="shared" ref="A47:AT47" si="7">IF(A10="","",A10)</f>
        <v/>
      </c>
      <c r="B47" s="1" t="str">
        <f t="shared" si="7"/>
        <v/>
      </c>
      <c r="C47" s="1" t="str">
        <f t="shared" si="7"/>
        <v/>
      </c>
      <c r="D47" s="19" t="str">
        <f t="shared" si="7"/>
        <v/>
      </c>
      <c r="E47" s="19" t="str">
        <f t="shared" si="7"/>
        <v/>
      </c>
      <c r="F47" s="19" t="str">
        <f t="shared" si="7"/>
        <v/>
      </c>
      <c r="G47" s="19" t="str">
        <f t="shared" si="7"/>
        <v/>
      </c>
      <c r="H47" s="29" t="s">
        <v>72</v>
      </c>
      <c r="I47" s="37"/>
      <c r="J47" s="8" t="s">
        <v>73</v>
      </c>
      <c r="K47" s="19"/>
      <c r="L47" s="19"/>
      <c r="M47" s="20">
        <v>2</v>
      </c>
      <c r="N47" s="29" t="s">
        <v>74</v>
      </c>
      <c r="O47" s="37"/>
      <c r="P47" s="8" t="s">
        <v>108</v>
      </c>
      <c r="Q47" s="19"/>
      <c r="R47" s="19"/>
      <c r="S47" s="20">
        <v>2</v>
      </c>
      <c r="T47" s="29" t="s">
        <v>74</v>
      </c>
      <c r="U47" s="37"/>
      <c r="V47" s="8" t="s">
        <v>75</v>
      </c>
      <c r="W47" s="19"/>
      <c r="X47" s="19"/>
      <c r="Y47" s="20">
        <v>2</v>
      </c>
      <c r="Z47" s="19" t="str">
        <f t="shared" si="7"/>
        <v/>
      </c>
      <c r="AA47" s="19" t="str">
        <f t="shared" si="7"/>
        <v/>
      </c>
      <c r="AB47" s="19" t="str">
        <f t="shared" si="7"/>
        <v/>
      </c>
      <c r="AC47" s="1" t="str">
        <f t="shared" si="7"/>
        <v/>
      </c>
      <c r="AD47" s="1" t="str">
        <f t="shared" si="7"/>
        <v/>
      </c>
      <c r="AE47" s="1" t="str">
        <f t="shared" si="7"/>
        <v/>
      </c>
      <c r="AF47" s="1" t="str">
        <f t="shared" si="7"/>
        <v/>
      </c>
      <c r="AG47" s="1" t="str">
        <f t="shared" si="7"/>
        <v>ＦＧ＝</v>
      </c>
      <c r="AH47" s="1"/>
      <c r="AI47" s="1"/>
      <c r="AJ47" s="1"/>
      <c r="AK47" s="43">
        <f t="shared" ca="1" si="7"/>
        <v>2</v>
      </c>
      <c r="AL47" s="43"/>
      <c r="AM47" s="1" t="str">
        <f t="shared" si="7"/>
        <v>㎝</v>
      </c>
      <c r="AN47" s="1"/>
      <c r="AO47" s="1" t="str">
        <f t="shared" si="7"/>
        <v/>
      </c>
      <c r="AP47" s="1" t="str">
        <f t="shared" si="7"/>
        <v/>
      </c>
      <c r="AQ47" s="1" t="str">
        <f t="shared" si="7"/>
        <v/>
      </c>
      <c r="AR47" s="1" t="str">
        <f t="shared" si="7"/>
        <v/>
      </c>
      <c r="AS47" s="1" t="str">
        <f t="shared" si="7"/>
        <v/>
      </c>
      <c r="AT47" s="1" t="str">
        <f t="shared" si="7"/>
        <v/>
      </c>
    </row>
    <row r="48" spans="1:51" ht="20.149999999999999" customHeight="1" x14ac:dyDescent="0.2">
      <c r="A48" s="1" t="str">
        <f t="shared" ref="A48:AT48" si="8">IF(A11="","",A11)</f>
        <v/>
      </c>
      <c r="B48" s="1" t="str">
        <f t="shared" si="8"/>
        <v/>
      </c>
      <c r="C48" s="1" t="str">
        <f t="shared" si="8"/>
        <v/>
      </c>
      <c r="D48" s="19" t="str">
        <f t="shared" si="8"/>
        <v/>
      </c>
      <c r="E48" s="19" t="str">
        <f t="shared" si="8"/>
        <v/>
      </c>
      <c r="F48" s="19" t="str">
        <f t="shared" si="8"/>
        <v/>
      </c>
      <c r="G48" s="19" t="str">
        <f t="shared" si="8"/>
        <v/>
      </c>
      <c r="H48" s="29" t="s">
        <v>72</v>
      </c>
      <c r="I48" s="37"/>
      <c r="J48" s="37">
        <f ca="1">AK45</f>
        <v>3</v>
      </c>
      <c r="K48" s="37"/>
      <c r="L48" s="20">
        <v>2</v>
      </c>
      <c r="M48" s="29" t="s">
        <v>74</v>
      </c>
      <c r="N48" s="37"/>
      <c r="O48" s="37">
        <f ca="1">AK46</f>
        <v>6</v>
      </c>
      <c r="P48" s="37"/>
      <c r="Q48" s="20">
        <v>2</v>
      </c>
      <c r="R48" s="29" t="s">
        <v>74</v>
      </c>
      <c r="S48" s="37"/>
      <c r="T48" s="37">
        <f ca="1">AK47</f>
        <v>2</v>
      </c>
      <c r="U48" s="37"/>
      <c r="V48" s="20">
        <v>2</v>
      </c>
      <c r="W48" s="19" t="str">
        <f t="shared" si="8"/>
        <v/>
      </c>
      <c r="X48" s="19" t="str">
        <f t="shared" si="8"/>
        <v/>
      </c>
      <c r="Y48" s="19" t="str">
        <f t="shared" si="8"/>
        <v/>
      </c>
      <c r="Z48" s="19" t="str">
        <f t="shared" si="8"/>
        <v/>
      </c>
      <c r="AA48" s="19" t="str">
        <f t="shared" si="8"/>
        <v/>
      </c>
      <c r="AB48" s="19" t="str">
        <f t="shared" si="8"/>
        <v/>
      </c>
      <c r="AC48" s="1" t="str">
        <f t="shared" si="8"/>
        <v/>
      </c>
      <c r="AD48" s="1" t="str">
        <f t="shared" si="8"/>
        <v/>
      </c>
      <c r="AE48" s="1" t="str">
        <f t="shared" si="8"/>
        <v/>
      </c>
      <c r="AF48" s="1" t="str">
        <f t="shared" si="8"/>
        <v/>
      </c>
      <c r="AG48" s="1" t="str">
        <f t="shared" si="8"/>
        <v/>
      </c>
      <c r="AH48" s="1" t="str">
        <f t="shared" si="8"/>
        <v/>
      </c>
      <c r="AI48" s="1" t="str">
        <f t="shared" si="8"/>
        <v/>
      </c>
      <c r="AJ48" s="1" t="str">
        <f t="shared" si="8"/>
        <v/>
      </c>
      <c r="AK48" s="1" t="str">
        <f t="shared" si="8"/>
        <v/>
      </c>
      <c r="AL48" s="1" t="str">
        <f t="shared" si="8"/>
        <v/>
      </c>
      <c r="AM48" s="1" t="str">
        <f t="shared" si="8"/>
        <v/>
      </c>
      <c r="AN48" s="1" t="str">
        <f t="shared" si="8"/>
        <v/>
      </c>
      <c r="AO48" s="1" t="str">
        <f t="shared" si="8"/>
        <v/>
      </c>
      <c r="AP48" s="1" t="str">
        <f t="shared" si="8"/>
        <v/>
      </c>
      <c r="AQ48" s="1" t="str">
        <f t="shared" si="8"/>
        <v/>
      </c>
      <c r="AR48" s="1" t="str">
        <f t="shared" si="8"/>
        <v/>
      </c>
      <c r="AS48" s="1" t="str">
        <f t="shared" si="8"/>
        <v/>
      </c>
      <c r="AT48" s="1" t="str">
        <f t="shared" si="8"/>
        <v/>
      </c>
      <c r="AU48" s="14">
        <f ca="1">J48^2</f>
        <v>9</v>
      </c>
      <c r="AV48" s="14">
        <f ca="1">O48^2</f>
        <v>36</v>
      </c>
      <c r="AW48" s="14">
        <f ca="1">T48^2</f>
        <v>4</v>
      </c>
    </row>
    <row r="49" spans="1:49" ht="20.149999999999999" customHeight="1" x14ac:dyDescent="0.2">
      <c r="A49" s="1" t="str">
        <f t="shared" ref="A49:AT49" si="9">IF(A12="","",A12)</f>
        <v/>
      </c>
      <c r="B49" s="1" t="str">
        <f t="shared" si="9"/>
        <v/>
      </c>
      <c r="C49" s="1" t="str">
        <f t="shared" si="9"/>
        <v/>
      </c>
      <c r="D49" s="19" t="str">
        <f t="shared" si="9"/>
        <v/>
      </c>
      <c r="E49" s="19" t="str">
        <f t="shared" si="9"/>
        <v/>
      </c>
      <c r="F49" s="19" t="str">
        <f t="shared" si="9"/>
        <v/>
      </c>
      <c r="G49" s="19" t="str">
        <f t="shared" si="9"/>
        <v/>
      </c>
      <c r="H49" s="29" t="s">
        <v>72</v>
      </c>
      <c r="I49" s="37"/>
      <c r="J49" s="37">
        <f ca="1">AU48+AV48+AW48</f>
        <v>49</v>
      </c>
      <c r="K49" s="37"/>
      <c r="L49" s="37"/>
      <c r="M49" s="19" t="str">
        <f t="shared" si="9"/>
        <v/>
      </c>
      <c r="N49" s="19" t="str">
        <f t="shared" si="9"/>
        <v/>
      </c>
      <c r="O49" s="19" t="str">
        <f t="shared" si="9"/>
        <v/>
      </c>
      <c r="P49" s="19" t="str">
        <f t="shared" si="9"/>
        <v/>
      </c>
      <c r="Q49" s="21" t="str">
        <f t="shared" si="9"/>
        <v/>
      </c>
      <c r="R49" s="21" t="str">
        <f t="shared" si="9"/>
        <v/>
      </c>
      <c r="S49" s="21" t="str">
        <f t="shared" si="9"/>
        <v/>
      </c>
      <c r="T49" s="21" t="str">
        <f t="shared" si="9"/>
        <v/>
      </c>
      <c r="U49" s="19" t="str">
        <f t="shared" si="9"/>
        <v/>
      </c>
      <c r="V49" s="19" t="str">
        <f t="shared" si="9"/>
        <v/>
      </c>
      <c r="W49" s="19" t="str">
        <f t="shared" si="9"/>
        <v/>
      </c>
      <c r="X49" s="19" t="str">
        <f t="shared" si="9"/>
        <v/>
      </c>
      <c r="Y49" s="19" t="str">
        <f t="shared" si="9"/>
        <v/>
      </c>
      <c r="Z49" s="19" t="str">
        <f t="shared" si="9"/>
        <v/>
      </c>
      <c r="AA49" s="19" t="str">
        <f t="shared" si="9"/>
        <v/>
      </c>
      <c r="AB49" s="19" t="str">
        <f t="shared" si="9"/>
        <v/>
      </c>
      <c r="AC49" s="1" t="str">
        <f t="shared" si="9"/>
        <v/>
      </c>
      <c r="AD49" s="1" t="str">
        <f t="shared" si="9"/>
        <v/>
      </c>
      <c r="AE49" s="1" t="str">
        <f t="shared" si="9"/>
        <v/>
      </c>
      <c r="AF49" s="1" t="str">
        <f t="shared" si="9"/>
        <v/>
      </c>
      <c r="AG49" s="1" t="str">
        <f t="shared" si="9"/>
        <v/>
      </c>
      <c r="AH49" s="1" t="str">
        <f t="shared" si="9"/>
        <v/>
      </c>
      <c r="AI49" s="1" t="str">
        <f t="shared" si="9"/>
        <v/>
      </c>
      <c r="AJ49" s="1" t="str">
        <f t="shared" si="9"/>
        <v/>
      </c>
      <c r="AK49" s="1" t="str">
        <f t="shared" si="9"/>
        <v/>
      </c>
      <c r="AL49" s="1" t="str">
        <f t="shared" si="9"/>
        <v/>
      </c>
      <c r="AM49" s="1" t="str">
        <f t="shared" si="9"/>
        <v/>
      </c>
      <c r="AN49" s="1" t="str">
        <f t="shared" si="9"/>
        <v/>
      </c>
      <c r="AO49" s="1" t="str">
        <f t="shared" si="9"/>
        <v/>
      </c>
      <c r="AP49" s="1" t="str">
        <f t="shared" si="9"/>
        <v/>
      </c>
      <c r="AQ49" s="1" t="str">
        <f t="shared" si="9"/>
        <v/>
      </c>
      <c r="AR49" s="1" t="str">
        <f t="shared" si="9"/>
        <v/>
      </c>
      <c r="AS49" s="1" t="str">
        <f t="shared" si="9"/>
        <v/>
      </c>
      <c r="AT49" s="1" t="str">
        <f t="shared" si="9"/>
        <v/>
      </c>
    </row>
    <row r="50" spans="1:49" ht="20.149999999999999" customHeight="1" x14ac:dyDescent="0.35">
      <c r="A50" s="1" t="str">
        <f>IF(A13="","",A13)</f>
        <v/>
      </c>
      <c r="B50" s="1" t="str">
        <f>IF(B13="","",B13)</f>
        <v/>
      </c>
      <c r="C50" s="1" t="str">
        <f>IF(C13="","",C13)</f>
        <v/>
      </c>
      <c r="D50" s="8" t="s">
        <v>78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22" t="s">
        <v>79</v>
      </c>
      <c r="Q50" s="19"/>
      <c r="R50" s="37">
        <f ca="1">J49</f>
        <v>49</v>
      </c>
      <c r="S50" s="37"/>
      <c r="T50" s="37"/>
      <c r="U50" s="29" t="str">
        <f ca="1">IF(AU50=AV50,"＝","")</f>
        <v>＝</v>
      </c>
      <c r="V50" s="29"/>
      <c r="W50" s="37">
        <f ca="1">IF(AU50=AV50,AU50,"")</f>
        <v>7</v>
      </c>
      <c r="X50" s="37"/>
      <c r="Y50" s="8" t="s">
        <v>80</v>
      </c>
      <c r="Z50" s="19"/>
      <c r="AA50" s="19"/>
      <c r="AB50" s="19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4">
        <f ca="1">SQRT(J49)</f>
        <v>7</v>
      </c>
      <c r="AV50" s="14">
        <f ca="1">INT(AU50)</f>
        <v>7</v>
      </c>
    </row>
    <row r="51" spans="1:49" ht="20.149999999999999" customHeight="1" x14ac:dyDescent="0.2">
      <c r="A51" s="1" t="str">
        <f t="shared" ref="A51:AT51" si="10">IF(A14="","",A14)</f>
        <v/>
      </c>
      <c r="B51" s="1" t="str">
        <f t="shared" si="10"/>
        <v/>
      </c>
      <c r="C51" s="1" t="str">
        <f t="shared" si="10"/>
        <v/>
      </c>
      <c r="D51" s="1" t="str">
        <f t="shared" si="10"/>
        <v/>
      </c>
      <c r="E51" s="1" t="str">
        <f t="shared" si="10"/>
        <v/>
      </c>
      <c r="F51" s="1" t="str">
        <f t="shared" si="10"/>
        <v/>
      </c>
      <c r="G51" s="1" t="str">
        <f t="shared" si="10"/>
        <v/>
      </c>
      <c r="H51" s="1" t="str">
        <f t="shared" si="10"/>
        <v/>
      </c>
      <c r="I51" s="1" t="str">
        <f t="shared" si="10"/>
        <v/>
      </c>
      <c r="J51" s="1" t="str">
        <f t="shared" si="10"/>
        <v/>
      </c>
      <c r="K51" s="1" t="str">
        <f t="shared" si="10"/>
        <v/>
      </c>
      <c r="L51" s="1" t="str">
        <f t="shared" si="10"/>
        <v/>
      </c>
      <c r="M51" s="1" t="str">
        <f t="shared" si="10"/>
        <v/>
      </c>
      <c r="N51" s="1" t="str">
        <f t="shared" si="10"/>
        <v/>
      </c>
      <c r="O51" s="1" t="str">
        <f t="shared" si="10"/>
        <v/>
      </c>
      <c r="P51" s="1" t="str">
        <f t="shared" si="10"/>
        <v/>
      </c>
      <c r="Q51" s="1" t="str">
        <f t="shared" si="10"/>
        <v/>
      </c>
      <c r="R51" s="1" t="str">
        <f t="shared" si="10"/>
        <v/>
      </c>
      <c r="S51" s="1" t="str">
        <f t="shared" si="10"/>
        <v/>
      </c>
      <c r="T51" s="1" t="str">
        <f t="shared" si="10"/>
        <v/>
      </c>
      <c r="U51" s="1" t="str">
        <f t="shared" si="10"/>
        <v/>
      </c>
      <c r="V51" s="1" t="str">
        <f t="shared" si="10"/>
        <v/>
      </c>
      <c r="W51" s="1" t="str">
        <f t="shared" si="10"/>
        <v/>
      </c>
      <c r="X51" s="1" t="str">
        <f t="shared" si="10"/>
        <v/>
      </c>
      <c r="Y51" s="1" t="str">
        <f t="shared" si="10"/>
        <v/>
      </c>
      <c r="Z51" s="1" t="str">
        <f t="shared" si="10"/>
        <v/>
      </c>
      <c r="AA51" s="1" t="str">
        <f t="shared" si="10"/>
        <v/>
      </c>
      <c r="AB51" s="1" t="str">
        <f t="shared" si="10"/>
        <v/>
      </c>
      <c r="AC51" s="1" t="str">
        <f t="shared" si="10"/>
        <v/>
      </c>
      <c r="AD51" s="1" t="str">
        <f t="shared" si="10"/>
        <v/>
      </c>
      <c r="AE51" s="1" t="str">
        <f t="shared" si="10"/>
        <v/>
      </c>
      <c r="AF51" s="1" t="str">
        <f t="shared" si="10"/>
        <v/>
      </c>
      <c r="AG51" s="1" t="str">
        <f t="shared" si="10"/>
        <v/>
      </c>
      <c r="AH51" s="1" t="str">
        <f t="shared" si="10"/>
        <v/>
      </c>
      <c r="AI51" s="1" t="str">
        <f t="shared" si="10"/>
        <v/>
      </c>
      <c r="AJ51" s="1" t="str">
        <f t="shared" si="10"/>
        <v/>
      </c>
      <c r="AK51" s="1" t="str">
        <f t="shared" si="10"/>
        <v/>
      </c>
      <c r="AL51" s="1" t="str">
        <f t="shared" si="10"/>
        <v/>
      </c>
      <c r="AM51" s="1" t="str">
        <f t="shared" si="10"/>
        <v/>
      </c>
      <c r="AN51" s="1" t="str">
        <f t="shared" si="10"/>
        <v/>
      </c>
      <c r="AO51" s="1" t="str">
        <f t="shared" si="10"/>
        <v/>
      </c>
      <c r="AP51" s="1" t="str">
        <f t="shared" si="10"/>
        <v/>
      </c>
      <c r="AQ51" s="1" t="str">
        <f t="shared" si="10"/>
        <v/>
      </c>
      <c r="AR51" s="1" t="str">
        <f t="shared" si="10"/>
        <v/>
      </c>
      <c r="AS51" s="1" t="str">
        <f t="shared" si="10"/>
        <v/>
      </c>
      <c r="AT51" s="1" t="str">
        <f t="shared" si="10"/>
        <v/>
      </c>
    </row>
    <row r="52" spans="1:49" ht="20.149999999999999" customHeight="1" x14ac:dyDescent="0.2">
      <c r="A52" s="1" t="str">
        <f>IF(A15="","",A15)</f>
        <v>２．</v>
      </c>
      <c r="B52" s="1"/>
      <c r="C52" s="1"/>
      <c r="D52" s="1" t="str">
        <f>IF(D15="","",D15)</f>
        <v>正四角錐ＯＡＢＣＤがあります。底面ＡＢＣＤは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49" ht="20.149999999999999" customHeight="1" x14ac:dyDescent="0.2">
      <c r="A53" s="18">
        <f ca="1">IF(A16="","",A16)</f>
        <v>2</v>
      </c>
      <c r="B53" s="1" t="str">
        <f t="shared" ref="B53:C55" si="11">IF(B16="","",B16)</f>
        <v/>
      </c>
      <c r="C53" s="1" t="str">
        <f t="shared" si="11"/>
        <v/>
      </c>
      <c r="D53" s="1" t="str">
        <f>IF(D16="","",D16)</f>
        <v>１辺の長さが</v>
      </c>
      <c r="E53" s="1"/>
      <c r="F53" s="1"/>
      <c r="G53" s="1"/>
      <c r="H53" s="1"/>
      <c r="I53" s="1"/>
      <c r="J53" s="1"/>
      <c r="K53" s="1"/>
      <c r="L53" s="43">
        <f ca="1">IF(L16="","",L16)</f>
        <v>4</v>
      </c>
      <c r="M53" s="43" t="str">
        <f>IF(M16="","",M16)</f>
        <v/>
      </c>
      <c r="N53" s="1" t="str">
        <f>IF(N16="","",N16)</f>
        <v>㎝の正方形で，他の辺の長さは，</v>
      </c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49" ht="20.149999999999999" customHeight="1" x14ac:dyDescent="0.2">
      <c r="A54" s="1" t="str">
        <f>IF(A17="","",A17)</f>
        <v/>
      </c>
      <c r="B54" s="1" t="str">
        <f t="shared" si="11"/>
        <v/>
      </c>
      <c r="C54" s="1" t="str">
        <f t="shared" si="11"/>
        <v/>
      </c>
      <c r="D54" s="1" t="str">
        <f>IF(D17="","",D17)</f>
        <v>すべて</v>
      </c>
      <c r="E54" s="1"/>
      <c r="F54" s="1"/>
      <c r="G54" s="1"/>
      <c r="H54" s="43">
        <f ca="1">IF(H17="","",H17)</f>
        <v>6</v>
      </c>
      <c r="I54" s="43" t="str">
        <f>IF(I17="","",I17)</f>
        <v/>
      </c>
      <c r="J54" s="1" t="str">
        <f>IF(J17="","",J17)</f>
        <v>㎝です。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49" ht="20.149999999999999" customHeight="1" x14ac:dyDescent="0.2">
      <c r="A55" s="1" t="str">
        <f>IF(A18="","",A18)</f>
        <v/>
      </c>
      <c r="B55" s="1" t="str">
        <f t="shared" si="11"/>
        <v/>
      </c>
      <c r="C55" s="1" t="str">
        <f t="shared" si="11"/>
        <v/>
      </c>
      <c r="D55" s="1" t="str">
        <f>IF(D18="","",D18)</f>
        <v>この正四角錐の高さと体積を求めなさい。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1:49" ht="20.149999999999999" customHeight="1" x14ac:dyDescent="0.2">
      <c r="A56" s="1" t="str">
        <f t="shared" ref="A56:AT56" si="12">IF(A19="","",A19)</f>
        <v/>
      </c>
      <c r="B56" s="1" t="str">
        <f t="shared" si="12"/>
        <v/>
      </c>
      <c r="C56" s="1" t="str">
        <f t="shared" si="12"/>
        <v/>
      </c>
      <c r="D56" s="1" t="str">
        <f t="shared" si="12"/>
        <v/>
      </c>
      <c r="E56" s="1" t="str">
        <f t="shared" si="12"/>
        <v/>
      </c>
      <c r="F56" s="1" t="str">
        <f t="shared" si="12"/>
        <v/>
      </c>
      <c r="G56" s="1" t="str">
        <f t="shared" si="12"/>
        <v/>
      </c>
      <c r="H56" s="1" t="str">
        <f t="shared" si="12"/>
        <v/>
      </c>
      <c r="I56" s="1" t="str">
        <f t="shared" si="12"/>
        <v/>
      </c>
      <c r="J56" s="1" t="str">
        <f t="shared" si="12"/>
        <v/>
      </c>
      <c r="K56" s="1" t="str">
        <f t="shared" si="12"/>
        <v/>
      </c>
      <c r="L56" s="1" t="str">
        <f t="shared" si="12"/>
        <v/>
      </c>
      <c r="M56" s="1" t="str">
        <f t="shared" si="12"/>
        <v/>
      </c>
      <c r="N56" s="1" t="str">
        <f t="shared" si="12"/>
        <v/>
      </c>
      <c r="O56" s="1" t="str">
        <f t="shared" si="12"/>
        <v/>
      </c>
      <c r="P56" s="1" t="str">
        <f t="shared" si="12"/>
        <v/>
      </c>
      <c r="Q56" s="1" t="str">
        <f t="shared" si="12"/>
        <v/>
      </c>
      <c r="R56" s="1" t="str">
        <f t="shared" si="12"/>
        <v/>
      </c>
      <c r="S56" s="1" t="str">
        <f t="shared" si="12"/>
        <v/>
      </c>
      <c r="T56" s="1" t="str">
        <f t="shared" si="12"/>
        <v/>
      </c>
      <c r="U56" s="1" t="str">
        <f t="shared" si="12"/>
        <v/>
      </c>
      <c r="V56" s="1" t="str">
        <f t="shared" si="12"/>
        <v/>
      </c>
      <c r="W56" s="1" t="str">
        <f t="shared" si="12"/>
        <v/>
      </c>
      <c r="X56" s="1" t="str">
        <f t="shared" si="12"/>
        <v/>
      </c>
      <c r="Y56" s="1" t="str">
        <f t="shared" si="12"/>
        <v/>
      </c>
      <c r="Z56" s="1" t="str">
        <f t="shared" si="12"/>
        <v/>
      </c>
      <c r="AA56" s="1" t="str">
        <f t="shared" si="12"/>
        <v/>
      </c>
      <c r="AB56" s="1" t="str">
        <f t="shared" si="12"/>
        <v/>
      </c>
      <c r="AC56" s="1" t="str">
        <f t="shared" si="12"/>
        <v/>
      </c>
      <c r="AD56" s="1" t="str">
        <f t="shared" si="12"/>
        <v/>
      </c>
      <c r="AE56" s="1" t="str">
        <f t="shared" si="12"/>
        <v/>
      </c>
      <c r="AF56" s="1" t="str">
        <f t="shared" si="12"/>
        <v/>
      </c>
      <c r="AG56" s="1" t="str">
        <f t="shared" si="12"/>
        <v/>
      </c>
      <c r="AH56" s="1" t="str">
        <f t="shared" si="12"/>
        <v/>
      </c>
      <c r="AI56" s="1" t="str">
        <f t="shared" si="12"/>
        <v/>
      </c>
      <c r="AJ56" s="1" t="str">
        <f t="shared" si="12"/>
        <v/>
      </c>
      <c r="AK56" s="1" t="str">
        <f t="shared" si="12"/>
        <v/>
      </c>
      <c r="AL56" s="1" t="str">
        <f t="shared" si="12"/>
        <v/>
      </c>
      <c r="AM56" s="1" t="str">
        <f t="shared" si="12"/>
        <v/>
      </c>
      <c r="AN56" s="1" t="str">
        <f t="shared" si="12"/>
        <v/>
      </c>
      <c r="AO56" s="1" t="str">
        <f t="shared" si="12"/>
        <v/>
      </c>
      <c r="AP56" s="1" t="str">
        <f t="shared" si="12"/>
        <v/>
      </c>
      <c r="AQ56" s="1" t="str">
        <f t="shared" si="12"/>
        <v/>
      </c>
      <c r="AR56" s="1" t="str">
        <f t="shared" si="12"/>
        <v/>
      </c>
      <c r="AS56" s="1" t="str">
        <f t="shared" si="12"/>
        <v/>
      </c>
      <c r="AT56" s="1" t="str">
        <f t="shared" si="12"/>
        <v/>
      </c>
    </row>
    <row r="57" spans="1:49" ht="20.149999999999999" customHeight="1" x14ac:dyDescent="0.2">
      <c r="A57" s="1" t="str">
        <f t="shared" ref="A57:C61" si="13">IF(A20="","",A20)</f>
        <v/>
      </c>
      <c r="B57" s="1" t="str">
        <f t="shared" si="13"/>
        <v/>
      </c>
      <c r="C57" s="1" t="str">
        <f t="shared" si="13"/>
        <v/>
      </c>
      <c r="D57" s="8" t="s">
        <v>88</v>
      </c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 t="str">
        <f t="shared" ref="AG57:AT57" si="14">IF(AG20="","",AG20)</f>
        <v/>
      </c>
      <c r="AH57" s="19" t="str">
        <f t="shared" si="14"/>
        <v/>
      </c>
      <c r="AI57" s="19" t="str">
        <f t="shared" si="14"/>
        <v/>
      </c>
      <c r="AJ57" s="19" t="str">
        <f t="shared" si="14"/>
        <v/>
      </c>
      <c r="AK57" s="19" t="str">
        <f t="shared" si="14"/>
        <v/>
      </c>
      <c r="AL57" s="1" t="str">
        <f t="shared" si="14"/>
        <v/>
      </c>
      <c r="AM57" s="1" t="str">
        <f t="shared" si="14"/>
        <v/>
      </c>
      <c r="AN57" s="1" t="str">
        <f t="shared" si="14"/>
        <v/>
      </c>
      <c r="AO57" s="1" t="str">
        <f t="shared" si="14"/>
        <v/>
      </c>
      <c r="AP57" s="1" t="str">
        <f t="shared" si="14"/>
        <v/>
      </c>
      <c r="AQ57" s="1" t="str">
        <f t="shared" si="14"/>
        <v/>
      </c>
      <c r="AR57" s="1" t="str">
        <f t="shared" si="14"/>
        <v/>
      </c>
      <c r="AS57" s="1" t="str">
        <f t="shared" si="14"/>
        <v/>
      </c>
      <c r="AT57" s="1" t="str">
        <f t="shared" si="14"/>
        <v/>
      </c>
    </row>
    <row r="58" spans="1:49" ht="20.149999999999999" customHeight="1" x14ac:dyDescent="0.2">
      <c r="A58" s="1" t="str">
        <f t="shared" si="13"/>
        <v/>
      </c>
      <c r="B58" s="1" t="str">
        <f t="shared" si="13"/>
        <v/>
      </c>
      <c r="C58" s="1" t="str">
        <f t="shared" si="13"/>
        <v/>
      </c>
      <c r="D58" s="29" t="s">
        <v>90</v>
      </c>
      <c r="E58" s="29"/>
      <c r="F58" s="29"/>
      <c r="G58" s="29"/>
      <c r="H58" s="36">
        <v>1</v>
      </c>
      <c r="I58" s="36"/>
      <c r="J58" s="29" t="s">
        <v>91</v>
      </c>
      <c r="K58" s="29"/>
      <c r="L58" s="29"/>
      <c r="M58" s="29" t="s">
        <v>72</v>
      </c>
      <c r="N58" s="37"/>
      <c r="O58" s="36">
        <v>1</v>
      </c>
      <c r="P58" s="36"/>
      <c r="Q58" s="29" t="s">
        <v>92</v>
      </c>
      <c r="R58" s="37"/>
      <c r="S58" s="29" t="s">
        <v>93</v>
      </c>
      <c r="T58" s="29"/>
      <c r="U58" s="29"/>
      <c r="V58" s="29" t="s">
        <v>94</v>
      </c>
      <c r="W58" s="29"/>
      <c r="X58" s="29"/>
      <c r="Y58" s="29" t="s">
        <v>72</v>
      </c>
      <c r="Z58" s="37"/>
      <c r="AA58" s="36">
        <f ca="1">L53</f>
        <v>4</v>
      </c>
      <c r="AB58" s="36"/>
      <c r="AC58" s="29" t="s">
        <v>93</v>
      </c>
      <c r="AD58" s="37"/>
      <c r="AE58" s="37"/>
      <c r="AF58" s="37" t="str">
        <f>IF(AF22=1,"","＝")</f>
        <v>＝</v>
      </c>
      <c r="AG58" s="37"/>
      <c r="AH58" s="37">
        <f ca="1">IF(AV59=1,IF(AV58=1,"",AV58),"")</f>
        <v>2</v>
      </c>
      <c r="AI58" s="37" t="str">
        <f ca="1">IF(AV59=1,"√2","")</f>
        <v>√2</v>
      </c>
      <c r="AJ58" s="37"/>
      <c r="AK58" s="37"/>
      <c r="AL58" s="1"/>
      <c r="AM58" s="1"/>
      <c r="AN58" s="1"/>
      <c r="AO58" s="1"/>
      <c r="AP58" s="1"/>
      <c r="AQ58" s="1"/>
      <c r="AR58" s="1"/>
      <c r="AS58" s="1"/>
      <c r="AT58" s="1"/>
      <c r="AU58" s="14">
        <f ca="1">AA58</f>
        <v>4</v>
      </c>
      <c r="AV58" s="14">
        <f ca="1">AU58/GCD(AU58,AU59)</f>
        <v>2</v>
      </c>
    </row>
    <row r="59" spans="1:49" ht="20.149999999999999" customHeight="1" x14ac:dyDescent="0.2">
      <c r="A59" s="1" t="str">
        <f t="shared" si="13"/>
        <v/>
      </c>
      <c r="B59" s="1" t="str">
        <f t="shared" si="13"/>
        <v/>
      </c>
      <c r="C59" s="1" t="str">
        <f t="shared" si="13"/>
        <v/>
      </c>
      <c r="D59" s="29"/>
      <c r="E59" s="29"/>
      <c r="F59" s="29"/>
      <c r="G59" s="29"/>
      <c r="H59" s="40">
        <v>2</v>
      </c>
      <c r="I59" s="40"/>
      <c r="J59" s="29"/>
      <c r="K59" s="29"/>
      <c r="L59" s="29"/>
      <c r="M59" s="37"/>
      <c r="N59" s="37"/>
      <c r="O59" s="40">
        <v>2</v>
      </c>
      <c r="P59" s="40"/>
      <c r="Q59" s="37"/>
      <c r="R59" s="37"/>
      <c r="S59" s="29"/>
      <c r="T59" s="29"/>
      <c r="U59" s="29"/>
      <c r="V59" s="29"/>
      <c r="W59" s="29"/>
      <c r="X59" s="29"/>
      <c r="Y59" s="37"/>
      <c r="Z59" s="37"/>
      <c r="AA59" s="40">
        <v>2</v>
      </c>
      <c r="AB59" s="40"/>
      <c r="AC59" s="37"/>
      <c r="AD59" s="37"/>
      <c r="AE59" s="37"/>
      <c r="AF59" s="37"/>
      <c r="AG59" s="37"/>
      <c r="AH59" s="37"/>
      <c r="AI59" s="37"/>
      <c r="AJ59" s="37"/>
      <c r="AK59" s="37"/>
      <c r="AL59" s="1" t="str">
        <f t="shared" ref="AL59:AT59" si="15">IF(AL22="","",AL22)</f>
        <v/>
      </c>
      <c r="AM59" s="1" t="str">
        <f t="shared" si="15"/>
        <v/>
      </c>
      <c r="AN59" s="1" t="str">
        <f t="shared" si="15"/>
        <v/>
      </c>
      <c r="AO59" s="1" t="str">
        <f t="shared" si="15"/>
        <v/>
      </c>
      <c r="AP59" s="1" t="str">
        <f t="shared" si="15"/>
        <v/>
      </c>
      <c r="AQ59" s="1" t="str">
        <f t="shared" si="15"/>
        <v/>
      </c>
      <c r="AR59" s="1" t="str">
        <f t="shared" si="15"/>
        <v/>
      </c>
      <c r="AS59" s="1" t="str">
        <f t="shared" si="15"/>
        <v/>
      </c>
      <c r="AT59" s="1" t="str">
        <f t="shared" si="15"/>
        <v/>
      </c>
      <c r="AU59" s="14">
        <f>AA59</f>
        <v>2</v>
      </c>
      <c r="AV59" s="14">
        <f ca="1">AU59/GCD(AU59,AU58)</f>
        <v>1</v>
      </c>
    </row>
    <row r="60" spans="1:49" ht="20.149999999999999" customHeight="1" x14ac:dyDescent="0.2">
      <c r="A60" s="1" t="str">
        <f t="shared" si="13"/>
        <v/>
      </c>
      <c r="B60" s="1" t="str">
        <f t="shared" si="13"/>
        <v/>
      </c>
      <c r="C60" s="1" t="str">
        <f t="shared" si="13"/>
        <v/>
      </c>
      <c r="D60" s="8" t="s">
        <v>87</v>
      </c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"/>
      <c r="AM60" s="1"/>
      <c r="AN60" s="1"/>
      <c r="AO60" s="1"/>
      <c r="AP60" s="1"/>
      <c r="AQ60" s="1"/>
      <c r="AR60" s="1"/>
      <c r="AS60" s="1"/>
      <c r="AT60" s="1"/>
    </row>
    <row r="61" spans="1:49" ht="20.149999999999999" customHeight="1" x14ac:dyDescent="0.2">
      <c r="A61" s="1" t="str">
        <f t="shared" si="13"/>
        <v/>
      </c>
      <c r="B61" s="1" t="str">
        <f t="shared" si="13"/>
        <v/>
      </c>
      <c r="C61" s="1" t="str">
        <f t="shared" si="13"/>
        <v/>
      </c>
      <c r="D61" s="8" t="s">
        <v>95</v>
      </c>
      <c r="E61" s="19"/>
      <c r="F61" s="19"/>
      <c r="G61" s="20">
        <v>2</v>
      </c>
      <c r="H61" s="29" t="s">
        <v>72</v>
      </c>
      <c r="I61" s="37"/>
      <c r="J61" s="8" t="s">
        <v>96</v>
      </c>
      <c r="K61" s="19"/>
      <c r="L61" s="19"/>
      <c r="M61" s="20">
        <v>2</v>
      </c>
      <c r="N61" s="29" t="s">
        <v>97</v>
      </c>
      <c r="O61" s="37"/>
      <c r="P61" s="8" t="s">
        <v>98</v>
      </c>
      <c r="Q61" s="19"/>
      <c r="R61" s="19"/>
      <c r="S61" s="20">
        <v>2</v>
      </c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"/>
      <c r="AM61" s="1"/>
      <c r="AN61" s="1"/>
      <c r="AO61" s="1"/>
      <c r="AP61" s="1"/>
      <c r="AQ61" s="1"/>
      <c r="AR61" s="1"/>
      <c r="AS61" s="1"/>
      <c r="AT61" s="1"/>
    </row>
    <row r="62" spans="1:49" ht="20.149999999999999" customHeight="1" x14ac:dyDescent="0.2">
      <c r="A62" s="1" t="str">
        <f t="shared" ref="A62:AT62" si="16">IF(A25="","",A25)</f>
        <v/>
      </c>
      <c r="B62" s="1" t="str">
        <f t="shared" si="16"/>
        <v/>
      </c>
      <c r="C62" s="1" t="str">
        <f t="shared" si="16"/>
        <v/>
      </c>
      <c r="D62" s="19" t="str">
        <f t="shared" si="16"/>
        <v/>
      </c>
      <c r="E62" s="19" t="str">
        <f t="shared" si="16"/>
        <v/>
      </c>
      <c r="F62" s="19" t="str">
        <f t="shared" si="16"/>
        <v/>
      </c>
      <c r="G62" s="19" t="str">
        <f t="shared" si="16"/>
        <v/>
      </c>
      <c r="H62" s="29" t="s">
        <v>72</v>
      </c>
      <c r="I62" s="37"/>
      <c r="J62" s="37">
        <f ca="1">H54</f>
        <v>6</v>
      </c>
      <c r="K62" s="37"/>
      <c r="L62" s="23">
        <v>2</v>
      </c>
      <c r="M62" s="29" t="s">
        <v>97</v>
      </c>
      <c r="N62" s="37"/>
      <c r="O62" s="29" t="s">
        <v>99</v>
      </c>
      <c r="P62" s="36">
        <f ca="1">AV58</f>
        <v>2</v>
      </c>
      <c r="Q62" s="36"/>
      <c r="R62" s="29" t="s">
        <v>93</v>
      </c>
      <c r="S62" s="37"/>
      <c r="T62" s="37"/>
      <c r="U62" s="29" t="s">
        <v>100</v>
      </c>
      <c r="V62" s="23">
        <v>2</v>
      </c>
      <c r="W62" s="29" t="s">
        <v>72</v>
      </c>
      <c r="X62" s="37"/>
      <c r="Y62" s="37">
        <f ca="1">AW62</f>
        <v>28</v>
      </c>
      <c r="Z62" s="37"/>
      <c r="AA62" s="37"/>
      <c r="AB62" s="19" t="str">
        <f t="shared" si="16"/>
        <v/>
      </c>
      <c r="AC62" s="19" t="str">
        <f t="shared" si="16"/>
        <v/>
      </c>
      <c r="AD62" s="19" t="str">
        <f t="shared" si="16"/>
        <v/>
      </c>
      <c r="AE62" s="19" t="str">
        <f t="shared" si="16"/>
        <v/>
      </c>
      <c r="AF62" s="19" t="str">
        <f t="shared" si="16"/>
        <v/>
      </c>
      <c r="AG62" s="19" t="str">
        <f t="shared" si="16"/>
        <v/>
      </c>
      <c r="AH62" s="19" t="str">
        <f t="shared" si="16"/>
        <v/>
      </c>
      <c r="AI62" s="19" t="str">
        <f t="shared" si="16"/>
        <v/>
      </c>
      <c r="AJ62" s="19" t="str">
        <f t="shared" si="16"/>
        <v/>
      </c>
      <c r="AK62" s="19" t="str">
        <f t="shared" si="16"/>
        <v/>
      </c>
      <c r="AL62" s="1" t="str">
        <f t="shared" si="16"/>
        <v/>
      </c>
      <c r="AM62" s="1" t="str">
        <f t="shared" si="16"/>
        <v/>
      </c>
      <c r="AN62" s="1" t="str">
        <f t="shared" si="16"/>
        <v/>
      </c>
      <c r="AO62" s="1" t="str">
        <f t="shared" si="16"/>
        <v/>
      </c>
      <c r="AP62" s="1" t="str">
        <f t="shared" si="16"/>
        <v/>
      </c>
      <c r="AQ62" s="1" t="str">
        <f t="shared" si="16"/>
        <v/>
      </c>
      <c r="AR62" s="1" t="str">
        <f t="shared" si="16"/>
        <v/>
      </c>
      <c r="AS62" s="1" t="str">
        <f t="shared" si="16"/>
        <v/>
      </c>
      <c r="AT62" s="1" t="str">
        <f t="shared" si="16"/>
        <v/>
      </c>
      <c r="AU62" s="14">
        <f ca="1">J62^2</f>
        <v>36</v>
      </c>
      <c r="AV62" s="14">
        <f ca="1">AV58^2*2</f>
        <v>8</v>
      </c>
      <c r="AW62" s="14">
        <f ca="1">AU62*AV63-AV62</f>
        <v>28</v>
      </c>
    </row>
    <row r="63" spans="1:49" ht="20.149999999999999" customHeight="1" x14ac:dyDescent="0.2">
      <c r="A63" s="1" t="str">
        <f t="shared" ref="A63:AT63" si="17">IF(A26="","",A26)</f>
        <v/>
      </c>
      <c r="B63" s="1" t="str">
        <f t="shared" si="17"/>
        <v/>
      </c>
      <c r="C63" s="1" t="str">
        <f t="shared" si="17"/>
        <v/>
      </c>
      <c r="D63" s="19" t="str">
        <f t="shared" si="17"/>
        <v/>
      </c>
      <c r="E63" s="19" t="str">
        <f t="shared" si="17"/>
        <v/>
      </c>
      <c r="F63" s="19" t="str">
        <f t="shared" si="17"/>
        <v/>
      </c>
      <c r="G63" s="19" t="str">
        <f t="shared" si="17"/>
        <v/>
      </c>
      <c r="H63" s="37"/>
      <c r="I63" s="37"/>
      <c r="J63" s="37"/>
      <c r="K63" s="37"/>
      <c r="L63" s="19" t="str">
        <f t="shared" si="17"/>
        <v/>
      </c>
      <c r="M63" s="37"/>
      <c r="N63" s="37"/>
      <c r="O63" s="37"/>
      <c r="P63" s="40" t="str">
        <f ca="1">IF(AV59=1,"",AV59)</f>
        <v/>
      </c>
      <c r="Q63" s="40"/>
      <c r="R63" s="37"/>
      <c r="S63" s="37"/>
      <c r="T63" s="37"/>
      <c r="U63" s="37"/>
      <c r="V63" s="19" t="str">
        <f t="shared" si="17"/>
        <v/>
      </c>
      <c r="W63" s="37"/>
      <c r="X63" s="37"/>
      <c r="Y63" s="37"/>
      <c r="Z63" s="37"/>
      <c r="AA63" s="37"/>
      <c r="AB63" s="19" t="str">
        <f t="shared" si="17"/>
        <v/>
      </c>
      <c r="AC63" s="19" t="str">
        <f t="shared" si="17"/>
        <v/>
      </c>
      <c r="AD63" s="19" t="str">
        <f t="shared" si="17"/>
        <v/>
      </c>
      <c r="AE63" s="19" t="str">
        <f t="shared" si="17"/>
        <v/>
      </c>
      <c r="AF63" s="19" t="str">
        <f t="shared" si="17"/>
        <v/>
      </c>
      <c r="AG63" s="19" t="str">
        <f t="shared" si="17"/>
        <v/>
      </c>
      <c r="AH63" s="19" t="str">
        <f t="shared" si="17"/>
        <v/>
      </c>
      <c r="AI63" s="19" t="str">
        <f t="shared" si="17"/>
        <v/>
      </c>
      <c r="AJ63" s="19" t="str">
        <f t="shared" si="17"/>
        <v/>
      </c>
      <c r="AK63" s="19" t="str">
        <f t="shared" si="17"/>
        <v/>
      </c>
      <c r="AL63" s="1" t="str">
        <f t="shared" si="17"/>
        <v/>
      </c>
      <c r="AM63" s="1" t="str">
        <f t="shared" si="17"/>
        <v/>
      </c>
      <c r="AN63" s="1" t="str">
        <f t="shared" si="17"/>
        <v/>
      </c>
      <c r="AO63" s="1" t="str">
        <f t="shared" si="17"/>
        <v/>
      </c>
      <c r="AP63" s="1" t="str">
        <f t="shared" si="17"/>
        <v/>
      </c>
      <c r="AQ63" s="1" t="str">
        <f t="shared" si="17"/>
        <v/>
      </c>
      <c r="AR63" s="1" t="str">
        <f t="shared" si="17"/>
        <v/>
      </c>
      <c r="AS63" s="1" t="str">
        <f t="shared" si="17"/>
        <v/>
      </c>
      <c r="AT63" s="1" t="str">
        <f t="shared" si="17"/>
        <v/>
      </c>
      <c r="AV63" s="14">
        <f ca="1">AV59^2</f>
        <v>1</v>
      </c>
      <c r="AW63" s="14">
        <f ca="1">AV63</f>
        <v>1</v>
      </c>
    </row>
    <row r="64" spans="1:49" ht="20.149999999999999" customHeight="1" x14ac:dyDescent="0.35">
      <c r="A64" s="1" t="str">
        <f t="shared" ref="A64:C67" si="18">IF(A27="","",A27)</f>
        <v/>
      </c>
      <c r="B64" s="1" t="str">
        <f t="shared" si="18"/>
        <v/>
      </c>
      <c r="C64" s="1" t="str">
        <f t="shared" si="18"/>
        <v/>
      </c>
      <c r="D64" s="8" t="s">
        <v>101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33" t="s">
        <v>102</v>
      </c>
      <c r="Q64" s="33"/>
      <c r="R64" s="42">
        <f ca="1">AW62</f>
        <v>28</v>
      </c>
      <c r="S64" s="42"/>
      <c r="T64" s="42"/>
      <c r="U64" s="37" t="str">
        <f ca="1">IF(AU64=AV64,"＝","")</f>
        <v/>
      </c>
      <c r="V64" s="37"/>
      <c r="W64" s="37" t="str">
        <f ca="1">IF(AU64=AV64,AU64,"")</f>
        <v/>
      </c>
      <c r="X64" s="37"/>
      <c r="Y64" s="8" t="s">
        <v>103</v>
      </c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"/>
      <c r="AM64" s="1"/>
      <c r="AN64" s="1"/>
      <c r="AO64" s="1"/>
      <c r="AP64" s="1"/>
      <c r="AQ64" s="1"/>
      <c r="AR64" s="1"/>
      <c r="AS64" s="1"/>
      <c r="AT64" s="1"/>
      <c r="AU64" s="14">
        <f ca="1">SQRT(AW62)</f>
        <v>5.2915026221291814</v>
      </c>
      <c r="AV64" s="14">
        <f ca="1">INT(AU64)</f>
        <v>5</v>
      </c>
    </row>
    <row r="65" spans="1:50" ht="20.149999999999999" customHeight="1" x14ac:dyDescent="0.2">
      <c r="A65" s="1" t="str">
        <f t="shared" si="18"/>
        <v/>
      </c>
      <c r="B65" s="1" t="str">
        <f t="shared" si="18"/>
        <v/>
      </c>
      <c r="C65" s="1" t="str">
        <f t="shared" si="18"/>
        <v/>
      </c>
      <c r="D65" s="8" t="s">
        <v>89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21"/>
      <c r="AA65" s="21"/>
      <c r="AB65" s="21"/>
      <c r="AC65" s="21"/>
      <c r="AD65" s="19"/>
      <c r="AE65" s="19"/>
      <c r="AF65" s="19"/>
      <c r="AG65" s="19"/>
      <c r="AH65" s="19"/>
      <c r="AI65" s="19"/>
      <c r="AJ65" s="19"/>
      <c r="AK65" s="19"/>
      <c r="AL65" s="1"/>
      <c r="AM65" s="1"/>
      <c r="AN65" s="1"/>
      <c r="AO65" s="1"/>
      <c r="AP65" s="1"/>
      <c r="AQ65" s="1"/>
      <c r="AR65" s="1"/>
      <c r="AS65" s="1"/>
      <c r="AT65" s="1"/>
    </row>
    <row r="66" spans="1:50" ht="20.149999999999999" customHeight="1" x14ac:dyDescent="0.2">
      <c r="A66" s="1" t="str">
        <f t="shared" si="18"/>
        <v/>
      </c>
      <c r="B66" s="1" t="str">
        <f t="shared" si="18"/>
        <v/>
      </c>
      <c r="C66" s="1" t="str">
        <f t="shared" si="18"/>
        <v/>
      </c>
      <c r="D66" s="29" t="s">
        <v>104</v>
      </c>
      <c r="E66" s="29"/>
      <c r="F66" s="29"/>
      <c r="G66" s="38">
        <v>1</v>
      </c>
      <c r="H66" s="38"/>
      <c r="I66" s="29" t="s">
        <v>105</v>
      </c>
      <c r="J66" s="37"/>
      <c r="K66" s="37">
        <f ca="1">L53</f>
        <v>4</v>
      </c>
      <c r="L66" s="37"/>
      <c r="M66" s="23">
        <v>2</v>
      </c>
      <c r="N66" s="29" t="s">
        <v>105</v>
      </c>
      <c r="O66" s="37"/>
      <c r="P66" s="29" t="s">
        <v>106</v>
      </c>
      <c r="Q66" s="29"/>
      <c r="R66" s="39">
        <f ca="1">R64</f>
        <v>28</v>
      </c>
      <c r="S66" s="39"/>
      <c r="T66" s="39"/>
      <c r="U66" s="29" t="s">
        <v>107</v>
      </c>
      <c r="V66" s="37"/>
      <c r="W66" s="38">
        <f ca="1">AV66</f>
        <v>16</v>
      </c>
      <c r="X66" s="38"/>
      <c r="Y66" s="41" t="s">
        <v>109</v>
      </c>
      <c r="Z66" s="41"/>
      <c r="AA66" s="38">
        <f ca="1">R66</f>
        <v>28</v>
      </c>
      <c r="AB66" s="38"/>
      <c r="AC66" s="38"/>
      <c r="AD66" s="37" t="str">
        <f ca="1">IF(U64="","(㎤)",U64)</f>
        <v>(㎤)</v>
      </c>
      <c r="AE66" s="37"/>
      <c r="AF66" s="37"/>
      <c r="AG66" s="38" t="str">
        <f ca="1">IF(W64="","",AX66)</f>
        <v/>
      </c>
      <c r="AH66" s="38"/>
      <c r="AI66" s="8"/>
      <c r="AJ66" s="19"/>
      <c r="AK66" s="19"/>
      <c r="AL66" s="1"/>
      <c r="AM66" s="1"/>
      <c r="AN66" s="1"/>
      <c r="AO66" s="1"/>
      <c r="AP66" s="1"/>
      <c r="AQ66" s="1"/>
      <c r="AR66" s="1"/>
      <c r="AS66" s="1"/>
      <c r="AT66" s="1"/>
      <c r="AU66" s="14">
        <f ca="1">K66^2</f>
        <v>16</v>
      </c>
      <c r="AV66" s="14">
        <f ca="1">AU66/GCD(AU66,AU67)</f>
        <v>16</v>
      </c>
      <c r="AW66" s="14">
        <f ca="1">AV66*AV64</f>
        <v>80</v>
      </c>
      <c r="AX66" s="14">
        <f ca="1">AW66/GCD(AW66,AW67)</f>
        <v>80</v>
      </c>
    </row>
    <row r="67" spans="1:50" ht="20.149999999999999" customHeight="1" x14ac:dyDescent="0.2">
      <c r="A67" s="1" t="str">
        <f t="shared" si="18"/>
        <v/>
      </c>
      <c r="B67" s="1" t="str">
        <f t="shared" si="18"/>
        <v/>
      </c>
      <c r="C67" s="1" t="str">
        <f t="shared" si="18"/>
        <v/>
      </c>
      <c r="D67" s="29"/>
      <c r="E67" s="29"/>
      <c r="F67" s="29"/>
      <c r="G67" s="37">
        <v>3</v>
      </c>
      <c r="H67" s="37"/>
      <c r="I67" s="37"/>
      <c r="J67" s="37"/>
      <c r="K67" s="37"/>
      <c r="L67" s="37"/>
      <c r="M67" s="19" t="str">
        <f>IF(M30="","",M30)</f>
        <v/>
      </c>
      <c r="N67" s="37"/>
      <c r="O67" s="37"/>
      <c r="P67" s="29"/>
      <c r="Q67" s="29"/>
      <c r="R67" s="39"/>
      <c r="S67" s="39"/>
      <c r="T67" s="39"/>
      <c r="U67" s="37"/>
      <c r="V67" s="37"/>
      <c r="W67" s="40">
        <f ca="1">IF(AV67=1,"",AV67)</f>
        <v>3</v>
      </c>
      <c r="X67" s="40"/>
      <c r="Y67" s="40"/>
      <c r="Z67" s="40"/>
      <c r="AA67" s="40"/>
      <c r="AB67" s="40"/>
      <c r="AC67" s="40"/>
      <c r="AD67" s="37"/>
      <c r="AE67" s="37"/>
      <c r="AF67" s="37"/>
      <c r="AG67" s="40" t="str">
        <f ca="1">IF(W64="","",IF(AX67=1,"",AX67))</f>
        <v/>
      </c>
      <c r="AH67" s="40"/>
      <c r="AI67" s="8"/>
      <c r="AJ67" s="19" t="str">
        <f t="shared" ref="AJ67:AT67" si="19">IF(AJ30="","",AJ30)</f>
        <v/>
      </c>
      <c r="AK67" s="19" t="str">
        <f t="shared" si="19"/>
        <v/>
      </c>
      <c r="AL67" s="1" t="str">
        <f t="shared" si="19"/>
        <v/>
      </c>
      <c r="AM67" s="1" t="str">
        <f t="shared" si="19"/>
        <v/>
      </c>
      <c r="AN67" s="1" t="str">
        <f t="shared" si="19"/>
        <v/>
      </c>
      <c r="AO67" s="1" t="str">
        <f t="shared" si="19"/>
        <v/>
      </c>
      <c r="AP67" s="1" t="str">
        <f t="shared" si="19"/>
        <v/>
      </c>
      <c r="AQ67" s="1" t="str">
        <f t="shared" si="19"/>
        <v/>
      </c>
      <c r="AR67" s="1" t="str">
        <f t="shared" si="19"/>
        <v/>
      </c>
      <c r="AS67" s="1" t="str">
        <f t="shared" si="19"/>
        <v/>
      </c>
      <c r="AT67" s="1" t="str">
        <f t="shared" si="19"/>
        <v/>
      </c>
      <c r="AU67" s="14">
        <v>3</v>
      </c>
      <c r="AV67" s="14">
        <f ca="1">AU67/GCD(AU67,AU66)</f>
        <v>3</v>
      </c>
      <c r="AW67" s="14">
        <f ca="1">AV67</f>
        <v>3</v>
      </c>
      <c r="AX67" s="14">
        <f ca="1">AW67/GCD(AW67,AW66)</f>
        <v>3</v>
      </c>
    </row>
    <row r="68" spans="1:50" ht="20.149999999999999" customHeight="1" x14ac:dyDescent="0.2">
      <c r="A68" s="1" t="str">
        <f t="shared" ref="A68:AT68" si="20">IF(A31="","",A31)</f>
        <v/>
      </c>
      <c r="B68" s="1" t="str">
        <f t="shared" si="20"/>
        <v/>
      </c>
      <c r="C68" s="1" t="str">
        <f t="shared" si="20"/>
        <v/>
      </c>
      <c r="D68" s="1" t="str">
        <f t="shared" si="20"/>
        <v/>
      </c>
      <c r="E68" s="1" t="str">
        <f t="shared" si="20"/>
        <v/>
      </c>
      <c r="F68" s="1" t="str">
        <f t="shared" si="20"/>
        <v/>
      </c>
      <c r="G68" s="1" t="str">
        <f t="shared" si="20"/>
        <v/>
      </c>
      <c r="H68" s="1" t="str">
        <f t="shared" si="20"/>
        <v/>
      </c>
      <c r="I68" s="1" t="str">
        <f t="shared" si="20"/>
        <v/>
      </c>
      <c r="J68" s="1" t="str">
        <f t="shared" si="20"/>
        <v/>
      </c>
      <c r="K68" s="1" t="str">
        <f t="shared" si="20"/>
        <v/>
      </c>
      <c r="L68" s="1" t="str">
        <f t="shared" si="20"/>
        <v/>
      </c>
      <c r="M68" s="1" t="str">
        <f t="shared" si="20"/>
        <v/>
      </c>
      <c r="N68" s="1" t="str">
        <f t="shared" si="20"/>
        <v/>
      </c>
      <c r="O68" s="1" t="str">
        <f t="shared" si="20"/>
        <v/>
      </c>
      <c r="P68" s="1" t="str">
        <f t="shared" si="20"/>
        <v/>
      </c>
      <c r="Q68" s="1" t="str">
        <f t="shared" si="20"/>
        <v/>
      </c>
      <c r="R68" s="1" t="str">
        <f t="shared" si="20"/>
        <v/>
      </c>
      <c r="S68" s="1" t="str">
        <f t="shared" si="20"/>
        <v/>
      </c>
      <c r="T68" s="1" t="str">
        <f t="shared" si="20"/>
        <v/>
      </c>
      <c r="U68" s="1" t="str">
        <f t="shared" si="20"/>
        <v/>
      </c>
      <c r="V68" s="1" t="str">
        <f t="shared" si="20"/>
        <v/>
      </c>
      <c r="W68" s="1" t="str">
        <f t="shared" si="20"/>
        <v/>
      </c>
      <c r="X68" s="1" t="str">
        <f t="shared" si="20"/>
        <v/>
      </c>
      <c r="Y68" s="1" t="str">
        <f t="shared" si="20"/>
        <v/>
      </c>
      <c r="Z68" s="1" t="str">
        <f t="shared" si="20"/>
        <v/>
      </c>
      <c r="AA68" s="1" t="str">
        <f t="shared" si="20"/>
        <v/>
      </c>
      <c r="AB68" s="1" t="str">
        <f t="shared" si="20"/>
        <v/>
      </c>
      <c r="AC68" s="1" t="str">
        <f t="shared" si="20"/>
        <v/>
      </c>
      <c r="AD68" s="1" t="str">
        <f t="shared" si="20"/>
        <v/>
      </c>
      <c r="AE68" s="1" t="str">
        <f t="shared" si="20"/>
        <v/>
      </c>
      <c r="AF68" s="1" t="str">
        <f t="shared" si="20"/>
        <v/>
      </c>
      <c r="AG68" s="1" t="str">
        <f t="shared" si="20"/>
        <v/>
      </c>
      <c r="AH68" s="1" t="str">
        <f t="shared" si="20"/>
        <v/>
      </c>
      <c r="AI68" s="1" t="str">
        <f t="shared" si="20"/>
        <v/>
      </c>
      <c r="AJ68" s="1" t="str">
        <f t="shared" si="20"/>
        <v/>
      </c>
      <c r="AK68" s="1" t="str">
        <f t="shared" si="20"/>
        <v/>
      </c>
      <c r="AL68" s="1" t="str">
        <f t="shared" si="20"/>
        <v/>
      </c>
      <c r="AM68" s="1" t="str">
        <f t="shared" si="20"/>
        <v/>
      </c>
      <c r="AN68" s="1" t="str">
        <f t="shared" si="20"/>
        <v/>
      </c>
      <c r="AO68" s="1" t="str">
        <f t="shared" si="20"/>
        <v/>
      </c>
      <c r="AP68" s="1" t="str">
        <f t="shared" si="20"/>
        <v/>
      </c>
      <c r="AQ68" s="1" t="str">
        <f t="shared" si="20"/>
        <v/>
      </c>
      <c r="AR68" s="1" t="str">
        <f t="shared" si="20"/>
        <v/>
      </c>
      <c r="AS68" s="1" t="str">
        <f t="shared" si="20"/>
        <v/>
      </c>
      <c r="AT68" s="1" t="str">
        <f t="shared" si="20"/>
        <v/>
      </c>
    </row>
    <row r="69" spans="1:50" ht="20.149999999999999" customHeight="1" x14ac:dyDescent="0.2">
      <c r="A69" s="1" t="str">
        <f t="shared" ref="A69:AT69" si="21">IF(A32="","",A32)</f>
        <v/>
      </c>
      <c r="B69" s="1" t="str">
        <f t="shared" si="21"/>
        <v/>
      </c>
      <c r="C69" s="1" t="str">
        <f t="shared" si="21"/>
        <v/>
      </c>
      <c r="D69" s="1" t="str">
        <f t="shared" si="21"/>
        <v/>
      </c>
      <c r="E69" s="1" t="str">
        <f t="shared" si="21"/>
        <v/>
      </c>
      <c r="F69" s="1" t="str">
        <f t="shared" si="21"/>
        <v/>
      </c>
      <c r="G69" s="1" t="str">
        <f t="shared" si="21"/>
        <v/>
      </c>
      <c r="H69" s="1" t="str">
        <f t="shared" si="21"/>
        <v/>
      </c>
      <c r="I69" s="1" t="str">
        <f t="shared" si="21"/>
        <v/>
      </c>
      <c r="J69" s="1" t="str">
        <f t="shared" si="21"/>
        <v/>
      </c>
      <c r="K69" s="1" t="str">
        <f t="shared" si="21"/>
        <v/>
      </c>
      <c r="L69" s="1" t="str">
        <f t="shared" si="21"/>
        <v/>
      </c>
      <c r="M69" s="1" t="str">
        <f t="shared" si="21"/>
        <v/>
      </c>
      <c r="N69" s="1" t="str">
        <f t="shared" si="21"/>
        <v/>
      </c>
      <c r="O69" s="1" t="str">
        <f t="shared" si="21"/>
        <v/>
      </c>
      <c r="P69" s="1" t="str">
        <f t="shared" si="21"/>
        <v/>
      </c>
      <c r="Q69" s="1" t="str">
        <f t="shared" si="21"/>
        <v/>
      </c>
      <c r="R69" s="1" t="str">
        <f t="shared" si="21"/>
        <v/>
      </c>
      <c r="S69" s="1" t="str">
        <f t="shared" si="21"/>
        <v/>
      </c>
      <c r="T69" s="1" t="str">
        <f t="shared" si="21"/>
        <v/>
      </c>
      <c r="U69" s="1" t="str">
        <f t="shared" si="21"/>
        <v/>
      </c>
      <c r="V69" s="1" t="str">
        <f t="shared" si="21"/>
        <v/>
      </c>
      <c r="W69" s="1" t="str">
        <f t="shared" si="21"/>
        <v/>
      </c>
      <c r="X69" s="1" t="str">
        <f t="shared" si="21"/>
        <v/>
      </c>
      <c r="Y69" s="1" t="str">
        <f t="shared" si="21"/>
        <v/>
      </c>
      <c r="Z69" s="1" t="str">
        <f t="shared" si="21"/>
        <v/>
      </c>
      <c r="AA69" s="1" t="str">
        <f t="shared" si="21"/>
        <v/>
      </c>
      <c r="AB69" s="1" t="str">
        <f t="shared" si="21"/>
        <v/>
      </c>
      <c r="AC69" s="1" t="str">
        <f t="shared" si="21"/>
        <v/>
      </c>
      <c r="AD69" s="1" t="str">
        <f t="shared" si="21"/>
        <v/>
      </c>
      <c r="AE69" s="1" t="str">
        <f t="shared" si="21"/>
        <v/>
      </c>
      <c r="AF69" s="1" t="str">
        <f t="shared" si="21"/>
        <v/>
      </c>
      <c r="AG69" s="1" t="str">
        <f t="shared" si="21"/>
        <v/>
      </c>
      <c r="AH69" s="1" t="str">
        <f t="shared" si="21"/>
        <v/>
      </c>
      <c r="AI69" s="1" t="str">
        <f t="shared" si="21"/>
        <v/>
      </c>
      <c r="AJ69" s="1" t="str">
        <f t="shared" si="21"/>
        <v/>
      </c>
      <c r="AK69" s="1" t="str">
        <f t="shared" si="21"/>
        <v/>
      </c>
      <c r="AL69" s="1" t="str">
        <f t="shared" si="21"/>
        <v/>
      </c>
      <c r="AM69" s="1" t="str">
        <f t="shared" si="21"/>
        <v/>
      </c>
      <c r="AN69" s="1" t="str">
        <f t="shared" si="21"/>
        <v/>
      </c>
      <c r="AO69" s="1" t="str">
        <f t="shared" si="21"/>
        <v/>
      </c>
      <c r="AP69" s="1" t="str">
        <f t="shared" si="21"/>
        <v/>
      </c>
      <c r="AQ69" s="1" t="str">
        <f t="shared" si="21"/>
        <v/>
      </c>
      <c r="AR69" s="1" t="str">
        <f t="shared" si="21"/>
        <v/>
      </c>
      <c r="AS69" s="1" t="str">
        <f t="shared" si="21"/>
        <v/>
      </c>
      <c r="AT69" s="1" t="str">
        <f t="shared" si="21"/>
        <v/>
      </c>
    </row>
    <row r="70" spans="1:50" ht="20.149999999999999" customHeight="1" x14ac:dyDescent="0.2">
      <c r="A70" s="1" t="str">
        <f t="shared" ref="A70:AT70" si="22">IF(A33="","",A33)</f>
        <v/>
      </c>
      <c r="B70" s="1" t="str">
        <f t="shared" si="22"/>
        <v/>
      </c>
      <c r="C70" s="1" t="str">
        <f t="shared" si="22"/>
        <v/>
      </c>
      <c r="D70" s="1" t="str">
        <f t="shared" si="22"/>
        <v/>
      </c>
      <c r="E70" s="1" t="str">
        <f t="shared" si="22"/>
        <v/>
      </c>
      <c r="F70" s="1" t="str">
        <f t="shared" si="22"/>
        <v/>
      </c>
      <c r="G70" s="1" t="str">
        <f t="shared" si="22"/>
        <v/>
      </c>
      <c r="H70" s="1" t="str">
        <f t="shared" si="22"/>
        <v/>
      </c>
      <c r="I70" s="1" t="str">
        <f t="shared" si="22"/>
        <v/>
      </c>
      <c r="J70" s="1" t="str">
        <f t="shared" si="22"/>
        <v/>
      </c>
      <c r="K70" s="1" t="str">
        <f t="shared" si="22"/>
        <v/>
      </c>
      <c r="L70" s="1" t="str">
        <f t="shared" si="22"/>
        <v/>
      </c>
      <c r="M70" s="1" t="str">
        <f t="shared" si="22"/>
        <v/>
      </c>
      <c r="N70" s="1" t="str">
        <f t="shared" si="22"/>
        <v/>
      </c>
      <c r="O70" s="1" t="str">
        <f t="shared" si="22"/>
        <v/>
      </c>
      <c r="P70" s="1" t="str">
        <f t="shared" si="22"/>
        <v/>
      </c>
      <c r="Q70" s="1" t="str">
        <f t="shared" si="22"/>
        <v/>
      </c>
      <c r="R70" s="1" t="str">
        <f t="shared" si="22"/>
        <v/>
      </c>
      <c r="S70" s="1" t="str">
        <f t="shared" si="22"/>
        <v/>
      </c>
      <c r="T70" s="1" t="str">
        <f t="shared" si="22"/>
        <v/>
      </c>
      <c r="U70" s="1" t="str">
        <f t="shared" si="22"/>
        <v/>
      </c>
      <c r="V70" s="1" t="str">
        <f t="shared" si="22"/>
        <v/>
      </c>
      <c r="W70" s="1" t="str">
        <f t="shared" si="22"/>
        <v/>
      </c>
      <c r="X70" s="1" t="str">
        <f t="shared" si="22"/>
        <v/>
      </c>
      <c r="Y70" s="1" t="str">
        <f t="shared" si="22"/>
        <v/>
      </c>
      <c r="Z70" s="1" t="str">
        <f t="shared" si="22"/>
        <v/>
      </c>
      <c r="AA70" s="1" t="str">
        <f t="shared" si="22"/>
        <v/>
      </c>
      <c r="AB70" s="1" t="str">
        <f t="shared" si="22"/>
        <v/>
      </c>
      <c r="AC70" s="1" t="str">
        <f t="shared" si="22"/>
        <v/>
      </c>
      <c r="AD70" s="1" t="str">
        <f t="shared" si="22"/>
        <v/>
      </c>
      <c r="AE70" s="1" t="str">
        <f t="shared" si="22"/>
        <v/>
      </c>
      <c r="AF70" s="1" t="str">
        <f t="shared" si="22"/>
        <v/>
      </c>
      <c r="AG70" s="1" t="str">
        <f t="shared" si="22"/>
        <v/>
      </c>
      <c r="AH70" s="1" t="str">
        <f t="shared" si="22"/>
        <v/>
      </c>
      <c r="AI70" s="1" t="str">
        <f t="shared" si="22"/>
        <v/>
      </c>
      <c r="AJ70" s="1" t="str">
        <f t="shared" si="22"/>
        <v/>
      </c>
      <c r="AK70" s="1" t="str">
        <f t="shared" si="22"/>
        <v/>
      </c>
      <c r="AL70" s="1" t="str">
        <f t="shared" si="22"/>
        <v/>
      </c>
      <c r="AM70" s="1" t="str">
        <f t="shared" si="22"/>
        <v/>
      </c>
      <c r="AN70" s="1" t="str">
        <f t="shared" si="22"/>
        <v/>
      </c>
      <c r="AO70" s="1" t="str">
        <f t="shared" si="22"/>
        <v/>
      </c>
      <c r="AP70" s="1" t="str">
        <f t="shared" si="22"/>
        <v/>
      </c>
      <c r="AQ70" s="1" t="str">
        <f t="shared" si="22"/>
        <v/>
      </c>
      <c r="AR70" s="1" t="str">
        <f t="shared" si="22"/>
        <v/>
      </c>
      <c r="AS70" s="1" t="str">
        <f t="shared" si="22"/>
        <v/>
      </c>
      <c r="AT70" s="1" t="str">
        <f t="shared" si="22"/>
        <v/>
      </c>
    </row>
    <row r="71" spans="1:50" ht="20.149999999999999" customHeight="1" x14ac:dyDescent="0.2">
      <c r="A71" s="1" t="str">
        <f t="shared" ref="A71:AT71" si="23">IF(A34="","",A34)</f>
        <v/>
      </c>
      <c r="B71" s="1" t="str">
        <f t="shared" si="23"/>
        <v/>
      </c>
      <c r="C71" s="1" t="str">
        <f t="shared" si="23"/>
        <v/>
      </c>
      <c r="D71" s="1" t="str">
        <f t="shared" si="23"/>
        <v/>
      </c>
      <c r="E71" s="1" t="str">
        <f t="shared" si="23"/>
        <v/>
      </c>
      <c r="F71" s="1" t="str">
        <f t="shared" si="23"/>
        <v/>
      </c>
      <c r="G71" s="1" t="str">
        <f t="shared" si="23"/>
        <v/>
      </c>
      <c r="H71" s="1" t="str">
        <f t="shared" si="23"/>
        <v/>
      </c>
      <c r="I71" s="1" t="str">
        <f t="shared" si="23"/>
        <v/>
      </c>
      <c r="J71" s="1" t="str">
        <f t="shared" si="23"/>
        <v/>
      </c>
      <c r="K71" s="1" t="str">
        <f t="shared" si="23"/>
        <v/>
      </c>
      <c r="L71" s="1" t="str">
        <f t="shared" si="23"/>
        <v/>
      </c>
      <c r="M71" s="1" t="str">
        <f t="shared" si="23"/>
        <v/>
      </c>
      <c r="N71" s="1" t="str">
        <f t="shared" si="23"/>
        <v/>
      </c>
      <c r="O71" s="1" t="str">
        <f t="shared" si="23"/>
        <v/>
      </c>
      <c r="P71" s="1" t="str">
        <f t="shared" si="23"/>
        <v/>
      </c>
      <c r="Q71" s="1" t="str">
        <f t="shared" si="23"/>
        <v/>
      </c>
      <c r="R71" s="1" t="str">
        <f t="shared" si="23"/>
        <v/>
      </c>
      <c r="S71" s="1" t="str">
        <f t="shared" si="23"/>
        <v/>
      </c>
      <c r="T71" s="1" t="str">
        <f t="shared" si="23"/>
        <v/>
      </c>
      <c r="U71" s="1" t="str">
        <f t="shared" si="23"/>
        <v/>
      </c>
      <c r="V71" s="1" t="str">
        <f t="shared" si="23"/>
        <v/>
      </c>
      <c r="W71" s="1" t="str">
        <f t="shared" si="23"/>
        <v/>
      </c>
      <c r="X71" s="1" t="str">
        <f t="shared" si="23"/>
        <v/>
      </c>
      <c r="Y71" s="1" t="str">
        <f t="shared" si="23"/>
        <v/>
      </c>
      <c r="Z71" s="1" t="str">
        <f t="shared" si="23"/>
        <v/>
      </c>
      <c r="AA71" s="1" t="str">
        <f t="shared" si="23"/>
        <v/>
      </c>
      <c r="AB71" s="1" t="str">
        <f t="shared" si="23"/>
        <v/>
      </c>
      <c r="AC71" s="1" t="str">
        <f t="shared" si="23"/>
        <v/>
      </c>
      <c r="AD71" s="1" t="str">
        <f t="shared" si="23"/>
        <v/>
      </c>
      <c r="AE71" s="1" t="str">
        <f t="shared" si="23"/>
        <v/>
      </c>
      <c r="AF71" s="1" t="str">
        <f t="shared" si="23"/>
        <v/>
      </c>
      <c r="AG71" s="1" t="str">
        <f t="shared" si="23"/>
        <v/>
      </c>
      <c r="AH71" s="1" t="str">
        <f t="shared" si="23"/>
        <v/>
      </c>
      <c r="AI71" s="1" t="str">
        <f t="shared" si="23"/>
        <v/>
      </c>
      <c r="AJ71" s="1" t="str">
        <f t="shared" si="23"/>
        <v/>
      </c>
      <c r="AK71" s="1" t="str">
        <f t="shared" si="23"/>
        <v/>
      </c>
      <c r="AL71" s="1" t="str">
        <f t="shared" si="23"/>
        <v/>
      </c>
      <c r="AM71" s="1" t="str">
        <f t="shared" si="23"/>
        <v/>
      </c>
      <c r="AN71" s="1" t="str">
        <f t="shared" si="23"/>
        <v/>
      </c>
      <c r="AO71" s="1" t="str">
        <f t="shared" si="23"/>
        <v/>
      </c>
      <c r="AP71" s="1" t="str">
        <f t="shared" si="23"/>
        <v/>
      </c>
      <c r="AQ71" s="1" t="str">
        <f t="shared" si="23"/>
        <v/>
      </c>
      <c r="AR71" s="1" t="str">
        <f t="shared" si="23"/>
        <v/>
      </c>
      <c r="AS71" s="1" t="str">
        <f t="shared" si="23"/>
        <v/>
      </c>
      <c r="AT71" s="1" t="str">
        <f t="shared" si="23"/>
        <v/>
      </c>
    </row>
    <row r="72" spans="1:50" ht="20.149999999999999" customHeight="1" x14ac:dyDescent="0.2">
      <c r="A72" s="1" t="str">
        <f t="shared" ref="A72:AT72" si="24">IF(A35="","",A35)</f>
        <v/>
      </c>
      <c r="B72" s="1" t="str">
        <f t="shared" si="24"/>
        <v/>
      </c>
      <c r="C72" s="1" t="str">
        <f t="shared" si="24"/>
        <v/>
      </c>
      <c r="D72" s="1" t="str">
        <f t="shared" si="24"/>
        <v/>
      </c>
      <c r="E72" s="1" t="str">
        <f t="shared" si="24"/>
        <v/>
      </c>
      <c r="F72" s="1" t="str">
        <f t="shared" si="24"/>
        <v/>
      </c>
      <c r="G72" s="1" t="str">
        <f t="shared" si="24"/>
        <v/>
      </c>
      <c r="H72" s="1" t="str">
        <f t="shared" si="24"/>
        <v/>
      </c>
      <c r="I72" s="1" t="str">
        <f t="shared" si="24"/>
        <v/>
      </c>
      <c r="J72" s="1" t="str">
        <f t="shared" si="24"/>
        <v/>
      </c>
      <c r="K72" s="1" t="str">
        <f t="shared" si="24"/>
        <v/>
      </c>
      <c r="L72" s="1" t="str">
        <f t="shared" si="24"/>
        <v/>
      </c>
      <c r="M72" s="1" t="str">
        <f t="shared" si="24"/>
        <v/>
      </c>
      <c r="N72" s="1" t="str">
        <f t="shared" si="24"/>
        <v/>
      </c>
      <c r="O72" s="1" t="str">
        <f t="shared" si="24"/>
        <v/>
      </c>
      <c r="P72" s="1" t="str">
        <f t="shared" si="24"/>
        <v/>
      </c>
      <c r="Q72" s="1" t="str">
        <f t="shared" si="24"/>
        <v/>
      </c>
      <c r="R72" s="1" t="str">
        <f t="shared" si="24"/>
        <v/>
      </c>
      <c r="S72" s="1" t="str">
        <f t="shared" si="24"/>
        <v/>
      </c>
      <c r="T72" s="1" t="str">
        <f t="shared" si="24"/>
        <v/>
      </c>
      <c r="U72" s="1" t="str">
        <f t="shared" si="24"/>
        <v/>
      </c>
      <c r="V72" s="1" t="str">
        <f t="shared" si="24"/>
        <v/>
      </c>
      <c r="W72" s="1" t="str">
        <f t="shared" si="24"/>
        <v/>
      </c>
      <c r="X72" s="1" t="str">
        <f t="shared" si="24"/>
        <v/>
      </c>
      <c r="Y72" s="1" t="str">
        <f t="shared" si="24"/>
        <v/>
      </c>
      <c r="Z72" s="1" t="str">
        <f t="shared" si="24"/>
        <v/>
      </c>
      <c r="AA72" s="1" t="str">
        <f t="shared" si="24"/>
        <v/>
      </c>
      <c r="AB72" s="1" t="str">
        <f t="shared" si="24"/>
        <v/>
      </c>
      <c r="AC72" s="1" t="str">
        <f t="shared" si="24"/>
        <v/>
      </c>
      <c r="AD72" s="1" t="str">
        <f t="shared" si="24"/>
        <v/>
      </c>
      <c r="AE72" s="1" t="str">
        <f t="shared" si="24"/>
        <v/>
      </c>
      <c r="AF72" s="1" t="str">
        <f t="shared" si="24"/>
        <v/>
      </c>
      <c r="AG72" s="1" t="str">
        <f t="shared" si="24"/>
        <v/>
      </c>
      <c r="AH72" s="1" t="str">
        <f t="shared" si="24"/>
        <v/>
      </c>
      <c r="AI72" s="1" t="str">
        <f t="shared" si="24"/>
        <v/>
      </c>
      <c r="AJ72" s="1" t="str">
        <f t="shared" si="24"/>
        <v/>
      </c>
      <c r="AK72" s="1" t="str">
        <f t="shared" si="24"/>
        <v/>
      </c>
      <c r="AL72" s="1" t="str">
        <f t="shared" si="24"/>
        <v/>
      </c>
      <c r="AM72" s="1" t="str">
        <f t="shared" si="24"/>
        <v/>
      </c>
      <c r="AN72" s="1" t="str">
        <f t="shared" si="24"/>
        <v/>
      </c>
      <c r="AO72" s="1" t="str">
        <f t="shared" si="24"/>
        <v/>
      </c>
      <c r="AP72" s="1" t="str">
        <f t="shared" si="24"/>
        <v/>
      </c>
      <c r="AQ72" s="1" t="str">
        <f t="shared" si="24"/>
        <v/>
      </c>
      <c r="AR72" s="1" t="str">
        <f t="shared" si="24"/>
        <v/>
      </c>
      <c r="AS72" s="1" t="str">
        <f t="shared" si="24"/>
        <v/>
      </c>
      <c r="AT72" s="1" t="str">
        <f t="shared" si="24"/>
        <v/>
      </c>
    </row>
    <row r="73" spans="1:50" ht="20.149999999999999" customHeight="1" x14ac:dyDescent="0.2">
      <c r="A73" s="1" t="str">
        <f t="shared" ref="A73:AT73" si="25">IF(A36="","",A36)</f>
        <v/>
      </c>
      <c r="B73" s="1" t="str">
        <f t="shared" si="25"/>
        <v/>
      </c>
      <c r="C73" s="1" t="str">
        <f t="shared" si="25"/>
        <v/>
      </c>
      <c r="D73" s="1" t="str">
        <f t="shared" si="25"/>
        <v/>
      </c>
      <c r="E73" s="1" t="str">
        <f t="shared" si="25"/>
        <v/>
      </c>
      <c r="F73" s="1" t="str">
        <f t="shared" si="25"/>
        <v/>
      </c>
      <c r="G73" s="1" t="str">
        <f t="shared" si="25"/>
        <v/>
      </c>
      <c r="H73" s="1" t="str">
        <f t="shared" si="25"/>
        <v/>
      </c>
      <c r="I73" s="1" t="str">
        <f t="shared" si="25"/>
        <v/>
      </c>
      <c r="J73" s="1" t="str">
        <f t="shared" si="25"/>
        <v/>
      </c>
      <c r="K73" s="1" t="str">
        <f t="shared" si="25"/>
        <v/>
      </c>
      <c r="L73" s="1" t="str">
        <f t="shared" si="25"/>
        <v/>
      </c>
      <c r="M73" s="1" t="str">
        <f t="shared" si="25"/>
        <v/>
      </c>
      <c r="N73" s="1" t="str">
        <f t="shared" si="25"/>
        <v/>
      </c>
      <c r="O73" s="1" t="str">
        <f t="shared" si="25"/>
        <v/>
      </c>
      <c r="P73" s="1" t="str">
        <f t="shared" si="25"/>
        <v/>
      </c>
      <c r="Q73" s="1" t="str">
        <f t="shared" si="25"/>
        <v/>
      </c>
      <c r="R73" s="1" t="str">
        <f t="shared" si="25"/>
        <v/>
      </c>
      <c r="S73" s="1" t="str">
        <f t="shared" si="25"/>
        <v/>
      </c>
      <c r="T73" s="1" t="str">
        <f t="shared" si="25"/>
        <v/>
      </c>
      <c r="U73" s="1" t="str">
        <f t="shared" si="25"/>
        <v/>
      </c>
      <c r="V73" s="1" t="str">
        <f t="shared" si="25"/>
        <v/>
      </c>
      <c r="W73" s="1" t="str">
        <f t="shared" si="25"/>
        <v/>
      </c>
      <c r="X73" s="1" t="str">
        <f t="shared" si="25"/>
        <v/>
      </c>
      <c r="Y73" s="1" t="str">
        <f t="shared" si="25"/>
        <v/>
      </c>
      <c r="Z73" s="1" t="str">
        <f t="shared" si="25"/>
        <v/>
      </c>
      <c r="AA73" s="1" t="str">
        <f t="shared" si="25"/>
        <v/>
      </c>
      <c r="AB73" s="1" t="str">
        <f t="shared" si="25"/>
        <v/>
      </c>
      <c r="AC73" s="1" t="str">
        <f t="shared" si="25"/>
        <v/>
      </c>
      <c r="AD73" s="1" t="str">
        <f t="shared" si="25"/>
        <v/>
      </c>
      <c r="AE73" s="1" t="str">
        <f t="shared" si="25"/>
        <v/>
      </c>
      <c r="AF73" s="1" t="str">
        <f t="shared" si="25"/>
        <v/>
      </c>
      <c r="AG73" s="1" t="str">
        <f t="shared" si="25"/>
        <v/>
      </c>
      <c r="AH73" s="1" t="str">
        <f t="shared" si="25"/>
        <v/>
      </c>
      <c r="AI73" s="1" t="str">
        <f t="shared" si="25"/>
        <v/>
      </c>
      <c r="AJ73" s="1" t="str">
        <f t="shared" si="25"/>
        <v/>
      </c>
      <c r="AK73" s="1" t="str">
        <f t="shared" si="25"/>
        <v/>
      </c>
      <c r="AL73" s="1" t="str">
        <f t="shared" si="25"/>
        <v/>
      </c>
      <c r="AM73" s="1" t="str">
        <f t="shared" si="25"/>
        <v/>
      </c>
      <c r="AN73" s="1" t="str">
        <f t="shared" si="25"/>
        <v/>
      </c>
      <c r="AO73" s="1" t="str">
        <f t="shared" si="25"/>
        <v/>
      </c>
      <c r="AP73" s="1" t="str">
        <f t="shared" si="25"/>
        <v/>
      </c>
      <c r="AQ73" s="1" t="str">
        <f t="shared" si="25"/>
        <v/>
      </c>
      <c r="AR73" s="1" t="str">
        <f t="shared" si="25"/>
        <v/>
      </c>
      <c r="AS73" s="1" t="str">
        <f t="shared" si="25"/>
        <v/>
      </c>
      <c r="AT73" s="1" t="str">
        <f t="shared" si="25"/>
        <v/>
      </c>
    </row>
    <row r="74" spans="1:50" ht="20.149999999999999" customHeight="1" x14ac:dyDescent="0.2"/>
    <row r="75" spans="1:50" ht="20.149999999999999" customHeight="1" x14ac:dyDescent="0.2">
      <c r="C75" s="24" t="s">
        <v>155</v>
      </c>
    </row>
    <row r="76" spans="1:50" ht="20.149999999999999" customHeight="1" x14ac:dyDescent="0.2"/>
    <row r="77" spans="1:50" ht="20.149999999999999" customHeight="1" x14ac:dyDescent="0.2"/>
    <row r="78" spans="1:50" ht="20.149999999999999" customHeight="1" x14ac:dyDescent="0.2"/>
    <row r="79" spans="1:50" ht="20.149999999999999" customHeight="1" x14ac:dyDescent="0.2"/>
    <row r="80" spans="1:5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</sheetData>
  <mergeCells count="79">
    <mergeCell ref="AO1:AP1"/>
    <mergeCell ref="AO38:AP38"/>
    <mergeCell ref="H44:I44"/>
    <mergeCell ref="AK8:AL8"/>
    <mergeCell ref="AK9:AL9"/>
    <mergeCell ref="AK10:AL10"/>
    <mergeCell ref="N44:O44"/>
    <mergeCell ref="H17:I17"/>
    <mergeCell ref="H49:I49"/>
    <mergeCell ref="J49:L49"/>
    <mergeCell ref="H48:I48"/>
    <mergeCell ref="J48:K48"/>
    <mergeCell ref="AK45:AL45"/>
    <mergeCell ref="AK46:AL46"/>
    <mergeCell ref="AK47:AL47"/>
    <mergeCell ref="H46:I46"/>
    <mergeCell ref="N46:O46"/>
    <mergeCell ref="H47:I47"/>
    <mergeCell ref="W50:X50"/>
    <mergeCell ref="U50:V50"/>
    <mergeCell ref="L16:M16"/>
    <mergeCell ref="R48:S48"/>
    <mergeCell ref="T48:U48"/>
    <mergeCell ref="M48:N48"/>
    <mergeCell ref="O48:P48"/>
    <mergeCell ref="N47:O47"/>
    <mergeCell ref="T47:U47"/>
    <mergeCell ref="L53:M53"/>
    <mergeCell ref="H54:I54"/>
    <mergeCell ref="H58:I58"/>
    <mergeCell ref="R50:T50"/>
    <mergeCell ref="Q58:R59"/>
    <mergeCell ref="S58:U59"/>
    <mergeCell ref="O58:P58"/>
    <mergeCell ref="O59:P59"/>
    <mergeCell ref="R64:T64"/>
    <mergeCell ref="D58:G59"/>
    <mergeCell ref="H59:I59"/>
    <mergeCell ref="J58:L59"/>
    <mergeCell ref="M58:N59"/>
    <mergeCell ref="P62:Q62"/>
    <mergeCell ref="R62:T63"/>
    <mergeCell ref="P63:Q63"/>
    <mergeCell ref="H61:I61"/>
    <mergeCell ref="N61:O61"/>
    <mergeCell ref="H62:I63"/>
    <mergeCell ref="J62:K63"/>
    <mergeCell ref="M62:N63"/>
    <mergeCell ref="O62:O63"/>
    <mergeCell ref="AA59:AB59"/>
    <mergeCell ref="N66:O67"/>
    <mergeCell ref="P66:Q67"/>
    <mergeCell ref="P64:Q64"/>
    <mergeCell ref="AF58:AG59"/>
    <mergeCell ref="AH58:AH59"/>
    <mergeCell ref="R66:T67"/>
    <mergeCell ref="U66:V67"/>
    <mergeCell ref="W66:X66"/>
    <mergeCell ref="U64:V64"/>
    <mergeCell ref="W64:X64"/>
    <mergeCell ref="AG66:AH66"/>
    <mergeCell ref="AG67:AH67"/>
    <mergeCell ref="AD66:AF67"/>
    <mergeCell ref="Y66:Z66"/>
    <mergeCell ref="AA66:AC66"/>
    <mergeCell ref="W67:AC67"/>
    <mergeCell ref="AI58:AK59"/>
    <mergeCell ref="U62:U63"/>
    <mergeCell ref="W62:X63"/>
    <mergeCell ref="Y62:AA63"/>
    <mergeCell ref="AC58:AE59"/>
    <mergeCell ref="V58:X59"/>
    <mergeCell ref="Y58:Z59"/>
    <mergeCell ref="AA58:AB58"/>
    <mergeCell ref="D66:F67"/>
    <mergeCell ref="G67:H67"/>
    <mergeCell ref="G66:H66"/>
    <mergeCell ref="I66:J67"/>
    <mergeCell ref="K66:L67"/>
  </mergeCells>
  <phoneticPr fontId="1"/>
  <conditionalFormatting sqref="W67:AC67">
    <cfRule type="expression" dxfId="1" priority="2" stopIfTrue="1">
      <formula>$W$67=""</formula>
    </cfRule>
  </conditionalFormatting>
  <conditionalFormatting sqref="AG67:AH67">
    <cfRule type="expression" dxfId="0" priority="1" stopIfTrue="1">
      <formula>$AG$67=""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&amp;L三平方の定理&amp;R数学ドリル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三平方の定理①</vt:lpstr>
      <vt:lpstr>三平方の定理②</vt:lpstr>
      <vt:lpstr>三平方の定理③</vt:lpstr>
      <vt:lpstr>三平方の定理①!Print_Area</vt:lpstr>
      <vt:lpstr>三平方の定理②!Print_Area</vt:lpstr>
      <vt:lpstr>三平方の定理③!Print_Area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2012-12-30T10:25:15Z</cp:lastPrinted>
  <dcterms:created xsi:type="dcterms:W3CDTF">2001-12-02T07:51:06Z</dcterms:created>
  <dcterms:modified xsi:type="dcterms:W3CDTF">2025-05-06T01:15:41Z</dcterms:modified>
</cp:coreProperties>
</file>