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1nen_drill\"/>
    </mc:Choice>
  </mc:AlternateContent>
  <xr:revisionPtr revIDLastSave="0" documentId="13_ncr:1_{005BD126-28D5-4231-AA93-14E54F483FB3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データの活用①" sheetId="7" r:id="rId1"/>
    <sheet name="データの活用②" sheetId="2" r:id="rId2"/>
    <sheet name="データの活用③" sheetId="8" r:id="rId3"/>
  </sheets>
  <definedNames>
    <definedName name="_xlnm.Print_Area" localSheetId="0">データの活用①!$A$1:$AQ$73</definedName>
    <definedName name="_xlnm.Print_Area" localSheetId="1">データの活用②!$A$1:$AQ$71</definedName>
    <definedName name="_xlnm.Print_Area" localSheetId="2">データの活用③!$A$1:$AQ$72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71" i="8" l="1"/>
  <c r="AG71" i="8"/>
  <c r="AQ71" i="8"/>
  <c r="AP71" i="8"/>
  <c r="AN71" i="8"/>
  <c r="AM71" i="8"/>
  <c r="AK71" i="8"/>
  <c r="AJ71" i="8"/>
  <c r="AQ70" i="8"/>
  <c r="AP70" i="8"/>
  <c r="AN70" i="8"/>
  <c r="AM70" i="8"/>
  <c r="AK70" i="8"/>
  <c r="AJ70" i="8"/>
  <c r="AH70" i="8"/>
  <c r="AG70" i="8"/>
  <c r="C71" i="8"/>
  <c r="C70" i="8"/>
  <c r="AL35" i="8"/>
  <c r="AO35" i="8" s="1"/>
  <c r="AO71" i="8" s="1"/>
  <c r="Z72" i="8" s="1"/>
  <c r="AE72" i="8" s="1"/>
  <c r="AL71" i="8"/>
  <c r="AI35" i="8"/>
  <c r="AI71" i="8" s="1"/>
  <c r="U72" i="8" s="1"/>
  <c r="AL34" i="8"/>
  <c r="AL70" i="8" s="1"/>
  <c r="AI34" i="8"/>
  <c r="AI70" i="8" s="1"/>
  <c r="E72" i="8" s="1"/>
  <c r="I30" i="8"/>
  <c r="I66" i="8"/>
  <c r="AQ69" i="8"/>
  <c r="AP69" i="8"/>
  <c r="AO69" i="8"/>
  <c r="AN69" i="8"/>
  <c r="AM69" i="8"/>
  <c r="AL69" i="8"/>
  <c r="AK69" i="8"/>
  <c r="AJ69" i="8"/>
  <c r="AI69" i="8"/>
  <c r="AH69" i="8"/>
  <c r="C69" i="8"/>
  <c r="A69" i="8"/>
  <c r="AQ68" i="8"/>
  <c r="AP68" i="8"/>
  <c r="AO68" i="8"/>
  <c r="AN68" i="8"/>
  <c r="AM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68" i="8"/>
  <c r="D67" i="8"/>
  <c r="C67" i="8"/>
  <c r="B67" i="8"/>
  <c r="A67" i="8"/>
  <c r="K66" i="8"/>
  <c r="E66" i="8"/>
  <c r="B66" i="8"/>
  <c r="A66" i="8"/>
  <c r="AQ65" i="8"/>
  <c r="AP65" i="8"/>
  <c r="AO65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65" i="8"/>
  <c r="AQ64" i="8"/>
  <c r="AP64" i="8"/>
  <c r="AO64" i="8"/>
  <c r="AN64" i="8"/>
  <c r="AM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64" i="8"/>
  <c r="Q63" i="8"/>
  <c r="E63" i="8"/>
  <c r="B63" i="8"/>
  <c r="A63" i="8"/>
  <c r="AQ62" i="8"/>
  <c r="AP62" i="8"/>
  <c r="AO62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62" i="8"/>
  <c r="B61" i="8"/>
  <c r="A61" i="8"/>
  <c r="O27" i="8"/>
  <c r="O63" i="8" s="1"/>
  <c r="Y20" i="8"/>
  <c r="Y56" i="8" s="1"/>
  <c r="Y19" i="8"/>
  <c r="Y55" i="8"/>
  <c r="Y21" i="8"/>
  <c r="Y57" i="8" s="1"/>
  <c r="Y18" i="8"/>
  <c r="Y54" i="8" s="1"/>
  <c r="Y22" i="8"/>
  <c r="Y58" i="8" s="1"/>
  <c r="Y17" i="8"/>
  <c r="Y53" i="8" s="1"/>
  <c r="Y23" i="8"/>
  <c r="Y59" i="8" s="1"/>
  <c r="Y16" i="8"/>
  <c r="Y52" i="8" s="1"/>
  <c r="M21" i="8"/>
  <c r="M57" i="8" s="1"/>
  <c r="M22" i="8"/>
  <c r="M58" i="8" s="1"/>
  <c r="M23" i="8"/>
  <c r="M59" i="8" s="1"/>
  <c r="M20" i="8"/>
  <c r="M56" i="8" s="1"/>
  <c r="M19" i="8"/>
  <c r="M55" i="8" s="1"/>
  <c r="M18" i="8"/>
  <c r="M54" i="8" s="1"/>
  <c r="M17" i="8"/>
  <c r="M53" i="8" s="1"/>
  <c r="M16" i="8"/>
  <c r="M52" i="8" s="1"/>
  <c r="D46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D51" i="8"/>
  <c r="E51" i="8"/>
  <c r="J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D52" i="8"/>
  <c r="E52" i="8"/>
  <c r="F52" i="8"/>
  <c r="G52" i="8"/>
  <c r="H52" i="8"/>
  <c r="I52" i="8"/>
  <c r="J52" i="8"/>
  <c r="K52" i="8"/>
  <c r="L52" i="8"/>
  <c r="N52" i="8"/>
  <c r="O52" i="8"/>
  <c r="Q52" i="8"/>
  <c r="R52" i="8"/>
  <c r="S52" i="8"/>
  <c r="U52" i="8"/>
  <c r="V52" i="8"/>
  <c r="W52" i="8"/>
  <c r="X52" i="8"/>
  <c r="Z52" i="8"/>
  <c r="AA52" i="8"/>
  <c r="AC52" i="8"/>
  <c r="AD52" i="8"/>
  <c r="AE52" i="8"/>
  <c r="AG52" i="8"/>
  <c r="AH52" i="8"/>
  <c r="AI52" i="8"/>
  <c r="AJ52" i="8"/>
  <c r="AK52" i="8"/>
  <c r="AL52" i="8"/>
  <c r="AM52" i="8"/>
  <c r="AN52" i="8"/>
  <c r="AO52" i="8"/>
  <c r="AP52" i="8"/>
  <c r="AQ52" i="8"/>
  <c r="E53" i="8"/>
  <c r="F53" i="8"/>
  <c r="G53" i="8"/>
  <c r="H53" i="8"/>
  <c r="J53" i="8"/>
  <c r="K53" i="8"/>
  <c r="L53" i="8"/>
  <c r="N53" i="8"/>
  <c r="O53" i="8"/>
  <c r="Q53" i="8"/>
  <c r="R53" i="8"/>
  <c r="S53" i="8"/>
  <c r="U53" i="8"/>
  <c r="V53" i="8"/>
  <c r="W53" i="8"/>
  <c r="X53" i="8"/>
  <c r="Z53" i="8"/>
  <c r="AA53" i="8"/>
  <c r="AC53" i="8"/>
  <c r="AD53" i="8"/>
  <c r="AE53" i="8"/>
  <c r="AG53" i="8"/>
  <c r="AH53" i="8"/>
  <c r="AI53" i="8"/>
  <c r="AJ53" i="8"/>
  <c r="AK53" i="8"/>
  <c r="AL53" i="8"/>
  <c r="AM53" i="8"/>
  <c r="AN53" i="8"/>
  <c r="AO53" i="8"/>
  <c r="AP53" i="8"/>
  <c r="AQ53" i="8"/>
  <c r="E54" i="8"/>
  <c r="F54" i="8"/>
  <c r="G54" i="8"/>
  <c r="H54" i="8"/>
  <c r="J54" i="8"/>
  <c r="K54" i="8"/>
  <c r="L54" i="8"/>
  <c r="N54" i="8"/>
  <c r="O54" i="8"/>
  <c r="Q54" i="8"/>
  <c r="R54" i="8"/>
  <c r="S54" i="8"/>
  <c r="U54" i="8"/>
  <c r="V54" i="8"/>
  <c r="W54" i="8"/>
  <c r="X54" i="8"/>
  <c r="Z54" i="8"/>
  <c r="AA54" i="8"/>
  <c r="AC54" i="8"/>
  <c r="AD54" i="8"/>
  <c r="AE54" i="8"/>
  <c r="AG54" i="8"/>
  <c r="AH54" i="8"/>
  <c r="AI54" i="8"/>
  <c r="AJ54" i="8"/>
  <c r="AK54" i="8"/>
  <c r="AL54" i="8"/>
  <c r="AM54" i="8"/>
  <c r="AN54" i="8"/>
  <c r="AO54" i="8"/>
  <c r="AP54" i="8"/>
  <c r="AQ54" i="8"/>
  <c r="E55" i="8"/>
  <c r="F55" i="8"/>
  <c r="G55" i="8"/>
  <c r="H55" i="8"/>
  <c r="J55" i="8"/>
  <c r="K55" i="8"/>
  <c r="L55" i="8"/>
  <c r="N55" i="8"/>
  <c r="O55" i="8"/>
  <c r="Q55" i="8"/>
  <c r="R55" i="8"/>
  <c r="S55" i="8"/>
  <c r="U55" i="8"/>
  <c r="V55" i="8"/>
  <c r="W55" i="8"/>
  <c r="X55" i="8"/>
  <c r="Z55" i="8"/>
  <c r="AA55" i="8"/>
  <c r="AC55" i="8"/>
  <c r="AD55" i="8"/>
  <c r="AE55" i="8"/>
  <c r="AG55" i="8"/>
  <c r="AH55" i="8"/>
  <c r="AI55" i="8"/>
  <c r="AJ55" i="8"/>
  <c r="AK55" i="8"/>
  <c r="AL55" i="8"/>
  <c r="AM55" i="8"/>
  <c r="AN55" i="8"/>
  <c r="AO55" i="8"/>
  <c r="AP55" i="8"/>
  <c r="AQ55" i="8"/>
  <c r="E56" i="8"/>
  <c r="F56" i="8"/>
  <c r="G56" i="8"/>
  <c r="H56" i="8"/>
  <c r="J56" i="8"/>
  <c r="K56" i="8"/>
  <c r="L56" i="8"/>
  <c r="N56" i="8"/>
  <c r="O56" i="8"/>
  <c r="Q56" i="8"/>
  <c r="R56" i="8"/>
  <c r="S56" i="8"/>
  <c r="U56" i="8"/>
  <c r="V56" i="8"/>
  <c r="W56" i="8"/>
  <c r="X56" i="8"/>
  <c r="Z56" i="8"/>
  <c r="AA56" i="8"/>
  <c r="AC56" i="8"/>
  <c r="AD56" i="8"/>
  <c r="AE56" i="8"/>
  <c r="AG56" i="8"/>
  <c r="AH56" i="8"/>
  <c r="AI56" i="8"/>
  <c r="AJ56" i="8"/>
  <c r="AK56" i="8"/>
  <c r="AL56" i="8"/>
  <c r="AM56" i="8"/>
  <c r="AN56" i="8"/>
  <c r="AO56" i="8"/>
  <c r="AP56" i="8"/>
  <c r="AQ56" i="8"/>
  <c r="E57" i="8"/>
  <c r="F57" i="8"/>
  <c r="G57" i="8"/>
  <c r="H57" i="8"/>
  <c r="J57" i="8"/>
  <c r="K57" i="8"/>
  <c r="L57" i="8"/>
  <c r="N57" i="8"/>
  <c r="O57" i="8"/>
  <c r="Q57" i="8"/>
  <c r="R57" i="8"/>
  <c r="S57" i="8"/>
  <c r="U57" i="8"/>
  <c r="V57" i="8"/>
  <c r="W57" i="8"/>
  <c r="X57" i="8"/>
  <c r="Z57" i="8"/>
  <c r="AA57" i="8"/>
  <c r="AC57" i="8"/>
  <c r="AD57" i="8"/>
  <c r="AE57" i="8"/>
  <c r="AG57" i="8"/>
  <c r="AH57" i="8"/>
  <c r="AI57" i="8"/>
  <c r="AJ57" i="8"/>
  <c r="AK57" i="8"/>
  <c r="AL57" i="8"/>
  <c r="AM57" i="8"/>
  <c r="AN57" i="8"/>
  <c r="AO57" i="8"/>
  <c r="AP57" i="8"/>
  <c r="AQ57" i="8"/>
  <c r="E58" i="8"/>
  <c r="F58" i="8"/>
  <c r="G58" i="8"/>
  <c r="H58" i="8"/>
  <c r="J58" i="8"/>
  <c r="K58" i="8"/>
  <c r="L58" i="8"/>
  <c r="N58" i="8"/>
  <c r="O58" i="8"/>
  <c r="Q58" i="8"/>
  <c r="R58" i="8"/>
  <c r="S58" i="8"/>
  <c r="U58" i="8"/>
  <c r="V58" i="8"/>
  <c r="W58" i="8"/>
  <c r="X58" i="8"/>
  <c r="Z58" i="8"/>
  <c r="AA58" i="8"/>
  <c r="AC58" i="8"/>
  <c r="AD58" i="8"/>
  <c r="AE58" i="8"/>
  <c r="AG58" i="8"/>
  <c r="AH58" i="8"/>
  <c r="AI58" i="8"/>
  <c r="AJ58" i="8"/>
  <c r="AK58" i="8"/>
  <c r="AL58" i="8"/>
  <c r="AM58" i="8"/>
  <c r="AN58" i="8"/>
  <c r="AO58" i="8"/>
  <c r="AP58" i="8"/>
  <c r="AQ58" i="8"/>
  <c r="E59" i="8"/>
  <c r="F59" i="8"/>
  <c r="G59" i="8"/>
  <c r="H59" i="8"/>
  <c r="J59" i="8"/>
  <c r="K59" i="8"/>
  <c r="L59" i="8"/>
  <c r="N59" i="8"/>
  <c r="O59" i="8"/>
  <c r="Q59" i="8"/>
  <c r="R59" i="8"/>
  <c r="S59" i="8"/>
  <c r="U59" i="8"/>
  <c r="V59" i="8"/>
  <c r="W59" i="8"/>
  <c r="X59" i="8"/>
  <c r="Z59" i="8"/>
  <c r="AA59" i="8"/>
  <c r="AC59" i="8"/>
  <c r="AD59" i="8"/>
  <c r="AE59" i="8"/>
  <c r="AG59" i="8"/>
  <c r="AH59" i="8"/>
  <c r="AI59" i="8"/>
  <c r="AJ59" i="8"/>
  <c r="AK59" i="8"/>
  <c r="AL59" i="8"/>
  <c r="AM59" i="8"/>
  <c r="AN59" i="8"/>
  <c r="AO59" i="8"/>
  <c r="AP59" i="8"/>
  <c r="AQ59" i="8"/>
  <c r="E60" i="8"/>
  <c r="F60" i="8"/>
  <c r="G60" i="8"/>
  <c r="H60" i="8"/>
  <c r="J60" i="8"/>
  <c r="K60" i="8"/>
  <c r="L60" i="8"/>
  <c r="N60" i="8"/>
  <c r="O60" i="8"/>
  <c r="Q60" i="8"/>
  <c r="R60" i="8"/>
  <c r="S60" i="8"/>
  <c r="T60" i="8"/>
  <c r="U60" i="8"/>
  <c r="V60" i="8"/>
  <c r="W60" i="8"/>
  <c r="X60" i="8"/>
  <c r="Z60" i="8"/>
  <c r="AA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E61" i="8"/>
  <c r="I17" i="8"/>
  <c r="I18" i="8"/>
  <c r="D17" i="8"/>
  <c r="D18" i="8"/>
  <c r="AN6" i="8"/>
  <c r="AN42" i="8" s="1"/>
  <c r="AJ6" i="8"/>
  <c r="AJ42" i="8" s="1"/>
  <c r="AF6" i="8"/>
  <c r="AF42" i="8" s="1"/>
  <c r="AB6" i="8"/>
  <c r="AB42" i="8" s="1"/>
  <c r="X6" i="8"/>
  <c r="X42" i="8" s="1"/>
  <c r="T6" i="8"/>
  <c r="T42" i="8" s="1"/>
  <c r="P6" i="8"/>
  <c r="P42" i="8" s="1"/>
  <c r="L6" i="8"/>
  <c r="L42" i="8" s="1"/>
  <c r="H6" i="8"/>
  <c r="H42" i="8" s="1"/>
  <c r="D6" i="8"/>
  <c r="D42" i="8" s="1"/>
  <c r="C59" i="8"/>
  <c r="B59" i="8"/>
  <c r="A59" i="8"/>
  <c r="C58" i="8"/>
  <c r="B58" i="8"/>
  <c r="A58" i="8"/>
  <c r="C57" i="8"/>
  <c r="B57" i="8"/>
  <c r="A57" i="8"/>
  <c r="C56" i="8"/>
  <c r="B56" i="8"/>
  <c r="A56" i="8"/>
  <c r="C55" i="8"/>
  <c r="B55" i="8"/>
  <c r="A55" i="8"/>
  <c r="C54" i="8"/>
  <c r="B54" i="8"/>
  <c r="A54" i="8"/>
  <c r="C53" i="8"/>
  <c r="B53" i="8"/>
  <c r="A53" i="8"/>
  <c r="C52" i="8"/>
  <c r="B52" i="8"/>
  <c r="A52" i="8"/>
  <c r="C51" i="8"/>
  <c r="B51" i="8"/>
  <c r="A51" i="8"/>
  <c r="C50" i="8"/>
  <c r="B50" i="8"/>
  <c r="A50" i="8"/>
  <c r="C49" i="8"/>
  <c r="B49" i="8"/>
  <c r="A49" i="8"/>
  <c r="C48" i="8"/>
  <c r="B48" i="8"/>
  <c r="A48" i="8"/>
  <c r="C47" i="8"/>
  <c r="B47" i="8"/>
  <c r="A47" i="8"/>
  <c r="C46" i="8"/>
  <c r="B46" i="8"/>
  <c r="A46" i="8"/>
  <c r="D45" i="8"/>
  <c r="A45" i="8"/>
  <c r="A44" i="8"/>
  <c r="AQ43" i="8"/>
  <c r="AP43" i="8"/>
  <c r="AO43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43" i="8"/>
  <c r="AQ42" i="8"/>
  <c r="AP42" i="8"/>
  <c r="AO42" i="8"/>
  <c r="AM42" i="8"/>
  <c r="AL42" i="8"/>
  <c r="AK42" i="8"/>
  <c r="AI42" i="8"/>
  <c r="AH42" i="8"/>
  <c r="AG42" i="8"/>
  <c r="AE42" i="8"/>
  <c r="AD42" i="8"/>
  <c r="AC42" i="8"/>
  <c r="AA42" i="8"/>
  <c r="Z42" i="8"/>
  <c r="Y42" i="8"/>
  <c r="W42" i="8"/>
  <c r="V42" i="8"/>
  <c r="U42" i="8"/>
  <c r="S42" i="8"/>
  <c r="R42" i="8"/>
  <c r="Q42" i="8"/>
  <c r="O42" i="8"/>
  <c r="N42" i="8"/>
  <c r="M42" i="8"/>
  <c r="K42" i="8"/>
  <c r="J42" i="8"/>
  <c r="I42" i="8"/>
  <c r="G42" i="8"/>
  <c r="F42" i="8"/>
  <c r="E42" i="8"/>
  <c r="C42" i="8"/>
  <c r="A42" i="8"/>
  <c r="D41" i="8"/>
  <c r="B41" i="8"/>
  <c r="A41" i="8"/>
  <c r="D40" i="8"/>
  <c r="B40" i="8"/>
  <c r="A40" i="8"/>
  <c r="D39" i="8"/>
  <c r="A39" i="8"/>
  <c r="V38" i="8"/>
  <c r="Q38" i="8"/>
  <c r="AP37" i="8"/>
  <c r="AO37" i="8"/>
  <c r="AM37" i="8"/>
  <c r="D37" i="8"/>
  <c r="A71" i="2"/>
  <c r="B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U55" i="7"/>
  <c r="E43" i="7"/>
  <c r="A58" i="7"/>
  <c r="B58" i="7"/>
  <c r="C58" i="7"/>
  <c r="D58" i="7"/>
  <c r="E58" i="7"/>
  <c r="N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59" i="7"/>
  <c r="B59" i="7"/>
  <c r="C59" i="7"/>
  <c r="D59" i="7"/>
  <c r="E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60" i="7"/>
  <c r="B60" i="7"/>
  <c r="C60" i="7"/>
  <c r="D60" i="7"/>
  <c r="E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AM60" i="7"/>
  <c r="AN60" i="7"/>
  <c r="AO60" i="7"/>
  <c r="AP60" i="7"/>
  <c r="AQ60" i="7"/>
  <c r="A61" i="7"/>
  <c r="B61" i="7"/>
  <c r="C61" i="7"/>
  <c r="D61" i="7"/>
  <c r="E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62" i="7"/>
  <c r="B62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63" i="7"/>
  <c r="B63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64" i="7"/>
  <c r="B64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65" i="7"/>
  <c r="B65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66" i="7"/>
  <c r="B66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67" i="7"/>
  <c r="B67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68" i="7"/>
  <c r="B68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N68" i="7"/>
  <c r="AO68" i="7"/>
  <c r="AP68" i="7"/>
  <c r="AQ68" i="7"/>
  <c r="A69" i="7"/>
  <c r="B69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70" i="7"/>
  <c r="B70" i="7"/>
  <c r="E70" i="7"/>
  <c r="A71" i="7"/>
  <c r="B71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AM71" i="7"/>
  <c r="AN71" i="7"/>
  <c r="AO71" i="7"/>
  <c r="AP71" i="7"/>
  <c r="AQ71" i="7"/>
  <c r="A72" i="7"/>
  <c r="B72" i="7"/>
  <c r="C72" i="7"/>
  <c r="D72" i="7"/>
  <c r="A73" i="7"/>
  <c r="B73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AK73" i="7"/>
  <c r="AL73" i="7"/>
  <c r="AM73" i="7"/>
  <c r="AN73" i="7"/>
  <c r="AO73" i="7"/>
  <c r="AP73" i="7"/>
  <c r="AQ73" i="7"/>
  <c r="B57" i="7"/>
  <c r="E57" i="7"/>
  <c r="AP57" i="7"/>
  <c r="AQ57" i="7"/>
  <c r="AH9" i="7"/>
  <c r="AL9" i="7" s="1"/>
  <c r="AL46" i="7" s="1"/>
  <c r="AH11" i="7"/>
  <c r="AH48" i="7" s="1"/>
  <c r="AH8" i="7"/>
  <c r="AH45" i="7" s="1"/>
  <c r="AH10" i="7"/>
  <c r="AL10" i="7" s="1"/>
  <c r="AL47" i="7" s="1"/>
  <c r="AH12" i="7"/>
  <c r="AL12" i="7" s="1"/>
  <c r="AL49" i="7" s="1"/>
  <c r="AH13" i="7"/>
  <c r="AH50" i="7" s="1"/>
  <c r="AH7" i="7"/>
  <c r="AH44" i="7" s="1"/>
  <c r="AH6" i="7"/>
  <c r="AL6" i="7" s="1"/>
  <c r="AL43" i="7" s="1"/>
  <c r="AH43" i="7"/>
  <c r="AS43" i="7" s="1"/>
  <c r="AD6" i="7"/>
  <c r="AA7" i="7"/>
  <c r="AA8" i="7"/>
  <c r="AA44" i="7"/>
  <c r="AW44" i="7"/>
  <c r="V7" i="7"/>
  <c r="V8" i="7"/>
  <c r="A41" i="7"/>
  <c r="B41" i="7"/>
  <c r="C41" i="7"/>
  <c r="D41" i="7"/>
  <c r="V41" i="7"/>
  <c r="W41" i="7"/>
  <c r="X41" i="7"/>
  <c r="Y41" i="7"/>
  <c r="Z41" i="7"/>
  <c r="AA41" i="7"/>
  <c r="AB41" i="7"/>
  <c r="AC41" i="7"/>
  <c r="AS38" i="7"/>
  <c r="AD41" i="7"/>
  <c r="AE41" i="7"/>
  <c r="AF41" i="7"/>
  <c r="AS39" i="7"/>
  <c r="AG41" i="7"/>
  <c r="AH41" i="7"/>
  <c r="AI41" i="7"/>
  <c r="AS40" i="7"/>
  <c r="AJ41" i="7"/>
  <c r="AK41" i="7"/>
  <c r="AL41" i="7"/>
  <c r="AM41" i="7"/>
  <c r="AN41" i="7"/>
  <c r="AO41" i="7"/>
  <c r="AP41" i="7"/>
  <c r="AQ41" i="7"/>
  <c r="A42" i="7"/>
  <c r="B42" i="7"/>
  <c r="C42" i="7"/>
  <c r="D42" i="7"/>
  <c r="V42" i="7"/>
  <c r="W42" i="7"/>
  <c r="Y42" i="7"/>
  <c r="Z42" i="7"/>
  <c r="AA42" i="7"/>
  <c r="AB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43" i="7"/>
  <c r="B43" i="7"/>
  <c r="D43" i="7"/>
  <c r="V43" i="7"/>
  <c r="AV43" i="7"/>
  <c r="W43" i="7"/>
  <c r="X43" i="7"/>
  <c r="Y43" i="7"/>
  <c r="Z43" i="7"/>
  <c r="AA43" i="7"/>
  <c r="AW43" i="7"/>
  <c r="AB43" i="7"/>
  <c r="AC43" i="7"/>
  <c r="AE43" i="7"/>
  <c r="AF43" i="7"/>
  <c r="AG43" i="7"/>
  <c r="AI43" i="7"/>
  <c r="AJ43" i="7"/>
  <c r="AK43" i="7"/>
  <c r="AM43" i="7"/>
  <c r="AN43" i="7"/>
  <c r="AO43" i="7"/>
  <c r="AP43" i="7"/>
  <c r="AQ43" i="7"/>
  <c r="A44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W44" i="7"/>
  <c r="X44" i="7"/>
  <c r="Y44" i="7"/>
  <c r="Z44" i="7"/>
  <c r="AB44" i="7"/>
  <c r="AC44" i="7"/>
  <c r="AE44" i="7"/>
  <c r="AF44" i="7"/>
  <c r="AG44" i="7"/>
  <c r="AI44" i="7"/>
  <c r="AJ44" i="7"/>
  <c r="AK44" i="7"/>
  <c r="AM44" i="7"/>
  <c r="AN44" i="7"/>
  <c r="AO44" i="7"/>
  <c r="AP44" i="7"/>
  <c r="AQ44" i="7"/>
  <c r="A45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W45" i="7"/>
  <c r="X45" i="7"/>
  <c r="Y45" i="7"/>
  <c r="Z45" i="7"/>
  <c r="AB45" i="7"/>
  <c r="AC45" i="7"/>
  <c r="AE45" i="7"/>
  <c r="AF45" i="7"/>
  <c r="AG45" i="7"/>
  <c r="AI45" i="7"/>
  <c r="AJ45" i="7"/>
  <c r="AK45" i="7"/>
  <c r="AM45" i="7"/>
  <c r="AN45" i="7"/>
  <c r="AO45" i="7"/>
  <c r="AP45" i="7"/>
  <c r="AQ45" i="7"/>
  <c r="A46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W46" i="7"/>
  <c r="X46" i="7"/>
  <c r="Y46" i="7"/>
  <c r="Z46" i="7"/>
  <c r="AB46" i="7"/>
  <c r="AC46" i="7"/>
  <c r="AE46" i="7"/>
  <c r="AF46" i="7"/>
  <c r="AG46" i="7"/>
  <c r="AI46" i="7"/>
  <c r="AJ46" i="7"/>
  <c r="AK46" i="7"/>
  <c r="AM46" i="7"/>
  <c r="AN46" i="7"/>
  <c r="AO46" i="7"/>
  <c r="AP46" i="7"/>
  <c r="AQ46" i="7"/>
  <c r="A47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W47" i="7"/>
  <c r="X47" i="7"/>
  <c r="Y47" i="7"/>
  <c r="Z47" i="7"/>
  <c r="AB47" i="7"/>
  <c r="AC47" i="7"/>
  <c r="AE47" i="7"/>
  <c r="AF47" i="7"/>
  <c r="AG47" i="7"/>
  <c r="AI47" i="7"/>
  <c r="AJ47" i="7"/>
  <c r="AK47" i="7"/>
  <c r="AM47" i="7"/>
  <c r="AN47" i="7"/>
  <c r="AO47" i="7"/>
  <c r="AP47" i="7"/>
  <c r="AQ47" i="7"/>
  <c r="A48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W48" i="7"/>
  <c r="X48" i="7"/>
  <c r="Y48" i="7"/>
  <c r="Z48" i="7"/>
  <c r="AB48" i="7"/>
  <c r="AC48" i="7"/>
  <c r="AE48" i="7"/>
  <c r="AF48" i="7"/>
  <c r="AG48" i="7"/>
  <c r="AI48" i="7"/>
  <c r="AJ48" i="7"/>
  <c r="AK48" i="7"/>
  <c r="AM48" i="7"/>
  <c r="AN48" i="7"/>
  <c r="AO48" i="7"/>
  <c r="AP48" i="7"/>
  <c r="AQ48" i="7"/>
  <c r="A49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W49" i="7"/>
  <c r="X49" i="7"/>
  <c r="Y49" i="7"/>
  <c r="Z49" i="7"/>
  <c r="AB49" i="7"/>
  <c r="AC49" i="7"/>
  <c r="AE49" i="7"/>
  <c r="AF49" i="7"/>
  <c r="AG49" i="7"/>
  <c r="AI49" i="7"/>
  <c r="AJ49" i="7"/>
  <c r="AK49" i="7"/>
  <c r="AM49" i="7"/>
  <c r="AN49" i="7"/>
  <c r="AO49" i="7"/>
  <c r="AP49" i="7"/>
  <c r="AQ49" i="7"/>
  <c r="A50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W50" i="7"/>
  <c r="X50" i="7"/>
  <c r="Y50" i="7"/>
  <c r="Z50" i="7"/>
  <c r="AB50" i="7"/>
  <c r="AC50" i="7"/>
  <c r="AE50" i="7"/>
  <c r="AF50" i="7"/>
  <c r="AG50" i="7"/>
  <c r="AI50" i="7"/>
  <c r="AJ50" i="7"/>
  <c r="AK50" i="7"/>
  <c r="AM50" i="7"/>
  <c r="AN50" i="7"/>
  <c r="AO50" i="7"/>
  <c r="AP50" i="7"/>
  <c r="AQ50" i="7"/>
  <c r="A51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W51" i="7"/>
  <c r="X51" i="7"/>
  <c r="Y51" i="7"/>
  <c r="Z51" i="7"/>
  <c r="AB51" i="7"/>
  <c r="AC51" i="7"/>
  <c r="AD51" i="7"/>
  <c r="AE51" i="7"/>
  <c r="AF51" i="7"/>
  <c r="AG51" i="7"/>
  <c r="AI51" i="7"/>
  <c r="AJ51" i="7"/>
  <c r="AK51" i="7"/>
  <c r="AM51" i="7"/>
  <c r="AN51" i="7"/>
  <c r="AO51" i="7"/>
  <c r="AP51" i="7"/>
  <c r="AQ51" i="7"/>
  <c r="A52" i="7"/>
  <c r="B52" i="7"/>
  <c r="E52" i="7"/>
  <c r="A53" i="7"/>
  <c r="B53" i="7"/>
  <c r="C53" i="7"/>
  <c r="D53" i="7"/>
  <c r="E53" i="7"/>
  <c r="A54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55" i="7"/>
  <c r="B55" i="7"/>
  <c r="C55" i="7"/>
  <c r="D55" i="7"/>
  <c r="V55" i="7"/>
  <c r="W55" i="7"/>
  <c r="X55" i="7"/>
  <c r="Y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56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57" i="7"/>
  <c r="B40" i="7"/>
  <c r="C40" i="7"/>
  <c r="D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40" i="7"/>
  <c r="V39" i="7"/>
  <c r="Q39" i="7"/>
  <c r="AP38" i="7"/>
  <c r="AO38" i="7"/>
  <c r="AM38" i="7"/>
  <c r="D38" i="7"/>
  <c r="AN23" i="2"/>
  <c r="N13" i="2" s="1"/>
  <c r="N50" i="2" s="1"/>
  <c r="AN18" i="2"/>
  <c r="AN55" i="2"/>
  <c r="AT57" i="2" s="1"/>
  <c r="AN21" i="2"/>
  <c r="AN58" i="2" s="1"/>
  <c r="AN20" i="2"/>
  <c r="AN57" i="2" s="1"/>
  <c r="AT59" i="2" s="1"/>
  <c r="AN17" i="2"/>
  <c r="AN54" i="2" s="1"/>
  <c r="AN22" i="2"/>
  <c r="AN59" i="2"/>
  <c r="AT61" i="2" s="1"/>
  <c r="AN16" i="2"/>
  <c r="AN53" i="2" s="1"/>
  <c r="AI17" i="2"/>
  <c r="AI18" i="2"/>
  <c r="AB17" i="2"/>
  <c r="AB54" i="2"/>
  <c r="AL44" i="2"/>
  <c r="AO6" i="2"/>
  <c r="AO43" i="2" s="1"/>
  <c r="AS52" i="2" s="1"/>
  <c r="AL6" i="2"/>
  <c r="AL43" i="2" s="1"/>
  <c r="AS51" i="2" s="1"/>
  <c r="AO5" i="2"/>
  <c r="AO42" i="2" s="1"/>
  <c r="AS47" i="2" s="1"/>
  <c r="AL5" i="2"/>
  <c r="AL42" i="2" s="1"/>
  <c r="AS46" i="2" s="1"/>
  <c r="AO4" i="2"/>
  <c r="AO41" i="2" s="1"/>
  <c r="AS42" i="2" s="1"/>
  <c r="AL4" i="2"/>
  <c r="AL41" i="2" s="1"/>
  <c r="AS41" i="2" s="1"/>
  <c r="AC44" i="2"/>
  <c r="Z44" i="2"/>
  <c r="W44" i="2"/>
  <c r="AI6" i="2"/>
  <c r="AI43" i="2" s="1"/>
  <c r="AS50" i="2" s="1"/>
  <c r="AF6" i="2"/>
  <c r="AF43" i="2" s="1"/>
  <c r="AS49" i="2" s="1"/>
  <c r="AC6" i="2"/>
  <c r="AC43" i="2" s="1"/>
  <c r="AS48" i="2" s="1"/>
  <c r="AI5" i="2"/>
  <c r="AI42" i="2" s="1"/>
  <c r="AS45" i="2" s="1"/>
  <c r="AF5" i="2"/>
  <c r="AF42" i="2" s="1"/>
  <c r="AS44" i="2" s="1"/>
  <c r="AC5" i="2"/>
  <c r="AC42" i="2" s="1"/>
  <c r="AS43" i="2" s="1"/>
  <c r="AI4" i="2"/>
  <c r="AI41" i="2" s="1"/>
  <c r="AS40" i="2" s="1"/>
  <c r="AF4" i="2"/>
  <c r="AF41" i="2" s="1"/>
  <c r="AS39" i="2" s="1"/>
  <c r="AC4" i="2"/>
  <c r="AC41" i="2" s="1"/>
  <c r="AS38" i="2" s="1"/>
  <c r="A41" i="2"/>
  <c r="B41" i="2"/>
  <c r="C41" i="2"/>
  <c r="AD41" i="2"/>
  <c r="AE41" i="2"/>
  <c r="AG41" i="2"/>
  <c r="AH41" i="2"/>
  <c r="AJ41" i="2"/>
  <c r="AK41" i="2"/>
  <c r="AM41" i="2"/>
  <c r="AN41" i="2"/>
  <c r="AP41" i="2"/>
  <c r="AQ41" i="2"/>
  <c r="A42" i="2"/>
  <c r="B42" i="2"/>
  <c r="E42" i="2"/>
  <c r="AD42" i="2"/>
  <c r="AE42" i="2"/>
  <c r="AG42" i="2"/>
  <c r="AH42" i="2"/>
  <c r="AJ42" i="2"/>
  <c r="AK42" i="2"/>
  <c r="AM42" i="2"/>
  <c r="AN42" i="2"/>
  <c r="AP42" i="2"/>
  <c r="AQ42" i="2"/>
  <c r="A43" i="2"/>
  <c r="B43" i="2"/>
  <c r="E43" i="2"/>
  <c r="AD43" i="2"/>
  <c r="AE43" i="2"/>
  <c r="AG43" i="2"/>
  <c r="AH43" i="2"/>
  <c r="AJ43" i="2"/>
  <c r="AK43" i="2"/>
  <c r="AM43" i="2"/>
  <c r="AN43" i="2"/>
  <c r="AP43" i="2"/>
  <c r="AQ43" i="2"/>
  <c r="A44" i="2"/>
  <c r="B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X44" i="2"/>
  <c r="Y44" i="2"/>
  <c r="AA44" i="2"/>
  <c r="AB44" i="2"/>
  <c r="AD44" i="2"/>
  <c r="AE44" i="2"/>
  <c r="AF44" i="2"/>
  <c r="AG44" i="2"/>
  <c r="AH44" i="2"/>
  <c r="AI44" i="2"/>
  <c r="AJ44" i="2"/>
  <c r="AK44" i="2"/>
  <c r="A45" i="2"/>
  <c r="B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46" i="2"/>
  <c r="B46" i="2"/>
  <c r="E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48" i="2"/>
  <c r="B48" i="2"/>
  <c r="C48" i="2"/>
  <c r="D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50" i="2"/>
  <c r="C50" i="2"/>
  <c r="O50" i="2"/>
  <c r="P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51" i="2"/>
  <c r="B51" i="2"/>
  <c r="C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52" i="2"/>
  <c r="B52" i="2"/>
  <c r="E52" i="2"/>
  <c r="I52" i="2"/>
  <c r="J52" i="2"/>
  <c r="K52" i="2"/>
  <c r="L52" i="2"/>
  <c r="M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53" i="2"/>
  <c r="B53" i="2"/>
  <c r="C53" i="2"/>
  <c r="D53" i="2"/>
  <c r="E53" i="2"/>
  <c r="AB53" i="2"/>
  <c r="AX55" i="2"/>
  <c r="AC53" i="2"/>
  <c r="AD53" i="2"/>
  <c r="AE53" i="2"/>
  <c r="AF53" i="2"/>
  <c r="AG53" i="2"/>
  <c r="AH53" i="2"/>
  <c r="AI53" i="2"/>
  <c r="AY55" i="2"/>
  <c r="AJ53" i="2"/>
  <c r="AK53" i="2"/>
  <c r="AL53" i="2"/>
  <c r="AM53" i="2"/>
  <c r="AO53" i="2"/>
  <c r="AP53" i="2"/>
  <c r="AQ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C54" i="2"/>
  <c r="AD54" i="2"/>
  <c r="AE54" i="2"/>
  <c r="AF54" i="2"/>
  <c r="AG54" i="2"/>
  <c r="AH54" i="2"/>
  <c r="AJ54" i="2"/>
  <c r="AK54" i="2"/>
  <c r="AL54" i="2"/>
  <c r="AM54" i="2"/>
  <c r="AO54" i="2"/>
  <c r="AP54" i="2"/>
  <c r="AQ54" i="2"/>
  <c r="A55" i="2"/>
  <c r="B55" i="2"/>
  <c r="C55" i="2"/>
  <c r="D55" i="2"/>
  <c r="Z55" i="2"/>
  <c r="AA55" i="2"/>
  <c r="AC55" i="2"/>
  <c r="AD55" i="2"/>
  <c r="AE55" i="2"/>
  <c r="AF55" i="2"/>
  <c r="AG55" i="2"/>
  <c r="AH55" i="2"/>
  <c r="AJ55" i="2"/>
  <c r="AK55" i="2"/>
  <c r="AL55" i="2"/>
  <c r="AM55" i="2"/>
  <c r="AO55" i="2"/>
  <c r="AP55" i="2"/>
  <c r="AQ55" i="2"/>
  <c r="A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C56" i="2"/>
  <c r="AD56" i="2"/>
  <c r="AE56" i="2"/>
  <c r="AF56" i="2"/>
  <c r="AG56" i="2"/>
  <c r="AH56" i="2"/>
  <c r="AJ56" i="2"/>
  <c r="AK56" i="2"/>
  <c r="AL56" i="2"/>
  <c r="AM56" i="2"/>
  <c r="AO56" i="2"/>
  <c r="AP56" i="2"/>
  <c r="AQ56" i="2"/>
  <c r="A57" i="2"/>
  <c r="B57" i="2"/>
  <c r="E57" i="2"/>
  <c r="AC57" i="2"/>
  <c r="AD57" i="2"/>
  <c r="AE57" i="2"/>
  <c r="AF57" i="2"/>
  <c r="AG57" i="2"/>
  <c r="AH57" i="2"/>
  <c r="AJ57" i="2"/>
  <c r="AK57" i="2"/>
  <c r="AL57" i="2"/>
  <c r="AM57" i="2"/>
  <c r="AO57" i="2"/>
  <c r="AP57" i="2"/>
  <c r="AQ57" i="2"/>
  <c r="A58" i="2"/>
  <c r="B58" i="2"/>
  <c r="C58" i="2"/>
  <c r="D58" i="2"/>
  <c r="E58" i="2"/>
  <c r="AC58" i="2"/>
  <c r="AD58" i="2"/>
  <c r="AE58" i="2"/>
  <c r="AF58" i="2"/>
  <c r="AG58" i="2"/>
  <c r="AH58" i="2"/>
  <c r="AJ58" i="2"/>
  <c r="AK58" i="2"/>
  <c r="AL58" i="2"/>
  <c r="AM58" i="2"/>
  <c r="AO58" i="2"/>
  <c r="AP58" i="2"/>
  <c r="AQ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C59" i="2"/>
  <c r="AD59" i="2"/>
  <c r="AE59" i="2"/>
  <c r="AF59" i="2"/>
  <c r="AG59" i="2"/>
  <c r="AH59" i="2"/>
  <c r="AJ59" i="2"/>
  <c r="AK59" i="2"/>
  <c r="AL59" i="2"/>
  <c r="AM59" i="2"/>
  <c r="AO59" i="2"/>
  <c r="AP59" i="2"/>
  <c r="AQ59" i="2"/>
  <c r="A60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O60" i="2"/>
  <c r="AP60" i="2"/>
  <c r="AQ60" i="2"/>
  <c r="A61" i="2"/>
  <c r="B61" i="2"/>
  <c r="C61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62" i="2"/>
  <c r="AQ62" i="2"/>
  <c r="A63" i="2"/>
  <c r="B63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67" i="2"/>
  <c r="B67" i="2"/>
  <c r="E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69" i="2"/>
  <c r="B69" i="2"/>
  <c r="C69" i="2"/>
  <c r="D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C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D38" i="2"/>
  <c r="AM38" i="2"/>
  <c r="AO38" i="2"/>
  <c r="AP38" i="2"/>
  <c r="Q39" i="2"/>
  <c r="V39" i="2"/>
  <c r="A40" i="2"/>
  <c r="V44" i="7"/>
  <c r="AV44" i="7"/>
  <c r="AA51" i="7"/>
  <c r="V51" i="7"/>
  <c r="AA9" i="7"/>
  <c r="AA45" i="7"/>
  <c r="AW45" i="7"/>
  <c r="AD8" i="7"/>
  <c r="V45" i="7"/>
  <c r="AV45" i="7"/>
  <c r="V9" i="7"/>
  <c r="AD7" i="7"/>
  <c r="AD43" i="7"/>
  <c r="AD44" i="7"/>
  <c r="AD9" i="7"/>
  <c r="V46" i="7"/>
  <c r="AV46" i="7"/>
  <c r="V10" i="7"/>
  <c r="AD45" i="7"/>
  <c r="AA46" i="7"/>
  <c r="AW46" i="7"/>
  <c r="AA10" i="7"/>
  <c r="AD10" i="7"/>
  <c r="V47" i="7"/>
  <c r="AV47" i="7"/>
  <c r="V11" i="7"/>
  <c r="AA11" i="7"/>
  <c r="AA47" i="7"/>
  <c r="AW47" i="7"/>
  <c r="AD46" i="7"/>
  <c r="AA12" i="7"/>
  <c r="AA48" i="7"/>
  <c r="AW48" i="7"/>
  <c r="V12" i="7"/>
  <c r="AD11" i="7"/>
  <c r="V48" i="7"/>
  <c r="AV48" i="7"/>
  <c r="AD47" i="7"/>
  <c r="AD48" i="7"/>
  <c r="V49" i="7"/>
  <c r="AV49" i="7"/>
  <c r="AD12" i="7"/>
  <c r="V13" i="7"/>
  <c r="AA13" i="7"/>
  <c r="AA50" i="7"/>
  <c r="AW50" i="7"/>
  <c r="AA49" i="7"/>
  <c r="AW49" i="7"/>
  <c r="V50" i="7"/>
  <c r="AV50" i="7"/>
  <c r="AD13" i="7"/>
  <c r="AD49" i="7"/>
  <c r="AD50" i="7"/>
  <c r="I53" i="8"/>
  <c r="AB18" i="2"/>
  <c r="AB19" i="2"/>
  <c r="AB20" i="2"/>
  <c r="AS55" i="2"/>
  <c r="C62" i="2"/>
  <c r="AI19" i="2"/>
  <c r="AI55" i="2"/>
  <c r="AI54" i="2"/>
  <c r="AY56" i="2"/>
  <c r="AB56" i="2"/>
  <c r="AX56" i="2"/>
  <c r="AB55" i="2"/>
  <c r="AX57" i="2"/>
  <c r="AS56" i="2"/>
  <c r="M62" i="2"/>
  <c r="AY57" i="2"/>
  <c r="AI56" i="2"/>
  <c r="AY58" i="2"/>
  <c r="AI20" i="2"/>
  <c r="AB57" i="2"/>
  <c r="AB21" i="2"/>
  <c r="AX58" i="2"/>
  <c r="AS57" i="2"/>
  <c r="W62" i="2"/>
  <c r="AI21" i="2"/>
  <c r="AI57" i="2"/>
  <c r="AY59" i="2"/>
  <c r="AS58" i="2"/>
  <c r="AB22" i="2"/>
  <c r="AB59" i="2"/>
  <c r="AB58" i="2"/>
  <c r="AX59" i="2"/>
  <c r="AS59" i="2"/>
  <c r="C63" i="2"/>
  <c r="AG62" i="2"/>
  <c r="AI22" i="2"/>
  <c r="AI59" i="2"/>
  <c r="AY61" i="2"/>
  <c r="AI58" i="2"/>
  <c r="AY60" i="2"/>
  <c r="AX61" i="2"/>
  <c r="AX60" i="2"/>
  <c r="AS61" i="2"/>
  <c r="W63" i="2"/>
  <c r="AS60" i="2"/>
  <c r="M63" i="2"/>
  <c r="I60" i="8"/>
  <c r="D60" i="8"/>
  <c r="AO34" i="8"/>
  <c r="AO70" i="8" s="1"/>
  <c r="J72" i="8" s="1"/>
  <c r="D54" i="8"/>
  <c r="D19" i="8"/>
  <c r="I19" i="8"/>
  <c r="I54" i="8"/>
  <c r="D53" i="8"/>
  <c r="D20" i="8"/>
  <c r="D55" i="8"/>
  <c r="I20" i="8"/>
  <c r="I55" i="8"/>
  <c r="D21" i="8"/>
  <c r="D56" i="8"/>
  <c r="I56" i="8"/>
  <c r="I21" i="8"/>
  <c r="D57" i="8"/>
  <c r="D22" i="8"/>
  <c r="I57" i="8"/>
  <c r="I22" i="8"/>
  <c r="I58" i="8"/>
  <c r="I23" i="8"/>
  <c r="I59" i="8"/>
  <c r="D58" i="8"/>
  <c r="D23" i="8"/>
  <c r="D59" i="8"/>
  <c r="AH46" i="7" l="1"/>
  <c r="AN60" i="2"/>
  <c r="AG63" i="2" s="1"/>
  <c r="AC63" i="2"/>
  <c r="AL13" i="7"/>
  <c r="AL50" i="7" s="1"/>
  <c r="AH47" i="7"/>
  <c r="AN19" i="2"/>
  <c r="AN56" i="2" s="1"/>
  <c r="AM62" i="2" s="1"/>
  <c r="AG64" i="8"/>
  <c r="I63" i="2"/>
  <c r="AC62" i="2"/>
  <c r="AH49" i="7"/>
  <c r="M24" i="8"/>
  <c r="P18" i="8" s="1"/>
  <c r="P54" i="8" s="1"/>
  <c r="AL11" i="7"/>
  <c r="AL48" i="7" s="1"/>
  <c r="AL8" i="7"/>
  <c r="AL45" i="7" s="1"/>
  <c r="I55" i="2"/>
  <c r="AU55" i="2"/>
  <c r="AT55" i="2"/>
  <c r="I62" i="2"/>
  <c r="S62" i="2"/>
  <c r="AT56" i="2"/>
  <c r="E55" i="2"/>
  <c r="AS44" i="7"/>
  <c r="I44" i="8"/>
  <c r="AU45" i="2"/>
  <c r="AU41" i="2"/>
  <c r="AU42" i="2"/>
  <c r="AU43" i="2"/>
  <c r="AU40" i="2"/>
  <c r="AU44" i="2"/>
  <c r="E45" i="2"/>
  <c r="AU38" i="2"/>
  <c r="AU49" i="2"/>
  <c r="AU39" i="2"/>
  <c r="AU50" i="2"/>
  <c r="AU47" i="2"/>
  <c r="AU46" i="2"/>
  <c r="AU48" i="2"/>
  <c r="E48" i="2"/>
  <c r="O72" i="8"/>
  <c r="AL72" i="8" s="1"/>
  <c r="S63" i="2"/>
  <c r="AT60" i="2"/>
  <c r="T44" i="8"/>
  <c r="AD44" i="8" s="1"/>
  <c r="Y24" i="8"/>
  <c r="AH14" i="7"/>
  <c r="AH51" i="7" s="1"/>
  <c r="L55" i="7" s="1"/>
  <c r="AL7" i="7"/>
  <c r="M55" i="2" l="1"/>
  <c r="AT58" i="2"/>
  <c r="AT62" i="2" s="1"/>
  <c r="AK63" i="2" s="1"/>
  <c r="P23" i="8"/>
  <c r="P59" i="8" s="1"/>
  <c r="P22" i="8"/>
  <c r="P58" i="8" s="1"/>
  <c r="P19" i="8"/>
  <c r="P20" i="8"/>
  <c r="P56" i="8" s="1"/>
  <c r="M60" i="8"/>
  <c r="P21" i="8"/>
  <c r="P57" i="8" s="1"/>
  <c r="P16" i="8"/>
  <c r="P17" i="8"/>
  <c r="P53" i="8" s="1"/>
  <c r="AB20" i="8"/>
  <c r="AB56" i="8" s="1"/>
  <c r="Y60" i="8"/>
  <c r="AB21" i="8"/>
  <c r="AB57" i="8" s="1"/>
  <c r="AB23" i="8"/>
  <c r="AB59" i="8" s="1"/>
  <c r="AB16" i="8"/>
  <c r="AB19" i="8"/>
  <c r="AB55" i="8" s="1"/>
  <c r="AB18" i="8"/>
  <c r="AB54" i="8" s="1"/>
  <c r="AB17" i="8"/>
  <c r="AB53" i="8" s="1"/>
  <c r="AB22" i="8"/>
  <c r="AB58" i="8" s="1"/>
  <c r="AS45" i="7"/>
  <c r="AT44" i="7"/>
  <c r="AL44" i="7"/>
  <c r="AL14" i="7"/>
  <c r="AL51" i="7" s="1"/>
  <c r="E55" i="7" s="1"/>
  <c r="P55" i="7" s="1"/>
  <c r="Z55" i="7" s="1"/>
  <c r="AU51" i="2"/>
  <c r="AU56" i="2"/>
  <c r="AV55" i="2"/>
  <c r="AW55" i="2" s="1"/>
  <c r="AT43" i="7"/>
  <c r="AU43" i="7" s="1"/>
  <c r="P52" i="8" l="1"/>
  <c r="T16" i="8"/>
  <c r="P24" i="8"/>
  <c r="P60" i="8" s="1"/>
  <c r="P55" i="8"/>
  <c r="AB24" i="8"/>
  <c r="AB60" i="8" s="1"/>
  <c r="AF16" i="8"/>
  <c r="AB52" i="8"/>
  <c r="AT45" i="7"/>
  <c r="AS46" i="7"/>
  <c r="AV56" i="2"/>
  <c r="AW56" i="2" s="1"/>
  <c r="AU57" i="2"/>
  <c r="AU44" i="7"/>
  <c r="AU45" i="7" s="1"/>
  <c r="T52" i="8" l="1"/>
  <c r="T17" i="8"/>
  <c r="AS47" i="7"/>
  <c r="AT46" i="7"/>
  <c r="AU46" i="7" s="1"/>
  <c r="AV57" i="2"/>
  <c r="AW57" i="2" s="1"/>
  <c r="AU58" i="2"/>
  <c r="AF52" i="8"/>
  <c r="AF17" i="8"/>
  <c r="T53" i="8" l="1"/>
  <c r="T18" i="8"/>
  <c r="AU59" i="2"/>
  <c r="AV58" i="2"/>
  <c r="AW58" i="2" s="1"/>
  <c r="AS48" i="7"/>
  <c r="AT47" i="7"/>
  <c r="AU47" i="7" s="1"/>
  <c r="AF18" i="8"/>
  <c r="AF53" i="8"/>
  <c r="K72" i="7" l="1"/>
  <c r="E72" i="7"/>
  <c r="T54" i="8"/>
  <c r="T19" i="8"/>
  <c r="M69" i="2"/>
  <c r="E69" i="2"/>
  <c r="AU60" i="2"/>
  <c r="AV59" i="2"/>
  <c r="AW59" i="2" s="1"/>
  <c r="AF19" i="8"/>
  <c r="AF54" i="8"/>
  <c r="AS49" i="7"/>
  <c r="AT48" i="7"/>
  <c r="AU48" i="7" s="1"/>
  <c r="T20" i="8" l="1"/>
  <c r="T55" i="8"/>
  <c r="AF20" i="8"/>
  <c r="AF55" i="8"/>
  <c r="AU61" i="2"/>
  <c r="AV61" i="2" s="1"/>
  <c r="AV60" i="2"/>
  <c r="AW60" i="2" s="1"/>
  <c r="AW61" i="2" s="1"/>
  <c r="AT49" i="7"/>
  <c r="AU49" i="7" s="1"/>
  <c r="AS50" i="7"/>
  <c r="AT50" i="7" s="1"/>
  <c r="AU50" i="7" l="1"/>
  <c r="T56" i="8"/>
  <c r="P67" i="8" s="1"/>
  <c r="T21" i="8"/>
  <c r="AF21" i="8"/>
  <c r="AF56" i="8"/>
  <c r="AG67" i="8" s="1"/>
  <c r="AG68" i="8" s="1"/>
  <c r="T57" i="8" l="1"/>
  <c r="T22" i="8"/>
  <c r="AF22" i="8"/>
  <c r="AF57" i="8"/>
  <c r="T23" i="8" l="1"/>
  <c r="T59" i="8" s="1"/>
  <c r="T58" i="8"/>
  <c r="AF58" i="8"/>
  <c r="AF23" i="8"/>
  <c r="AF59" i="8" s="1"/>
</calcChain>
</file>

<file path=xl/sharedStrings.xml><?xml version="1.0" encoding="utf-8"?>
<sst xmlns="http://schemas.openxmlformats.org/spreadsheetml/2006/main" count="195" uniqueCount="110">
  <si>
    <t>№</t>
    <phoneticPr fontId="1"/>
  </si>
  <si>
    <t>名前</t>
    <rPh sb="0" eb="2">
      <t>ナマエ</t>
    </rPh>
    <phoneticPr fontId="1"/>
  </si>
  <si>
    <t>＝</t>
    <phoneticPr fontId="1"/>
  </si>
  <si>
    <t>×</t>
    <phoneticPr fontId="1"/>
  </si>
  <si>
    <t>＋</t>
    <phoneticPr fontId="1"/>
  </si>
  <si>
    <t>解答</t>
    <rPh sb="0" eb="2">
      <t>カイトウ</t>
    </rPh>
    <phoneticPr fontId="1"/>
  </si>
  <si>
    <t>＝</t>
    <phoneticPr fontId="8"/>
  </si>
  <si>
    <t>１．</t>
    <phoneticPr fontId="1"/>
  </si>
  <si>
    <t>ハンドボール投げの記録です。</t>
    <rPh sb="6" eb="7">
      <t>ナ</t>
    </rPh>
    <rPh sb="9" eb="11">
      <t>キロク</t>
    </rPh>
    <phoneticPr fontId="1"/>
  </si>
  <si>
    <t>，</t>
    <phoneticPr fontId="1"/>
  </si>
  <si>
    <t>(1)</t>
    <phoneticPr fontId="1"/>
  </si>
  <si>
    <t>右の記録の中央値を</t>
    <rPh sb="0" eb="1">
      <t>ミギ</t>
    </rPh>
    <rPh sb="2" eb="4">
      <t>キロク</t>
    </rPh>
    <rPh sb="5" eb="8">
      <t>チュウオウチ</t>
    </rPh>
    <phoneticPr fontId="1"/>
  </si>
  <si>
    <t>右の表は，15人でおこなった</t>
    <rPh sb="0" eb="1">
      <t>ミギ</t>
    </rPh>
    <rPh sb="2" eb="3">
      <t>ヒョウ</t>
    </rPh>
    <rPh sb="7" eb="8">
      <t>ニン</t>
    </rPh>
    <phoneticPr fontId="1"/>
  </si>
  <si>
    <t>求めなさい。</t>
  </si>
  <si>
    <t>求めなさい。</t>
    <phoneticPr fontId="1"/>
  </si>
  <si>
    <t>(2)</t>
    <phoneticPr fontId="1"/>
  </si>
  <si>
    <t>右の記録の最頻値を求めなさい。</t>
    <rPh sb="0" eb="1">
      <t>ミギ</t>
    </rPh>
    <rPh sb="2" eb="4">
      <t>キロク</t>
    </rPh>
    <rPh sb="5" eb="8">
      <t>サイヒンチ</t>
    </rPh>
    <rPh sb="9" eb="10">
      <t>モト</t>
    </rPh>
    <phoneticPr fontId="1"/>
  </si>
  <si>
    <t>２．</t>
    <phoneticPr fontId="1"/>
  </si>
  <si>
    <t>度数(人)</t>
    <rPh sb="0" eb="2">
      <t>ドスウ</t>
    </rPh>
    <rPh sb="3" eb="4">
      <t>ニン</t>
    </rPh>
    <phoneticPr fontId="1"/>
  </si>
  <si>
    <t>～</t>
    <phoneticPr fontId="1"/>
  </si>
  <si>
    <t>未満</t>
    <rPh sb="0" eb="2">
      <t>ミマン</t>
    </rPh>
    <phoneticPr fontId="1"/>
  </si>
  <si>
    <t>以上</t>
    <rPh sb="0" eb="2">
      <t>イジョウ</t>
    </rPh>
    <phoneticPr fontId="1"/>
  </si>
  <si>
    <t>右の表は，１年１組</t>
    <rPh sb="0" eb="1">
      <t>ミギ</t>
    </rPh>
    <rPh sb="2" eb="3">
      <t>ヒョウ</t>
    </rPh>
    <rPh sb="6" eb="7">
      <t>ネン</t>
    </rPh>
    <rPh sb="8" eb="9">
      <t>クミ</t>
    </rPh>
    <phoneticPr fontId="1"/>
  </si>
  <si>
    <t>人の身長の</t>
    <rPh sb="0" eb="1">
      <t>ニン</t>
    </rPh>
    <rPh sb="2" eb="4">
      <t>シンチョウ</t>
    </rPh>
    <phoneticPr fontId="1"/>
  </si>
  <si>
    <t>(1)</t>
    <phoneticPr fontId="1"/>
  </si>
  <si>
    <t>身長が</t>
    <rPh sb="0" eb="2">
      <t>シンチョウ</t>
    </rPh>
    <phoneticPr fontId="1"/>
  </si>
  <si>
    <t>㎝未満の生徒は，</t>
    <rPh sb="1" eb="3">
      <t>ミマン</t>
    </rPh>
    <rPh sb="4" eb="6">
      <t>セイト</t>
    </rPh>
    <phoneticPr fontId="1"/>
  </si>
  <si>
    <t>全部で何人ですか。</t>
    <rPh sb="0" eb="2">
      <t>ゼンブ</t>
    </rPh>
    <rPh sb="3" eb="5">
      <t>ナンニン</t>
    </rPh>
    <phoneticPr fontId="1"/>
  </si>
  <si>
    <t>(2)</t>
    <phoneticPr fontId="1"/>
  </si>
  <si>
    <t>計</t>
    <rPh sb="0" eb="1">
      <t>ケイ</t>
    </rPh>
    <phoneticPr fontId="1"/>
  </si>
  <si>
    <t>身　長(㎝)</t>
    <rPh sb="0" eb="1">
      <t>ミ</t>
    </rPh>
    <rPh sb="2" eb="3">
      <t>チョウ</t>
    </rPh>
    <phoneticPr fontId="1"/>
  </si>
  <si>
    <t>身長表（１年１組）</t>
    <rPh sb="0" eb="2">
      <t>シンチョウ</t>
    </rPh>
    <rPh sb="2" eb="3">
      <t>ヒョウ</t>
    </rPh>
    <rPh sb="5" eb="6">
      <t>ネン</t>
    </rPh>
    <rPh sb="7" eb="8">
      <t>クミ</t>
    </rPh>
    <phoneticPr fontId="1"/>
  </si>
  <si>
    <t>この度数分布表から，身長の</t>
    <rPh sb="2" eb="4">
      <t>ドスウ</t>
    </rPh>
    <rPh sb="4" eb="7">
      <t>ブンプヒョウ</t>
    </rPh>
    <rPh sb="10" eb="12">
      <t>シンチョウ</t>
    </rPh>
    <phoneticPr fontId="1"/>
  </si>
  <si>
    <t>平均値を求めなさい。</t>
    <rPh sb="0" eb="3">
      <t>ヘイキンチ</t>
    </rPh>
    <rPh sb="4" eb="5">
      <t>モト</t>
    </rPh>
    <phoneticPr fontId="1"/>
  </si>
  <si>
    <t>(3)</t>
    <phoneticPr fontId="1"/>
  </si>
  <si>
    <t>中央値は，どの階級に入っていますか。</t>
    <rPh sb="0" eb="3">
      <t>チュウオウチ</t>
    </rPh>
    <rPh sb="7" eb="9">
      <t>カイキュウ</t>
    </rPh>
    <rPh sb="10" eb="11">
      <t>ハイ</t>
    </rPh>
    <phoneticPr fontId="1"/>
  </si>
  <si>
    <t>(人)</t>
    <rPh sb="1" eb="2">
      <t>ニン</t>
    </rPh>
    <phoneticPr fontId="1"/>
  </si>
  <si>
    <t>(㎝)</t>
    <phoneticPr fontId="1"/>
  </si>
  <si>
    <t>(</t>
    <phoneticPr fontId="1"/>
  </si>
  <si>
    <t>)÷</t>
    <phoneticPr fontId="1"/>
  </si>
  <si>
    <t>㎝以上</t>
    <rPh sb="1" eb="3">
      <t>イジョウ</t>
    </rPh>
    <phoneticPr fontId="1"/>
  </si>
  <si>
    <t>㎝未満の階級</t>
    <rPh sb="1" eb="3">
      <t>ミマン</t>
    </rPh>
    <rPh sb="4" eb="6">
      <t>カイキュウ</t>
    </rPh>
    <phoneticPr fontId="1"/>
  </si>
  <si>
    <t>１．</t>
    <phoneticPr fontId="8"/>
  </si>
  <si>
    <t>階級値×度数</t>
    <rPh sb="0" eb="3">
      <t>カイキュウチ</t>
    </rPh>
    <rPh sb="4" eb="6">
      <t>ドスウ</t>
    </rPh>
    <phoneticPr fontId="8"/>
  </si>
  <si>
    <t>度数(人)</t>
    <rPh sb="0" eb="2">
      <t>ドスウ</t>
    </rPh>
    <rPh sb="3" eb="4">
      <t>ニン</t>
    </rPh>
    <phoneticPr fontId="8"/>
  </si>
  <si>
    <t>階級値(㎏)</t>
    <rPh sb="0" eb="3">
      <t>カイキュウチ</t>
    </rPh>
    <phoneticPr fontId="8"/>
  </si>
  <si>
    <t>未満</t>
    <rPh sb="0" eb="2">
      <t>ミマン</t>
    </rPh>
    <phoneticPr fontId="8"/>
  </si>
  <si>
    <t>～</t>
    <phoneticPr fontId="8"/>
  </si>
  <si>
    <t>計</t>
    <rPh sb="0" eb="1">
      <t>ケイ</t>
    </rPh>
    <phoneticPr fontId="8"/>
  </si>
  <si>
    <t>以上</t>
    <rPh sb="0" eb="2">
      <t>イジョウ</t>
    </rPh>
    <phoneticPr fontId="8"/>
  </si>
  <si>
    <t>握力(㎏)</t>
    <rPh sb="0" eb="2">
      <t>アクリョク</t>
    </rPh>
    <phoneticPr fontId="8"/>
  </si>
  <si>
    <t>右の表は，Ｒ中学校の1年生男子</t>
    <rPh sb="0" eb="1">
      <t>ミギ</t>
    </rPh>
    <rPh sb="2" eb="3">
      <t>ヒョウ</t>
    </rPh>
    <rPh sb="6" eb="9">
      <t>チュウガッコウ</t>
    </rPh>
    <rPh sb="11" eb="12">
      <t>ネン</t>
    </rPh>
    <rPh sb="12" eb="13">
      <t>セイ</t>
    </rPh>
    <rPh sb="13" eb="15">
      <t>ダンシ</t>
    </rPh>
    <phoneticPr fontId="8"/>
  </si>
  <si>
    <t>について，握力を調べその結果</t>
    <rPh sb="5" eb="7">
      <t>アクリョク</t>
    </rPh>
    <rPh sb="8" eb="9">
      <t>シラ</t>
    </rPh>
    <rPh sb="12" eb="14">
      <t>ケッカ</t>
    </rPh>
    <phoneticPr fontId="8"/>
  </si>
  <si>
    <t>を度数分布表に表したものです。</t>
    <rPh sb="1" eb="6">
      <t>ドスウブンプヒョウ</t>
    </rPh>
    <rPh sb="7" eb="8">
      <t>アラワ</t>
    </rPh>
    <phoneticPr fontId="8"/>
  </si>
  <si>
    <t>(1)</t>
    <phoneticPr fontId="8"/>
  </si>
  <si>
    <t>右の表の空欄をうめましょう。</t>
    <rPh sb="0" eb="1">
      <t>ミギ</t>
    </rPh>
    <rPh sb="2" eb="3">
      <t>ヒョウ</t>
    </rPh>
    <rPh sb="4" eb="6">
      <t>クウラン</t>
    </rPh>
    <phoneticPr fontId="8"/>
  </si>
  <si>
    <t>(2)</t>
    <phoneticPr fontId="8"/>
  </si>
  <si>
    <t>Ｒ中学校の1年生男子の握力の平均値を小数第１位を四捨五入して</t>
    <rPh sb="1" eb="4">
      <t>チュウガッコウ</t>
    </rPh>
    <rPh sb="6" eb="8">
      <t>ネンセイ</t>
    </rPh>
    <rPh sb="8" eb="10">
      <t>ダンシ</t>
    </rPh>
    <rPh sb="11" eb="13">
      <t>アクリョク</t>
    </rPh>
    <rPh sb="14" eb="17">
      <t>ヘイキンチ</t>
    </rPh>
    <rPh sb="18" eb="20">
      <t>ショウスウ</t>
    </rPh>
    <rPh sb="20" eb="21">
      <t>ダイ</t>
    </rPh>
    <rPh sb="22" eb="23">
      <t>イ</t>
    </rPh>
    <rPh sb="24" eb="28">
      <t>シシャゴニュウ</t>
    </rPh>
    <phoneticPr fontId="8"/>
  </si>
  <si>
    <t>(3)</t>
    <phoneticPr fontId="8"/>
  </si>
  <si>
    <t>(1)の度数分布表をもとにして，ヒストグラムを作りなさい。</t>
    <rPh sb="4" eb="6">
      <t>ドスウ</t>
    </rPh>
    <rPh sb="6" eb="8">
      <t>ブンプ</t>
    </rPh>
    <rPh sb="8" eb="9">
      <t>ヒョウ</t>
    </rPh>
    <rPh sb="23" eb="24">
      <t>ツク</t>
    </rPh>
    <phoneticPr fontId="8"/>
  </si>
  <si>
    <t>(人）</t>
    <rPh sb="1" eb="2">
      <t>ニン</t>
    </rPh>
    <phoneticPr fontId="8"/>
  </si>
  <si>
    <t>(㎏)</t>
    <phoneticPr fontId="8"/>
  </si>
  <si>
    <t>(4)</t>
    <phoneticPr fontId="8"/>
  </si>
  <si>
    <t>中央値は，どの階級に入っていますか。</t>
    <rPh sb="0" eb="3">
      <t>チュウオウチ</t>
    </rPh>
    <rPh sb="7" eb="9">
      <t>カイキュウ</t>
    </rPh>
    <rPh sb="10" eb="11">
      <t>ハイ</t>
    </rPh>
    <phoneticPr fontId="8"/>
  </si>
  <si>
    <t>÷</t>
    <phoneticPr fontId="8"/>
  </si>
  <si>
    <t>(㎏）</t>
    <phoneticPr fontId="8"/>
  </si>
  <si>
    <t>㎏以上</t>
    <rPh sb="1" eb="3">
      <t>イジョウ</t>
    </rPh>
    <phoneticPr fontId="8"/>
  </si>
  <si>
    <t>㎏未満の階級</t>
    <rPh sb="1" eb="3">
      <t>ミマン</t>
    </rPh>
    <rPh sb="4" eb="6">
      <t>カイキュウ</t>
    </rPh>
    <phoneticPr fontId="8"/>
  </si>
  <si>
    <t>※解答のヒストグラムは，印刷後記入してください。</t>
    <rPh sb="1" eb="3">
      <t>カイトウ</t>
    </rPh>
    <rPh sb="12" eb="15">
      <t>インサツゴ</t>
    </rPh>
    <rPh sb="15" eb="17">
      <t>キニュウ</t>
    </rPh>
    <phoneticPr fontId="8"/>
  </si>
  <si>
    <t>(m）</t>
    <phoneticPr fontId="1"/>
  </si>
  <si>
    <t>単位（ｍ）</t>
    <rPh sb="0" eb="2">
      <t>タンイ</t>
    </rPh>
    <phoneticPr fontId="1"/>
  </si>
  <si>
    <t>度数分布表です。</t>
    <rPh sb="0" eb="2">
      <t>ドスウ</t>
    </rPh>
    <rPh sb="2" eb="4">
      <t>ブンプ</t>
    </rPh>
    <rPh sb="4" eb="5">
      <t>ヒョウ</t>
    </rPh>
    <phoneticPr fontId="1"/>
  </si>
  <si>
    <t>データの活用</t>
    <rPh sb="4" eb="6">
      <t>カツヨウ</t>
    </rPh>
    <phoneticPr fontId="1"/>
  </si>
  <si>
    <t>あるクラスの10人について，先月読んだ本の冊数を調べたところ，</t>
    <rPh sb="8" eb="9">
      <t>ニン</t>
    </rPh>
    <rPh sb="14" eb="16">
      <t>センゲツ</t>
    </rPh>
    <rPh sb="16" eb="17">
      <t>ヨ</t>
    </rPh>
    <rPh sb="19" eb="20">
      <t>ホン</t>
    </rPh>
    <rPh sb="21" eb="23">
      <t>サッスウ</t>
    </rPh>
    <rPh sb="24" eb="25">
      <t>シラ</t>
    </rPh>
    <phoneticPr fontId="1"/>
  </si>
  <si>
    <t>下のような結果になりました。</t>
    <rPh sb="0" eb="1">
      <t>シタ</t>
    </rPh>
    <rPh sb="5" eb="7">
      <t>ケッカ</t>
    </rPh>
    <phoneticPr fontId="8"/>
  </si>
  <si>
    <t>この結果について，最小値，最大値，範囲を求めなさい。</t>
    <rPh sb="2" eb="4">
      <t>ケッカ</t>
    </rPh>
    <rPh sb="9" eb="12">
      <t>サイショウチ</t>
    </rPh>
    <rPh sb="13" eb="16">
      <t>サイダイチ</t>
    </rPh>
    <rPh sb="17" eb="19">
      <t>ハンイ</t>
    </rPh>
    <rPh sb="20" eb="21">
      <t>モト</t>
    </rPh>
    <phoneticPr fontId="8"/>
  </si>
  <si>
    <t>，</t>
    <phoneticPr fontId="8"/>
  </si>
  <si>
    <t>最小値</t>
    <rPh sb="0" eb="2">
      <t>サイショウチ</t>
    </rPh>
    <phoneticPr fontId="8"/>
  </si>
  <si>
    <t>最大値</t>
    <rPh sb="0" eb="2">
      <t>サイダイチ</t>
    </rPh>
    <phoneticPr fontId="8"/>
  </si>
  <si>
    <t>範囲</t>
    <rPh sb="0" eb="1">
      <t>ハンイ</t>
    </rPh>
    <phoneticPr fontId="8"/>
  </si>
  <si>
    <t>冊</t>
    <rPh sb="0" eb="1">
      <t>サツ</t>
    </rPh>
    <phoneticPr fontId="8"/>
  </si>
  <si>
    <t>冊，</t>
    <rPh sb="0" eb="1">
      <t>サツ</t>
    </rPh>
    <phoneticPr fontId="8"/>
  </si>
  <si>
    <t>２．</t>
    <phoneticPr fontId="8"/>
  </si>
  <si>
    <t>下の表は，Ａ中学校とＢ中学校の１年生について，握力を調べ，</t>
    <rPh sb="0" eb="1">
      <t>シタ</t>
    </rPh>
    <rPh sb="2" eb="3">
      <t>ヒョウ</t>
    </rPh>
    <rPh sb="6" eb="9">
      <t>チュウガッコウ</t>
    </rPh>
    <rPh sb="11" eb="14">
      <t>チュウガッコウ</t>
    </rPh>
    <rPh sb="16" eb="18">
      <t>ネンセイ</t>
    </rPh>
    <rPh sb="23" eb="25">
      <t>アクリョク</t>
    </rPh>
    <rPh sb="26" eb="27">
      <t>シラ</t>
    </rPh>
    <phoneticPr fontId="8"/>
  </si>
  <si>
    <t>その結果をまとめたものです。</t>
    <rPh sb="2" eb="4">
      <t>ケッカ</t>
    </rPh>
    <phoneticPr fontId="8"/>
  </si>
  <si>
    <t>度数</t>
    <rPh sb="0" eb="2">
      <t>ドスウ</t>
    </rPh>
    <phoneticPr fontId="8"/>
  </si>
  <si>
    <t>(人)</t>
    <rPh sb="1" eb="2">
      <t>ニン</t>
    </rPh>
    <phoneticPr fontId="8"/>
  </si>
  <si>
    <t>相対</t>
    <rPh sb="0" eb="2">
      <t>ソウタイ</t>
    </rPh>
    <phoneticPr fontId="8"/>
  </si>
  <si>
    <t>相対度数</t>
    <rPh sb="0" eb="2">
      <t>ソウタイ</t>
    </rPh>
    <rPh sb="2" eb="4">
      <t>ドスウ</t>
    </rPh>
    <phoneticPr fontId="8"/>
  </si>
  <si>
    <t>累積</t>
    <rPh sb="0" eb="2">
      <t>ルイセキ</t>
    </rPh>
    <phoneticPr fontId="8"/>
  </si>
  <si>
    <t>Ａ中学校</t>
    <rPh sb="1" eb="4">
      <t>チュウガッコウ</t>
    </rPh>
    <phoneticPr fontId="8"/>
  </si>
  <si>
    <t>Ｂ中学校</t>
    <rPh sb="1" eb="4">
      <t>チュウガッコウ</t>
    </rPh>
    <phoneticPr fontId="8"/>
  </si>
  <si>
    <t>１年生　握力</t>
    <rPh sb="1" eb="3">
      <t>ネンセイ</t>
    </rPh>
    <rPh sb="4" eb="6">
      <t>アクリョク</t>
    </rPh>
    <phoneticPr fontId="8"/>
  </si>
  <si>
    <t>上の表の空欄をうめなさい。</t>
    <rPh sb="0" eb="1">
      <t>ウエ</t>
    </rPh>
    <rPh sb="2" eb="3">
      <t>ヒョウ</t>
    </rPh>
    <rPh sb="4" eb="6">
      <t>クウラン</t>
    </rPh>
    <phoneticPr fontId="8"/>
  </si>
  <si>
    <t>Ｂ中学校で握力が</t>
    <rPh sb="1" eb="4">
      <t>チュウガッコウ</t>
    </rPh>
    <rPh sb="5" eb="7">
      <t>アクリョク</t>
    </rPh>
    <phoneticPr fontId="8"/>
  </si>
  <si>
    <t>㎏未満の生徒は何人ですか。</t>
    <rPh sb="1" eb="3">
      <t>ミマン</t>
    </rPh>
    <rPh sb="4" eb="6">
      <t>セイト</t>
    </rPh>
    <rPh sb="7" eb="9">
      <t>ナンニン</t>
    </rPh>
    <phoneticPr fontId="8"/>
  </si>
  <si>
    <t>握力が</t>
    <rPh sb="0" eb="2">
      <t>アクリョク</t>
    </rPh>
    <phoneticPr fontId="8"/>
  </si>
  <si>
    <t>㎏未満の生徒の割合が大きいのは，どちらの中学校ですか。</t>
    <rPh sb="1" eb="3">
      <t>ミマン</t>
    </rPh>
    <rPh sb="4" eb="6">
      <t>セイト</t>
    </rPh>
    <rPh sb="7" eb="9">
      <t>ワリアイ</t>
    </rPh>
    <rPh sb="10" eb="11">
      <t>オオ</t>
    </rPh>
    <rPh sb="20" eb="23">
      <t>チュウガッコウ</t>
    </rPh>
    <phoneticPr fontId="8"/>
  </si>
  <si>
    <t>人</t>
    <rPh sb="0" eb="1">
      <t>ニン</t>
    </rPh>
    <phoneticPr fontId="8"/>
  </si>
  <si>
    <t>Ａ中学校累積度数</t>
    <rPh sb="0" eb="3">
      <t>チュウガッコウ</t>
    </rPh>
    <rPh sb="4" eb="6">
      <t>ルイセキ</t>
    </rPh>
    <rPh sb="6" eb="8">
      <t>ドスウ</t>
    </rPh>
    <phoneticPr fontId="8"/>
  </si>
  <si>
    <t>Ｂ中学校累積度数</t>
    <rPh sb="1" eb="4">
      <t>チュウガッコウ</t>
    </rPh>
    <rPh sb="4" eb="6">
      <t>ルイセキ</t>
    </rPh>
    <rPh sb="6" eb="8">
      <t>ドスウ</t>
    </rPh>
    <phoneticPr fontId="8"/>
  </si>
  <si>
    <t>３．</t>
    <phoneticPr fontId="8"/>
  </si>
  <si>
    <t>表と裏の出た回数をまとめたものです。</t>
    <phoneticPr fontId="8"/>
  </si>
  <si>
    <t>ＡとＢでは，どちらの方が，表が出やすいですか。</t>
    <rPh sb="10" eb="11">
      <t>ホウ</t>
    </rPh>
    <rPh sb="13" eb="14">
      <t>オモテ</t>
    </rPh>
    <rPh sb="15" eb="16">
      <t>デ</t>
    </rPh>
    <phoneticPr fontId="8"/>
  </si>
  <si>
    <t>右の表は服につけるボタンＡとボタンＢを何回も投げて，</t>
    <rPh sb="0" eb="1">
      <t>ミギ</t>
    </rPh>
    <rPh sb="2" eb="3">
      <t>ヒョウ</t>
    </rPh>
    <rPh sb="4" eb="5">
      <t>フク</t>
    </rPh>
    <rPh sb="19" eb="21">
      <t>ナンカイ</t>
    </rPh>
    <rPh sb="22" eb="23">
      <t>ナ</t>
    </rPh>
    <phoneticPr fontId="8"/>
  </si>
  <si>
    <t>Ａ</t>
    <phoneticPr fontId="8"/>
  </si>
  <si>
    <t>Ｂ</t>
    <phoneticPr fontId="8"/>
  </si>
  <si>
    <t>表</t>
    <rPh sb="0" eb="1">
      <t>オモテ</t>
    </rPh>
    <phoneticPr fontId="8"/>
  </si>
  <si>
    <t>裏</t>
    <rPh sb="0" eb="1">
      <t>ウラ</t>
    </rPh>
    <phoneticPr fontId="8"/>
  </si>
  <si>
    <t>合計</t>
    <rPh sb="0" eb="2">
      <t>ゴウケイ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</si>
</sst>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_);[Red]\(0.0\)"/>
  </numFmts>
  <fonts count="15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2">
    <xf numFmtId="0" fontId="0" fillId="0" borderId="0">
      <alignment vertical="center"/>
    </xf>
    <xf numFmtId="0" fontId="7" fillId="2" borderId="23" applyNumberFormat="0" applyFont="0" applyAlignment="0" applyProtection="0">
      <alignment vertical="center"/>
    </xf>
  </cellStyleXfs>
  <cellXfs count="12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0" fillId="0" borderId="2" xfId="0" applyBorder="1">
      <alignment vertical="center"/>
    </xf>
    <xf numFmtId="0" fontId="12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5" xfId="0" applyBorder="1" applyAlignment="1">
      <alignment horizontal="center" vertical="center"/>
    </xf>
    <xf numFmtId="0" fontId="12" fillId="0" borderId="0" xfId="0" quotePrefix="1" applyFont="1">
      <alignment vertical="center"/>
    </xf>
    <xf numFmtId="14" fontId="12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0" fillId="0" borderId="7" xfId="0" applyBorder="1">
      <alignment vertical="center"/>
    </xf>
    <xf numFmtId="176" fontId="12" fillId="0" borderId="24" xfId="0" applyNumberFormat="1" applyFont="1" applyBorder="1">
      <alignment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9" fillId="0" borderId="2" xfId="0" applyFont="1" applyBorder="1">
      <alignment vertical="center"/>
    </xf>
    <xf numFmtId="176" fontId="0" fillId="0" borderId="2" xfId="0" applyNumberFormat="1" applyBorder="1">
      <alignment vertical="center"/>
    </xf>
    <xf numFmtId="176" fontId="11" fillId="0" borderId="2" xfId="0" applyNumberFormat="1" applyFont="1" applyBorder="1">
      <alignment vertical="center"/>
    </xf>
    <xf numFmtId="0" fontId="7" fillId="0" borderId="23" xfId="1" applyFont="1" applyFill="1">
      <alignment vertical="center"/>
    </xf>
    <xf numFmtId="0" fontId="12" fillId="0" borderId="24" xfId="0" quotePrefix="1" applyFont="1" applyBorder="1">
      <alignment vertical="center"/>
    </xf>
    <xf numFmtId="0" fontId="0" fillId="0" borderId="1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7" fontId="0" fillId="0" borderId="16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176" fontId="13" fillId="0" borderId="5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right" vertical="center"/>
    </xf>
    <xf numFmtId="176" fontId="12" fillId="0" borderId="5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177" fontId="12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3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176" fontId="0" fillId="0" borderId="7" xfId="0" applyNumberFormat="1" applyBorder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176" fontId="0" fillId="0" borderId="18" xfId="0" applyNumberFormat="1" applyBorder="1" applyAlignment="1">
      <alignment horizontal="right" vertical="center"/>
    </xf>
    <xf numFmtId="14" fontId="12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13" fillId="0" borderId="18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2" fillId="0" borderId="0" xfId="0" quotePrefix="1" applyFont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2" fontId="12" fillId="0" borderId="18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0" fontId="12" fillId="0" borderId="24" xfId="0" quotePrefix="1" applyFont="1" applyBorder="1" applyAlignment="1">
      <alignment horizontal="right" vertical="center"/>
    </xf>
    <xf numFmtId="2" fontId="12" fillId="0" borderId="0" xfId="0" quotePrefix="1" applyNumberFormat="1" applyFont="1" applyAlignment="1">
      <alignment horizontal="center" vertical="center"/>
    </xf>
    <xf numFmtId="0" fontId="12" fillId="0" borderId="24" xfId="0" quotePrefix="1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</cellXfs>
  <cellStyles count="2">
    <cellStyle name="メモ" xfId="1" builtin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25400</xdr:colOff>
      <xdr:row>6</xdr:row>
      <xdr:rowOff>234950</xdr:rowOff>
    </xdr:from>
    <xdr:to>
      <xdr:col>32</xdr:col>
      <xdr:colOff>101600</xdr:colOff>
      <xdr:row>8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EDEC304-E958-1CF4-9A7F-2B077B8C96C9}"/>
            </a:ext>
          </a:extLst>
        </xdr:cNvPr>
        <xdr:cNvSpPr/>
      </xdr:nvSpPr>
      <xdr:spPr>
        <a:xfrm>
          <a:off x="3892550" y="1816100"/>
          <a:ext cx="47625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25400</xdr:colOff>
      <xdr:row>9</xdr:row>
      <xdr:rowOff>0</xdr:rowOff>
    </xdr:from>
    <xdr:to>
      <xdr:col>32</xdr:col>
      <xdr:colOff>101600</xdr:colOff>
      <xdr:row>10</xdr:row>
      <xdr:rowOff>19050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4A15068-CEFE-4C12-9C58-6143442B3DC2}"/>
            </a:ext>
          </a:extLst>
        </xdr:cNvPr>
        <xdr:cNvSpPr/>
      </xdr:nvSpPr>
      <xdr:spPr>
        <a:xfrm>
          <a:off x="3892550" y="2343150"/>
          <a:ext cx="47625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31750</xdr:colOff>
      <xdr:row>8</xdr:row>
      <xdr:rowOff>0</xdr:rowOff>
    </xdr:from>
    <xdr:to>
      <xdr:col>36</xdr:col>
      <xdr:colOff>107950</xdr:colOff>
      <xdr:row>9</xdr:row>
      <xdr:rowOff>19050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F45FBE6-8366-4DFB-B8A8-8F474C53EC6F}"/>
            </a:ext>
          </a:extLst>
        </xdr:cNvPr>
        <xdr:cNvSpPr/>
      </xdr:nvSpPr>
      <xdr:spPr>
        <a:xfrm>
          <a:off x="4432300" y="2089150"/>
          <a:ext cx="47625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44450</xdr:colOff>
      <xdr:row>7</xdr:row>
      <xdr:rowOff>0</xdr:rowOff>
    </xdr:from>
    <xdr:to>
      <xdr:col>42</xdr:col>
      <xdr:colOff>114300</xdr:colOff>
      <xdr:row>7</xdr:row>
      <xdr:rowOff>241300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9FF67CF-588B-4204-8913-87F65E78D5FB}"/>
            </a:ext>
          </a:extLst>
        </xdr:cNvPr>
        <xdr:cNvSpPr/>
      </xdr:nvSpPr>
      <xdr:spPr>
        <a:xfrm>
          <a:off x="4978400" y="1835150"/>
          <a:ext cx="736600" cy="24130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38100</xdr:colOff>
      <xdr:row>8</xdr:row>
      <xdr:rowOff>19050</xdr:rowOff>
    </xdr:from>
    <xdr:to>
      <xdr:col>42</xdr:col>
      <xdr:colOff>107950</xdr:colOff>
      <xdr:row>9</xdr:row>
      <xdr:rowOff>12700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1FEA7A30-71FC-42E8-A050-84843B990B00}"/>
            </a:ext>
          </a:extLst>
        </xdr:cNvPr>
        <xdr:cNvSpPr/>
      </xdr:nvSpPr>
      <xdr:spPr>
        <a:xfrm>
          <a:off x="4972050" y="2108200"/>
          <a:ext cx="736600" cy="2476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12700</xdr:colOff>
      <xdr:row>15</xdr:row>
      <xdr:rowOff>241300</xdr:rowOff>
    </xdr:from>
    <xdr:to>
      <xdr:col>18</xdr:col>
      <xdr:colOff>120650</xdr:colOff>
      <xdr:row>17</xdr:row>
      <xdr:rowOff>6350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A989A17-1846-4DB5-9107-137A7CF4992D}"/>
            </a:ext>
          </a:extLst>
        </xdr:cNvPr>
        <xdr:cNvSpPr/>
      </xdr:nvSpPr>
      <xdr:spPr>
        <a:xfrm>
          <a:off x="2012950" y="4108450"/>
          <a:ext cx="5080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12700</xdr:colOff>
      <xdr:row>18</xdr:row>
      <xdr:rowOff>0</xdr:rowOff>
    </xdr:from>
    <xdr:to>
      <xdr:col>18</xdr:col>
      <xdr:colOff>120650</xdr:colOff>
      <xdr:row>19</xdr:row>
      <xdr:rowOff>19050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B161F00-3ADD-4FF6-9A44-01D08D822CA9}"/>
            </a:ext>
          </a:extLst>
        </xdr:cNvPr>
        <xdr:cNvSpPr/>
      </xdr:nvSpPr>
      <xdr:spPr>
        <a:xfrm>
          <a:off x="2012950" y="4629150"/>
          <a:ext cx="5080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12700</xdr:colOff>
      <xdr:row>20</xdr:row>
      <xdr:rowOff>0</xdr:rowOff>
    </xdr:from>
    <xdr:to>
      <xdr:col>18</xdr:col>
      <xdr:colOff>120650</xdr:colOff>
      <xdr:row>21</xdr:row>
      <xdr:rowOff>19050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D30FCAE-A86D-470C-9075-25F91AB484A2}"/>
            </a:ext>
          </a:extLst>
        </xdr:cNvPr>
        <xdr:cNvSpPr/>
      </xdr:nvSpPr>
      <xdr:spPr>
        <a:xfrm>
          <a:off x="2012950" y="5137150"/>
          <a:ext cx="5080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</xdr:colOff>
      <xdr:row>15</xdr:row>
      <xdr:rowOff>241300</xdr:rowOff>
    </xdr:from>
    <xdr:to>
      <xdr:col>23</xdr:col>
      <xdr:colOff>95250</xdr:colOff>
      <xdr:row>17</xdr:row>
      <xdr:rowOff>6350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4136F87B-AA3A-409B-960E-318BDCE5A359}"/>
            </a:ext>
          </a:extLst>
        </xdr:cNvPr>
        <xdr:cNvSpPr/>
      </xdr:nvSpPr>
      <xdr:spPr>
        <a:xfrm>
          <a:off x="2552700" y="4108450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</xdr:colOff>
      <xdr:row>16</xdr:row>
      <xdr:rowOff>243417</xdr:rowOff>
    </xdr:from>
    <xdr:to>
      <xdr:col>23</xdr:col>
      <xdr:colOff>95250</xdr:colOff>
      <xdr:row>18</xdr:row>
      <xdr:rowOff>8467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A64317A-1F32-4B17-BE63-785FEFB1CA09}"/>
            </a:ext>
          </a:extLst>
        </xdr:cNvPr>
        <xdr:cNvSpPr/>
      </xdr:nvSpPr>
      <xdr:spPr>
        <a:xfrm>
          <a:off x="2552700" y="4364567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</xdr:colOff>
      <xdr:row>17</xdr:row>
      <xdr:rowOff>245534</xdr:rowOff>
    </xdr:from>
    <xdr:to>
      <xdr:col>23</xdr:col>
      <xdr:colOff>95250</xdr:colOff>
      <xdr:row>19</xdr:row>
      <xdr:rowOff>10584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FF2D49E0-79E8-4CC2-9CF1-F8344DE083E1}"/>
            </a:ext>
          </a:extLst>
        </xdr:cNvPr>
        <xdr:cNvSpPr/>
      </xdr:nvSpPr>
      <xdr:spPr>
        <a:xfrm>
          <a:off x="2552700" y="4620684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</xdr:colOff>
      <xdr:row>18</xdr:row>
      <xdr:rowOff>247651</xdr:rowOff>
    </xdr:from>
    <xdr:to>
      <xdr:col>23</xdr:col>
      <xdr:colOff>95250</xdr:colOff>
      <xdr:row>20</xdr:row>
      <xdr:rowOff>12701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443FBBAF-9942-407A-88DB-BC5A8C1D84E0}"/>
            </a:ext>
          </a:extLst>
        </xdr:cNvPr>
        <xdr:cNvSpPr/>
      </xdr:nvSpPr>
      <xdr:spPr>
        <a:xfrm>
          <a:off x="2552700" y="4876801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</xdr:colOff>
      <xdr:row>19</xdr:row>
      <xdr:rowOff>249768</xdr:rowOff>
    </xdr:from>
    <xdr:to>
      <xdr:col>23</xdr:col>
      <xdr:colOff>95250</xdr:colOff>
      <xdr:row>21</xdr:row>
      <xdr:rowOff>14818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977EFCF9-A165-40EF-AC27-AA858F81AC12}"/>
            </a:ext>
          </a:extLst>
        </xdr:cNvPr>
        <xdr:cNvSpPr/>
      </xdr:nvSpPr>
      <xdr:spPr>
        <a:xfrm>
          <a:off x="2552700" y="5132918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</xdr:colOff>
      <xdr:row>20</xdr:row>
      <xdr:rowOff>251885</xdr:rowOff>
    </xdr:from>
    <xdr:to>
      <xdr:col>23</xdr:col>
      <xdr:colOff>95250</xdr:colOff>
      <xdr:row>22</xdr:row>
      <xdr:rowOff>16935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B54C8BA3-D739-4DCF-9833-9C44A9E319CA}"/>
            </a:ext>
          </a:extLst>
        </xdr:cNvPr>
        <xdr:cNvSpPr/>
      </xdr:nvSpPr>
      <xdr:spPr>
        <a:xfrm>
          <a:off x="2552700" y="5389035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19050</xdr:colOff>
      <xdr:row>22</xdr:row>
      <xdr:rowOff>0</xdr:rowOff>
    </xdr:from>
    <xdr:to>
      <xdr:col>23</xdr:col>
      <xdr:colOff>95250</xdr:colOff>
      <xdr:row>23</xdr:row>
      <xdr:rowOff>19050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62E96C9F-5AC2-4CFF-A928-1292826E8279}"/>
            </a:ext>
          </a:extLst>
        </xdr:cNvPr>
        <xdr:cNvSpPr/>
      </xdr:nvSpPr>
      <xdr:spPr>
        <a:xfrm>
          <a:off x="2552700" y="5645150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</xdr:colOff>
      <xdr:row>15</xdr:row>
      <xdr:rowOff>241300</xdr:rowOff>
    </xdr:from>
    <xdr:to>
      <xdr:col>35</xdr:col>
      <xdr:colOff>95250</xdr:colOff>
      <xdr:row>17</xdr:row>
      <xdr:rowOff>6350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51221768-6CC6-43AA-830A-08BF6C012BFC}"/>
            </a:ext>
          </a:extLst>
        </xdr:cNvPr>
        <xdr:cNvSpPr/>
      </xdr:nvSpPr>
      <xdr:spPr>
        <a:xfrm>
          <a:off x="4152900" y="4108450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</xdr:colOff>
      <xdr:row>16</xdr:row>
      <xdr:rowOff>243417</xdr:rowOff>
    </xdr:from>
    <xdr:to>
      <xdr:col>35</xdr:col>
      <xdr:colOff>95250</xdr:colOff>
      <xdr:row>18</xdr:row>
      <xdr:rowOff>8467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9AD4B98A-9585-415C-B1A0-900FFDDE42F3}"/>
            </a:ext>
          </a:extLst>
        </xdr:cNvPr>
        <xdr:cNvSpPr/>
      </xdr:nvSpPr>
      <xdr:spPr>
        <a:xfrm>
          <a:off x="4152900" y="4364567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</xdr:colOff>
      <xdr:row>17</xdr:row>
      <xdr:rowOff>245534</xdr:rowOff>
    </xdr:from>
    <xdr:to>
      <xdr:col>35</xdr:col>
      <xdr:colOff>95250</xdr:colOff>
      <xdr:row>19</xdr:row>
      <xdr:rowOff>10584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15420854-FD64-40AA-9962-F00BDE7576E7}"/>
            </a:ext>
          </a:extLst>
        </xdr:cNvPr>
        <xdr:cNvSpPr/>
      </xdr:nvSpPr>
      <xdr:spPr>
        <a:xfrm>
          <a:off x="4152900" y="4620684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</xdr:colOff>
      <xdr:row>18</xdr:row>
      <xdr:rowOff>247651</xdr:rowOff>
    </xdr:from>
    <xdr:to>
      <xdr:col>35</xdr:col>
      <xdr:colOff>95250</xdr:colOff>
      <xdr:row>20</xdr:row>
      <xdr:rowOff>12701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EE82BD2-0405-4BF3-BE16-7C751CD52B5B}"/>
            </a:ext>
          </a:extLst>
        </xdr:cNvPr>
        <xdr:cNvSpPr/>
      </xdr:nvSpPr>
      <xdr:spPr>
        <a:xfrm>
          <a:off x="4152900" y="4876801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</xdr:colOff>
      <xdr:row>19</xdr:row>
      <xdr:rowOff>249768</xdr:rowOff>
    </xdr:from>
    <xdr:to>
      <xdr:col>35</xdr:col>
      <xdr:colOff>95250</xdr:colOff>
      <xdr:row>21</xdr:row>
      <xdr:rowOff>14818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7323F7B5-8C2D-4DBA-AAF6-0EC3FC85B261}"/>
            </a:ext>
          </a:extLst>
        </xdr:cNvPr>
        <xdr:cNvSpPr/>
      </xdr:nvSpPr>
      <xdr:spPr>
        <a:xfrm>
          <a:off x="4152900" y="5132918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</xdr:colOff>
      <xdr:row>20</xdr:row>
      <xdr:rowOff>251885</xdr:rowOff>
    </xdr:from>
    <xdr:to>
      <xdr:col>35</xdr:col>
      <xdr:colOff>95250</xdr:colOff>
      <xdr:row>22</xdr:row>
      <xdr:rowOff>16935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BA3F0D0D-8890-4813-93B4-E6CFA25308BB}"/>
            </a:ext>
          </a:extLst>
        </xdr:cNvPr>
        <xdr:cNvSpPr/>
      </xdr:nvSpPr>
      <xdr:spPr>
        <a:xfrm>
          <a:off x="4152900" y="5389035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19050</xdr:colOff>
      <xdr:row>22</xdr:row>
      <xdr:rowOff>0</xdr:rowOff>
    </xdr:from>
    <xdr:to>
      <xdr:col>35</xdr:col>
      <xdr:colOff>95250</xdr:colOff>
      <xdr:row>23</xdr:row>
      <xdr:rowOff>19050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3237E4BC-C2A0-45A5-B742-1553C0DDB80E}"/>
            </a:ext>
          </a:extLst>
        </xdr:cNvPr>
        <xdr:cNvSpPr/>
      </xdr:nvSpPr>
      <xdr:spPr>
        <a:xfrm>
          <a:off x="4152900" y="5645150"/>
          <a:ext cx="609600" cy="273050"/>
        </a:xfrm>
        <a:prstGeom prst="rect">
          <a:avLst/>
        </a:prstGeom>
        <a:noFill/>
        <a:ln w="3175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95"/>
  <sheetViews>
    <sheetView tabSelected="1" zoomScaleNormal="100" workbookViewId="0"/>
  </sheetViews>
  <sheetFormatPr defaultRowHeight="14" x14ac:dyDescent="0.2"/>
  <cols>
    <col min="1" max="43" width="1.75" customWidth="1"/>
    <col min="44" max="44" width="9" customWidth="1"/>
    <col min="45" max="46" width="9" style="19" customWidth="1"/>
    <col min="47" max="49" width="9" style="19"/>
    <col min="50" max="50" width="9"/>
    <col min="51" max="51" width="9" style="19"/>
    <col min="52" max="54" width="9" style="7"/>
  </cols>
  <sheetData>
    <row r="1" spans="1:54" ht="23.5" x14ac:dyDescent="0.2">
      <c r="D1" s="3" t="s">
        <v>72</v>
      </c>
      <c r="AM1" s="2" t="s">
        <v>0</v>
      </c>
      <c r="AN1" s="2"/>
      <c r="AO1" s="35"/>
      <c r="AP1" s="35"/>
      <c r="AZ1"/>
      <c r="BA1"/>
      <c r="BB1"/>
    </row>
    <row r="2" spans="1:54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Z2"/>
      <c r="BA2"/>
      <c r="BB2"/>
    </row>
    <row r="3" spans="1:54" ht="20.149999999999999" customHeight="1" x14ac:dyDescent="0.2">
      <c r="A3" s="1" t="s">
        <v>42</v>
      </c>
      <c r="D3" t="s">
        <v>51</v>
      </c>
    </row>
    <row r="4" spans="1:54" ht="20.149999999999999" customHeight="1" x14ac:dyDescent="0.2">
      <c r="D4" t="s">
        <v>52</v>
      </c>
      <c r="V4" s="62" t="s">
        <v>50</v>
      </c>
      <c r="W4" s="63"/>
      <c r="X4" s="63"/>
      <c r="Y4" s="63"/>
      <c r="Z4" s="63"/>
      <c r="AA4" s="63"/>
      <c r="AB4" s="63"/>
      <c r="AC4" s="64"/>
      <c r="AD4" s="61" t="s">
        <v>45</v>
      </c>
      <c r="AE4" s="61"/>
      <c r="AF4" s="61"/>
      <c r="AG4" s="61"/>
      <c r="AH4" s="61" t="s">
        <v>44</v>
      </c>
      <c r="AI4" s="61"/>
      <c r="AJ4" s="61"/>
      <c r="AK4" s="61"/>
      <c r="AL4" s="61" t="s">
        <v>43</v>
      </c>
      <c r="AM4" s="61"/>
      <c r="AN4" s="61"/>
      <c r="AO4" s="61"/>
      <c r="AP4" s="61"/>
      <c r="AQ4" s="61"/>
    </row>
    <row r="5" spans="1:54" ht="20.149999999999999" customHeight="1" x14ac:dyDescent="0.2">
      <c r="B5" s="1"/>
      <c r="D5" t="s">
        <v>53</v>
      </c>
      <c r="V5" s="10"/>
      <c r="W5" s="21" t="s">
        <v>49</v>
      </c>
      <c r="X5" s="8"/>
      <c r="Y5" s="8"/>
      <c r="Z5" s="8"/>
      <c r="AA5" s="8"/>
      <c r="AB5" s="21" t="s">
        <v>46</v>
      </c>
      <c r="AC5" s="8"/>
      <c r="AD5" s="10"/>
      <c r="AE5" s="8"/>
      <c r="AF5" s="8"/>
      <c r="AG5" s="11"/>
      <c r="AH5" s="10"/>
      <c r="AI5" s="8"/>
      <c r="AJ5" s="8"/>
      <c r="AK5" s="11"/>
      <c r="AL5" s="8"/>
      <c r="AM5" s="8"/>
      <c r="AN5" s="8"/>
      <c r="AO5" s="8"/>
      <c r="AP5" s="8"/>
      <c r="AQ5" s="11"/>
    </row>
    <row r="6" spans="1:54" ht="20.149999999999999" customHeight="1" x14ac:dyDescent="0.2">
      <c r="B6" s="1" t="s">
        <v>54</v>
      </c>
      <c r="C6" s="1"/>
      <c r="E6" t="s">
        <v>55</v>
      </c>
      <c r="V6" s="53">
        <v>15</v>
      </c>
      <c r="W6" s="42"/>
      <c r="X6" s="42"/>
      <c r="Y6" s="42" t="s">
        <v>47</v>
      </c>
      <c r="Z6" s="42"/>
      <c r="AA6" s="42">
        <v>20</v>
      </c>
      <c r="AB6" s="42"/>
      <c r="AC6" s="42"/>
      <c r="AD6" s="53">
        <f>(V6+AA6)/2</f>
        <v>17.5</v>
      </c>
      <c r="AE6" s="42"/>
      <c r="AF6" s="42"/>
      <c r="AG6" s="42"/>
      <c r="AH6" s="53">
        <f ca="1">INT(RAND()*5+1)</f>
        <v>5</v>
      </c>
      <c r="AI6" s="42"/>
      <c r="AJ6" s="42"/>
      <c r="AK6" s="54"/>
      <c r="AL6" s="55">
        <f ca="1">AD6*AH6</f>
        <v>87.5</v>
      </c>
      <c r="AM6" s="55"/>
      <c r="AN6" s="55"/>
      <c r="AO6" s="55"/>
      <c r="AP6" s="55"/>
      <c r="AQ6" s="56"/>
    </row>
    <row r="7" spans="1:54" ht="20.149999999999999" customHeight="1" x14ac:dyDescent="0.2">
      <c r="V7" s="53">
        <f>V6+5</f>
        <v>20</v>
      </c>
      <c r="W7" s="42"/>
      <c r="X7" s="42"/>
      <c r="Y7" s="42" t="s">
        <v>47</v>
      </c>
      <c r="Z7" s="42"/>
      <c r="AA7" s="42">
        <f>AA6+5</f>
        <v>25</v>
      </c>
      <c r="AB7" s="42"/>
      <c r="AC7" s="42"/>
      <c r="AD7" s="53">
        <f t="shared" ref="AD7:AD13" si="0">(V7+AA7)/2</f>
        <v>22.5</v>
      </c>
      <c r="AE7" s="42"/>
      <c r="AF7" s="42"/>
      <c r="AG7" s="42"/>
      <c r="AH7" s="53">
        <f ca="1">INT(RAND()*9)</f>
        <v>3</v>
      </c>
      <c r="AI7" s="42"/>
      <c r="AJ7" s="42"/>
      <c r="AK7" s="54"/>
      <c r="AL7" s="55">
        <f t="shared" ref="AL7:AL12" ca="1" si="1">AD7*AH7</f>
        <v>67.5</v>
      </c>
      <c r="AM7" s="55"/>
      <c r="AN7" s="55"/>
      <c r="AO7" s="55"/>
      <c r="AP7" s="55"/>
      <c r="AQ7" s="56"/>
    </row>
    <row r="8" spans="1:54" ht="20.149999999999999" customHeight="1" x14ac:dyDescent="0.2">
      <c r="V8" s="53">
        <f t="shared" ref="V8:V13" si="2">V7+5</f>
        <v>25</v>
      </c>
      <c r="W8" s="42"/>
      <c r="X8" s="42"/>
      <c r="Y8" s="42" t="s">
        <v>47</v>
      </c>
      <c r="Z8" s="42"/>
      <c r="AA8" s="42">
        <f t="shared" ref="AA8:AA13" si="3">AA7+5</f>
        <v>30</v>
      </c>
      <c r="AB8" s="42"/>
      <c r="AC8" s="42"/>
      <c r="AD8" s="59">
        <f t="shared" si="0"/>
        <v>27.5</v>
      </c>
      <c r="AE8" s="60"/>
      <c r="AF8" s="60"/>
      <c r="AG8" s="60"/>
      <c r="AH8" s="53">
        <f ca="1">INT(RAND()*5+5)</f>
        <v>7</v>
      </c>
      <c r="AI8" s="42"/>
      <c r="AJ8" s="42"/>
      <c r="AK8" s="54"/>
      <c r="AL8" s="57">
        <f t="shared" ca="1" si="1"/>
        <v>192.5</v>
      </c>
      <c r="AM8" s="57"/>
      <c r="AN8" s="57"/>
      <c r="AO8" s="57"/>
      <c r="AP8" s="57"/>
      <c r="AQ8" s="58"/>
    </row>
    <row r="9" spans="1:54" ht="20.149999999999999" customHeight="1" x14ac:dyDescent="0.2">
      <c r="V9" s="53">
        <f t="shared" si="2"/>
        <v>30</v>
      </c>
      <c r="W9" s="42"/>
      <c r="X9" s="42"/>
      <c r="Y9" s="42" t="s">
        <v>47</v>
      </c>
      <c r="Z9" s="42"/>
      <c r="AA9" s="42">
        <f t="shared" si="3"/>
        <v>35</v>
      </c>
      <c r="AB9" s="42"/>
      <c r="AC9" s="42"/>
      <c r="AD9" s="53">
        <f t="shared" si="0"/>
        <v>32.5</v>
      </c>
      <c r="AE9" s="42"/>
      <c r="AF9" s="42"/>
      <c r="AG9" s="42"/>
      <c r="AH9" s="59">
        <f ca="1">INT(RAND()*5+5)</f>
        <v>9</v>
      </c>
      <c r="AI9" s="60"/>
      <c r="AJ9" s="60"/>
      <c r="AK9" s="65"/>
      <c r="AL9" s="57">
        <f t="shared" ca="1" si="1"/>
        <v>292.5</v>
      </c>
      <c r="AM9" s="57"/>
      <c r="AN9" s="57"/>
      <c r="AO9" s="57"/>
      <c r="AP9" s="57"/>
      <c r="AQ9" s="58"/>
    </row>
    <row r="10" spans="1:54" ht="20.149999999999999" customHeight="1" x14ac:dyDescent="0.2">
      <c r="B10" s="1"/>
      <c r="V10" s="53">
        <f t="shared" si="2"/>
        <v>35</v>
      </c>
      <c r="W10" s="42"/>
      <c r="X10" s="42"/>
      <c r="Y10" s="42" t="s">
        <v>47</v>
      </c>
      <c r="Z10" s="42"/>
      <c r="AA10" s="42">
        <f t="shared" si="3"/>
        <v>40</v>
      </c>
      <c r="AB10" s="42"/>
      <c r="AC10" s="42"/>
      <c r="AD10" s="59">
        <f t="shared" si="0"/>
        <v>37.5</v>
      </c>
      <c r="AE10" s="60"/>
      <c r="AF10" s="60"/>
      <c r="AG10" s="60"/>
      <c r="AH10" s="53">
        <f ca="1">INT(RAND()*10+5)</f>
        <v>13</v>
      </c>
      <c r="AI10" s="42"/>
      <c r="AJ10" s="42"/>
      <c r="AK10" s="54"/>
      <c r="AL10" s="55">
        <f t="shared" ca="1" si="1"/>
        <v>487.5</v>
      </c>
      <c r="AM10" s="55"/>
      <c r="AN10" s="55"/>
      <c r="AO10" s="55"/>
      <c r="AP10" s="55"/>
      <c r="AQ10" s="56"/>
    </row>
    <row r="11" spans="1:54" ht="20.149999999999999" customHeight="1" x14ac:dyDescent="0.2">
      <c r="V11" s="53">
        <f t="shared" si="2"/>
        <v>40</v>
      </c>
      <c r="W11" s="42"/>
      <c r="X11" s="42"/>
      <c r="Y11" s="42" t="s">
        <v>47</v>
      </c>
      <c r="Z11" s="42"/>
      <c r="AA11" s="42">
        <f t="shared" si="3"/>
        <v>45</v>
      </c>
      <c r="AB11" s="42"/>
      <c r="AC11" s="42"/>
      <c r="AD11" s="53">
        <f t="shared" si="0"/>
        <v>42.5</v>
      </c>
      <c r="AE11" s="42"/>
      <c r="AF11" s="42"/>
      <c r="AG11" s="42"/>
      <c r="AH11" s="53">
        <f ca="1">INT(RAND()*7+3)</f>
        <v>9</v>
      </c>
      <c r="AI11" s="42"/>
      <c r="AJ11" s="42"/>
      <c r="AK11" s="54"/>
      <c r="AL11" s="55">
        <f t="shared" ca="1" si="1"/>
        <v>382.5</v>
      </c>
      <c r="AM11" s="55"/>
      <c r="AN11" s="55"/>
      <c r="AO11" s="55"/>
      <c r="AP11" s="55"/>
      <c r="AQ11" s="56"/>
    </row>
    <row r="12" spans="1:54" ht="20.149999999999999" customHeight="1" x14ac:dyDescent="0.2">
      <c r="V12" s="53">
        <f t="shared" si="2"/>
        <v>45</v>
      </c>
      <c r="W12" s="42"/>
      <c r="X12" s="42"/>
      <c r="Y12" s="42" t="s">
        <v>47</v>
      </c>
      <c r="Z12" s="42"/>
      <c r="AA12" s="42">
        <f t="shared" si="3"/>
        <v>50</v>
      </c>
      <c r="AB12" s="42"/>
      <c r="AC12" s="42"/>
      <c r="AD12" s="53">
        <f t="shared" si="0"/>
        <v>47.5</v>
      </c>
      <c r="AE12" s="42"/>
      <c r="AF12" s="42"/>
      <c r="AG12" s="42"/>
      <c r="AH12" s="53">
        <f ca="1">INT(RAND()*9)</f>
        <v>4</v>
      </c>
      <c r="AI12" s="42"/>
      <c r="AJ12" s="42"/>
      <c r="AK12" s="54"/>
      <c r="AL12" s="55">
        <f t="shared" ca="1" si="1"/>
        <v>190</v>
      </c>
      <c r="AM12" s="55"/>
      <c r="AN12" s="55"/>
      <c r="AO12" s="55"/>
      <c r="AP12" s="55"/>
      <c r="AQ12" s="56"/>
    </row>
    <row r="13" spans="1:54" ht="20.149999999999999" customHeight="1" x14ac:dyDescent="0.2">
      <c r="V13" s="66">
        <f t="shared" si="2"/>
        <v>50</v>
      </c>
      <c r="W13" s="67"/>
      <c r="X13" s="67"/>
      <c r="Y13" s="67" t="s">
        <v>47</v>
      </c>
      <c r="Z13" s="67"/>
      <c r="AA13" s="67">
        <f t="shared" si="3"/>
        <v>55</v>
      </c>
      <c r="AB13" s="67"/>
      <c r="AC13" s="67"/>
      <c r="AD13" s="66">
        <f t="shared" si="0"/>
        <v>52.5</v>
      </c>
      <c r="AE13" s="67"/>
      <c r="AF13" s="67"/>
      <c r="AG13" s="67"/>
      <c r="AH13" s="66">
        <f ca="1">INT(RAND()*2+1)</f>
        <v>1</v>
      </c>
      <c r="AI13" s="67"/>
      <c r="AJ13" s="67"/>
      <c r="AK13" s="68"/>
      <c r="AL13" s="51">
        <f ca="1">AD13*AH13</f>
        <v>52.5</v>
      </c>
      <c r="AM13" s="51"/>
      <c r="AN13" s="51"/>
      <c r="AO13" s="51"/>
      <c r="AP13" s="51"/>
      <c r="AQ13" s="52"/>
    </row>
    <row r="14" spans="1:54" ht="20.149999999999999" customHeight="1" x14ac:dyDescent="0.2">
      <c r="C14" s="1"/>
      <c r="V14" s="45" t="s">
        <v>48</v>
      </c>
      <c r="W14" s="45"/>
      <c r="X14" s="45"/>
      <c r="Y14" s="45"/>
      <c r="Z14" s="45"/>
      <c r="AA14" s="45"/>
      <c r="AB14" s="45"/>
      <c r="AC14" s="45"/>
      <c r="AD14" s="38"/>
      <c r="AE14" s="38"/>
      <c r="AF14" s="38"/>
      <c r="AG14" s="38"/>
      <c r="AH14" s="45">
        <f ca="1">SUM(AH6:AK13)</f>
        <v>51</v>
      </c>
      <c r="AI14" s="45"/>
      <c r="AJ14" s="45"/>
      <c r="AK14" s="45"/>
      <c r="AL14" s="46">
        <f ca="1">SUM(AL6:AQ13)</f>
        <v>1752.5</v>
      </c>
      <c r="AM14" s="46"/>
      <c r="AN14" s="46"/>
      <c r="AO14" s="46"/>
      <c r="AP14" s="46"/>
      <c r="AQ14" s="46"/>
    </row>
    <row r="15" spans="1:54" ht="20.149999999999999" customHeight="1" x14ac:dyDescent="0.2">
      <c r="A15" s="1"/>
      <c r="B15" s="1" t="s">
        <v>56</v>
      </c>
      <c r="E15" t="s">
        <v>57</v>
      </c>
    </row>
    <row r="16" spans="1:54" ht="20.149999999999999" customHeight="1" x14ac:dyDescent="0.2">
      <c r="E16" t="s">
        <v>13</v>
      </c>
      <c r="AN16" s="20"/>
      <c r="AO16" s="20"/>
      <c r="AP16" s="20"/>
      <c r="AQ16" s="20"/>
    </row>
    <row r="17" spans="1:63" s="7" customFormat="1" ht="20.149999999999999" customHeight="1" x14ac:dyDescent="0.2">
      <c r="A17"/>
      <c r="B17" s="1"/>
      <c r="C17"/>
      <c r="D17"/>
      <c r="E17"/>
      <c r="F17"/>
      <c r="G17"/>
      <c r="H17"/>
      <c r="I17" s="18"/>
      <c r="J17" s="18"/>
      <c r="K17" s="18"/>
      <c r="L17" s="18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 s="20"/>
      <c r="AC17" s="20"/>
      <c r="AD17" s="20"/>
      <c r="AE17" s="20"/>
      <c r="AF17" s="20"/>
      <c r="AG17"/>
      <c r="AH17"/>
      <c r="AI17" s="20"/>
      <c r="AJ17" s="20"/>
      <c r="AK17" s="20"/>
      <c r="AL17" s="20"/>
      <c r="AM17" s="20"/>
      <c r="AN17"/>
      <c r="AO17"/>
      <c r="AP17"/>
      <c r="AQ17"/>
      <c r="AR17"/>
      <c r="AS17" s="19"/>
      <c r="AT17" s="19"/>
      <c r="AU17" s="19"/>
      <c r="AV17" s="19"/>
      <c r="AW17" s="19"/>
      <c r="AX17"/>
      <c r="AY17" s="19"/>
    </row>
    <row r="18" spans="1:63" s="7" customFormat="1" ht="20.149999999999999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 s="18"/>
      <c r="AC18" s="18"/>
      <c r="AD18" s="18"/>
      <c r="AE18" s="18"/>
      <c r="AF18" s="18"/>
      <c r="AG18"/>
      <c r="AH18"/>
      <c r="AI18" s="18"/>
      <c r="AJ18" s="18"/>
      <c r="AK18" s="18"/>
      <c r="AL18" s="18"/>
      <c r="AM18" s="18"/>
      <c r="AN18"/>
      <c r="AO18"/>
      <c r="AP18"/>
      <c r="AQ18"/>
      <c r="AR18"/>
      <c r="AS18" s="19"/>
      <c r="AT18" s="19"/>
      <c r="AU18" s="19"/>
      <c r="AV18" s="19"/>
      <c r="AW18" s="19"/>
      <c r="AX18"/>
      <c r="AY18" s="19"/>
    </row>
    <row r="19" spans="1:63" s="7" customFormat="1" ht="20.149999999999999" customHeight="1" x14ac:dyDescent="0.2">
      <c r="A19" s="1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 s="18"/>
      <c r="AC19" s="18"/>
      <c r="AD19" s="18"/>
      <c r="AE19" s="18"/>
      <c r="AF19" s="18"/>
      <c r="AG19"/>
      <c r="AH19"/>
      <c r="AI19" s="18"/>
      <c r="AJ19" s="18"/>
      <c r="AK19" s="18"/>
      <c r="AL19" s="18"/>
      <c r="AM19" s="18"/>
      <c r="AN19"/>
      <c r="AO19"/>
      <c r="AP19"/>
      <c r="AQ19"/>
      <c r="AR19"/>
      <c r="AS19" s="19"/>
      <c r="AT19" s="19"/>
      <c r="AU19" s="19"/>
      <c r="AV19" s="19"/>
      <c r="AW19" s="19"/>
      <c r="AX19"/>
      <c r="AY19" s="19"/>
    </row>
    <row r="20" spans="1:63" s="7" customFormat="1" ht="20.149999999999999" customHeight="1" x14ac:dyDescent="0.2">
      <c r="A20"/>
      <c r="B20" s="1" t="s">
        <v>58</v>
      </c>
      <c r="C20"/>
      <c r="D20"/>
      <c r="E20" s="1" t="s">
        <v>59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 s="18"/>
      <c r="AC20" s="18"/>
      <c r="AD20" s="18"/>
      <c r="AE20" s="18"/>
      <c r="AF20" s="18"/>
      <c r="AG20"/>
      <c r="AH20"/>
      <c r="AI20" s="18"/>
      <c r="AJ20" s="18"/>
      <c r="AK20" s="18"/>
      <c r="AL20" s="18"/>
      <c r="AM20" s="18"/>
      <c r="AN20"/>
      <c r="AO20"/>
      <c r="AP20"/>
      <c r="AQ20"/>
      <c r="AR20"/>
      <c r="AS20" s="19"/>
      <c r="AT20" s="19"/>
      <c r="AU20" s="19"/>
      <c r="AV20" s="19"/>
      <c r="AW20" s="19"/>
      <c r="AX20"/>
      <c r="AY20" s="19"/>
    </row>
    <row r="21" spans="1:63" s="7" customFormat="1" ht="20.149999999999999" customHeight="1" x14ac:dyDescent="0.2">
      <c r="M21"/>
      <c r="N21" t="s">
        <v>60</v>
      </c>
      <c r="O21"/>
      <c r="P21"/>
      <c r="Q21" s="4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40"/>
      <c r="AK21" s="22"/>
      <c r="AL21"/>
      <c r="AM21"/>
      <c r="AN21"/>
      <c r="AO21"/>
      <c r="AP21"/>
      <c r="AQ21"/>
      <c r="AR21"/>
      <c r="AS21" s="19"/>
      <c r="AT21" s="19"/>
      <c r="AU21" s="19"/>
      <c r="AV21" s="19"/>
      <c r="AW21" s="19"/>
      <c r="AX21"/>
      <c r="AY21" s="18"/>
      <c r="AZ21"/>
      <c r="BA21"/>
      <c r="BB21"/>
      <c r="BC21"/>
      <c r="BD21"/>
      <c r="BE21" s="19"/>
      <c r="BF21" s="19"/>
      <c r="BG21" s="19"/>
      <c r="BH21" s="19"/>
      <c r="BI21" s="19"/>
      <c r="BJ21" s="19"/>
      <c r="BK21" s="19"/>
    </row>
    <row r="22" spans="1:63" s="7" customFormat="1" ht="20.149999999999999" customHeight="1" x14ac:dyDescent="0.2">
      <c r="M22"/>
      <c r="N22" s="1"/>
      <c r="O22" s="1"/>
      <c r="P22"/>
      <c r="Q22" s="50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7"/>
      <c r="AK22" s="22"/>
      <c r="AL22"/>
      <c r="AM22"/>
      <c r="AN22"/>
      <c r="AO22"/>
      <c r="AP22"/>
      <c r="AQ22"/>
      <c r="AR22"/>
      <c r="AS22" s="19"/>
      <c r="AT22" s="19"/>
      <c r="AU22" s="19"/>
      <c r="AV22" s="19"/>
      <c r="AW22" s="19"/>
      <c r="AX22"/>
      <c r="AY22" s="18"/>
      <c r="AZ22"/>
      <c r="BA22"/>
      <c r="BB22"/>
      <c r="BC22"/>
      <c r="BD22"/>
      <c r="BE22" s="19"/>
      <c r="BF22" s="19"/>
      <c r="BG22" s="19"/>
      <c r="BH22" s="19"/>
      <c r="BI22" s="19"/>
      <c r="BJ22" s="19"/>
      <c r="BK22" s="19"/>
    </row>
    <row r="23" spans="1:63" s="7" customFormat="1" ht="20.149999999999999" customHeight="1" x14ac:dyDescent="0.2">
      <c r="M23"/>
      <c r="N23"/>
      <c r="O23" s="47">
        <v>12</v>
      </c>
      <c r="P23" s="48"/>
      <c r="Q23" s="50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7"/>
      <c r="AK23" s="22"/>
      <c r="AL23"/>
      <c r="AM23"/>
      <c r="AN23"/>
      <c r="AO23"/>
      <c r="AP23"/>
      <c r="AQ23"/>
      <c r="AR23"/>
      <c r="AS23" s="19"/>
      <c r="AT23" s="19"/>
      <c r="AU23" s="19"/>
      <c r="AV23" s="19"/>
      <c r="AW23" s="19"/>
      <c r="AX23"/>
      <c r="AY23" s="18"/>
      <c r="AZ23"/>
      <c r="BA23"/>
      <c r="BB23"/>
      <c r="BC23"/>
      <c r="BD23"/>
      <c r="BE23" s="19"/>
      <c r="BF23" s="19"/>
      <c r="BG23" s="19"/>
      <c r="BH23" s="19"/>
      <c r="BI23" s="19"/>
      <c r="BJ23" s="19"/>
      <c r="BK23" s="19"/>
    </row>
    <row r="24" spans="1:63" s="7" customFormat="1" ht="20.149999999999999" customHeight="1" x14ac:dyDescent="0.2">
      <c r="M24"/>
      <c r="N24"/>
      <c r="O24" s="47"/>
      <c r="P24" s="48"/>
      <c r="Q24" s="50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7"/>
      <c r="AK24" s="22"/>
      <c r="AL24"/>
      <c r="AM24"/>
      <c r="AN24"/>
      <c r="AO24"/>
      <c r="AP24"/>
      <c r="AQ24"/>
      <c r="AR24"/>
      <c r="AS24" s="19"/>
      <c r="AT24" s="19"/>
      <c r="AU24" s="19"/>
      <c r="AV24" s="19"/>
      <c r="AW24" s="19"/>
      <c r="AX24"/>
      <c r="AY24" s="18"/>
      <c r="AZ24"/>
      <c r="BA24"/>
      <c r="BB24"/>
      <c r="BC24"/>
      <c r="BD24"/>
      <c r="BE24" s="19"/>
      <c r="BF24" s="19"/>
      <c r="BG24" s="19"/>
      <c r="BH24" s="19"/>
      <c r="BI24" s="19"/>
      <c r="BJ24" s="19"/>
      <c r="BK24" s="19"/>
    </row>
    <row r="25" spans="1:63" s="7" customFormat="1" ht="20.149999999999999" customHeight="1" x14ac:dyDescent="0.2">
      <c r="M25"/>
      <c r="N25"/>
      <c r="O25" s="47">
        <v>10</v>
      </c>
      <c r="P25" s="48"/>
      <c r="Q25" s="50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7"/>
      <c r="AK25" s="22"/>
      <c r="AL25"/>
      <c r="AM25"/>
      <c r="AN25"/>
      <c r="AO25"/>
      <c r="AP25"/>
      <c r="AQ25"/>
      <c r="AR25"/>
      <c r="AS25" s="19"/>
      <c r="AT25" s="19"/>
      <c r="AU25" s="19"/>
      <c r="AV25" s="19"/>
      <c r="AW25" s="19"/>
      <c r="AX25"/>
      <c r="AY25"/>
      <c r="AZ25"/>
      <c r="BA25"/>
      <c r="BB25"/>
      <c r="BC25"/>
      <c r="BD25"/>
      <c r="BE25" s="19"/>
      <c r="BF25" s="19"/>
      <c r="BG25" s="19"/>
      <c r="BH25" s="19"/>
      <c r="BI25" s="19"/>
      <c r="BJ25" s="19"/>
      <c r="BK25" s="19"/>
    </row>
    <row r="26" spans="1:63" s="7" customFormat="1" ht="20.149999999999999" customHeight="1" x14ac:dyDescent="0.2">
      <c r="M26"/>
      <c r="N26"/>
      <c r="O26" s="47"/>
      <c r="P26" s="48"/>
      <c r="Q26" s="50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7"/>
      <c r="AK26" s="22"/>
      <c r="AL26"/>
      <c r="AM26"/>
      <c r="AN26"/>
      <c r="AO26"/>
      <c r="AP26"/>
      <c r="AQ26"/>
      <c r="AR26"/>
      <c r="AS26" s="19"/>
      <c r="AT26" s="19"/>
      <c r="AU26" s="19"/>
      <c r="AV26" s="19"/>
      <c r="AW26" s="19"/>
      <c r="AX26"/>
      <c r="AY26"/>
      <c r="AZ26"/>
      <c r="BA26"/>
      <c r="BB26"/>
      <c r="BC26"/>
      <c r="BD26"/>
      <c r="BE26" s="19"/>
      <c r="BF26" s="19"/>
      <c r="BG26" s="19"/>
      <c r="BH26" s="19"/>
      <c r="BI26" s="19"/>
      <c r="BJ26" s="19"/>
      <c r="BK26" s="19"/>
    </row>
    <row r="27" spans="1:63" s="7" customFormat="1" ht="20.149999999999999" customHeight="1" x14ac:dyDescent="0.2">
      <c r="M27"/>
      <c r="N27" s="1"/>
      <c r="O27" s="47">
        <v>6</v>
      </c>
      <c r="P27" s="48"/>
      <c r="Q27" s="50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7"/>
      <c r="AK27" s="22"/>
      <c r="AL27"/>
      <c r="AM27"/>
      <c r="AN27"/>
      <c r="AO27"/>
      <c r="AP27"/>
      <c r="AQ27"/>
      <c r="AR27"/>
      <c r="AS27" s="19"/>
      <c r="AT27" s="19"/>
      <c r="AU27" s="19"/>
      <c r="AV27" s="19"/>
      <c r="AW27" s="19"/>
      <c r="AX27"/>
      <c r="AY27"/>
      <c r="AZ27"/>
      <c r="BA27"/>
      <c r="BB27"/>
      <c r="BC27"/>
      <c r="BD27"/>
      <c r="BE27" s="19"/>
      <c r="BF27" s="19"/>
      <c r="BG27" s="19"/>
      <c r="BH27" s="19"/>
      <c r="BI27" s="19"/>
      <c r="BJ27" s="19"/>
      <c r="BK27" s="19"/>
    </row>
    <row r="28" spans="1:63" s="7" customFormat="1" ht="20.149999999999999" customHeight="1" x14ac:dyDescent="0.2">
      <c r="M28"/>
      <c r="N28"/>
      <c r="O28" s="47"/>
      <c r="P28" s="48"/>
      <c r="Q28" s="50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7"/>
      <c r="AK28" s="22"/>
      <c r="AL28"/>
      <c r="AM28"/>
      <c r="AN28"/>
      <c r="AO28"/>
      <c r="AP28"/>
      <c r="AQ28"/>
      <c r="AR28"/>
      <c r="AS28" s="19"/>
      <c r="AT28" s="19"/>
      <c r="AU28" s="19"/>
      <c r="AV28" s="19"/>
      <c r="AW28" s="19"/>
      <c r="AX28"/>
      <c r="AY28"/>
      <c r="AZ28"/>
      <c r="BA28"/>
      <c r="BB28"/>
      <c r="BC28"/>
      <c r="BD28"/>
      <c r="BE28" s="19"/>
      <c r="BF28" s="19"/>
      <c r="BG28" s="19"/>
      <c r="BH28" s="19"/>
      <c r="BI28" s="19"/>
      <c r="BJ28" s="19"/>
      <c r="BK28" s="19"/>
    </row>
    <row r="29" spans="1:63" s="7" customFormat="1" ht="20.149999999999999" customHeight="1" x14ac:dyDescent="0.2">
      <c r="M29"/>
      <c r="N29"/>
      <c r="O29" s="47">
        <v>2</v>
      </c>
      <c r="P29" s="48"/>
      <c r="Q29" s="50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7"/>
      <c r="AK29" s="22"/>
      <c r="AL29"/>
      <c r="AM29"/>
      <c r="AN29"/>
      <c r="AO29"/>
      <c r="AP29"/>
      <c r="AQ29"/>
      <c r="AR29"/>
      <c r="AS29" s="19"/>
      <c r="AT29" s="19"/>
      <c r="AU29" s="19"/>
      <c r="AV29" s="19"/>
      <c r="AW29" s="19"/>
      <c r="AX29"/>
      <c r="AY29"/>
      <c r="AZ29"/>
      <c r="BA29"/>
      <c r="BB29"/>
      <c r="BC29"/>
      <c r="BD29"/>
      <c r="BE29" s="19"/>
      <c r="BF29" s="19"/>
      <c r="BG29" s="19"/>
      <c r="BH29" s="19"/>
      <c r="BI29" s="19"/>
      <c r="BJ29" s="19"/>
      <c r="BK29" s="19"/>
    </row>
    <row r="30" spans="1:63" s="7" customFormat="1" ht="20.149999999999999" customHeight="1" x14ac:dyDescent="0.2">
      <c r="M30"/>
      <c r="N30" s="1"/>
      <c r="O30" s="47"/>
      <c r="P30" s="48"/>
      <c r="Q30" s="44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3"/>
      <c r="AK30" s="22"/>
      <c r="AL30"/>
      <c r="AM30"/>
      <c r="AN30"/>
      <c r="AO30"/>
      <c r="AP30"/>
      <c r="AQ30"/>
      <c r="AR30"/>
      <c r="AS30" s="19"/>
      <c r="AT30" s="19"/>
      <c r="AU30" s="19"/>
      <c r="AV30" s="19"/>
      <c r="AW30" s="19"/>
      <c r="AX30"/>
      <c r="AY30"/>
      <c r="AZ30"/>
      <c r="BA30"/>
      <c r="BB30"/>
      <c r="BC30"/>
      <c r="BD30"/>
      <c r="BE30" s="19"/>
      <c r="BF30" s="19"/>
      <c r="BG30" s="19"/>
      <c r="BH30" s="19"/>
      <c r="BI30" s="19"/>
      <c r="BJ30" s="19"/>
      <c r="BK30" s="19"/>
    </row>
    <row r="31" spans="1:63" s="7" customFormat="1" ht="20.149999999999999" customHeight="1" x14ac:dyDescent="0.2">
      <c r="M31"/>
      <c r="N31"/>
      <c r="O31"/>
      <c r="P31">
        <v>0</v>
      </c>
      <c r="Q31"/>
      <c r="R31" s="42">
        <v>15</v>
      </c>
      <c r="S31" s="42"/>
      <c r="T31" s="42">
        <v>20</v>
      </c>
      <c r="U31" s="42"/>
      <c r="V31" s="42">
        <v>25</v>
      </c>
      <c r="W31" s="42"/>
      <c r="X31" s="42">
        <v>30</v>
      </c>
      <c r="Y31" s="42"/>
      <c r="Z31" s="42">
        <v>35</v>
      </c>
      <c r="AA31" s="42"/>
      <c r="AB31" s="42">
        <v>40</v>
      </c>
      <c r="AC31" s="42"/>
      <c r="AD31" s="42">
        <v>45</v>
      </c>
      <c r="AE31" s="42"/>
      <c r="AF31" s="42">
        <v>50</v>
      </c>
      <c r="AG31" s="42"/>
      <c r="AH31" s="42">
        <v>55</v>
      </c>
      <c r="AI31" s="42"/>
      <c r="AJ31"/>
      <c r="AK31" t="s">
        <v>61</v>
      </c>
      <c r="AL31"/>
      <c r="AM31"/>
      <c r="AN31"/>
      <c r="AO31"/>
      <c r="AP31"/>
      <c r="AQ31"/>
      <c r="AR31"/>
      <c r="AS31" s="19"/>
      <c r="AT31" s="19"/>
      <c r="AU31" s="19"/>
      <c r="AV31" s="19"/>
      <c r="AW31" s="19"/>
      <c r="AX31"/>
      <c r="AY31"/>
      <c r="AZ31"/>
      <c r="BA31"/>
      <c r="BB31"/>
      <c r="BC31"/>
      <c r="BD31"/>
      <c r="BE31" s="19"/>
      <c r="BF31" s="19"/>
      <c r="BG31" s="19"/>
      <c r="BH31" s="19"/>
      <c r="BI31" s="19"/>
      <c r="BJ31" s="19"/>
      <c r="BK31" s="19"/>
    </row>
    <row r="32" spans="1:63" ht="20.149999999999999" customHeight="1" x14ac:dyDescent="0.2">
      <c r="B32" s="1"/>
      <c r="C32" s="1"/>
    </row>
    <row r="33" spans="1:54" ht="20.149999999999999" customHeight="1" x14ac:dyDescent="0.2">
      <c r="B33" s="1" t="s">
        <v>62</v>
      </c>
      <c r="C33" s="1"/>
      <c r="E33" t="s">
        <v>63</v>
      </c>
    </row>
    <row r="34" spans="1:54" ht="20.149999999999999" customHeight="1" x14ac:dyDescent="0.2"/>
    <row r="35" spans="1:54" ht="20.149999999999999" customHeight="1" x14ac:dyDescent="0.2"/>
    <row r="36" spans="1:54" ht="19" customHeight="1" x14ac:dyDescent="0.2"/>
    <row r="37" spans="1:54" ht="19" customHeight="1" x14ac:dyDescent="0.2"/>
    <row r="38" spans="1:54" ht="23.5" x14ac:dyDescent="0.2">
      <c r="D38" s="3" t="str">
        <f>IF(D1="","",D1)</f>
        <v>データの活用</v>
      </c>
      <c r="AM38" s="2" t="str">
        <f>IF(AM1="","",AM1)</f>
        <v>№</v>
      </c>
      <c r="AN38" s="2"/>
      <c r="AO38" s="35" t="str">
        <f>IF(AO1="","",AO1)</f>
        <v/>
      </c>
      <c r="AP38" s="35" t="str">
        <f>IF(AP1="","",AP1)</f>
        <v/>
      </c>
      <c r="AS38" s="19" t="str">
        <f>AC41</f>
        <v/>
      </c>
      <c r="AZ38"/>
      <c r="BA38"/>
      <c r="BB38"/>
    </row>
    <row r="39" spans="1:54" ht="23.5" x14ac:dyDescent="0.2">
      <c r="E39" s="5" t="s">
        <v>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S39" s="19" t="str">
        <f>AF41</f>
        <v/>
      </c>
      <c r="AZ39"/>
      <c r="BA39"/>
      <c r="BB39"/>
    </row>
    <row r="40" spans="1:54" ht="20.149999999999999" customHeight="1" x14ac:dyDescent="0.2">
      <c r="A40" s="1" t="str">
        <f>IF(A3="","",A3)</f>
        <v>１．</v>
      </c>
      <c r="B40" t="str">
        <f>IF(B3="","",B3)</f>
        <v/>
      </c>
      <c r="C40" t="str">
        <f>IF(C3="","",C3)</f>
        <v/>
      </c>
      <c r="D40" t="str">
        <f>IF(D3="","",D3)</f>
        <v>右の表は，Ｒ中学校の1年生男子</v>
      </c>
      <c r="V40" t="str">
        <f t="shared" ref="V40:AQ40" si="4">IF(V3="","",V3)</f>
        <v/>
      </c>
      <c r="W40" t="str">
        <f t="shared" si="4"/>
        <v/>
      </c>
      <c r="X40" t="str">
        <f t="shared" si="4"/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H40" t="str">
        <f t="shared" si="4"/>
        <v/>
      </c>
      <c r="AI40" t="str">
        <f t="shared" si="4"/>
        <v/>
      </c>
      <c r="AJ40" t="str">
        <f t="shared" si="4"/>
        <v/>
      </c>
      <c r="AK40" t="str">
        <f t="shared" si="4"/>
        <v/>
      </c>
      <c r="AL40" t="str">
        <f t="shared" si="4"/>
        <v/>
      </c>
      <c r="AM40" t="str">
        <f t="shared" si="4"/>
        <v/>
      </c>
      <c r="AN40" t="str">
        <f t="shared" si="4"/>
        <v/>
      </c>
      <c r="AO40" t="str">
        <f t="shared" si="4"/>
        <v/>
      </c>
      <c r="AP40" t="str">
        <f t="shared" si="4"/>
        <v/>
      </c>
      <c r="AQ40" t="str">
        <f t="shared" si="4"/>
        <v/>
      </c>
      <c r="AS40" s="19" t="str">
        <f>AI41</f>
        <v/>
      </c>
      <c r="AZ40"/>
      <c r="BA40"/>
      <c r="BB40"/>
    </row>
    <row r="41" spans="1:54" ht="20.149999999999999" customHeight="1" x14ac:dyDescent="0.2">
      <c r="A41" t="str">
        <f t="shared" ref="A41:AQ41" si="5">IF(A4="","",A4)</f>
        <v/>
      </c>
      <c r="B41" t="str">
        <f t="shared" si="5"/>
        <v/>
      </c>
      <c r="C41" t="str">
        <f t="shared" si="5"/>
        <v/>
      </c>
      <c r="D41" t="str">
        <f t="shared" si="5"/>
        <v>について，握力を調べその結果</v>
      </c>
      <c r="V41" s="62" t="str">
        <f t="shared" si="5"/>
        <v>握力(㎏)</v>
      </c>
      <c r="W41" s="63" t="str">
        <f t="shared" si="5"/>
        <v/>
      </c>
      <c r="X41" s="63" t="str">
        <f t="shared" si="5"/>
        <v/>
      </c>
      <c r="Y41" s="63" t="str">
        <f t="shared" si="5"/>
        <v/>
      </c>
      <c r="Z41" s="63" t="str">
        <f t="shared" si="5"/>
        <v/>
      </c>
      <c r="AA41" s="63" t="str">
        <f t="shared" si="5"/>
        <v/>
      </c>
      <c r="AB41" s="63" t="str">
        <f t="shared" si="5"/>
        <v/>
      </c>
      <c r="AC41" s="64" t="str">
        <f t="shared" si="5"/>
        <v/>
      </c>
      <c r="AD41" s="61" t="str">
        <f t="shared" si="5"/>
        <v>階級値(㎏)</v>
      </c>
      <c r="AE41" s="61" t="str">
        <f t="shared" si="5"/>
        <v/>
      </c>
      <c r="AF41" s="61" t="str">
        <f t="shared" si="5"/>
        <v/>
      </c>
      <c r="AG41" s="61" t="str">
        <f t="shared" si="5"/>
        <v/>
      </c>
      <c r="AH41" s="61" t="str">
        <f t="shared" si="5"/>
        <v>度数(人)</v>
      </c>
      <c r="AI41" s="61" t="str">
        <f t="shared" si="5"/>
        <v/>
      </c>
      <c r="AJ41" s="61" t="str">
        <f t="shared" si="5"/>
        <v/>
      </c>
      <c r="AK41" s="61" t="str">
        <f t="shared" si="5"/>
        <v/>
      </c>
      <c r="AL41" s="61" t="str">
        <f t="shared" si="5"/>
        <v>階級値×度数</v>
      </c>
      <c r="AM41" s="61" t="str">
        <f t="shared" si="5"/>
        <v/>
      </c>
      <c r="AN41" s="61" t="str">
        <f t="shared" si="5"/>
        <v/>
      </c>
      <c r="AO41" s="61" t="str">
        <f t="shared" si="5"/>
        <v/>
      </c>
      <c r="AP41" s="61" t="str">
        <f t="shared" si="5"/>
        <v/>
      </c>
      <c r="AQ41" s="61" t="str">
        <f t="shared" si="5"/>
        <v/>
      </c>
      <c r="AY41"/>
      <c r="AZ41"/>
      <c r="BA41"/>
      <c r="BB41"/>
    </row>
    <row r="42" spans="1:54" ht="20.149999999999999" customHeight="1" x14ac:dyDescent="0.2">
      <c r="A42" t="str">
        <f t="shared" ref="A42:AQ42" si="6">IF(A5="","",A5)</f>
        <v/>
      </c>
      <c r="B42" s="1" t="str">
        <f t="shared" si="6"/>
        <v/>
      </c>
      <c r="C42" t="str">
        <f t="shared" si="6"/>
        <v/>
      </c>
      <c r="D42" t="str">
        <f t="shared" si="6"/>
        <v>を度数分布表に表したものです。</v>
      </c>
      <c r="V42" s="10" t="str">
        <f t="shared" si="6"/>
        <v/>
      </c>
      <c r="W42" s="21" t="str">
        <f t="shared" si="6"/>
        <v>以上</v>
      </c>
      <c r="X42" s="8"/>
      <c r="Y42" s="8" t="str">
        <f t="shared" si="6"/>
        <v/>
      </c>
      <c r="Z42" s="8" t="str">
        <f t="shared" si="6"/>
        <v/>
      </c>
      <c r="AA42" s="8" t="str">
        <f t="shared" si="6"/>
        <v/>
      </c>
      <c r="AB42" s="21" t="str">
        <f t="shared" si="6"/>
        <v>未満</v>
      </c>
      <c r="AC42" s="8"/>
      <c r="AD42" s="10" t="str">
        <f t="shared" si="6"/>
        <v/>
      </c>
      <c r="AE42" s="8" t="str">
        <f t="shared" si="6"/>
        <v/>
      </c>
      <c r="AF42" s="8" t="str">
        <f t="shared" si="6"/>
        <v/>
      </c>
      <c r="AG42" s="11" t="str">
        <f t="shared" si="6"/>
        <v/>
      </c>
      <c r="AH42" s="10" t="str">
        <f t="shared" si="6"/>
        <v/>
      </c>
      <c r="AI42" s="8" t="str">
        <f t="shared" si="6"/>
        <v/>
      </c>
      <c r="AJ42" s="8" t="str">
        <f t="shared" si="6"/>
        <v/>
      </c>
      <c r="AK42" s="11" t="str">
        <f t="shared" si="6"/>
        <v/>
      </c>
      <c r="AL42" s="8" t="str">
        <f t="shared" si="6"/>
        <v/>
      </c>
      <c r="AM42" s="8" t="str">
        <f t="shared" si="6"/>
        <v/>
      </c>
      <c r="AN42" s="8" t="str">
        <f t="shared" si="6"/>
        <v/>
      </c>
      <c r="AO42" s="8" t="str">
        <f t="shared" si="6"/>
        <v/>
      </c>
      <c r="AP42" s="8" t="str">
        <f t="shared" si="6"/>
        <v/>
      </c>
      <c r="AQ42" s="11" t="str">
        <f t="shared" si="6"/>
        <v/>
      </c>
      <c r="AY42"/>
      <c r="AZ42"/>
      <c r="BA42"/>
      <c r="BB42"/>
    </row>
    <row r="43" spans="1:54" ht="20.149999999999999" customHeight="1" x14ac:dyDescent="0.2">
      <c r="A43" t="str">
        <f t="shared" ref="A43:AQ43" si="7">IF(A6="","",A6)</f>
        <v/>
      </c>
      <c r="B43" s="1" t="str">
        <f t="shared" si="7"/>
        <v>(1)</v>
      </c>
      <c r="C43" s="1"/>
      <c r="D43" t="str">
        <f t="shared" si="7"/>
        <v/>
      </c>
      <c r="E43" t="str">
        <f t="shared" si="7"/>
        <v>右の表の空欄をうめましょう。</v>
      </c>
      <c r="V43" s="53">
        <f t="shared" si="7"/>
        <v>15</v>
      </c>
      <c r="W43" s="42" t="str">
        <f t="shared" si="7"/>
        <v/>
      </c>
      <c r="X43" s="42" t="str">
        <f t="shared" si="7"/>
        <v/>
      </c>
      <c r="Y43" s="42" t="str">
        <f t="shared" si="7"/>
        <v>～</v>
      </c>
      <c r="Z43" s="42" t="str">
        <f t="shared" si="7"/>
        <v/>
      </c>
      <c r="AA43" s="42">
        <f t="shared" si="7"/>
        <v>20</v>
      </c>
      <c r="AB43" s="42" t="str">
        <f t="shared" si="7"/>
        <v/>
      </c>
      <c r="AC43" s="42" t="str">
        <f t="shared" si="7"/>
        <v/>
      </c>
      <c r="AD43" s="53">
        <f t="shared" si="7"/>
        <v>17.5</v>
      </c>
      <c r="AE43" s="42" t="str">
        <f t="shared" si="7"/>
        <v/>
      </c>
      <c r="AF43" s="42" t="str">
        <f t="shared" si="7"/>
        <v/>
      </c>
      <c r="AG43" s="42" t="str">
        <f t="shared" si="7"/>
        <v/>
      </c>
      <c r="AH43" s="53">
        <f t="shared" ca="1" si="7"/>
        <v>5</v>
      </c>
      <c r="AI43" s="42" t="str">
        <f t="shared" si="7"/>
        <v/>
      </c>
      <c r="AJ43" s="42" t="str">
        <f t="shared" si="7"/>
        <v/>
      </c>
      <c r="AK43" s="54" t="str">
        <f t="shared" si="7"/>
        <v/>
      </c>
      <c r="AL43" s="55">
        <f t="shared" ca="1" si="7"/>
        <v>87.5</v>
      </c>
      <c r="AM43" s="55" t="str">
        <f t="shared" si="7"/>
        <v/>
      </c>
      <c r="AN43" s="55" t="str">
        <f t="shared" si="7"/>
        <v/>
      </c>
      <c r="AO43" s="55" t="str">
        <f t="shared" si="7"/>
        <v/>
      </c>
      <c r="AP43" s="55" t="str">
        <f t="shared" si="7"/>
        <v/>
      </c>
      <c r="AQ43" s="56" t="str">
        <f t="shared" si="7"/>
        <v/>
      </c>
      <c r="AS43" s="19">
        <f ca="1">AH43</f>
        <v>5</v>
      </c>
      <c r="AT43" s="19">
        <f ca="1">IF(AS43&lt;$AH$51/2,0,1)</f>
        <v>0</v>
      </c>
      <c r="AU43" s="19">
        <f ca="1">AT43</f>
        <v>0</v>
      </c>
      <c r="AV43" s="19">
        <f>V43</f>
        <v>15</v>
      </c>
      <c r="AW43" s="19">
        <f>AA43</f>
        <v>20</v>
      </c>
      <c r="AY43"/>
      <c r="AZ43"/>
      <c r="BA43"/>
      <c r="BB43"/>
    </row>
    <row r="44" spans="1:54" ht="20.149999999999999" customHeight="1" x14ac:dyDescent="0.2">
      <c r="A44" t="str">
        <f t="shared" ref="A44:AQ44" si="8">IF(A7="","",A7)</f>
        <v/>
      </c>
      <c r="B44" t="str">
        <f t="shared" si="8"/>
        <v/>
      </c>
      <c r="C44" t="str">
        <f t="shared" si="8"/>
        <v/>
      </c>
      <c r="D44" t="str">
        <f t="shared" si="8"/>
        <v/>
      </c>
      <c r="E44" t="str">
        <f t="shared" si="8"/>
        <v/>
      </c>
      <c r="F44" t="str">
        <f t="shared" si="8"/>
        <v/>
      </c>
      <c r="G44" t="str">
        <f t="shared" si="8"/>
        <v/>
      </c>
      <c r="H44" t="str">
        <f t="shared" si="8"/>
        <v/>
      </c>
      <c r="I44" t="str">
        <f t="shared" si="8"/>
        <v/>
      </c>
      <c r="J44" t="str">
        <f t="shared" si="8"/>
        <v/>
      </c>
      <c r="K44" t="str">
        <f t="shared" si="8"/>
        <v/>
      </c>
      <c r="L44" t="str">
        <f t="shared" si="8"/>
        <v/>
      </c>
      <c r="M44" t="str">
        <f t="shared" si="8"/>
        <v/>
      </c>
      <c r="N44" t="str">
        <f t="shared" si="8"/>
        <v/>
      </c>
      <c r="O44" t="str">
        <f t="shared" si="8"/>
        <v/>
      </c>
      <c r="P44" t="str">
        <f t="shared" si="8"/>
        <v/>
      </c>
      <c r="Q44" t="str">
        <f t="shared" si="8"/>
        <v/>
      </c>
      <c r="R44" t="str">
        <f t="shared" si="8"/>
        <v/>
      </c>
      <c r="S44" t="str">
        <f t="shared" si="8"/>
        <v/>
      </c>
      <c r="T44" t="str">
        <f t="shared" si="8"/>
        <v/>
      </c>
      <c r="U44" t="str">
        <f t="shared" si="8"/>
        <v/>
      </c>
      <c r="V44" s="53">
        <f t="shared" si="8"/>
        <v>20</v>
      </c>
      <c r="W44" s="42" t="str">
        <f t="shared" si="8"/>
        <v/>
      </c>
      <c r="X44" s="42" t="str">
        <f t="shared" si="8"/>
        <v/>
      </c>
      <c r="Y44" s="42" t="str">
        <f t="shared" si="8"/>
        <v>～</v>
      </c>
      <c r="Z44" s="42" t="str">
        <f t="shared" si="8"/>
        <v/>
      </c>
      <c r="AA44" s="42">
        <f t="shared" si="8"/>
        <v>25</v>
      </c>
      <c r="AB44" s="42" t="str">
        <f t="shared" si="8"/>
        <v/>
      </c>
      <c r="AC44" s="42" t="str">
        <f t="shared" si="8"/>
        <v/>
      </c>
      <c r="AD44" s="53">
        <f t="shared" si="8"/>
        <v>22.5</v>
      </c>
      <c r="AE44" s="42" t="str">
        <f t="shared" si="8"/>
        <v/>
      </c>
      <c r="AF44" s="42" t="str">
        <f t="shared" si="8"/>
        <v/>
      </c>
      <c r="AG44" s="42" t="str">
        <f t="shared" si="8"/>
        <v/>
      </c>
      <c r="AH44" s="53">
        <f t="shared" ca="1" si="8"/>
        <v>3</v>
      </c>
      <c r="AI44" s="42" t="str">
        <f t="shared" si="8"/>
        <v/>
      </c>
      <c r="AJ44" s="42" t="str">
        <f t="shared" si="8"/>
        <v/>
      </c>
      <c r="AK44" s="54" t="str">
        <f t="shared" si="8"/>
        <v/>
      </c>
      <c r="AL44" s="55">
        <f t="shared" ca="1" si="8"/>
        <v>67.5</v>
      </c>
      <c r="AM44" s="55" t="str">
        <f t="shared" si="8"/>
        <v/>
      </c>
      <c r="AN44" s="55" t="str">
        <f t="shared" si="8"/>
        <v/>
      </c>
      <c r="AO44" s="55" t="str">
        <f t="shared" si="8"/>
        <v/>
      </c>
      <c r="AP44" s="55" t="str">
        <f t="shared" si="8"/>
        <v/>
      </c>
      <c r="AQ44" s="56" t="str">
        <f t="shared" si="8"/>
        <v/>
      </c>
      <c r="AS44" s="19">
        <f ca="1">AS43+AH44</f>
        <v>8</v>
      </c>
      <c r="AT44" s="19">
        <f t="shared" ref="AT44:AT50" ca="1" si="9">IF(AS44&lt;$AH$51/2,0,1)</f>
        <v>0</v>
      </c>
      <c r="AU44" s="19">
        <f ca="1">AU43+AT44</f>
        <v>0</v>
      </c>
      <c r="AV44" s="19">
        <f t="shared" ref="AV44:AV50" si="10">V44</f>
        <v>20</v>
      </c>
      <c r="AW44" s="19">
        <f t="shared" ref="AW44:AW50" si="11">AA44</f>
        <v>25</v>
      </c>
      <c r="AY44"/>
      <c r="AZ44"/>
      <c r="BA44"/>
      <c r="BB44"/>
    </row>
    <row r="45" spans="1:54" ht="20.149999999999999" customHeight="1" x14ac:dyDescent="0.2">
      <c r="A45" t="str">
        <f t="shared" ref="A45:AQ45" si="12">IF(A8="","",A8)</f>
        <v/>
      </c>
      <c r="B45" t="str">
        <f t="shared" si="12"/>
        <v/>
      </c>
      <c r="C45" t="str">
        <f t="shared" si="12"/>
        <v/>
      </c>
      <c r="D45" t="str">
        <f t="shared" si="12"/>
        <v/>
      </c>
      <c r="E45" t="str">
        <f t="shared" si="12"/>
        <v/>
      </c>
      <c r="F45" t="str">
        <f t="shared" si="12"/>
        <v/>
      </c>
      <c r="G45" t="str">
        <f t="shared" si="12"/>
        <v/>
      </c>
      <c r="H45" t="str">
        <f t="shared" si="12"/>
        <v/>
      </c>
      <c r="I45" t="str">
        <f t="shared" si="12"/>
        <v/>
      </c>
      <c r="J45" t="str">
        <f t="shared" si="12"/>
        <v/>
      </c>
      <c r="K45" t="str">
        <f t="shared" si="12"/>
        <v/>
      </c>
      <c r="L45" t="str">
        <f t="shared" si="12"/>
        <v/>
      </c>
      <c r="M45" t="str">
        <f t="shared" si="12"/>
        <v/>
      </c>
      <c r="N45" t="str">
        <f t="shared" si="12"/>
        <v/>
      </c>
      <c r="O45" t="str">
        <f t="shared" si="12"/>
        <v/>
      </c>
      <c r="P45" t="str">
        <f t="shared" si="12"/>
        <v/>
      </c>
      <c r="Q45" t="str">
        <f t="shared" si="12"/>
        <v/>
      </c>
      <c r="R45" t="str">
        <f t="shared" si="12"/>
        <v/>
      </c>
      <c r="S45" t="str">
        <f t="shared" si="12"/>
        <v/>
      </c>
      <c r="T45" t="str">
        <f t="shared" si="12"/>
        <v/>
      </c>
      <c r="U45" t="str">
        <f t="shared" si="12"/>
        <v/>
      </c>
      <c r="V45" s="53">
        <f t="shared" si="12"/>
        <v>25</v>
      </c>
      <c r="W45" s="42" t="str">
        <f t="shared" si="12"/>
        <v/>
      </c>
      <c r="X45" s="42" t="str">
        <f t="shared" si="12"/>
        <v/>
      </c>
      <c r="Y45" s="42" t="str">
        <f t="shared" si="12"/>
        <v>～</v>
      </c>
      <c r="Z45" s="42" t="str">
        <f t="shared" si="12"/>
        <v/>
      </c>
      <c r="AA45" s="42">
        <f t="shared" si="12"/>
        <v>30</v>
      </c>
      <c r="AB45" s="42" t="str">
        <f t="shared" si="12"/>
        <v/>
      </c>
      <c r="AC45" s="42" t="str">
        <f t="shared" si="12"/>
        <v/>
      </c>
      <c r="AD45" s="69">
        <f t="shared" si="12"/>
        <v>27.5</v>
      </c>
      <c r="AE45" s="70" t="str">
        <f t="shared" si="12"/>
        <v/>
      </c>
      <c r="AF45" s="70" t="str">
        <f t="shared" si="12"/>
        <v/>
      </c>
      <c r="AG45" s="70" t="str">
        <f t="shared" si="12"/>
        <v/>
      </c>
      <c r="AH45" s="53">
        <f t="shared" ca="1" si="12"/>
        <v>7</v>
      </c>
      <c r="AI45" s="42" t="str">
        <f t="shared" si="12"/>
        <v/>
      </c>
      <c r="AJ45" s="42" t="str">
        <f t="shared" si="12"/>
        <v/>
      </c>
      <c r="AK45" s="54" t="str">
        <f t="shared" si="12"/>
        <v/>
      </c>
      <c r="AL45" s="71">
        <f t="shared" ca="1" si="12"/>
        <v>192.5</v>
      </c>
      <c r="AM45" s="71" t="str">
        <f t="shared" si="12"/>
        <v/>
      </c>
      <c r="AN45" s="71" t="str">
        <f t="shared" si="12"/>
        <v/>
      </c>
      <c r="AO45" s="71" t="str">
        <f t="shared" si="12"/>
        <v/>
      </c>
      <c r="AP45" s="71" t="str">
        <f t="shared" si="12"/>
        <v/>
      </c>
      <c r="AQ45" s="72" t="str">
        <f t="shared" si="12"/>
        <v/>
      </c>
      <c r="AS45" s="19">
        <f t="shared" ref="AS45:AS50" ca="1" si="13">AS44+AH45</f>
        <v>15</v>
      </c>
      <c r="AT45" s="19">
        <f t="shared" ca="1" si="9"/>
        <v>0</v>
      </c>
      <c r="AU45" s="19">
        <f t="shared" ref="AU45:AU50" ca="1" si="14">AU44+AT45</f>
        <v>0</v>
      </c>
      <c r="AV45" s="19">
        <f t="shared" si="10"/>
        <v>25</v>
      </c>
      <c r="AW45" s="19">
        <f t="shared" si="11"/>
        <v>30</v>
      </c>
      <c r="AY45"/>
      <c r="AZ45"/>
      <c r="BA45"/>
      <c r="BB45"/>
    </row>
    <row r="46" spans="1:54" ht="20.149999999999999" customHeight="1" x14ac:dyDescent="0.2">
      <c r="A46" t="str">
        <f t="shared" ref="A46:AQ46" si="15">IF(A9="","",A9)</f>
        <v/>
      </c>
      <c r="B46" t="str">
        <f t="shared" si="15"/>
        <v/>
      </c>
      <c r="C46" t="str">
        <f t="shared" si="15"/>
        <v/>
      </c>
      <c r="D46" t="str">
        <f t="shared" si="15"/>
        <v/>
      </c>
      <c r="E46" t="str">
        <f t="shared" si="15"/>
        <v/>
      </c>
      <c r="F46" t="str">
        <f t="shared" si="15"/>
        <v/>
      </c>
      <c r="G46" t="str">
        <f t="shared" si="15"/>
        <v/>
      </c>
      <c r="H46" t="str">
        <f t="shared" si="15"/>
        <v/>
      </c>
      <c r="I46" t="str">
        <f t="shared" si="15"/>
        <v/>
      </c>
      <c r="J46" t="str">
        <f t="shared" si="15"/>
        <v/>
      </c>
      <c r="K46" t="str">
        <f t="shared" si="15"/>
        <v/>
      </c>
      <c r="L46" t="str">
        <f t="shared" si="15"/>
        <v/>
      </c>
      <c r="M46" t="str">
        <f t="shared" si="15"/>
        <v/>
      </c>
      <c r="N46" t="str">
        <f t="shared" si="15"/>
        <v/>
      </c>
      <c r="O46" t="str">
        <f t="shared" si="15"/>
        <v/>
      </c>
      <c r="P46" t="str">
        <f t="shared" si="15"/>
        <v/>
      </c>
      <c r="Q46" t="str">
        <f t="shared" si="15"/>
        <v/>
      </c>
      <c r="R46" t="str">
        <f t="shared" si="15"/>
        <v/>
      </c>
      <c r="S46" t="str">
        <f t="shared" si="15"/>
        <v/>
      </c>
      <c r="T46" t="str">
        <f t="shared" si="15"/>
        <v/>
      </c>
      <c r="U46" t="str">
        <f t="shared" si="15"/>
        <v/>
      </c>
      <c r="V46" s="53">
        <f t="shared" si="15"/>
        <v>30</v>
      </c>
      <c r="W46" s="42" t="str">
        <f t="shared" si="15"/>
        <v/>
      </c>
      <c r="X46" s="42" t="str">
        <f t="shared" si="15"/>
        <v/>
      </c>
      <c r="Y46" s="42" t="str">
        <f t="shared" si="15"/>
        <v>～</v>
      </c>
      <c r="Z46" s="42" t="str">
        <f t="shared" si="15"/>
        <v/>
      </c>
      <c r="AA46" s="42">
        <f t="shared" si="15"/>
        <v>35</v>
      </c>
      <c r="AB46" s="42" t="str">
        <f t="shared" si="15"/>
        <v/>
      </c>
      <c r="AC46" s="42" t="str">
        <f t="shared" si="15"/>
        <v/>
      </c>
      <c r="AD46" s="53">
        <f t="shared" si="15"/>
        <v>32.5</v>
      </c>
      <c r="AE46" s="42" t="str">
        <f t="shared" si="15"/>
        <v/>
      </c>
      <c r="AF46" s="42" t="str">
        <f t="shared" si="15"/>
        <v/>
      </c>
      <c r="AG46" s="42" t="str">
        <f t="shared" si="15"/>
        <v/>
      </c>
      <c r="AH46" s="69">
        <f t="shared" ca="1" si="15"/>
        <v>9</v>
      </c>
      <c r="AI46" s="70" t="str">
        <f t="shared" si="15"/>
        <v/>
      </c>
      <c r="AJ46" s="70" t="str">
        <f t="shared" si="15"/>
        <v/>
      </c>
      <c r="AK46" s="73" t="str">
        <f t="shared" si="15"/>
        <v/>
      </c>
      <c r="AL46" s="71">
        <f t="shared" ca="1" si="15"/>
        <v>292.5</v>
      </c>
      <c r="AM46" s="71" t="str">
        <f t="shared" si="15"/>
        <v/>
      </c>
      <c r="AN46" s="71" t="str">
        <f t="shared" si="15"/>
        <v/>
      </c>
      <c r="AO46" s="71" t="str">
        <f t="shared" si="15"/>
        <v/>
      </c>
      <c r="AP46" s="71" t="str">
        <f t="shared" si="15"/>
        <v/>
      </c>
      <c r="AQ46" s="72" t="str">
        <f t="shared" si="15"/>
        <v/>
      </c>
      <c r="AS46" s="19">
        <f t="shared" ca="1" si="13"/>
        <v>24</v>
      </c>
      <c r="AT46" s="19">
        <f t="shared" ca="1" si="9"/>
        <v>0</v>
      </c>
      <c r="AU46" s="19">
        <f t="shared" ca="1" si="14"/>
        <v>0</v>
      </c>
      <c r="AV46" s="19">
        <f t="shared" si="10"/>
        <v>30</v>
      </c>
      <c r="AW46" s="19">
        <f t="shared" si="11"/>
        <v>35</v>
      </c>
      <c r="AY46"/>
      <c r="AZ46"/>
      <c r="BA46"/>
      <c r="BB46"/>
    </row>
    <row r="47" spans="1:54" ht="20.149999999999999" customHeight="1" x14ac:dyDescent="0.2">
      <c r="A47" t="str">
        <f t="shared" ref="A47:AQ47" si="16">IF(A10="","",A10)</f>
        <v/>
      </c>
      <c r="B47" s="1" t="str">
        <f t="shared" si="16"/>
        <v/>
      </c>
      <c r="C47" t="str">
        <f t="shared" si="16"/>
        <v/>
      </c>
      <c r="D47" t="str">
        <f t="shared" si="16"/>
        <v/>
      </c>
      <c r="E47" t="str">
        <f t="shared" si="16"/>
        <v/>
      </c>
      <c r="F47" t="str">
        <f t="shared" si="16"/>
        <v/>
      </c>
      <c r="G47" t="str">
        <f t="shared" si="16"/>
        <v/>
      </c>
      <c r="H47" t="str">
        <f t="shared" si="16"/>
        <v/>
      </c>
      <c r="I47" t="str">
        <f t="shared" si="16"/>
        <v/>
      </c>
      <c r="J47" t="str">
        <f t="shared" si="16"/>
        <v/>
      </c>
      <c r="K47" t="str">
        <f t="shared" si="16"/>
        <v/>
      </c>
      <c r="L47" t="str">
        <f t="shared" si="16"/>
        <v/>
      </c>
      <c r="M47" t="str">
        <f t="shared" si="16"/>
        <v/>
      </c>
      <c r="N47" t="str">
        <f t="shared" si="16"/>
        <v/>
      </c>
      <c r="O47" t="str">
        <f t="shared" si="16"/>
        <v/>
      </c>
      <c r="P47" t="str">
        <f t="shared" si="16"/>
        <v/>
      </c>
      <c r="Q47" t="str">
        <f t="shared" si="16"/>
        <v/>
      </c>
      <c r="R47" t="str">
        <f t="shared" si="16"/>
        <v/>
      </c>
      <c r="S47" t="str">
        <f t="shared" si="16"/>
        <v/>
      </c>
      <c r="T47" t="str">
        <f t="shared" si="16"/>
        <v/>
      </c>
      <c r="U47" t="str">
        <f t="shared" si="16"/>
        <v/>
      </c>
      <c r="V47" s="53">
        <f t="shared" si="16"/>
        <v>35</v>
      </c>
      <c r="W47" s="42" t="str">
        <f t="shared" si="16"/>
        <v/>
      </c>
      <c r="X47" s="42" t="str">
        <f t="shared" si="16"/>
        <v/>
      </c>
      <c r="Y47" s="42" t="str">
        <f t="shared" si="16"/>
        <v>～</v>
      </c>
      <c r="Z47" s="42" t="str">
        <f t="shared" si="16"/>
        <v/>
      </c>
      <c r="AA47" s="42">
        <f t="shared" si="16"/>
        <v>40</v>
      </c>
      <c r="AB47" s="42" t="str">
        <f t="shared" si="16"/>
        <v/>
      </c>
      <c r="AC47" s="42" t="str">
        <f t="shared" si="16"/>
        <v/>
      </c>
      <c r="AD47" s="69">
        <f t="shared" si="16"/>
        <v>37.5</v>
      </c>
      <c r="AE47" s="70" t="str">
        <f t="shared" si="16"/>
        <v/>
      </c>
      <c r="AF47" s="70" t="str">
        <f t="shared" si="16"/>
        <v/>
      </c>
      <c r="AG47" s="70" t="str">
        <f t="shared" si="16"/>
        <v/>
      </c>
      <c r="AH47" s="53">
        <f t="shared" ca="1" si="16"/>
        <v>13</v>
      </c>
      <c r="AI47" s="42" t="str">
        <f t="shared" si="16"/>
        <v/>
      </c>
      <c r="AJ47" s="42" t="str">
        <f t="shared" si="16"/>
        <v/>
      </c>
      <c r="AK47" s="54" t="str">
        <f t="shared" si="16"/>
        <v/>
      </c>
      <c r="AL47" s="55">
        <f t="shared" ca="1" si="16"/>
        <v>487.5</v>
      </c>
      <c r="AM47" s="55" t="str">
        <f t="shared" si="16"/>
        <v/>
      </c>
      <c r="AN47" s="55" t="str">
        <f t="shared" si="16"/>
        <v/>
      </c>
      <c r="AO47" s="55" t="str">
        <f t="shared" si="16"/>
        <v/>
      </c>
      <c r="AP47" s="55" t="str">
        <f t="shared" si="16"/>
        <v/>
      </c>
      <c r="AQ47" s="56" t="str">
        <f t="shared" si="16"/>
        <v/>
      </c>
      <c r="AS47" s="19">
        <f t="shared" ca="1" si="13"/>
        <v>37</v>
      </c>
      <c r="AT47" s="19">
        <f t="shared" ca="1" si="9"/>
        <v>1</v>
      </c>
      <c r="AU47" s="19">
        <f t="shared" ca="1" si="14"/>
        <v>1</v>
      </c>
      <c r="AV47" s="19">
        <f t="shared" si="10"/>
        <v>35</v>
      </c>
      <c r="AW47" s="19">
        <f t="shared" si="11"/>
        <v>40</v>
      </c>
      <c r="AY47"/>
      <c r="AZ47"/>
      <c r="BA47"/>
      <c r="BB47"/>
    </row>
    <row r="48" spans="1:54" ht="20.149999999999999" customHeight="1" x14ac:dyDescent="0.2">
      <c r="A48" t="str">
        <f t="shared" ref="A48:AQ48" si="17">IF(A11="","",A11)</f>
        <v/>
      </c>
      <c r="B48" t="str">
        <f t="shared" si="17"/>
        <v/>
      </c>
      <c r="C48" t="str">
        <f t="shared" si="17"/>
        <v/>
      </c>
      <c r="D48" t="str">
        <f t="shared" si="17"/>
        <v/>
      </c>
      <c r="E48" t="str">
        <f t="shared" si="17"/>
        <v/>
      </c>
      <c r="F48" t="str">
        <f t="shared" si="17"/>
        <v/>
      </c>
      <c r="G48" t="str">
        <f t="shared" si="17"/>
        <v/>
      </c>
      <c r="H48" t="str">
        <f t="shared" si="17"/>
        <v/>
      </c>
      <c r="I48" t="str">
        <f t="shared" si="17"/>
        <v/>
      </c>
      <c r="J48" t="str">
        <f t="shared" si="17"/>
        <v/>
      </c>
      <c r="K48" t="str">
        <f t="shared" si="17"/>
        <v/>
      </c>
      <c r="L48" t="str">
        <f t="shared" si="17"/>
        <v/>
      </c>
      <c r="M48" t="str">
        <f t="shared" si="17"/>
        <v/>
      </c>
      <c r="N48" t="str">
        <f t="shared" si="17"/>
        <v/>
      </c>
      <c r="O48" t="str">
        <f t="shared" si="17"/>
        <v/>
      </c>
      <c r="P48" t="str">
        <f t="shared" si="17"/>
        <v/>
      </c>
      <c r="Q48" t="str">
        <f t="shared" si="17"/>
        <v/>
      </c>
      <c r="R48" t="str">
        <f t="shared" si="17"/>
        <v/>
      </c>
      <c r="S48" t="str">
        <f t="shared" si="17"/>
        <v/>
      </c>
      <c r="T48" t="str">
        <f t="shared" si="17"/>
        <v/>
      </c>
      <c r="U48" t="str">
        <f t="shared" si="17"/>
        <v/>
      </c>
      <c r="V48" s="53">
        <f t="shared" si="17"/>
        <v>40</v>
      </c>
      <c r="W48" s="42" t="str">
        <f t="shared" si="17"/>
        <v/>
      </c>
      <c r="X48" s="42" t="str">
        <f t="shared" si="17"/>
        <v/>
      </c>
      <c r="Y48" s="42" t="str">
        <f t="shared" si="17"/>
        <v>～</v>
      </c>
      <c r="Z48" s="42" t="str">
        <f t="shared" si="17"/>
        <v/>
      </c>
      <c r="AA48" s="42">
        <f t="shared" si="17"/>
        <v>45</v>
      </c>
      <c r="AB48" s="42" t="str">
        <f t="shared" si="17"/>
        <v/>
      </c>
      <c r="AC48" s="42" t="str">
        <f t="shared" si="17"/>
        <v/>
      </c>
      <c r="AD48" s="53">
        <f t="shared" si="17"/>
        <v>42.5</v>
      </c>
      <c r="AE48" s="42" t="str">
        <f t="shared" si="17"/>
        <v/>
      </c>
      <c r="AF48" s="42" t="str">
        <f t="shared" si="17"/>
        <v/>
      </c>
      <c r="AG48" s="42" t="str">
        <f t="shared" si="17"/>
        <v/>
      </c>
      <c r="AH48" s="53">
        <f t="shared" ca="1" si="17"/>
        <v>9</v>
      </c>
      <c r="AI48" s="42" t="str">
        <f t="shared" si="17"/>
        <v/>
      </c>
      <c r="AJ48" s="42" t="str">
        <f t="shared" si="17"/>
        <v/>
      </c>
      <c r="AK48" s="54" t="str">
        <f t="shared" si="17"/>
        <v/>
      </c>
      <c r="AL48" s="55">
        <f t="shared" ca="1" si="17"/>
        <v>382.5</v>
      </c>
      <c r="AM48" s="55" t="str">
        <f t="shared" si="17"/>
        <v/>
      </c>
      <c r="AN48" s="55" t="str">
        <f t="shared" si="17"/>
        <v/>
      </c>
      <c r="AO48" s="55" t="str">
        <f t="shared" si="17"/>
        <v/>
      </c>
      <c r="AP48" s="55" t="str">
        <f t="shared" si="17"/>
        <v/>
      </c>
      <c r="AQ48" s="56" t="str">
        <f t="shared" si="17"/>
        <v/>
      </c>
      <c r="AS48" s="19">
        <f t="shared" ca="1" si="13"/>
        <v>46</v>
      </c>
      <c r="AT48" s="19">
        <f t="shared" ca="1" si="9"/>
        <v>1</v>
      </c>
      <c r="AU48" s="19">
        <f t="shared" ca="1" si="14"/>
        <v>2</v>
      </c>
      <c r="AV48" s="19">
        <f t="shared" si="10"/>
        <v>40</v>
      </c>
      <c r="AW48" s="19">
        <f t="shared" si="11"/>
        <v>45</v>
      </c>
      <c r="AY48"/>
      <c r="AZ48"/>
      <c r="BA48"/>
      <c r="BB48"/>
    </row>
    <row r="49" spans="1:51" customFormat="1" ht="20.149999999999999" customHeight="1" x14ac:dyDescent="0.2">
      <c r="A49" t="str">
        <f t="shared" ref="A49:AQ49" si="18">IF(A12="","",A12)</f>
        <v/>
      </c>
      <c r="B49" t="str">
        <f t="shared" si="18"/>
        <v/>
      </c>
      <c r="C49" t="str">
        <f t="shared" si="18"/>
        <v/>
      </c>
      <c r="D49" t="str">
        <f t="shared" si="18"/>
        <v/>
      </c>
      <c r="E49" t="str">
        <f t="shared" si="18"/>
        <v/>
      </c>
      <c r="F49" t="str">
        <f t="shared" si="18"/>
        <v/>
      </c>
      <c r="G49" t="str">
        <f t="shared" si="18"/>
        <v/>
      </c>
      <c r="H49" t="str">
        <f t="shared" si="18"/>
        <v/>
      </c>
      <c r="I49" t="str">
        <f t="shared" si="18"/>
        <v/>
      </c>
      <c r="J49" t="str">
        <f t="shared" si="18"/>
        <v/>
      </c>
      <c r="K49" t="str">
        <f t="shared" si="18"/>
        <v/>
      </c>
      <c r="L49" t="str">
        <f t="shared" si="18"/>
        <v/>
      </c>
      <c r="M49" t="str">
        <f t="shared" si="18"/>
        <v/>
      </c>
      <c r="N49" t="str">
        <f t="shared" si="18"/>
        <v/>
      </c>
      <c r="O49" t="str">
        <f t="shared" si="18"/>
        <v/>
      </c>
      <c r="P49" t="str">
        <f t="shared" si="18"/>
        <v/>
      </c>
      <c r="Q49" t="str">
        <f t="shared" si="18"/>
        <v/>
      </c>
      <c r="R49" t="str">
        <f t="shared" si="18"/>
        <v/>
      </c>
      <c r="S49" t="str">
        <f t="shared" si="18"/>
        <v/>
      </c>
      <c r="T49" t="str">
        <f t="shared" si="18"/>
        <v/>
      </c>
      <c r="U49" t="str">
        <f t="shared" si="18"/>
        <v/>
      </c>
      <c r="V49" s="53">
        <f t="shared" si="18"/>
        <v>45</v>
      </c>
      <c r="W49" s="42" t="str">
        <f t="shared" si="18"/>
        <v/>
      </c>
      <c r="X49" s="42" t="str">
        <f t="shared" si="18"/>
        <v/>
      </c>
      <c r="Y49" s="42" t="str">
        <f t="shared" si="18"/>
        <v>～</v>
      </c>
      <c r="Z49" s="42" t="str">
        <f t="shared" si="18"/>
        <v/>
      </c>
      <c r="AA49" s="42">
        <f t="shared" si="18"/>
        <v>50</v>
      </c>
      <c r="AB49" s="42" t="str">
        <f t="shared" si="18"/>
        <v/>
      </c>
      <c r="AC49" s="42" t="str">
        <f t="shared" si="18"/>
        <v/>
      </c>
      <c r="AD49" s="53">
        <f t="shared" si="18"/>
        <v>47.5</v>
      </c>
      <c r="AE49" s="42" t="str">
        <f t="shared" si="18"/>
        <v/>
      </c>
      <c r="AF49" s="42" t="str">
        <f t="shared" si="18"/>
        <v/>
      </c>
      <c r="AG49" s="42" t="str">
        <f t="shared" si="18"/>
        <v/>
      </c>
      <c r="AH49" s="53">
        <f t="shared" ca="1" si="18"/>
        <v>4</v>
      </c>
      <c r="AI49" s="42" t="str">
        <f t="shared" si="18"/>
        <v/>
      </c>
      <c r="AJ49" s="42" t="str">
        <f t="shared" si="18"/>
        <v/>
      </c>
      <c r="AK49" s="54" t="str">
        <f t="shared" si="18"/>
        <v/>
      </c>
      <c r="AL49" s="55">
        <f t="shared" ca="1" si="18"/>
        <v>190</v>
      </c>
      <c r="AM49" s="55" t="str">
        <f t="shared" si="18"/>
        <v/>
      </c>
      <c r="AN49" s="55" t="str">
        <f t="shared" si="18"/>
        <v/>
      </c>
      <c r="AO49" s="55" t="str">
        <f t="shared" si="18"/>
        <v/>
      </c>
      <c r="AP49" s="55" t="str">
        <f t="shared" si="18"/>
        <v/>
      </c>
      <c r="AQ49" s="56" t="str">
        <f t="shared" si="18"/>
        <v/>
      </c>
      <c r="AS49" s="19">
        <f t="shared" ca="1" si="13"/>
        <v>50</v>
      </c>
      <c r="AT49" s="19">
        <f t="shared" ca="1" si="9"/>
        <v>1</v>
      </c>
      <c r="AU49" s="19">
        <f t="shared" ca="1" si="14"/>
        <v>3</v>
      </c>
      <c r="AV49" s="19">
        <f t="shared" si="10"/>
        <v>45</v>
      </c>
      <c r="AW49" s="19">
        <f t="shared" si="11"/>
        <v>50</v>
      </c>
    </row>
    <row r="50" spans="1:51" customFormat="1" ht="20.149999999999999" customHeight="1" x14ac:dyDescent="0.2">
      <c r="A50" t="str">
        <f t="shared" ref="A50:AQ50" si="19">IF(A13="","",A13)</f>
        <v/>
      </c>
      <c r="B50" t="str">
        <f t="shared" si="19"/>
        <v/>
      </c>
      <c r="C50" t="str">
        <f t="shared" si="19"/>
        <v/>
      </c>
      <c r="D50" t="str">
        <f t="shared" si="19"/>
        <v/>
      </c>
      <c r="E50" t="str">
        <f t="shared" si="19"/>
        <v/>
      </c>
      <c r="F50" t="str">
        <f t="shared" si="19"/>
        <v/>
      </c>
      <c r="G50" t="str">
        <f t="shared" si="19"/>
        <v/>
      </c>
      <c r="H50" t="str">
        <f t="shared" si="19"/>
        <v/>
      </c>
      <c r="I50" t="str">
        <f t="shared" si="19"/>
        <v/>
      </c>
      <c r="J50" t="str">
        <f t="shared" si="19"/>
        <v/>
      </c>
      <c r="K50" t="str">
        <f t="shared" si="19"/>
        <v/>
      </c>
      <c r="L50" t="str">
        <f t="shared" si="19"/>
        <v/>
      </c>
      <c r="M50" t="str">
        <f t="shared" si="19"/>
        <v/>
      </c>
      <c r="N50" t="str">
        <f t="shared" si="19"/>
        <v/>
      </c>
      <c r="O50" t="str">
        <f t="shared" si="19"/>
        <v/>
      </c>
      <c r="P50" t="str">
        <f t="shared" si="19"/>
        <v/>
      </c>
      <c r="Q50" t="str">
        <f t="shared" si="19"/>
        <v/>
      </c>
      <c r="R50" t="str">
        <f t="shared" si="19"/>
        <v/>
      </c>
      <c r="S50" t="str">
        <f t="shared" si="19"/>
        <v/>
      </c>
      <c r="T50" t="str">
        <f t="shared" si="19"/>
        <v/>
      </c>
      <c r="U50" t="str">
        <f t="shared" si="19"/>
        <v/>
      </c>
      <c r="V50" s="66">
        <f t="shared" si="19"/>
        <v>50</v>
      </c>
      <c r="W50" s="67" t="str">
        <f t="shared" si="19"/>
        <v/>
      </c>
      <c r="X50" s="67" t="str">
        <f t="shared" si="19"/>
        <v/>
      </c>
      <c r="Y50" s="67" t="str">
        <f t="shared" si="19"/>
        <v>～</v>
      </c>
      <c r="Z50" s="67" t="str">
        <f t="shared" si="19"/>
        <v/>
      </c>
      <c r="AA50" s="67">
        <f t="shared" si="19"/>
        <v>55</v>
      </c>
      <c r="AB50" s="67" t="str">
        <f t="shared" si="19"/>
        <v/>
      </c>
      <c r="AC50" s="67" t="str">
        <f t="shared" si="19"/>
        <v/>
      </c>
      <c r="AD50" s="66">
        <f t="shared" si="19"/>
        <v>52.5</v>
      </c>
      <c r="AE50" s="67" t="str">
        <f t="shared" si="19"/>
        <v/>
      </c>
      <c r="AF50" s="67" t="str">
        <f t="shared" si="19"/>
        <v/>
      </c>
      <c r="AG50" s="67" t="str">
        <f t="shared" si="19"/>
        <v/>
      </c>
      <c r="AH50" s="66">
        <f t="shared" ca="1" si="19"/>
        <v>1</v>
      </c>
      <c r="AI50" s="67" t="str">
        <f t="shared" si="19"/>
        <v/>
      </c>
      <c r="AJ50" s="67" t="str">
        <f t="shared" si="19"/>
        <v/>
      </c>
      <c r="AK50" s="68" t="str">
        <f t="shared" si="19"/>
        <v/>
      </c>
      <c r="AL50" s="51">
        <f t="shared" ca="1" si="19"/>
        <v>52.5</v>
      </c>
      <c r="AM50" s="51" t="str">
        <f t="shared" si="19"/>
        <v/>
      </c>
      <c r="AN50" s="51" t="str">
        <f t="shared" si="19"/>
        <v/>
      </c>
      <c r="AO50" s="51" t="str">
        <f t="shared" si="19"/>
        <v/>
      </c>
      <c r="AP50" s="51" t="str">
        <f t="shared" si="19"/>
        <v/>
      </c>
      <c r="AQ50" s="52" t="str">
        <f t="shared" si="19"/>
        <v/>
      </c>
      <c r="AS50" s="19">
        <f t="shared" ca="1" si="13"/>
        <v>51</v>
      </c>
      <c r="AT50" s="19">
        <f t="shared" ca="1" si="9"/>
        <v>1</v>
      </c>
      <c r="AU50" s="19">
        <f t="shared" ca="1" si="14"/>
        <v>4</v>
      </c>
      <c r="AV50" s="19">
        <f t="shared" si="10"/>
        <v>50</v>
      </c>
      <c r="AW50" s="19">
        <f t="shared" si="11"/>
        <v>55</v>
      </c>
    </row>
    <row r="51" spans="1:51" customFormat="1" ht="20.149999999999999" customHeight="1" x14ac:dyDescent="0.2">
      <c r="A51" t="str">
        <f t="shared" ref="A51:AQ51" si="20">IF(A14="","",A14)</f>
        <v/>
      </c>
      <c r="B51" t="str">
        <f t="shared" si="20"/>
        <v/>
      </c>
      <c r="C51" s="1" t="str">
        <f t="shared" si="20"/>
        <v/>
      </c>
      <c r="D51" t="str">
        <f t="shared" si="20"/>
        <v/>
      </c>
      <c r="E51" t="str">
        <f t="shared" si="20"/>
        <v/>
      </c>
      <c r="F51" t="str">
        <f t="shared" si="20"/>
        <v/>
      </c>
      <c r="G51" t="str">
        <f t="shared" si="20"/>
        <v/>
      </c>
      <c r="H51" t="str">
        <f t="shared" si="20"/>
        <v/>
      </c>
      <c r="I51" t="str">
        <f t="shared" si="20"/>
        <v/>
      </c>
      <c r="J51" t="str">
        <f t="shared" si="20"/>
        <v/>
      </c>
      <c r="K51" t="str">
        <f t="shared" si="20"/>
        <v/>
      </c>
      <c r="L51" t="str">
        <f t="shared" si="20"/>
        <v/>
      </c>
      <c r="M51" t="str">
        <f t="shared" si="20"/>
        <v/>
      </c>
      <c r="N51" t="str">
        <f t="shared" si="20"/>
        <v/>
      </c>
      <c r="O51" t="str">
        <f t="shared" si="20"/>
        <v/>
      </c>
      <c r="P51" t="str">
        <f t="shared" si="20"/>
        <v/>
      </c>
      <c r="Q51" t="str">
        <f t="shared" si="20"/>
        <v/>
      </c>
      <c r="R51" t="str">
        <f t="shared" si="20"/>
        <v/>
      </c>
      <c r="S51" t="str">
        <f t="shared" si="20"/>
        <v/>
      </c>
      <c r="T51" t="str">
        <f t="shared" si="20"/>
        <v/>
      </c>
      <c r="U51" t="str">
        <f t="shared" si="20"/>
        <v/>
      </c>
      <c r="V51" s="45" t="str">
        <f t="shared" si="20"/>
        <v>計</v>
      </c>
      <c r="W51" s="45" t="str">
        <f t="shared" si="20"/>
        <v/>
      </c>
      <c r="X51" s="45" t="str">
        <f t="shared" si="20"/>
        <v/>
      </c>
      <c r="Y51" s="45" t="str">
        <f t="shared" si="20"/>
        <v/>
      </c>
      <c r="Z51" s="45" t="str">
        <f t="shared" si="20"/>
        <v/>
      </c>
      <c r="AA51" s="45" t="str">
        <f t="shared" si="20"/>
        <v/>
      </c>
      <c r="AB51" s="45" t="str">
        <f t="shared" si="20"/>
        <v/>
      </c>
      <c r="AC51" s="45" t="str">
        <f t="shared" si="20"/>
        <v/>
      </c>
      <c r="AD51" s="38" t="str">
        <f t="shared" si="20"/>
        <v/>
      </c>
      <c r="AE51" s="38" t="str">
        <f t="shared" si="20"/>
        <v/>
      </c>
      <c r="AF51" s="38" t="str">
        <f t="shared" si="20"/>
        <v/>
      </c>
      <c r="AG51" s="38" t="str">
        <f t="shared" si="20"/>
        <v/>
      </c>
      <c r="AH51" s="45">
        <f t="shared" ca="1" si="20"/>
        <v>51</v>
      </c>
      <c r="AI51" s="45" t="str">
        <f t="shared" si="20"/>
        <v/>
      </c>
      <c r="AJ51" s="45" t="str">
        <f t="shared" si="20"/>
        <v/>
      </c>
      <c r="AK51" s="45" t="str">
        <f t="shared" si="20"/>
        <v/>
      </c>
      <c r="AL51" s="46">
        <f t="shared" ca="1" si="20"/>
        <v>1752.5</v>
      </c>
      <c r="AM51" s="46" t="str">
        <f t="shared" si="20"/>
        <v/>
      </c>
      <c r="AN51" s="46" t="str">
        <f t="shared" si="20"/>
        <v/>
      </c>
      <c r="AO51" s="46" t="str">
        <f t="shared" si="20"/>
        <v/>
      </c>
      <c r="AP51" s="46" t="str">
        <f t="shared" si="20"/>
        <v/>
      </c>
      <c r="AQ51" s="46" t="str">
        <f t="shared" si="20"/>
        <v/>
      </c>
      <c r="AS51" s="19"/>
      <c r="AT51" s="19"/>
      <c r="AU51" s="19"/>
      <c r="AV51" s="19"/>
      <c r="AW51" s="19"/>
    </row>
    <row r="52" spans="1:51" customFormat="1" ht="20.149999999999999" customHeight="1" x14ac:dyDescent="0.2">
      <c r="A52" s="1" t="str">
        <f>IF(A15="","",A15)</f>
        <v/>
      </c>
      <c r="B52" s="1" t="str">
        <f>IF(B15="","",B15)</f>
        <v>(2)</v>
      </c>
      <c r="E52" t="str">
        <f>IF(E15="","",E15)</f>
        <v>Ｒ中学校の1年生男子の握力の平均値を小数第１位を四捨五入して</v>
      </c>
      <c r="AS52" s="19"/>
      <c r="AT52" s="19"/>
      <c r="AU52" s="19"/>
      <c r="AV52" s="19"/>
      <c r="AW52" s="19"/>
    </row>
    <row r="53" spans="1:51" customFormat="1" ht="20.149999999999999" customHeight="1" x14ac:dyDescent="0.2">
      <c r="A53" t="str">
        <f>IF(A16="","",A16)</f>
        <v/>
      </c>
      <c r="B53" t="str">
        <f>IF(B16="","",B16)</f>
        <v/>
      </c>
      <c r="C53" t="str">
        <f>IF(C16="","",C16)</f>
        <v/>
      </c>
      <c r="D53" t="str">
        <f>IF(D16="","",D16)</f>
        <v/>
      </c>
      <c r="E53" t="str">
        <f>IF(E16="","",E16)</f>
        <v>求めなさい。</v>
      </c>
      <c r="AN53" s="20"/>
      <c r="AO53" s="20"/>
      <c r="AP53" s="20"/>
      <c r="AQ53" s="20"/>
      <c r="AS53" s="19"/>
      <c r="AT53" s="19"/>
      <c r="AU53" s="19"/>
      <c r="AV53" s="19"/>
      <c r="AW53" s="19"/>
    </row>
    <row r="54" spans="1:51" customFormat="1" ht="20.149999999999999" customHeight="1" x14ac:dyDescent="0.2">
      <c r="A54" t="str">
        <f t="shared" ref="A54:AQ54" si="21">IF(A17="","",A17)</f>
        <v/>
      </c>
      <c r="B54" s="1" t="str">
        <f t="shared" si="21"/>
        <v/>
      </c>
      <c r="C54" t="str">
        <f t="shared" si="21"/>
        <v/>
      </c>
      <c r="D54" t="str">
        <f t="shared" si="21"/>
        <v/>
      </c>
      <c r="E54" t="str">
        <f t="shared" si="21"/>
        <v/>
      </c>
      <c r="F54" t="str">
        <f t="shared" si="21"/>
        <v/>
      </c>
      <c r="G54" t="str">
        <f t="shared" si="21"/>
        <v/>
      </c>
      <c r="H54" t="str">
        <f t="shared" si="21"/>
        <v/>
      </c>
      <c r="I54" s="18" t="str">
        <f t="shared" si="21"/>
        <v/>
      </c>
      <c r="J54" s="18" t="str">
        <f t="shared" si="21"/>
        <v/>
      </c>
      <c r="K54" s="18" t="str">
        <f t="shared" si="21"/>
        <v/>
      </c>
      <c r="L54" s="18" t="str">
        <f t="shared" si="21"/>
        <v/>
      </c>
      <c r="M54" t="str">
        <f t="shared" si="21"/>
        <v/>
      </c>
      <c r="N54" t="str">
        <f t="shared" si="21"/>
        <v/>
      </c>
      <c r="O54" t="str">
        <f t="shared" si="21"/>
        <v/>
      </c>
      <c r="P54" t="str">
        <f t="shared" si="21"/>
        <v/>
      </c>
      <c r="Q54" t="str">
        <f t="shared" si="21"/>
        <v/>
      </c>
      <c r="R54" t="str">
        <f t="shared" si="21"/>
        <v/>
      </c>
      <c r="S54" t="str">
        <f t="shared" si="21"/>
        <v/>
      </c>
      <c r="T54" t="str">
        <f t="shared" si="21"/>
        <v/>
      </c>
      <c r="U54" t="str">
        <f t="shared" si="21"/>
        <v/>
      </c>
      <c r="V54" t="str">
        <f t="shared" si="21"/>
        <v/>
      </c>
      <c r="W54" t="str">
        <f t="shared" si="21"/>
        <v/>
      </c>
      <c r="X54" t="str">
        <f t="shared" si="21"/>
        <v/>
      </c>
      <c r="Y54" t="str">
        <f t="shared" si="21"/>
        <v/>
      </c>
      <c r="Z54" t="str">
        <f t="shared" si="21"/>
        <v/>
      </c>
      <c r="AA54" t="str">
        <f t="shared" si="21"/>
        <v/>
      </c>
      <c r="AB54" s="20" t="str">
        <f t="shared" si="21"/>
        <v/>
      </c>
      <c r="AC54" s="20" t="str">
        <f t="shared" si="21"/>
        <v/>
      </c>
      <c r="AD54" s="20" t="str">
        <f t="shared" si="21"/>
        <v/>
      </c>
      <c r="AE54" s="20" t="str">
        <f t="shared" si="21"/>
        <v/>
      </c>
      <c r="AF54" s="20" t="str">
        <f t="shared" si="21"/>
        <v/>
      </c>
      <c r="AG54" t="str">
        <f t="shared" si="21"/>
        <v/>
      </c>
      <c r="AH54" t="str">
        <f t="shared" si="21"/>
        <v/>
      </c>
      <c r="AI54" s="20" t="str">
        <f t="shared" si="21"/>
        <v/>
      </c>
      <c r="AJ54" s="20" t="str">
        <f t="shared" si="21"/>
        <v/>
      </c>
      <c r="AK54" s="20" t="str">
        <f t="shared" si="21"/>
        <v/>
      </c>
      <c r="AL54" s="20" t="str">
        <f t="shared" si="21"/>
        <v/>
      </c>
      <c r="AM54" s="20" t="str">
        <f t="shared" si="21"/>
        <v/>
      </c>
      <c r="AN54" t="str">
        <f t="shared" si="21"/>
        <v/>
      </c>
      <c r="AO54" t="str">
        <f t="shared" si="21"/>
        <v/>
      </c>
      <c r="AP54" t="str">
        <f t="shared" si="21"/>
        <v/>
      </c>
      <c r="AQ54" t="str">
        <f t="shared" si="21"/>
        <v/>
      </c>
      <c r="AS54" s="19"/>
      <c r="AT54" s="19"/>
      <c r="AU54" s="19"/>
      <c r="AV54" s="19"/>
      <c r="AW54" s="19"/>
    </row>
    <row r="55" spans="1:51" customFormat="1" ht="20.149999999999999" customHeight="1" x14ac:dyDescent="0.2">
      <c r="A55" t="str">
        <f t="shared" ref="A55:AQ55" si="22">IF(A18="","",A18)</f>
        <v/>
      </c>
      <c r="B55" t="str">
        <f t="shared" si="22"/>
        <v/>
      </c>
      <c r="C55" t="str">
        <f t="shared" si="22"/>
        <v/>
      </c>
      <c r="D55" t="str">
        <f t="shared" si="22"/>
        <v/>
      </c>
      <c r="E55" s="75">
        <f ca="1">AL51</f>
        <v>1752.5</v>
      </c>
      <c r="F55" s="75"/>
      <c r="G55" s="75"/>
      <c r="H55" s="75"/>
      <c r="I55" s="75"/>
      <c r="J55" s="70" t="s">
        <v>64</v>
      </c>
      <c r="K55" s="70"/>
      <c r="L55" s="70">
        <f ca="1">AH51</f>
        <v>51</v>
      </c>
      <c r="M55" s="70"/>
      <c r="N55" s="70" t="s">
        <v>6</v>
      </c>
      <c r="O55" s="70"/>
      <c r="P55" s="70">
        <f ca="1">E55/L55</f>
        <v>34.362745098039213</v>
      </c>
      <c r="Q55" s="70"/>
      <c r="R55" s="70"/>
      <c r="S55" s="70"/>
      <c r="T55" s="9"/>
      <c r="U55" s="9" t="str">
        <f t="shared" si="22"/>
        <v/>
      </c>
      <c r="V55" s="9" t="str">
        <f t="shared" si="22"/>
        <v/>
      </c>
      <c r="W55" s="9" t="str">
        <f t="shared" si="22"/>
        <v/>
      </c>
      <c r="X55" s="9" t="str">
        <f t="shared" si="22"/>
        <v/>
      </c>
      <c r="Y55" s="9" t="str">
        <f t="shared" si="22"/>
        <v/>
      </c>
      <c r="Z55" s="74">
        <f ca="1">ROUND(P55,0)</f>
        <v>34</v>
      </c>
      <c r="AA55" s="74"/>
      <c r="AB55" s="23" t="s">
        <v>65</v>
      </c>
      <c r="AC55" s="23"/>
      <c r="AD55" s="23"/>
      <c r="AE55" s="18" t="str">
        <f t="shared" si="22"/>
        <v/>
      </c>
      <c r="AF55" s="18" t="str">
        <f t="shared" si="22"/>
        <v/>
      </c>
      <c r="AG55" t="str">
        <f t="shared" si="22"/>
        <v/>
      </c>
      <c r="AH55" t="str">
        <f t="shared" si="22"/>
        <v/>
      </c>
      <c r="AI55" s="18" t="str">
        <f t="shared" si="22"/>
        <v/>
      </c>
      <c r="AJ55" s="18" t="str">
        <f t="shared" si="22"/>
        <v/>
      </c>
      <c r="AK55" s="18" t="str">
        <f t="shared" si="22"/>
        <v/>
      </c>
      <c r="AL55" s="18" t="str">
        <f t="shared" si="22"/>
        <v/>
      </c>
      <c r="AM55" s="18" t="str">
        <f t="shared" si="22"/>
        <v/>
      </c>
      <c r="AN55" t="str">
        <f t="shared" si="22"/>
        <v/>
      </c>
      <c r="AO55" t="str">
        <f t="shared" si="22"/>
        <v/>
      </c>
      <c r="AP55" t="str">
        <f t="shared" si="22"/>
        <v/>
      </c>
      <c r="AQ55" t="str">
        <f t="shared" si="22"/>
        <v/>
      </c>
      <c r="AS55" s="19"/>
      <c r="AT55" s="19"/>
      <c r="AU55" s="19"/>
      <c r="AV55" s="19"/>
      <c r="AW55" s="19"/>
      <c r="AX55" s="18"/>
      <c r="AY55" s="18"/>
    </row>
    <row r="56" spans="1:51" customFormat="1" ht="20.149999999999999" customHeight="1" x14ac:dyDescent="0.2">
      <c r="A56" s="1" t="str">
        <f t="shared" ref="A56:AQ56" si="23">IF(A19="","",A19)</f>
        <v/>
      </c>
      <c r="B56" t="str">
        <f t="shared" si="23"/>
        <v/>
      </c>
      <c r="C56" t="str">
        <f t="shared" si="23"/>
        <v/>
      </c>
      <c r="D56" t="str">
        <f t="shared" si="23"/>
        <v/>
      </c>
      <c r="E56" t="str">
        <f t="shared" si="23"/>
        <v/>
      </c>
      <c r="F56" t="str">
        <f t="shared" si="23"/>
        <v/>
      </c>
      <c r="G56" t="str">
        <f t="shared" si="23"/>
        <v/>
      </c>
      <c r="H56" t="str">
        <f t="shared" si="23"/>
        <v/>
      </c>
      <c r="I56" t="str">
        <f t="shared" si="23"/>
        <v/>
      </c>
      <c r="J56" t="str">
        <f t="shared" si="23"/>
        <v/>
      </c>
      <c r="K56" t="str">
        <f t="shared" si="23"/>
        <v/>
      </c>
      <c r="L56" t="str">
        <f t="shared" si="23"/>
        <v/>
      </c>
      <c r="M56" t="str">
        <f t="shared" si="23"/>
        <v/>
      </c>
      <c r="N56" t="str">
        <f t="shared" si="23"/>
        <v/>
      </c>
      <c r="O56" t="str">
        <f t="shared" si="23"/>
        <v/>
      </c>
      <c r="P56" t="str">
        <f t="shared" si="23"/>
        <v/>
      </c>
      <c r="Q56" t="str">
        <f t="shared" si="23"/>
        <v/>
      </c>
      <c r="R56" t="str">
        <f t="shared" si="23"/>
        <v/>
      </c>
      <c r="S56" t="str">
        <f t="shared" si="23"/>
        <v/>
      </c>
      <c r="T56" t="str">
        <f t="shared" si="23"/>
        <v/>
      </c>
      <c r="U56" t="str">
        <f t="shared" si="23"/>
        <v/>
      </c>
      <c r="V56" t="str">
        <f t="shared" si="23"/>
        <v/>
      </c>
      <c r="W56" t="str">
        <f t="shared" si="23"/>
        <v/>
      </c>
      <c r="X56" t="str">
        <f t="shared" si="23"/>
        <v/>
      </c>
      <c r="Y56" t="str">
        <f t="shared" si="23"/>
        <v/>
      </c>
      <c r="Z56" t="str">
        <f t="shared" si="23"/>
        <v/>
      </c>
      <c r="AA56" t="str">
        <f t="shared" si="23"/>
        <v/>
      </c>
      <c r="AB56" s="18" t="str">
        <f t="shared" si="23"/>
        <v/>
      </c>
      <c r="AC56" s="18" t="str">
        <f t="shared" si="23"/>
        <v/>
      </c>
      <c r="AD56" s="18" t="str">
        <f t="shared" si="23"/>
        <v/>
      </c>
      <c r="AE56" s="18" t="str">
        <f t="shared" si="23"/>
        <v/>
      </c>
      <c r="AF56" s="18" t="str">
        <f t="shared" si="23"/>
        <v/>
      </c>
      <c r="AG56" t="str">
        <f t="shared" si="23"/>
        <v/>
      </c>
      <c r="AH56" t="str">
        <f t="shared" si="23"/>
        <v/>
      </c>
      <c r="AI56" s="18" t="str">
        <f t="shared" si="23"/>
        <v/>
      </c>
      <c r="AJ56" s="18" t="str">
        <f t="shared" si="23"/>
        <v/>
      </c>
      <c r="AK56" s="18" t="str">
        <f t="shared" si="23"/>
        <v/>
      </c>
      <c r="AL56" s="18" t="str">
        <f t="shared" si="23"/>
        <v/>
      </c>
      <c r="AM56" s="18" t="str">
        <f t="shared" si="23"/>
        <v/>
      </c>
      <c r="AN56" t="str">
        <f t="shared" si="23"/>
        <v/>
      </c>
      <c r="AO56" t="str">
        <f t="shared" si="23"/>
        <v/>
      </c>
      <c r="AP56" t="str">
        <f t="shared" si="23"/>
        <v/>
      </c>
      <c r="AQ56" t="str">
        <f t="shared" si="23"/>
        <v/>
      </c>
      <c r="AS56" s="19"/>
      <c r="AT56" s="19"/>
      <c r="AU56" s="19"/>
      <c r="AV56" s="19"/>
      <c r="AW56" s="19"/>
      <c r="AX56" s="18"/>
      <c r="AY56" s="18"/>
    </row>
    <row r="57" spans="1:51" customFormat="1" ht="20.149999999999999" customHeight="1" x14ac:dyDescent="0.2">
      <c r="A57" t="str">
        <f>IF(A20="","",A20)</f>
        <v/>
      </c>
      <c r="B57" s="1" t="str">
        <f>IF(B20="","",B20)</f>
        <v>(3)</v>
      </c>
      <c r="E57" s="1" t="str">
        <f>IF(E20="","",E20)</f>
        <v>(1)の度数分布表をもとにして，ヒストグラムを作りなさい。</v>
      </c>
      <c r="AB57" s="18"/>
      <c r="AC57" s="18"/>
      <c r="AD57" s="18"/>
      <c r="AE57" s="18"/>
      <c r="AF57" s="18"/>
      <c r="AI57" s="18"/>
      <c r="AJ57" s="18"/>
      <c r="AK57" s="18"/>
      <c r="AL57" s="18"/>
      <c r="AM57" s="18"/>
      <c r="AP57" t="str">
        <f>IF(AP20="","",AP20)</f>
        <v/>
      </c>
      <c r="AQ57" t="str">
        <f>IF(AQ20="","",AQ20)</f>
        <v/>
      </c>
      <c r="AS57" s="19"/>
      <c r="AT57" s="19"/>
      <c r="AU57" s="19"/>
      <c r="AV57" s="19"/>
      <c r="AW57" s="19"/>
      <c r="AX57" s="18"/>
      <c r="AY57" s="18"/>
    </row>
    <row r="58" spans="1:51" customFormat="1" ht="20.149999999999999" customHeight="1" x14ac:dyDescent="0.2">
      <c r="A58" s="7" t="str">
        <f t="shared" ref="A58:AQ58" si="24">IF(A21="","",A21)</f>
        <v/>
      </c>
      <c r="B58" s="7" t="str">
        <f t="shared" si="24"/>
        <v/>
      </c>
      <c r="C58" s="7" t="str">
        <f t="shared" si="24"/>
        <v/>
      </c>
      <c r="D58" s="7" t="str">
        <f t="shared" si="24"/>
        <v/>
      </c>
      <c r="E58" s="7" t="str">
        <f t="shared" si="24"/>
        <v/>
      </c>
      <c r="F58" s="7"/>
      <c r="G58" s="7"/>
      <c r="H58" s="7"/>
      <c r="I58" s="7"/>
      <c r="J58" s="7"/>
      <c r="K58" s="7"/>
      <c r="L58" s="7"/>
      <c r="N58" t="str">
        <f t="shared" si="24"/>
        <v>(人）</v>
      </c>
      <c r="Q58" s="49" t="str">
        <f t="shared" si="24"/>
        <v/>
      </c>
      <c r="R58" s="39" t="str">
        <f t="shared" si="24"/>
        <v/>
      </c>
      <c r="S58" s="39" t="str">
        <f t="shared" si="24"/>
        <v/>
      </c>
      <c r="T58" s="39" t="str">
        <f t="shared" si="24"/>
        <v/>
      </c>
      <c r="U58" s="39" t="str">
        <f t="shared" si="24"/>
        <v/>
      </c>
      <c r="V58" s="39" t="str">
        <f t="shared" si="24"/>
        <v/>
      </c>
      <c r="W58" s="39" t="str">
        <f t="shared" si="24"/>
        <v/>
      </c>
      <c r="X58" s="39" t="str">
        <f t="shared" si="24"/>
        <v/>
      </c>
      <c r="Y58" s="39" t="str">
        <f t="shared" si="24"/>
        <v/>
      </c>
      <c r="Z58" s="39" t="str">
        <f t="shared" si="24"/>
        <v/>
      </c>
      <c r="AA58" s="39" t="str">
        <f t="shared" si="24"/>
        <v/>
      </c>
      <c r="AB58" s="39" t="str">
        <f t="shared" si="24"/>
        <v/>
      </c>
      <c r="AC58" s="39" t="str">
        <f t="shared" si="24"/>
        <v/>
      </c>
      <c r="AD58" s="39" t="str">
        <f t="shared" si="24"/>
        <v/>
      </c>
      <c r="AE58" s="39" t="str">
        <f t="shared" si="24"/>
        <v/>
      </c>
      <c r="AF58" s="39" t="str">
        <f t="shared" si="24"/>
        <v/>
      </c>
      <c r="AG58" s="39" t="str">
        <f t="shared" si="24"/>
        <v/>
      </c>
      <c r="AH58" s="39" t="str">
        <f t="shared" si="24"/>
        <v/>
      </c>
      <c r="AI58" s="39" t="str">
        <f t="shared" si="24"/>
        <v/>
      </c>
      <c r="AJ58" s="40" t="str">
        <f t="shared" si="24"/>
        <v/>
      </c>
      <c r="AK58" s="22" t="str">
        <f t="shared" si="24"/>
        <v/>
      </c>
      <c r="AL58" t="str">
        <f t="shared" si="24"/>
        <v/>
      </c>
      <c r="AM58" t="str">
        <f t="shared" si="24"/>
        <v/>
      </c>
      <c r="AN58" t="str">
        <f t="shared" si="24"/>
        <v/>
      </c>
      <c r="AO58" t="str">
        <f t="shared" si="24"/>
        <v/>
      </c>
      <c r="AP58" t="str">
        <f t="shared" si="24"/>
        <v/>
      </c>
      <c r="AQ58" t="str">
        <f t="shared" si="24"/>
        <v/>
      </c>
      <c r="AS58" s="19"/>
      <c r="AT58" s="19"/>
      <c r="AU58" s="19"/>
      <c r="AV58" s="19"/>
      <c r="AW58" s="19"/>
      <c r="AX58" s="18"/>
      <c r="AY58" s="18"/>
    </row>
    <row r="59" spans="1:51" customFormat="1" ht="20.149999999999999" customHeight="1" x14ac:dyDescent="0.2">
      <c r="A59" s="7" t="str">
        <f t="shared" ref="A59:AQ59" si="25">IF(A22="","",A22)</f>
        <v/>
      </c>
      <c r="B59" s="7" t="str">
        <f t="shared" si="25"/>
        <v/>
      </c>
      <c r="C59" s="7" t="str">
        <f t="shared" si="25"/>
        <v/>
      </c>
      <c r="D59" s="7" t="str">
        <f t="shared" si="25"/>
        <v/>
      </c>
      <c r="E59" s="7" t="str">
        <f t="shared" si="25"/>
        <v/>
      </c>
      <c r="F59" s="7"/>
      <c r="G59" s="7"/>
      <c r="H59" s="7"/>
      <c r="I59" s="7"/>
      <c r="J59" s="7"/>
      <c r="K59" s="7"/>
      <c r="L59" s="7"/>
      <c r="N59" s="1" t="str">
        <f t="shared" si="25"/>
        <v/>
      </c>
      <c r="O59" s="1" t="str">
        <f t="shared" si="25"/>
        <v/>
      </c>
      <c r="P59" t="str">
        <f t="shared" si="25"/>
        <v/>
      </c>
      <c r="Q59" s="50" t="str">
        <f t="shared" si="25"/>
        <v/>
      </c>
      <c r="R59" s="36" t="str">
        <f t="shared" si="25"/>
        <v/>
      </c>
      <c r="S59" s="36" t="str">
        <f t="shared" si="25"/>
        <v/>
      </c>
      <c r="T59" s="36" t="str">
        <f t="shared" si="25"/>
        <v/>
      </c>
      <c r="U59" s="36" t="str">
        <f t="shared" si="25"/>
        <v/>
      </c>
      <c r="V59" s="36" t="str">
        <f t="shared" si="25"/>
        <v/>
      </c>
      <c r="W59" s="36" t="str">
        <f t="shared" si="25"/>
        <v/>
      </c>
      <c r="X59" s="36" t="str">
        <f t="shared" si="25"/>
        <v/>
      </c>
      <c r="Y59" s="36" t="str">
        <f t="shared" si="25"/>
        <v/>
      </c>
      <c r="Z59" s="36" t="str">
        <f t="shared" si="25"/>
        <v/>
      </c>
      <c r="AA59" s="36" t="str">
        <f t="shared" si="25"/>
        <v/>
      </c>
      <c r="AB59" s="36" t="str">
        <f t="shared" si="25"/>
        <v/>
      </c>
      <c r="AC59" s="36" t="str">
        <f t="shared" si="25"/>
        <v/>
      </c>
      <c r="AD59" s="36" t="str">
        <f t="shared" si="25"/>
        <v/>
      </c>
      <c r="AE59" s="36" t="str">
        <f t="shared" si="25"/>
        <v/>
      </c>
      <c r="AF59" s="36" t="str">
        <f t="shared" si="25"/>
        <v/>
      </c>
      <c r="AG59" s="36" t="str">
        <f t="shared" si="25"/>
        <v/>
      </c>
      <c r="AH59" s="36" t="str">
        <f t="shared" si="25"/>
        <v/>
      </c>
      <c r="AI59" s="36" t="str">
        <f t="shared" si="25"/>
        <v/>
      </c>
      <c r="AJ59" s="37" t="str">
        <f t="shared" si="25"/>
        <v/>
      </c>
      <c r="AK59" s="22" t="str">
        <f t="shared" si="25"/>
        <v/>
      </c>
      <c r="AL59" t="str">
        <f t="shared" si="25"/>
        <v/>
      </c>
      <c r="AM59" t="str">
        <f t="shared" si="25"/>
        <v/>
      </c>
      <c r="AN59" t="str">
        <f t="shared" si="25"/>
        <v/>
      </c>
      <c r="AO59" t="str">
        <f t="shared" si="25"/>
        <v/>
      </c>
      <c r="AP59" t="str">
        <f t="shared" si="25"/>
        <v/>
      </c>
      <c r="AQ59" t="str">
        <f t="shared" si="25"/>
        <v/>
      </c>
      <c r="AS59" s="19"/>
      <c r="AT59" s="19"/>
      <c r="AU59" s="19"/>
      <c r="AV59" s="19"/>
      <c r="AW59" s="19"/>
      <c r="AX59" s="18"/>
      <c r="AY59" s="18"/>
    </row>
    <row r="60" spans="1:51" customFormat="1" ht="20.149999999999999" customHeight="1" x14ac:dyDescent="0.2">
      <c r="A60" s="7" t="str">
        <f t="shared" ref="A60:AQ60" si="26">IF(A23="","",A23)</f>
        <v/>
      </c>
      <c r="B60" s="7" t="str">
        <f t="shared" si="26"/>
        <v/>
      </c>
      <c r="C60" s="7" t="str">
        <f t="shared" si="26"/>
        <v/>
      </c>
      <c r="D60" s="7" t="str">
        <f t="shared" si="26"/>
        <v/>
      </c>
      <c r="E60" s="7" t="str">
        <f t="shared" si="26"/>
        <v/>
      </c>
      <c r="F60" s="7"/>
      <c r="G60" s="7"/>
      <c r="H60" s="7"/>
      <c r="I60" s="7"/>
      <c r="J60" s="7"/>
      <c r="K60" s="7"/>
      <c r="L60" s="7"/>
      <c r="N60" t="str">
        <f t="shared" si="26"/>
        <v/>
      </c>
      <c r="O60" s="47">
        <f t="shared" si="26"/>
        <v>12</v>
      </c>
      <c r="P60" s="48" t="str">
        <f t="shared" si="26"/>
        <v/>
      </c>
      <c r="Q60" s="50" t="str">
        <f t="shared" si="26"/>
        <v/>
      </c>
      <c r="R60" s="36" t="str">
        <f t="shared" si="26"/>
        <v/>
      </c>
      <c r="S60" s="36" t="str">
        <f t="shared" si="26"/>
        <v/>
      </c>
      <c r="T60" s="36" t="str">
        <f t="shared" si="26"/>
        <v/>
      </c>
      <c r="U60" s="36" t="str">
        <f t="shared" si="26"/>
        <v/>
      </c>
      <c r="V60" s="36" t="str">
        <f t="shared" si="26"/>
        <v/>
      </c>
      <c r="W60" s="36" t="str">
        <f t="shared" si="26"/>
        <v/>
      </c>
      <c r="X60" s="36" t="str">
        <f t="shared" si="26"/>
        <v/>
      </c>
      <c r="Y60" s="36" t="str">
        <f t="shared" si="26"/>
        <v/>
      </c>
      <c r="Z60" s="36" t="str">
        <f t="shared" si="26"/>
        <v/>
      </c>
      <c r="AA60" s="36" t="str">
        <f t="shared" si="26"/>
        <v/>
      </c>
      <c r="AB60" s="36" t="str">
        <f t="shared" si="26"/>
        <v/>
      </c>
      <c r="AC60" s="36" t="str">
        <f t="shared" si="26"/>
        <v/>
      </c>
      <c r="AD60" s="36" t="str">
        <f t="shared" si="26"/>
        <v/>
      </c>
      <c r="AE60" s="36" t="str">
        <f t="shared" si="26"/>
        <v/>
      </c>
      <c r="AF60" s="36" t="str">
        <f t="shared" si="26"/>
        <v/>
      </c>
      <c r="AG60" s="36" t="str">
        <f t="shared" si="26"/>
        <v/>
      </c>
      <c r="AH60" s="36" t="str">
        <f t="shared" si="26"/>
        <v/>
      </c>
      <c r="AI60" s="36" t="str">
        <f t="shared" si="26"/>
        <v/>
      </c>
      <c r="AJ60" s="37" t="str">
        <f t="shared" si="26"/>
        <v/>
      </c>
      <c r="AK60" s="22" t="str">
        <f t="shared" si="26"/>
        <v/>
      </c>
      <c r="AL60" t="str">
        <f t="shared" si="26"/>
        <v/>
      </c>
      <c r="AM60" t="str">
        <f t="shared" si="26"/>
        <v/>
      </c>
      <c r="AN60" t="str">
        <f t="shared" si="26"/>
        <v/>
      </c>
      <c r="AO60" t="str">
        <f t="shared" si="26"/>
        <v/>
      </c>
      <c r="AP60" t="str">
        <f t="shared" si="26"/>
        <v/>
      </c>
      <c r="AQ60" t="str">
        <f t="shared" si="26"/>
        <v/>
      </c>
      <c r="AS60" s="19"/>
      <c r="AT60" s="19"/>
      <c r="AU60" s="19"/>
      <c r="AV60" s="19"/>
      <c r="AW60" s="19"/>
      <c r="AX60" s="18"/>
      <c r="AY60" s="18"/>
    </row>
    <row r="61" spans="1:51" customFormat="1" ht="20.149999999999999" customHeight="1" x14ac:dyDescent="0.2">
      <c r="A61" s="7" t="str">
        <f t="shared" ref="A61:AQ61" si="27">IF(A24="","",A24)</f>
        <v/>
      </c>
      <c r="B61" s="7" t="str">
        <f t="shared" si="27"/>
        <v/>
      </c>
      <c r="C61" s="7" t="str">
        <f t="shared" si="27"/>
        <v/>
      </c>
      <c r="D61" s="7" t="str">
        <f t="shared" si="27"/>
        <v/>
      </c>
      <c r="E61" s="7" t="str">
        <f t="shared" si="27"/>
        <v/>
      </c>
      <c r="F61" s="7"/>
      <c r="G61" s="7"/>
      <c r="H61" s="7"/>
      <c r="I61" s="7"/>
      <c r="J61" s="7"/>
      <c r="K61" s="7"/>
      <c r="L61" s="7"/>
      <c r="N61" t="str">
        <f t="shared" si="27"/>
        <v/>
      </c>
      <c r="O61" s="47" t="str">
        <f t="shared" si="27"/>
        <v/>
      </c>
      <c r="P61" s="48" t="str">
        <f t="shared" si="27"/>
        <v/>
      </c>
      <c r="Q61" s="50" t="str">
        <f t="shared" si="27"/>
        <v/>
      </c>
      <c r="R61" s="36" t="str">
        <f t="shared" si="27"/>
        <v/>
      </c>
      <c r="S61" s="36" t="str">
        <f t="shared" si="27"/>
        <v/>
      </c>
      <c r="T61" s="36" t="str">
        <f t="shared" si="27"/>
        <v/>
      </c>
      <c r="U61" s="36" t="str">
        <f t="shared" si="27"/>
        <v/>
      </c>
      <c r="V61" s="36" t="str">
        <f t="shared" si="27"/>
        <v/>
      </c>
      <c r="W61" s="36" t="str">
        <f t="shared" si="27"/>
        <v/>
      </c>
      <c r="X61" s="36" t="str">
        <f t="shared" si="27"/>
        <v/>
      </c>
      <c r="Y61" s="36" t="str">
        <f t="shared" si="27"/>
        <v/>
      </c>
      <c r="Z61" s="36" t="str">
        <f t="shared" si="27"/>
        <v/>
      </c>
      <c r="AA61" s="36" t="str">
        <f t="shared" si="27"/>
        <v/>
      </c>
      <c r="AB61" s="36" t="str">
        <f t="shared" si="27"/>
        <v/>
      </c>
      <c r="AC61" s="36" t="str">
        <f t="shared" si="27"/>
        <v/>
      </c>
      <c r="AD61" s="36" t="str">
        <f t="shared" si="27"/>
        <v/>
      </c>
      <c r="AE61" s="36" t="str">
        <f t="shared" si="27"/>
        <v/>
      </c>
      <c r="AF61" s="36" t="str">
        <f t="shared" si="27"/>
        <v/>
      </c>
      <c r="AG61" s="36" t="str">
        <f t="shared" si="27"/>
        <v/>
      </c>
      <c r="AH61" s="36" t="str">
        <f t="shared" si="27"/>
        <v/>
      </c>
      <c r="AI61" s="36" t="str">
        <f t="shared" si="27"/>
        <v/>
      </c>
      <c r="AJ61" s="37" t="str">
        <f t="shared" si="27"/>
        <v/>
      </c>
      <c r="AK61" s="22" t="str">
        <f t="shared" si="27"/>
        <v/>
      </c>
      <c r="AL61" t="str">
        <f t="shared" si="27"/>
        <v/>
      </c>
      <c r="AM61" t="str">
        <f t="shared" si="27"/>
        <v/>
      </c>
      <c r="AN61" t="str">
        <f t="shared" si="27"/>
        <v/>
      </c>
      <c r="AO61" t="str">
        <f t="shared" si="27"/>
        <v/>
      </c>
      <c r="AP61" t="str">
        <f t="shared" si="27"/>
        <v/>
      </c>
      <c r="AQ61" t="str">
        <f t="shared" si="27"/>
        <v/>
      </c>
      <c r="AS61" s="19"/>
      <c r="AT61" s="19"/>
      <c r="AU61" s="19"/>
      <c r="AV61" s="19"/>
      <c r="AW61" s="19"/>
      <c r="AX61" s="18"/>
      <c r="AY61" s="18"/>
    </row>
    <row r="62" spans="1:51" customFormat="1" ht="20.149999999999999" customHeight="1" x14ac:dyDescent="0.2">
      <c r="A62" s="7" t="str">
        <f t="shared" ref="A62:AQ62" si="28">IF(A25="","",A25)</f>
        <v/>
      </c>
      <c r="B62" s="7" t="str">
        <f t="shared" si="28"/>
        <v/>
      </c>
      <c r="C62" s="7" t="str">
        <f t="shared" si="28"/>
        <v/>
      </c>
      <c r="D62" s="7" t="str">
        <f t="shared" si="28"/>
        <v/>
      </c>
      <c r="E62" s="7" t="str">
        <f t="shared" si="28"/>
        <v/>
      </c>
      <c r="F62" s="7" t="str">
        <f t="shared" si="28"/>
        <v/>
      </c>
      <c r="G62" s="7" t="str">
        <f t="shared" si="28"/>
        <v/>
      </c>
      <c r="H62" s="7" t="str">
        <f t="shared" si="28"/>
        <v/>
      </c>
      <c r="I62" s="7" t="str">
        <f t="shared" si="28"/>
        <v/>
      </c>
      <c r="J62" s="7" t="str">
        <f t="shared" si="28"/>
        <v/>
      </c>
      <c r="K62" s="7" t="str">
        <f t="shared" si="28"/>
        <v/>
      </c>
      <c r="L62" s="7" t="str">
        <f t="shared" si="28"/>
        <v/>
      </c>
      <c r="M62" t="str">
        <f t="shared" si="28"/>
        <v/>
      </c>
      <c r="N62" t="str">
        <f t="shared" si="28"/>
        <v/>
      </c>
      <c r="O62" s="47">
        <f t="shared" si="28"/>
        <v>10</v>
      </c>
      <c r="P62" s="48" t="str">
        <f t="shared" si="28"/>
        <v/>
      </c>
      <c r="Q62" s="50" t="str">
        <f t="shared" si="28"/>
        <v/>
      </c>
      <c r="R62" s="36" t="str">
        <f t="shared" si="28"/>
        <v/>
      </c>
      <c r="S62" s="36" t="str">
        <f t="shared" si="28"/>
        <v/>
      </c>
      <c r="T62" s="36" t="str">
        <f t="shared" si="28"/>
        <v/>
      </c>
      <c r="U62" s="36" t="str">
        <f t="shared" si="28"/>
        <v/>
      </c>
      <c r="V62" s="36" t="str">
        <f t="shared" si="28"/>
        <v/>
      </c>
      <c r="W62" s="36" t="str">
        <f t="shared" si="28"/>
        <v/>
      </c>
      <c r="X62" s="36" t="str">
        <f t="shared" si="28"/>
        <v/>
      </c>
      <c r="Y62" s="36" t="str">
        <f t="shared" si="28"/>
        <v/>
      </c>
      <c r="Z62" s="36" t="str">
        <f t="shared" si="28"/>
        <v/>
      </c>
      <c r="AA62" s="36" t="str">
        <f t="shared" si="28"/>
        <v/>
      </c>
      <c r="AB62" s="36" t="str">
        <f t="shared" si="28"/>
        <v/>
      </c>
      <c r="AC62" s="36" t="str">
        <f t="shared" si="28"/>
        <v/>
      </c>
      <c r="AD62" s="36" t="str">
        <f t="shared" si="28"/>
        <v/>
      </c>
      <c r="AE62" s="36" t="str">
        <f t="shared" si="28"/>
        <v/>
      </c>
      <c r="AF62" s="36" t="str">
        <f t="shared" si="28"/>
        <v/>
      </c>
      <c r="AG62" s="36" t="str">
        <f t="shared" si="28"/>
        <v/>
      </c>
      <c r="AH62" s="36" t="str">
        <f t="shared" si="28"/>
        <v/>
      </c>
      <c r="AI62" s="36" t="str">
        <f t="shared" si="28"/>
        <v/>
      </c>
      <c r="AJ62" s="37" t="str">
        <f t="shared" si="28"/>
        <v/>
      </c>
      <c r="AK62" s="22" t="str">
        <f t="shared" si="28"/>
        <v/>
      </c>
      <c r="AL62" t="str">
        <f t="shared" si="28"/>
        <v/>
      </c>
      <c r="AM62" t="str">
        <f t="shared" si="28"/>
        <v/>
      </c>
      <c r="AN62" t="str">
        <f t="shared" si="28"/>
        <v/>
      </c>
      <c r="AO62" t="str">
        <f t="shared" si="28"/>
        <v/>
      </c>
      <c r="AP62" t="str">
        <f t="shared" si="28"/>
        <v/>
      </c>
      <c r="AQ62" t="str">
        <f t="shared" si="28"/>
        <v/>
      </c>
      <c r="AS62" s="19"/>
      <c r="AT62" s="19"/>
      <c r="AU62" s="19"/>
      <c r="AV62" s="19"/>
      <c r="AW62" s="19"/>
    </row>
    <row r="63" spans="1:51" customFormat="1" ht="20.149999999999999" customHeight="1" x14ac:dyDescent="0.2">
      <c r="A63" s="7" t="str">
        <f t="shared" ref="A63:AQ63" si="29">IF(A26="","",A26)</f>
        <v/>
      </c>
      <c r="B63" s="7" t="str">
        <f t="shared" si="29"/>
        <v/>
      </c>
      <c r="C63" s="7" t="str">
        <f t="shared" si="29"/>
        <v/>
      </c>
      <c r="D63" s="7" t="str">
        <f t="shared" si="29"/>
        <v/>
      </c>
      <c r="E63" s="7" t="str">
        <f t="shared" si="29"/>
        <v/>
      </c>
      <c r="F63" s="7" t="str">
        <f t="shared" si="29"/>
        <v/>
      </c>
      <c r="G63" s="7" t="str">
        <f t="shared" si="29"/>
        <v/>
      </c>
      <c r="H63" s="7" t="str">
        <f t="shared" si="29"/>
        <v/>
      </c>
      <c r="I63" s="7" t="str">
        <f t="shared" si="29"/>
        <v/>
      </c>
      <c r="J63" s="7" t="str">
        <f t="shared" si="29"/>
        <v/>
      </c>
      <c r="K63" s="7" t="str">
        <f t="shared" si="29"/>
        <v/>
      </c>
      <c r="L63" s="7" t="str">
        <f t="shared" si="29"/>
        <v/>
      </c>
      <c r="M63" t="str">
        <f t="shared" si="29"/>
        <v/>
      </c>
      <c r="N63" t="str">
        <f t="shared" si="29"/>
        <v/>
      </c>
      <c r="O63" s="47" t="str">
        <f t="shared" si="29"/>
        <v/>
      </c>
      <c r="P63" s="48" t="str">
        <f t="shared" si="29"/>
        <v/>
      </c>
      <c r="Q63" s="50" t="str">
        <f t="shared" si="29"/>
        <v/>
      </c>
      <c r="R63" s="36" t="str">
        <f t="shared" si="29"/>
        <v/>
      </c>
      <c r="S63" s="36" t="str">
        <f t="shared" si="29"/>
        <v/>
      </c>
      <c r="T63" s="36" t="str">
        <f t="shared" si="29"/>
        <v/>
      </c>
      <c r="U63" s="36" t="str">
        <f t="shared" si="29"/>
        <v/>
      </c>
      <c r="V63" s="36" t="str">
        <f t="shared" si="29"/>
        <v/>
      </c>
      <c r="W63" s="36" t="str">
        <f t="shared" si="29"/>
        <v/>
      </c>
      <c r="X63" s="36" t="str">
        <f t="shared" si="29"/>
        <v/>
      </c>
      <c r="Y63" s="36" t="str">
        <f t="shared" si="29"/>
        <v/>
      </c>
      <c r="Z63" s="36" t="str">
        <f t="shared" si="29"/>
        <v/>
      </c>
      <c r="AA63" s="36" t="str">
        <f t="shared" si="29"/>
        <v/>
      </c>
      <c r="AB63" s="36" t="str">
        <f t="shared" si="29"/>
        <v/>
      </c>
      <c r="AC63" s="36" t="str">
        <f t="shared" si="29"/>
        <v/>
      </c>
      <c r="AD63" s="36" t="str">
        <f t="shared" si="29"/>
        <v/>
      </c>
      <c r="AE63" s="36" t="str">
        <f t="shared" si="29"/>
        <v/>
      </c>
      <c r="AF63" s="36" t="str">
        <f t="shared" si="29"/>
        <v/>
      </c>
      <c r="AG63" s="36" t="str">
        <f t="shared" si="29"/>
        <v/>
      </c>
      <c r="AH63" s="36" t="str">
        <f t="shared" si="29"/>
        <v/>
      </c>
      <c r="AI63" s="36" t="str">
        <f t="shared" si="29"/>
        <v/>
      </c>
      <c r="AJ63" s="37" t="str">
        <f t="shared" si="29"/>
        <v/>
      </c>
      <c r="AK63" s="22" t="str">
        <f t="shared" si="29"/>
        <v/>
      </c>
      <c r="AL63" t="str">
        <f t="shared" si="29"/>
        <v/>
      </c>
      <c r="AM63" t="str">
        <f t="shared" si="29"/>
        <v/>
      </c>
      <c r="AN63" t="str">
        <f t="shared" si="29"/>
        <v/>
      </c>
      <c r="AO63" t="str">
        <f t="shared" si="29"/>
        <v/>
      </c>
      <c r="AP63" t="str">
        <f t="shared" si="29"/>
        <v/>
      </c>
      <c r="AQ63" t="str">
        <f t="shared" si="29"/>
        <v/>
      </c>
      <c r="AS63" s="19"/>
      <c r="AT63" s="19"/>
      <c r="AU63" s="19"/>
      <c r="AV63" s="19"/>
      <c r="AW63" s="19"/>
    </row>
    <row r="64" spans="1:51" customFormat="1" ht="20.149999999999999" customHeight="1" x14ac:dyDescent="0.2">
      <c r="A64" s="7" t="str">
        <f t="shared" ref="A64:AQ64" si="30">IF(A27="","",A27)</f>
        <v/>
      </c>
      <c r="B64" s="7" t="str">
        <f t="shared" si="30"/>
        <v/>
      </c>
      <c r="C64" s="7" t="str">
        <f t="shared" si="30"/>
        <v/>
      </c>
      <c r="D64" s="7" t="str">
        <f t="shared" si="30"/>
        <v/>
      </c>
      <c r="E64" s="7" t="str">
        <f t="shared" si="30"/>
        <v/>
      </c>
      <c r="F64" s="7" t="str">
        <f t="shared" si="30"/>
        <v/>
      </c>
      <c r="G64" s="7" t="str">
        <f t="shared" si="30"/>
        <v/>
      </c>
      <c r="H64" s="7" t="str">
        <f t="shared" si="30"/>
        <v/>
      </c>
      <c r="I64" s="7" t="str">
        <f t="shared" si="30"/>
        <v/>
      </c>
      <c r="J64" s="7" t="str">
        <f t="shared" si="30"/>
        <v/>
      </c>
      <c r="K64" s="7" t="str">
        <f t="shared" si="30"/>
        <v/>
      </c>
      <c r="L64" s="7" t="str">
        <f t="shared" si="30"/>
        <v/>
      </c>
      <c r="M64" t="str">
        <f t="shared" si="30"/>
        <v/>
      </c>
      <c r="N64" s="1" t="str">
        <f t="shared" si="30"/>
        <v/>
      </c>
      <c r="O64" s="47">
        <f t="shared" si="30"/>
        <v>6</v>
      </c>
      <c r="P64" s="48" t="str">
        <f t="shared" si="30"/>
        <v/>
      </c>
      <c r="Q64" s="50" t="str">
        <f t="shared" si="30"/>
        <v/>
      </c>
      <c r="R64" s="36" t="str">
        <f t="shared" si="30"/>
        <v/>
      </c>
      <c r="S64" s="36" t="str">
        <f t="shared" si="30"/>
        <v/>
      </c>
      <c r="T64" s="36" t="str">
        <f t="shared" si="30"/>
        <v/>
      </c>
      <c r="U64" s="36" t="str">
        <f t="shared" si="30"/>
        <v/>
      </c>
      <c r="V64" s="36" t="str">
        <f t="shared" si="30"/>
        <v/>
      </c>
      <c r="W64" s="36" t="str">
        <f t="shared" si="30"/>
        <v/>
      </c>
      <c r="X64" s="36" t="str">
        <f t="shared" si="30"/>
        <v/>
      </c>
      <c r="Y64" s="36" t="str">
        <f t="shared" si="30"/>
        <v/>
      </c>
      <c r="Z64" s="36" t="str">
        <f t="shared" si="30"/>
        <v/>
      </c>
      <c r="AA64" s="36" t="str">
        <f t="shared" si="30"/>
        <v/>
      </c>
      <c r="AB64" s="36" t="str">
        <f t="shared" si="30"/>
        <v/>
      </c>
      <c r="AC64" s="36" t="str">
        <f t="shared" si="30"/>
        <v/>
      </c>
      <c r="AD64" s="36" t="str">
        <f t="shared" si="30"/>
        <v/>
      </c>
      <c r="AE64" s="36" t="str">
        <f t="shared" si="30"/>
        <v/>
      </c>
      <c r="AF64" s="36" t="str">
        <f t="shared" si="30"/>
        <v/>
      </c>
      <c r="AG64" s="36" t="str">
        <f t="shared" si="30"/>
        <v/>
      </c>
      <c r="AH64" s="36" t="str">
        <f t="shared" si="30"/>
        <v/>
      </c>
      <c r="AI64" s="36" t="str">
        <f t="shared" si="30"/>
        <v/>
      </c>
      <c r="AJ64" s="37" t="str">
        <f t="shared" si="30"/>
        <v/>
      </c>
      <c r="AK64" s="22" t="str">
        <f t="shared" si="30"/>
        <v/>
      </c>
      <c r="AL64" t="str">
        <f t="shared" si="30"/>
        <v/>
      </c>
      <c r="AM64" t="str">
        <f t="shared" si="30"/>
        <v/>
      </c>
      <c r="AN64" t="str">
        <f t="shared" si="30"/>
        <v/>
      </c>
      <c r="AO64" t="str">
        <f t="shared" si="30"/>
        <v/>
      </c>
      <c r="AP64" t="str">
        <f t="shared" si="30"/>
        <v/>
      </c>
      <c r="AQ64" t="str">
        <f t="shared" si="30"/>
        <v/>
      </c>
      <c r="AS64" s="19"/>
      <c r="AT64" s="19"/>
      <c r="AU64" s="19"/>
      <c r="AV64" s="19"/>
      <c r="AW64" s="19"/>
    </row>
    <row r="65" spans="1:51" customFormat="1" ht="20.149999999999999" customHeight="1" x14ac:dyDescent="0.2">
      <c r="A65" s="7" t="str">
        <f t="shared" ref="A65:AQ65" si="31">IF(A28="","",A28)</f>
        <v/>
      </c>
      <c r="B65" s="7" t="str">
        <f t="shared" si="31"/>
        <v/>
      </c>
      <c r="C65" s="7" t="str">
        <f t="shared" si="31"/>
        <v/>
      </c>
      <c r="D65" s="7" t="str">
        <f t="shared" si="31"/>
        <v/>
      </c>
      <c r="E65" s="7" t="str">
        <f t="shared" si="31"/>
        <v/>
      </c>
      <c r="F65" s="7" t="str">
        <f t="shared" si="31"/>
        <v/>
      </c>
      <c r="G65" s="7" t="str">
        <f t="shared" si="31"/>
        <v/>
      </c>
      <c r="H65" s="7" t="str">
        <f t="shared" si="31"/>
        <v/>
      </c>
      <c r="I65" s="7" t="str">
        <f t="shared" si="31"/>
        <v/>
      </c>
      <c r="J65" s="7" t="str">
        <f t="shared" si="31"/>
        <v/>
      </c>
      <c r="K65" s="7" t="str">
        <f t="shared" si="31"/>
        <v/>
      </c>
      <c r="L65" s="7" t="str">
        <f t="shared" si="31"/>
        <v/>
      </c>
      <c r="M65" t="str">
        <f t="shared" si="31"/>
        <v/>
      </c>
      <c r="N65" t="str">
        <f t="shared" si="31"/>
        <v/>
      </c>
      <c r="O65" s="47" t="str">
        <f t="shared" si="31"/>
        <v/>
      </c>
      <c r="P65" s="48" t="str">
        <f t="shared" si="31"/>
        <v/>
      </c>
      <c r="Q65" s="50" t="str">
        <f t="shared" si="31"/>
        <v/>
      </c>
      <c r="R65" s="36" t="str">
        <f t="shared" si="31"/>
        <v/>
      </c>
      <c r="S65" s="36" t="str">
        <f t="shared" si="31"/>
        <v/>
      </c>
      <c r="T65" s="36" t="str">
        <f t="shared" si="31"/>
        <v/>
      </c>
      <c r="U65" s="36" t="str">
        <f t="shared" si="31"/>
        <v/>
      </c>
      <c r="V65" s="36" t="str">
        <f t="shared" si="31"/>
        <v/>
      </c>
      <c r="W65" s="36" t="str">
        <f t="shared" si="31"/>
        <v/>
      </c>
      <c r="X65" s="36" t="str">
        <f t="shared" si="31"/>
        <v/>
      </c>
      <c r="Y65" s="36" t="str">
        <f t="shared" si="31"/>
        <v/>
      </c>
      <c r="Z65" s="36" t="str">
        <f t="shared" si="31"/>
        <v/>
      </c>
      <c r="AA65" s="36" t="str">
        <f t="shared" si="31"/>
        <v/>
      </c>
      <c r="AB65" s="36" t="str">
        <f t="shared" si="31"/>
        <v/>
      </c>
      <c r="AC65" s="36" t="str">
        <f t="shared" si="31"/>
        <v/>
      </c>
      <c r="AD65" s="36" t="str">
        <f t="shared" si="31"/>
        <v/>
      </c>
      <c r="AE65" s="36" t="str">
        <f t="shared" si="31"/>
        <v/>
      </c>
      <c r="AF65" s="36" t="str">
        <f t="shared" si="31"/>
        <v/>
      </c>
      <c r="AG65" s="36" t="str">
        <f t="shared" si="31"/>
        <v/>
      </c>
      <c r="AH65" s="36" t="str">
        <f t="shared" si="31"/>
        <v/>
      </c>
      <c r="AI65" s="36" t="str">
        <f t="shared" si="31"/>
        <v/>
      </c>
      <c r="AJ65" s="37" t="str">
        <f t="shared" si="31"/>
        <v/>
      </c>
      <c r="AK65" s="22" t="str">
        <f t="shared" si="31"/>
        <v/>
      </c>
      <c r="AL65" t="str">
        <f t="shared" si="31"/>
        <v/>
      </c>
      <c r="AM65" t="str">
        <f t="shared" si="31"/>
        <v/>
      </c>
      <c r="AN65" t="str">
        <f t="shared" si="31"/>
        <v/>
      </c>
      <c r="AO65" t="str">
        <f t="shared" si="31"/>
        <v/>
      </c>
      <c r="AP65" t="str">
        <f t="shared" si="31"/>
        <v/>
      </c>
      <c r="AQ65" t="str">
        <f t="shared" si="31"/>
        <v/>
      </c>
      <c r="AS65" s="19"/>
      <c r="AT65" s="19"/>
      <c r="AU65" s="19"/>
      <c r="AV65" s="19"/>
      <c r="AW65" s="19"/>
    </row>
    <row r="66" spans="1:51" customFormat="1" ht="20.149999999999999" customHeight="1" x14ac:dyDescent="0.2">
      <c r="A66" s="7" t="str">
        <f t="shared" ref="A66:AQ66" si="32">IF(A29="","",A29)</f>
        <v/>
      </c>
      <c r="B66" s="7" t="str">
        <f t="shared" si="32"/>
        <v/>
      </c>
      <c r="C66" s="7" t="str">
        <f t="shared" si="32"/>
        <v/>
      </c>
      <c r="D66" s="7" t="str">
        <f t="shared" si="32"/>
        <v/>
      </c>
      <c r="E66" s="7" t="str">
        <f t="shared" si="32"/>
        <v/>
      </c>
      <c r="F66" s="7" t="str">
        <f t="shared" si="32"/>
        <v/>
      </c>
      <c r="G66" s="7" t="str">
        <f t="shared" si="32"/>
        <v/>
      </c>
      <c r="H66" s="7" t="str">
        <f t="shared" si="32"/>
        <v/>
      </c>
      <c r="I66" s="7" t="str">
        <f t="shared" si="32"/>
        <v/>
      </c>
      <c r="J66" s="7" t="str">
        <f t="shared" si="32"/>
        <v/>
      </c>
      <c r="K66" s="7" t="str">
        <f t="shared" si="32"/>
        <v/>
      </c>
      <c r="L66" s="7" t="str">
        <f t="shared" si="32"/>
        <v/>
      </c>
      <c r="M66" t="str">
        <f t="shared" si="32"/>
        <v/>
      </c>
      <c r="N66" t="str">
        <f t="shared" si="32"/>
        <v/>
      </c>
      <c r="O66" s="47">
        <f t="shared" si="32"/>
        <v>2</v>
      </c>
      <c r="P66" s="48" t="str">
        <f t="shared" si="32"/>
        <v/>
      </c>
      <c r="Q66" s="50" t="str">
        <f t="shared" si="32"/>
        <v/>
      </c>
      <c r="R66" s="36" t="str">
        <f t="shared" si="32"/>
        <v/>
      </c>
      <c r="S66" s="36" t="str">
        <f t="shared" si="32"/>
        <v/>
      </c>
      <c r="T66" s="36" t="str">
        <f t="shared" si="32"/>
        <v/>
      </c>
      <c r="U66" s="36" t="str">
        <f t="shared" si="32"/>
        <v/>
      </c>
      <c r="V66" s="36" t="str">
        <f t="shared" si="32"/>
        <v/>
      </c>
      <c r="W66" s="36" t="str">
        <f t="shared" si="32"/>
        <v/>
      </c>
      <c r="X66" s="36" t="str">
        <f t="shared" si="32"/>
        <v/>
      </c>
      <c r="Y66" s="36" t="str">
        <f t="shared" si="32"/>
        <v/>
      </c>
      <c r="Z66" s="36" t="str">
        <f t="shared" si="32"/>
        <v/>
      </c>
      <c r="AA66" s="36" t="str">
        <f t="shared" si="32"/>
        <v/>
      </c>
      <c r="AB66" s="36" t="str">
        <f t="shared" si="32"/>
        <v/>
      </c>
      <c r="AC66" s="36" t="str">
        <f t="shared" si="32"/>
        <v/>
      </c>
      <c r="AD66" s="36" t="str">
        <f t="shared" si="32"/>
        <v/>
      </c>
      <c r="AE66" s="36" t="str">
        <f t="shared" si="32"/>
        <v/>
      </c>
      <c r="AF66" s="36" t="str">
        <f t="shared" si="32"/>
        <v/>
      </c>
      <c r="AG66" s="36" t="str">
        <f t="shared" si="32"/>
        <v/>
      </c>
      <c r="AH66" s="36" t="str">
        <f t="shared" si="32"/>
        <v/>
      </c>
      <c r="AI66" s="36" t="str">
        <f t="shared" si="32"/>
        <v/>
      </c>
      <c r="AJ66" s="37" t="str">
        <f t="shared" si="32"/>
        <v/>
      </c>
      <c r="AK66" s="22" t="str">
        <f t="shared" si="32"/>
        <v/>
      </c>
      <c r="AL66" t="str">
        <f t="shared" si="32"/>
        <v/>
      </c>
      <c r="AM66" t="str">
        <f t="shared" si="32"/>
        <v/>
      </c>
      <c r="AN66" t="str">
        <f t="shared" si="32"/>
        <v/>
      </c>
      <c r="AO66" t="str">
        <f t="shared" si="32"/>
        <v/>
      </c>
      <c r="AP66" t="str">
        <f t="shared" si="32"/>
        <v/>
      </c>
      <c r="AQ66" t="str">
        <f t="shared" si="32"/>
        <v/>
      </c>
      <c r="AS66" s="19"/>
      <c r="AT66" s="19"/>
      <c r="AU66" s="19"/>
      <c r="AV66" s="19"/>
      <c r="AW66" s="19"/>
    </row>
    <row r="67" spans="1:51" customFormat="1" ht="20.149999999999999" customHeight="1" x14ac:dyDescent="0.2">
      <c r="A67" s="7" t="str">
        <f t="shared" ref="A67:AQ67" si="33">IF(A30="","",A30)</f>
        <v/>
      </c>
      <c r="B67" s="7" t="str">
        <f t="shared" si="33"/>
        <v/>
      </c>
      <c r="C67" s="7" t="str">
        <f t="shared" si="33"/>
        <v/>
      </c>
      <c r="D67" s="7" t="str">
        <f t="shared" si="33"/>
        <v/>
      </c>
      <c r="E67" s="7" t="str">
        <f t="shared" si="33"/>
        <v/>
      </c>
      <c r="F67" s="7" t="str">
        <f t="shared" si="33"/>
        <v/>
      </c>
      <c r="G67" s="7" t="str">
        <f t="shared" si="33"/>
        <v/>
      </c>
      <c r="H67" s="7" t="str">
        <f t="shared" si="33"/>
        <v/>
      </c>
      <c r="I67" s="7" t="str">
        <f t="shared" si="33"/>
        <v/>
      </c>
      <c r="J67" s="7" t="str">
        <f t="shared" si="33"/>
        <v/>
      </c>
      <c r="K67" s="7" t="str">
        <f t="shared" si="33"/>
        <v/>
      </c>
      <c r="L67" s="7" t="str">
        <f t="shared" si="33"/>
        <v/>
      </c>
      <c r="M67" t="str">
        <f t="shared" si="33"/>
        <v/>
      </c>
      <c r="N67" s="1" t="str">
        <f t="shared" si="33"/>
        <v/>
      </c>
      <c r="O67" s="47" t="str">
        <f t="shared" si="33"/>
        <v/>
      </c>
      <c r="P67" s="48" t="str">
        <f t="shared" si="33"/>
        <v/>
      </c>
      <c r="Q67" s="44" t="str">
        <f t="shared" si="33"/>
        <v/>
      </c>
      <c r="R67" s="41" t="str">
        <f t="shared" si="33"/>
        <v/>
      </c>
      <c r="S67" s="41" t="str">
        <f t="shared" si="33"/>
        <v/>
      </c>
      <c r="T67" s="41" t="str">
        <f t="shared" si="33"/>
        <v/>
      </c>
      <c r="U67" s="41" t="str">
        <f t="shared" si="33"/>
        <v/>
      </c>
      <c r="V67" s="41" t="str">
        <f t="shared" si="33"/>
        <v/>
      </c>
      <c r="W67" s="41" t="str">
        <f t="shared" si="33"/>
        <v/>
      </c>
      <c r="X67" s="41" t="str">
        <f t="shared" si="33"/>
        <v/>
      </c>
      <c r="Y67" s="41" t="str">
        <f t="shared" si="33"/>
        <v/>
      </c>
      <c r="Z67" s="41" t="str">
        <f t="shared" si="33"/>
        <v/>
      </c>
      <c r="AA67" s="41" t="str">
        <f t="shared" si="33"/>
        <v/>
      </c>
      <c r="AB67" s="41" t="str">
        <f t="shared" si="33"/>
        <v/>
      </c>
      <c r="AC67" s="41" t="str">
        <f t="shared" si="33"/>
        <v/>
      </c>
      <c r="AD67" s="41" t="str">
        <f t="shared" si="33"/>
        <v/>
      </c>
      <c r="AE67" s="41" t="str">
        <f t="shared" si="33"/>
        <v/>
      </c>
      <c r="AF67" s="41" t="str">
        <f t="shared" si="33"/>
        <v/>
      </c>
      <c r="AG67" s="41" t="str">
        <f t="shared" si="33"/>
        <v/>
      </c>
      <c r="AH67" s="41" t="str">
        <f t="shared" si="33"/>
        <v/>
      </c>
      <c r="AI67" s="41" t="str">
        <f t="shared" si="33"/>
        <v/>
      </c>
      <c r="AJ67" s="43" t="str">
        <f t="shared" si="33"/>
        <v/>
      </c>
      <c r="AK67" s="22" t="str">
        <f t="shared" si="33"/>
        <v/>
      </c>
      <c r="AL67" t="str">
        <f t="shared" si="33"/>
        <v/>
      </c>
      <c r="AM67" t="str">
        <f t="shared" si="33"/>
        <v/>
      </c>
      <c r="AN67" t="str">
        <f t="shared" si="33"/>
        <v/>
      </c>
      <c r="AO67" t="str">
        <f t="shared" si="33"/>
        <v/>
      </c>
      <c r="AP67" t="str">
        <f t="shared" si="33"/>
        <v/>
      </c>
      <c r="AQ67" t="str">
        <f t="shared" si="33"/>
        <v/>
      </c>
      <c r="AS67" s="19"/>
      <c r="AT67" s="19"/>
      <c r="AU67" s="19"/>
      <c r="AV67" s="19"/>
      <c r="AW67" s="19"/>
    </row>
    <row r="68" spans="1:51" customFormat="1" ht="20.149999999999999" customHeight="1" x14ac:dyDescent="0.2">
      <c r="A68" s="7" t="str">
        <f t="shared" ref="A68:AQ68" si="34">IF(A31="","",A31)</f>
        <v/>
      </c>
      <c r="B68" s="7" t="str">
        <f t="shared" si="34"/>
        <v/>
      </c>
      <c r="C68" s="7" t="str">
        <f t="shared" si="34"/>
        <v/>
      </c>
      <c r="D68" s="7" t="str">
        <f t="shared" si="34"/>
        <v/>
      </c>
      <c r="E68" s="7" t="str">
        <f t="shared" si="34"/>
        <v/>
      </c>
      <c r="F68" s="7" t="str">
        <f t="shared" si="34"/>
        <v/>
      </c>
      <c r="G68" s="7" t="str">
        <f t="shared" si="34"/>
        <v/>
      </c>
      <c r="H68" s="7" t="str">
        <f t="shared" si="34"/>
        <v/>
      </c>
      <c r="I68" s="7" t="str">
        <f t="shared" si="34"/>
        <v/>
      </c>
      <c r="J68" s="7" t="str">
        <f t="shared" si="34"/>
        <v/>
      </c>
      <c r="K68" s="7" t="str">
        <f t="shared" si="34"/>
        <v/>
      </c>
      <c r="L68" s="7" t="str">
        <f t="shared" si="34"/>
        <v/>
      </c>
      <c r="M68" t="str">
        <f t="shared" si="34"/>
        <v/>
      </c>
      <c r="N68" t="str">
        <f t="shared" si="34"/>
        <v/>
      </c>
      <c r="O68" t="str">
        <f t="shared" si="34"/>
        <v/>
      </c>
      <c r="P68">
        <f t="shared" si="34"/>
        <v>0</v>
      </c>
      <c r="Q68" t="str">
        <f t="shared" si="34"/>
        <v/>
      </c>
      <c r="R68" s="42">
        <f t="shared" si="34"/>
        <v>15</v>
      </c>
      <c r="S68" s="42" t="str">
        <f t="shared" si="34"/>
        <v/>
      </c>
      <c r="T68" s="42">
        <f t="shared" si="34"/>
        <v>20</v>
      </c>
      <c r="U68" s="42" t="str">
        <f t="shared" si="34"/>
        <v/>
      </c>
      <c r="V68" s="42">
        <f t="shared" si="34"/>
        <v>25</v>
      </c>
      <c r="W68" s="42" t="str">
        <f t="shared" si="34"/>
        <v/>
      </c>
      <c r="X68" s="42">
        <f t="shared" si="34"/>
        <v>30</v>
      </c>
      <c r="Y68" s="42" t="str">
        <f t="shared" si="34"/>
        <v/>
      </c>
      <c r="Z68" s="42">
        <f t="shared" si="34"/>
        <v>35</v>
      </c>
      <c r="AA68" s="42" t="str">
        <f t="shared" si="34"/>
        <v/>
      </c>
      <c r="AB68" s="42">
        <f t="shared" si="34"/>
        <v>40</v>
      </c>
      <c r="AC68" s="42" t="str">
        <f t="shared" si="34"/>
        <v/>
      </c>
      <c r="AD68" s="42">
        <f t="shared" si="34"/>
        <v>45</v>
      </c>
      <c r="AE68" s="42" t="str">
        <f t="shared" si="34"/>
        <v/>
      </c>
      <c r="AF68" s="42">
        <f t="shared" si="34"/>
        <v>50</v>
      </c>
      <c r="AG68" s="42" t="str">
        <f t="shared" si="34"/>
        <v/>
      </c>
      <c r="AH68" s="42">
        <f t="shared" si="34"/>
        <v>55</v>
      </c>
      <c r="AI68" s="42" t="str">
        <f t="shared" si="34"/>
        <v/>
      </c>
      <c r="AJ68" t="str">
        <f t="shared" si="34"/>
        <v/>
      </c>
      <c r="AK68" t="str">
        <f t="shared" si="34"/>
        <v>(㎏)</v>
      </c>
      <c r="AN68" t="str">
        <f t="shared" si="34"/>
        <v/>
      </c>
      <c r="AO68" t="str">
        <f t="shared" si="34"/>
        <v/>
      </c>
      <c r="AP68" t="str">
        <f t="shared" si="34"/>
        <v/>
      </c>
      <c r="AQ68" t="str">
        <f t="shared" si="34"/>
        <v/>
      </c>
      <c r="AS68" s="19"/>
      <c r="AT68" s="19"/>
      <c r="AU68" s="19"/>
      <c r="AV68" s="19"/>
      <c r="AW68" s="19"/>
    </row>
    <row r="69" spans="1:51" customFormat="1" ht="20.149999999999999" customHeight="1" x14ac:dyDescent="0.2">
      <c r="A69" t="str">
        <f t="shared" ref="A69:AQ69" si="35">IF(A32="","",A32)</f>
        <v/>
      </c>
      <c r="B69" s="1" t="str">
        <f t="shared" si="35"/>
        <v/>
      </c>
      <c r="C69" s="1" t="str">
        <f t="shared" si="35"/>
        <v/>
      </c>
      <c r="D69" t="str">
        <f t="shared" si="35"/>
        <v/>
      </c>
      <c r="E69" t="str">
        <f t="shared" si="35"/>
        <v/>
      </c>
      <c r="F69" t="str">
        <f t="shared" si="35"/>
        <v/>
      </c>
      <c r="G69" t="str">
        <f t="shared" si="35"/>
        <v/>
      </c>
      <c r="H69" t="str">
        <f t="shared" si="35"/>
        <v/>
      </c>
      <c r="I69" t="str">
        <f t="shared" si="35"/>
        <v/>
      </c>
      <c r="J69" t="str">
        <f t="shared" si="35"/>
        <v/>
      </c>
      <c r="K69" t="str">
        <f t="shared" si="35"/>
        <v/>
      </c>
      <c r="L69" t="str">
        <f t="shared" si="35"/>
        <v/>
      </c>
      <c r="M69" t="str">
        <f t="shared" si="35"/>
        <v/>
      </c>
      <c r="N69" t="str">
        <f t="shared" si="35"/>
        <v/>
      </c>
      <c r="O69" t="str">
        <f t="shared" si="35"/>
        <v/>
      </c>
      <c r="P69" t="str">
        <f t="shared" si="35"/>
        <v/>
      </c>
      <c r="Q69" t="str">
        <f t="shared" si="35"/>
        <v/>
      </c>
      <c r="R69" t="str">
        <f t="shared" si="35"/>
        <v/>
      </c>
      <c r="S69" t="str">
        <f t="shared" si="35"/>
        <v/>
      </c>
      <c r="T69" t="str">
        <f t="shared" si="35"/>
        <v/>
      </c>
      <c r="U69" t="str">
        <f t="shared" si="35"/>
        <v/>
      </c>
      <c r="V69" t="str">
        <f t="shared" si="35"/>
        <v/>
      </c>
      <c r="W69" t="str">
        <f t="shared" si="35"/>
        <v/>
      </c>
      <c r="X69" t="str">
        <f t="shared" si="35"/>
        <v/>
      </c>
      <c r="Y69" t="str">
        <f t="shared" si="35"/>
        <v/>
      </c>
      <c r="Z69" t="str">
        <f t="shared" si="35"/>
        <v/>
      </c>
      <c r="AA69" t="str">
        <f t="shared" si="35"/>
        <v/>
      </c>
      <c r="AB69" t="str">
        <f t="shared" si="35"/>
        <v/>
      </c>
      <c r="AC69" t="str">
        <f t="shared" si="35"/>
        <v/>
      </c>
      <c r="AD69" t="str">
        <f t="shared" si="35"/>
        <v/>
      </c>
      <c r="AE69" t="str">
        <f t="shared" si="35"/>
        <v/>
      </c>
      <c r="AF69" t="str">
        <f t="shared" si="35"/>
        <v/>
      </c>
      <c r="AG69" t="str">
        <f t="shared" si="35"/>
        <v/>
      </c>
      <c r="AH69" t="str">
        <f t="shared" si="35"/>
        <v/>
      </c>
      <c r="AI69" t="str">
        <f t="shared" si="35"/>
        <v/>
      </c>
      <c r="AJ69" t="str">
        <f t="shared" si="35"/>
        <v/>
      </c>
      <c r="AK69" t="str">
        <f t="shared" si="35"/>
        <v/>
      </c>
      <c r="AL69" t="str">
        <f t="shared" si="35"/>
        <v/>
      </c>
      <c r="AM69" t="str">
        <f t="shared" si="35"/>
        <v/>
      </c>
      <c r="AN69" t="str">
        <f t="shared" si="35"/>
        <v/>
      </c>
      <c r="AO69" t="str">
        <f t="shared" si="35"/>
        <v/>
      </c>
      <c r="AP69" t="str">
        <f t="shared" si="35"/>
        <v/>
      </c>
      <c r="AQ69" t="str">
        <f t="shared" si="35"/>
        <v/>
      </c>
      <c r="AS69" s="19"/>
      <c r="AT69" s="19"/>
      <c r="AU69" s="19"/>
      <c r="AV69" s="19"/>
      <c r="AW69" s="19"/>
    </row>
    <row r="70" spans="1:51" customFormat="1" ht="20.149999999999999" customHeight="1" x14ac:dyDescent="0.2">
      <c r="A70" t="str">
        <f>IF(A33="","",A33)</f>
        <v/>
      </c>
      <c r="B70" t="str">
        <f>IF(B33="","",B33)</f>
        <v>(4)</v>
      </c>
      <c r="E70" t="str">
        <f>IF(E33="","",E33)</f>
        <v>中央値は，どの階級に入っていますか。</v>
      </c>
      <c r="AS70" s="19"/>
      <c r="AT70" s="19"/>
      <c r="AU70" s="19"/>
      <c r="AV70" s="19"/>
      <c r="AW70" s="19"/>
    </row>
    <row r="71" spans="1:51" customFormat="1" ht="20.149999999999999" customHeight="1" x14ac:dyDescent="0.2">
      <c r="A71" t="str">
        <f t="shared" ref="A71:AQ71" si="36">IF(A34="","",A34)</f>
        <v/>
      </c>
      <c r="B71" t="str">
        <f t="shared" si="36"/>
        <v/>
      </c>
      <c r="C71" t="str">
        <f t="shared" si="36"/>
        <v/>
      </c>
      <c r="D71" t="str">
        <f t="shared" si="36"/>
        <v/>
      </c>
      <c r="E71" t="str">
        <f t="shared" si="36"/>
        <v/>
      </c>
      <c r="F71" t="str">
        <f t="shared" si="36"/>
        <v/>
      </c>
      <c r="G71" t="str">
        <f t="shared" si="36"/>
        <v/>
      </c>
      <c r="H71" t="str">
        <f t="shared" si="36"/>
        <v/>
      </c>
      <c r="I71" t="str">
        <f t="shared" si="36"/>
        <v/>
      </c>
      <c r="J71" t="str">
        <f t="shared" si="36"/>
        <v/>
      </c>
      <c r="K71" t="str">
        <f t="shared" si="36"/>
        <v/>
      </c>
      <c r="L71" t="str">
        <f t="shared" si="36"/>
        <v/>
      </c>
      <c r="M71" t="str">
        <f t="shared" si="36"/>
        <v/>
      </c>
      <c r="N71" t="str">
        <f t="shared" si="36"/>
        <v/>
      </c>
      <c r="O71" t="str">
        <f t="shared" si="36"/>
        <v/>
      </c>
      <c r="P71" t="str">
        <f t="shared" si="36"/>
        <v/>
      </c>
      <c r="Q71" t="str">
        <f t="shared" si="36"/>
        <v/>
      </c>
      <c r="R71" t="str">
        <f t="shared" si="36"/>
        <v/>
      </c>
      <c r="S71" t="str">
        <f t="shared" si="36"/>
        <v/>
      </c>
      <c r="T71" t="str">
        <f t="shared" si="36"/>
        <v/>
      </c>
      <c r="U71" t="str">
        <f t="shared" si="36"/>
        <v/>
      </c>
      <c r="V71" t="str">
        <f t="shared" si="36"/>
        <v/>
      </c>
      <c r="W71" t="str">
        <f t="shared" si="36"/>
        <v/>
      </c>
      <c r="X71" t="str">
        <f t="shared" si="36"/>
        <v/>
      </c>
      <c r="Y71" t="str">
        <f t="shared" si="36"/>
        <v/>
      </c>
      <c r="Z71" t="str">
        <f t="shared" si="36"/>
        <v/>
      </c>
      <c r="AA71" t="str">
        <f t="shared" si="36"/>
        <v/>
      </c>
      <c r="AB71" t="str">
        <f t="shared" si="36"/>
        <v/>
      </c>
      <c r="AC71" t="str">
        <f t="shared" si="36"/>
        <v/>
      </c>
      <c r="AD71" t="str">
        <f t="shared" si="36"/>
        <v/>
      </c>
      <c r="AE71" t="str">
        <f t="shared" si="36"/>
        <v/>
      </c>
      <c r="AF71" t="str">
        <f t="shared" si="36"/>
        <v/>
      </c>
      <c r="AG71" t="str">
        <f t="shared" si="36"/>
        <v/>
      </c>
      <c r="AH71" t="str">
        <f t="shared" si="36"/>
        <v/>
      </c>
      <c r="AI71" t="str">
        <f t="shared" si="36"/>
        <v/>
      </c>
      <c r="AJ71" t="str">
        <f t="shared" si="36"/>
        <v/>
      </c>
      <c r="AK71" t="str">
        <f t="shared" si="36"/>
        <v/>
      </c>
      <c r="AL71" t="str">
        <f t="shared" si="36"/>
        <v/>
      </c>
      <c r="AM71" t="str">
        <f t="shared" si="36"/>
        <v/>
      </c>
      <c r="AN71" t="str">
        <f t="shared" si="36"/>
        <v/>
      </c>
      <c r="AO71" t="str">
        <f t="shared" si="36"/>
        <v/>
      </c>
      <c r="AP71" t="str">
        <f t="shared" si="36"/>
        <v/>
      </c>
      <c r="AQ71" t="str">
        <f t="shared" si="36"/>
        <v/>
      </c>
      <c r="AS71" s="19"/>
      <c r="AT71" s="19"/>
      <c r="AU71" s="19"/>
      <c r="AV71" s="19"/>
      <c r="AW71" s="19"/>
    </row>
    <row r="72" spans="1:51" customFormat="1" ht="20.149999999999999" customHeight="1" x14ac:dyDescent="0.2">
      <c r="A72" t="str">
        <f>IF(A35="","",A35)</f>
        <v/>
      </c>
      <c r="B72" t="str">
        <f>IF(B35="","",B35)</f>
        <v/>
      </c>
      <c r="C72" t="str">
        <f>IF(C35="","",C35)</f>
        <v/>
      </c>
      <c r="D72" t="str">
        <f>IF(D35="","",D35)</f>
        <v/>
      </c>
      <c r="E72" s="70">
        <f ca="1">VLOOKUP(1,$AU$43:$AW$50,2,FALSE)</f>
        <v>35</v>
      </c>
      <c r="F72" s="70"/>
      <c r="G72" s="9" t="s">
        <v>66</v>
      </c>
      <c r="H72" s="9"/>
      <c r="I72" s="9"/>
      <c r="J72" s="9"/>
      <c r="K72" s="70">
        <f ca="1">VLOOKUP(1,$AU$43:$AW$50,3,FALSE)</f>
        <v>40</v>
      </c>
      <c r="L72" s="70"/>
      <c r="M72" s="9" t="s">
        <v>67</v>
      </c>
      <c r="N72" s="9"/>
      <c r="O72" s="9"/>
      <c r="P72" s="9"/>
      <c r="Q72" s="9"/>
      <c r="R72" s="9"/>
      <c r="S72" s="9"/>
      <c r="AS72" s="19"/>
      <c r="AT72" s="19"/>
      <c r="AU72" s="19"/>
      <c r="AV72" s="19"/>
      <c r="AW72" s="19"/>
    </row>
    <row r="73" spans="1:51" customFormat="1" ht="20.149999999999999" customHeight="1" x14ac:dyDescent="0.2">
      <c r="A73" t="str">
        <f t="shared" ref="A73:AQ73" si="37">IF(A36="","",A36)</f>
        <v/>
      </c>
      <c r="B73" t="str">
        <f t="shared" si="37"/>
        <v/>
      </c>
      <c r="C73" t="str">
        <f t="shared" si="37"/>
        <v/>
      </c>
      <c r="D73" t="str">
        <f t="shared" si="37"/>
        <v/>
      </c>
      <c r="E73" t="str">
        <f t="shared" si="37"/>
        <v/>
      </c>
      <c r="F73" t="str">
        <f t="shared" si="37"/>
        <v/>
      </c>
      <c r="G73" t="str">
        <f t="shared" si="37"/>
        <v/>
      </c>
      <c r="H73" t="str">
        <f t="shared" si="37"/>
        <v/>
      </c>
      <c r="I73" t="str">
        <f t="shared" si="37"/>
        <v/>
      </c>
      <c r="J73" t="str">
        <f t="shared" si="37"/>
        <v/>
      </c>
      <c r="K73" t="str">
        <f t="shared" si="37"/>
        <v/>
      </c>
      <c r="L73" t="str">
        <f t="shared" si="37"/>
        <v/>
      </c>
      <c r="M73" t="str">
        <f t="shared" si="37"/>
        <v/>
      </c>
      <c r="N73" t="str">
        <f t="shared" si="37"/>
        <v/>
      </c>
      <c r="O73" t="str">
        <f t="shared" si="37"/>
        <v/>
      </c>
      <c r="P73" t="str">
        <f t="shared" si="37"/>
        <v/>
      </c>
      <c r="Q73" t="str">
        <f t="shared" si="37"/>
        <v/>
      </c>
      <c r="R73" t="str">
        <f t="shared" si="37"/>
        <v/>
      </c>
      <c r="S73" t="str">
        <f t="shared" si="37"/>
        <v/>
      </c>
      <c r="T73" t="str">
        <f t="shared" si="37"/>
        <v/>
      </c>
      <c r="U73" t="str">
        <f t="shared" si="37"/>
        <v/>
      </c>
      <c r="V73" t="str">
        <f t="shared" si="37"/>
        <v/>
      </c>
      <c r="W73" t="str">
        <f t="shared" si="37"/>
        <v/>
      </c>
      <c r="X73" t="str">
        <f t="shared" si="37"/>
        <v/>
      </c>
      <c r="Y73" t="str">
        <f t="shared" si="37"/>
        <v/>
      </c>
      <c r="Z73" t="str">
        <f t="shared" si="37"/>
        <v/>
      </c>
      <c r="AA73" t="str">
        <f t="shared" si="37"/>
        <v/>
      </c>
      <c r="AB73" t="str">
        <f t="shared" si="37"/>
        <v/>
      </c>
      <c r="AC73" t="str">
        <f t="shared" si="37"/>
        <v/>
      </c>
      <c r="AD73" t="str">
        <f t="shared" si="37"/>
        <v/>
      </c>
      <c r="AE73" t="str">
        <f t="shared" si="37"/>
        <v/>
      </c>
      <c r="AF73" t="str">
        <f t="shared" si="37"/>
        <v/>
      </c>
      <c r="AG73" t="str">
        <f t="shared" si="37"/>
        <v/>
      </c>
      <c r="AH73" t="str">
        <f t="shared" si="37"/>
        <v/>
      </c>
      <c r="AI73" t="str">
        <f t="shared" si="37"/>
        <v/>
      </c>
      <c r="AJ73" t="str">
        <f t="shared" si="37"/>
        <v/>
      </c>
      <c r="AK73" t="str">
        <f t="shared" si="37"/>
        <v/>
      </c>
      <c r="AL73" t="str">
        <f t="shared" si="37"/>
        <v/>
      </c>
      <c r="AM73" t="str">
        <f t="shared" si="37"/>
        <v/>
      </c>
      <c r="AN73" t="str">
        <f t="shared" si="37"/>
        <v/>
      </c>
      <c r="AO73" t="str">
        <f t="shared" si="37"/>
        <v/>
      </c>
      <c r="AP73" t="str">
        <f t="shared" si="37"/>
        <v/>
      </c>
      <c r="AQ73" t="str">
        <f t="shared" si="37"/>
        <v/>
      </c>
      <c r="AS73" s="19"/>
      <c r="AT73" s="19"/>
      <c r="AU73" s="19"/>
      <c r="AV73" s="19"/>
      <c r="AW73" s="19"/>
      <c r="AY73" s="19"/>
    </row>
    <row r="74" spans="1:51" ht="20.149999999999999" customHeight="1" x14ac:dyDescent="0.2"/>
    <row r="75" spans="1:51" ht="20.149999999999999" customHeight="1" x14ac:dyDescent="0.2">
      <c r="C75" s="24" t="s">
        <v>68</v>
      </c>
    </row>
    <row r="76" spans="1:51" ht="20.149999999999999" customHeight="1" x14ac:dyDescent="0.2"/>
    <row r="77" spans="1:51" ht="20.149999999999999" customHeight="1" x14ac:dyDescent="0.2"/>
    <row r="78" spans="1:51" ht="20.149999999999999" customHeight="1" x14ac:dyDescent="0.2"/>
    <row r="79" spans="1:51" ht="20.149999999999999" customHeight="1" x14ac:dyDescent="0.2"/>
    <row r="80" spans="1:51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348">
    <mergeCell ref="E72:F72"/>
    <mergeCell ref="K72:L72"/>
    <mergeCell ref="AD68:AE68"/>
    <mergeCell ref="AF68:AG68"/>
    <mergeCell ref="AH68:AI68"/>
    <mergeCell ref="E55:I55"/>
    <mergeCell ref="J55:K55"/>
    <mergeCell ref="L55:M55"/>
    <mergeCell ref="N55:O55"/>
    <mergeCell ref="AG66:AH66"/>
    <mergeCell ref="AI66:AJ66"/>
    <mergeCell ref="AB68:AC68"/>
    <mergeCell ref="Q67:R67"/>
    <mergeCell ref="S67:T67"/>
    <mergeCell ref="U67:V67"/>
    <mergeCell ref="W67:X67"/>
    <mergeCell ref="Y67:Z67"/>
    <mergeCell ref="AA67:AB67"/>
    <mergeCell ref="AC67:AD67"/>
    <mergeCell ref="AE67:AF67"/>
    <mergeCell ref="AG67:AH67"/>
    <mergeCell ref="AI67:AJ67"/>
    <mergeCell ref="R68:S68"/>
    <mergeCell ref="T68:U68"/>
    <mergeCell ref="V68:W68"/>
    <mergeCell ref="X68:Y68"/>
    <mergeCell ref="Z68:AA68"/>
    <mergeCell ref="O66:P67"/>
    <mergeCell ref="Q66:R66"/>
    <mergeCell ref="S66:T66"/>
    <mergeCell ref="U66:V66"/>
    <mergeCell ref="W66:X66"/>
    <mergeCell ref="Y66:Z66"/>
    <mergeCell ref="AA66:AB66"/>
    <mergeCell ref="AC66:AD66"/>
    <mergeCell ref="AE66:AF66"/>
    <mergeCell ref="AG64:AH64"/>
    <mergeCell ref="AI64:AJ64"/>
    <mergeCell ref="Q65:R65"/>
    <mergeCell ref="S65:T65"/>
    <mergeCell ref="U65:V65"/>
    <mergeCell ref="W65:X65"/>
    <mergeCell ref="Y65:Z65"/>
    <mergeCell ref="AA65:AB65"/>
    <mergeCell ref="AC65:AD65"/>
    <mergeCell ref="AE65:AF65"/>
    <mergeCell ref="AG65:AH65"/>
    <mergeCell ref="AI65:AJ65"/>
    <mergeCell ref="O64:P65"/>
    <mergeCell ref="Q64:R64"/>
    <mergeCell ref="S64:T64"/>
    <mergeCell ref="U64:V64"/>
    <mergeCell ref="W64:X64"/>
    <mergeCell ref="Y64:Z64"/>
    <mergeCell ref="AA64:AB64"/>
    <mergeCell ref="AC64:AD64"/>
    <mergeCell ref="AE64:AF64"/>
    <mergeCell ref="AC62:AD62"/>
    <mergeCell ref="AE62:AF62"/>
    <mergeCell ref="AG62:AH62"/>
    <mergeCell ref="AI62:AJ62"/>
    <mergeCell ref="Q63:R63"/>
    <mergeCell ref="S63:T63"/>
    <mergeCell ref="U63:V63"/>
    <mergeCell ref="W63:X63"/>
    <mergeCell ref="Y63:Z63"/>
    <mergeCell ref="AA63:AB63"/>
    <mergeCell ref="AC63:AD63"/>
    <mergeCell ref="AE63:AF63"/>
    <mergeCell ref="AG63:AH63"/>
    <mergeCell ref="AI63:AJ63"/>
    <mergeCell ref="Q59:R59"/>
    <mergeCell ref="S59:T59"/>
    <mergeCell ref="O62:P63"/>
    <mergeCell ref="Q62:R62"/>
    <mergeCell ref="S62:T62"/>
    <mergeCell ref="U62:V62"/>
    <mergeCell ref="W62:X62"/>
    <mergeCell ref="Y62:Z62"/>
    <mergeCell ref="AA62:AB62"/>
    <mergeCell ref="AG60:AH60"/>
    <mergeCell ref="AI60:AJ60"/>
    <mergeCell ref="Q61:R61"/>
    <mergeCell ref="S61:T61"/>
    <mergeCell ref="U61:V61"/>
    <mergeCell ref="W61:X61"/>
    <mergeCell ref="Y61:Z61"/>
    <mergeCell ref="AA61:AB61"/>
    <mergeCell ref="AC61:AD61"/>
    <mergeCell ref="AE61:AF61"/>
    <mergeCell ref="AG61:AH61"/>
    <mergeCell ref="AI61:AJ61"/>
    <mergeCell ref="O60:P61"/>
    <mergeCell ref="Q60:R60"/>
    <mergeCell ref="S60:T60"/>
    <mergeCell ref="U60:V60"/>
    <mergeCell ref="W60:X60"/>
    <mergeCell ref="Y60:Z60"/>
    <mergeCell ref="AA60:AB60"/>
    <mergeCell ref="AC60:AD60"/>
    <mergeCell ref="AE60:AF60"/>
    <mergeCell ref="U59:V59"/>
    <mergeCell ref="W59:X59"/>
    <mergeCell ref="Y59:Z59"/>
    <mergeCell ref="AA59:AB59"/>
    <mergeCell ref="AC59:AD59"/>
    <mergeCell ref="AE59:AF59"/>
    <mergeCell ref="AG59:AH59"/>
    <mergeCell ref="V51:AC51"/>
    <mergeCell ref="AD51:AG51"/>
    <mergeCell ref="AH51:AK51"/>
    <mergeCell ref="AI59:AJ59"/>
    <mergeCell ref="AL51:AQ51"/>
    <mergeCell ref="Q58:R58"/>
    <mergeCell ref="S58:T58"/>
    <mergeCell ref="U58:V58"/>
    <mergeCell ref="W58:X58"/>
    <mergeCell ref="Y58:Z58"/>
    <mergeCell ref="AA58:AB58"/>
    <mergeCell ref="AC58:AD58"/>
    <mergeCell ref="AE58:AF58"/>
    <mergeCell ref="AG58:AH58"/>
    <mergeCell ref="AI58:AJ58"/>
    <mergeCell ref="P55:S55"/>
    <mergeCell ref="Z55:AA55"/>
    <mergeCell ref="V49:X49"/>
    <mergeCell ref="Y49:Z49"/>
    <mergeCell ref="AA49:AC49"/>
    <mergeCell ref="AD49:AG49"/>
    <mergeCell ref="AH49:AK49"/>
    <mergeCell ref="AL49:AQ49"/>
    <mergeCell ref="V50:X50"/>
    <mergeCell ref="Y50:Z50"/>
    <mergeCell ref="AA50:AC50"/>
    <mergeCell ref="AD50:AG50"/>
    <mergeCell ref="AH50:AK50"/>
    <mergeCell ref="AL50:AQ50"/>
    <mergeCell ref="V47:X47"/>
    <mergeCell ref="Y47:Z47"/>
    <mergeCell ref="AA47:AC47"/>
    <mergeCell ref="AD47:AG47"/>
    <mergeCell ref="AH47:AK47"/>
    <mergeCell ref="AL47:AQ47"/>
    <mergeCell ref="V48:X48"/>
    <mergeCell ref="Y48:Z48"/>
    <mergeCell ref="AA48:AC48"/>
    <mergeCell ref="AD48:AG48"/>
    <mergeCell ref="AH48:AK48"/>
    <mergeCell ref="AL48:AQ48"/>
    <mergeCell ref="V45:X45"/>
    <mergeCell ref="Y45:Z45"/>
    <mergeCell ref="AA45:AC45"/>
    <mergeCell ref="AD45:AG45"/>
    <mergeCell ref="AH45:AK45"/>
    <mergeCell ref="AL45:AQ45"/>
    <mergeCell ref="V46:X46"/>
    <mergeCell ref="Y46:Z46"/>
    <mergeCell ref="AA46:AC46"/>
    <mergeCell ref="AD46:AG46"/>
    <mergeCell ref="AH46:AK46"/>
    <mergeCell ref="AL46:AQ46"/>
    <mergeCell ref="AL41:AQ41"/>
    <mergeCell ref="V43:X43"/>
    <mergeCell ref="Y43:Z43"/>
    <mergeCell ref="AA43:AC43"/>
    <mergeCell ref="AD43:AG43"/>
    <mergeCell ref="AH43:AK43"/>
    <mergeCell ref="AL43:AQ43"/>
    <mergeCell ref="V44:X44"/>
    <mergeCell ref="Y44:Z44"/>
    <mergeCell ref="AA44:AC44"/>
    <mergeCell ref="AD44:AG44"/>
    <mergeCell ref="AH44:AK44"/>
    <mergeCell ref="AL44:AQ44"/>
    <mergeCell ref="O27:P28"/>
    <mergeCell ref="O25:P26"/>
    <mergeCell ref="O23:P24"/>
    <mergeCell ref="V41:AC41"/>
    <mergeCell ref="AD41:AG41"/>
    <mergeCell ref="AH41:AK41"/>
    <mergeCell ref="R31:S31"/>
    <mergeCell ref="T31:U31"/>
    <mergeCell ref="V31:W31"/>
    <mergeCell ref="X31:Y31"/>
    <mergeCell ref="S28:T28"/>
    <mergeCell ref="U28:V28"/>
    <mergeCell ref="W28:X28"/>
    <mergeCell ref="Y28:Z28"/>
    <mergeCell ref="AA28:AB28"/>
    <mergeCell ref="AC28:AD28"/>
    <mergeCell ref="AE28:AF28"/>
    <mergeCell ref="AC30:AD30"/>
    <mergeCell ref="AE30:AF30"/>
    <mergeCell ref="S29:T29"/>
    <mergeCell ref="U29:V29"/>
    <mergeCell ref="W29:X29"/>
    <mergeCell ref="Y29:Z29"/>
    <mergeCell ref="AA29:AB29"/>
    <mergeCell ref="W21:X21"/>
    <mergeCell ref="Y21:Z21"/>
    <mergeCell ref="AA21:AB21"/>
    <mergeCell ref="AC29:AD29"/>
    <mergeCell ref="S30:T30"/>
    <mergeCell ref="U30:V30"/>
    <mergeCell ref="W30:X30"/>
    <mergeCell ref="Y30:Z30"/>
    <mergeCell ref="AA30:AB30"/>
    <mergeCell ref="W27:X27"/>
    <mergeCell ref="Y27:Z27"/>
    <mergeCell ref="AA27:AB27"/>
    <mergeCell ref="AC27:AD27"/>
    <mergeCell ref="Y6:Z6"/>
    <mergeCell ref="AD6:AG6"/>
    <mergeCell ref="AH6:AK6"/>
    <mergeCell ref="AL6:AQ6"/>
    <mergeCell ref="V4:AC4"/>
    <mergeCell ref="V6:X6"/>
    <mergeCell ref="AE27:AF27"/>
    <mergeCell ref="AG27:AH27"/>
    <mergeCell ref="AE29:AF29"/>
    <mergeCell ref="AG29:AH29"/>
    <mergeCell ref="AI28:AJ28"/>
    <mergeCell ref="AI29:AJ29"/>
    <mergeCell ref="V7:X7"/>
    <mergeCell ref="Y7:Z7"/>
    <mergeCell ref="AA7:AC7"/>
    <mergeCell ref="AD7:AG7"/>
    <mergeCell ref="AH7:AK7"/>
    <mergeCell ref="V9:X9"/>
    <mergeCell ref="Y9:Z9"/>
    <mergeCell ref="AA9:AC9"/>
    <mergeCell ref="AD9:AG9"/>
    <mergeCell ref="AH9:AK9"/>
    <mergeCell ref="V13:X13"/>
    <mergeCell ref="Y13:Z13"/>
    <mergeCell ref="V8:X8"/>
    <mergeCell ref="Y8:Z8"/>
    <mergeCell ref="AA8:AC8"/>
    <mergeCell ref="AD8:AG8"/>
    <mergeCell ref="AH8:AK8"/>
    <mergeCell ref="AL8:AQ8"/>
    <mergeCell ref="V11:X11"/>
    <mergeCell ref="Y11:Z11"/>
    <mergeCell ref="AA11:AC11"/>
    <mergeCell ref="AD11:AG11"/>
    <mergeCell ref="AH11:AK11"/>
    <mergeCell ref="AL11:AQ11"/>
    <mergeCell ref="V10:X10"/>
    <mergeCell ref="Y10:Z10"/>
    <mergeCell ref="AA10:AC10"/>
    <mergeCell ref="AD10:AG10"/>
    <mergeCell ref="AH10:AK10"/>
    <mergeCell ref="AL10:AQ10"/>
    <mergeCell ref="V12:X12"/>
    <mergeCell ref="Y12:Z12"/>
    <mergeCell ref="AA12:AC12"/>
    <mergeCell ref="AD12:AG12"/>
    <mergeCell ref="AH12:AK12"/>
    <mergeCell ref="AL12:AQ12"/>
    <mergeCell ref="Q28:R28"/>
    <mergeCell ref="Q29:R29"/>
    <mergeCell ref="S22:T22"/>
    <mergeCell ref="U22:V22"/>
    <mergeCell ref="S23:T23"/>
    <mergeCell ref="U23:V23"/>
    <mergeCell ref="Q25:R25"/>
    <mergeCell ref="Q26:R26"/>
    <mergeCell ref="Q27:R27"/>
    <mergeCell ref="U27:V27"/>
    <mergeCell ref="W22:X22"/>
    <mergeCell ref="Y22:Z22"/>
    <mergeCell ref="AA22:AB22"/>
    <mergeCell ref="AC22:AD22"/>
    <mergeCell ref="AE22:AF22"/>
    <mergeCell ref="AG22:AH22"/>
    <mergeCell ref="W23:X23"/>
    <mergeCell ref="AA13:AC13"/>
    <mergeCell ref="Q30:R30"/>
    <mergeCell ref="AH14:AK14"/>
    <mergeCell ref="AL14:AQ14"/>
    <mergeCell ref="V14:AC14"/>
    <mergeCell ref="AH31:AI31"/>
    <mergeCell ref="O29:P30"/>
    <mergeCell ref="Q21:R21"/>
    <mergeCell ref="Q22:R22"/>
    <mergeCell ref="Q23:R23"/>
    <mergeCell ref="Q24:R24"/>
    <mergeCell ref="AI26:AJ26"/>
    <mergeCell ref="S26:T26"/>
    <mergeCell ref="U26:V26"/>
    <mergeCell ref="W26:X26"/>
    <mergeCell ref="Y26:Z26"/>
    <mergeCell ref="AA26:AB26"/>
    <mergeCell ref="AC26:AD26"/>
    <mergeCell ref="AE26:AF26"/>
    <mergeCell ref="AG26:AH26"/>
    <mergeCell ref="AG28:AH28"/>
    <mergeCell ref="AI27:AJ27"/>
    <mergeCell ref="S27:T27"/>
    <mergeCell ref="S21:T21"/>
    <mergeCell ref="U21:V21"/>
    <mergeCell ref="AO38:AP38"/>
    <mergeCell ref="AI21:AJ21"/>
    <mergeCell ref="AI22:AJ22"/>
    <mergeCell ref="AG30:AH30"/>
    <mergeCell ref="Z31:AA31"/>
    <mergeCell ref="AB31:AC31"/>
    <mergeCell ref="AD31:AE31"/>
    <mergeCell ref="AF31:AG31"/>
    <mergeCell ref="AI30:AJ30"/>
    <mergeCell ref="AC21:AD21"/>
    <mergeCell ref="AE21:AF21"/>
    <mergeCell ref="AG21:AH21"/>
    <mergeCell ref="Y23:Z23"/>
    <mergeCell ref="AA23:AB23"/>
    <mergeCell ref="AC23:AD23"/>
    <mergeCell ref="AE23:AF23"/>
    <mergeCell ref="AG23:AH23"/>
    <mergeCell ref="AI23:AJ23"/>
    <mergeCell ref="S25:T25"/>
    <mergeCell ref="U25:V25"/>
    <mergeCell ref="W25:X25"/>
    <mergeCell ref="Y25:Z25"/>
    <mergeCell ref="AA25:AB25"/>
    <mergeCell ref="S24:T24"/>
    <mergeCell ref="U24:V24"/>
    <mergeCell ref="W24:X24"/>
    <mergeCell ref="Y24:Z24"/>
    <mergeCell ref="AA24:AB24"/>
    <mergeCell ref="AO1:AP1"/>
    <mergeCell ref="AC25:AD25"/>
    <mergeCell ref="AE25:AF25"/>
    <mergeCell ref="AG25:AH25"/>
    <mergeCell ref="AI25:AJ25"/>
    <mergeCell ref="AE24:AF24"/>
    <mergeCell ref="AG24:AH24"/>
    <mergeCell ref="AI24:AJ24"/>
    <mergeCell ref="AC24:AD24"/>
    <mergeCell ref="AD14:AG14"/>
    <mergeCell ref="AL13:AQ13"/>
    <mergeCell ref="AL9:AQ9"/>
    <mergeCell ref="AL7:AQ7"/>
    <mergeCell ref="AL4:AQ4"/>
    <mergeCell ref="AH4:AK4"/>
    <mergeCell ref="AD4:AG4"/>
    <mergeCell ref="AA6:AC6"/>
    <mergeCell ref="AD13:AG13"/>
    <mergeCell ref="AH13:AK13"/>
  </mergeCells>
  <phoneticPr fontId="8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&amp;L資料の活用&amp;R数学ドリル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95"/>
  <sheetViews>
    <sheetView zoomScaleNormal="100" workbookViewId="0"/>
  </sheetViews>
  <sheetFormatPr defaultRowHeight="14" x14ac:dyDescent="0.2"/>
  <cols>
    <col min="1" max="43" width="1.75" customWidth="1"/>
    <col min="44" max="44" width="9" customWidth="1"/>
    <col min="45" max="46" width="9" hidden="1" customWidth="1"/>
    <col min="47" max="51" width="0" hidden="1" customWidth="1"/>
    <col min="52" max="61" width="9"/>
  </cols>
  <sheetData>
    <row r="1" spans="1:43" ht="23.5" x14ac:dyDescent="0.2">
      <c r="D1" s="3" t="s">
        <v>72</v>
      </c>
      <c r="AM1" s="2" t="s">
        <v>0</v>
      </c>
      <c r="AN1" s="2"/>
      <c r="AO1" s="35"/>
      <c r="AP1" s="35"/>
    </row>
    <row r="2" spans="1:43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3" ht="20.149999999999999" customHeight="1" x14ac:dyDescent="0.2">
      <c r="A3" s="1" t="s">
        <v>7</v>
      </c>
      <c r="C3" t="s">
        <v>12</v>
      </c>
    </row>
    <row r="4" spans="1:43" ht="20.149999999999999" customHeight="1" x14ac:dyDescent="0.2">
      <c r="C4" t="s">
        <v>8</v>
      </c>
      <c r="AA4" s="13"/>
      <c r="AB4" s="8"/>
      <c r="AC4" s="76">
        <f ca="1">INT(RAND()*13+18)</f>
        <v>21</v>
      </c>
      <c r="AD4" s="76"/>
      <c r="AE4" s="8" t="s">
        <v>9</v>
      </c>
      <c r="AF4" s="76">
        <f ca="1">INT(RAND()*13+18)</f>
        <v>20</v>
      </c>
      <c r="AG4" s="76"/>
      <c r="AH4" s="8" t="s">
        <v>9</v>
      </c>
      <c r="AI4" s="76">
        <f ca="1">INT(RAND()*13+18)</f>
        <v>21</v>
      </c>
      <c r="AJ4" s="76"/>
      <c r="AK4" s="8" t="s">
        <v>9</v>
      </c>
      <c r="AL4" s="76">
        <f ca="1">INT(RAND()*13+18)</f>
        <v>22</v>
      </c>
      <c r="AM4" s="76"/>
      <c r="AN4" s="8" t="s">
        <v>9</v>
      </c>
      <c r="AO4" s="76">
        <f ca="1">INT(RAND()*13+18)</f>
        <v>29</v>
      </c>
      <c r="AP4" s="76"/>
      <c r="AQ4" s="11"/>
    </row>
    <row r="5" spans="1:43" ht="20.149999999999999" customHeight="1" x14ac:dyDescent="0.2">
      <c r="B5" s="1" t="s">
        <v>10</v>
      </c>
      <c r="E5" t="s">
        <v>11</v>
      </c>
      <c r="AA5" s="13"/>
      <c r="AC5" s="42">
        <f ca="1">INT(RAND()*13+18)</f>
        <v>23</v>
      </c>
      <c r="AD5" s="42"/>
      <c r="AE5" t="s">
        <v>9</v>
      </c>
      <c r="AF5" s="42">
        <f ca="1">INT(RAND()*13+18)</f>
        <v>28</v>
      </c>
      <c r="AG5" s="42"/>
      <c r="AH5" t="s">
        <v>9</v>
      </c>
      <c r="AI5" s="42">
        <f ca="1">INT(RAND()*13+18)</f>
        <v>24</v>
      </c>
      <c r="AJ5" s="42"/>
      <c r="AK5" t="s">
        <v>9</v>
      </c>
      <c r="AL5" s="42">
        <f ca="1">INT(RAND()*13+18)</f>
        <v>20</v>
      </c>
      <c r="AM5" s="42"/>
      <c r="AN5" t="s">
        <v>9</v>
      </c>
      <c r="AO5" s="42">
        <f ca="1">INT(RAND()*13+18)</f>
        <v>20</v>
      </c>
      <c r="AP5" s="42"/>
      <c r="AQ5" s="13"/>
    </row>
    <row r="6" spans="1:43" ht="20.149999999999999" customHeight="1" x14ac:dyDescent="0.2">
      <c r="C6" s="1"/>
      <c r="E6" t="s">
        <v>14</v>
      </c>
      <c r="AA6" s="13"/>
      <c r="AB6" s="2"/>
      <c r="AC6" s="67">
        <f ca="1">INT(RAND()*13+18)</f>
        <v>19</v>
      </c>
      <c r="AD6" s="67"/>
      <c r="AE6" s="2" t="s">
        <v>9</v>
      </c>
      <c r="AF6" s="67">
        <f ca="1">INT(RAND()*13+18)</f>
        <v>18</v>
      </c>
      <c r="AG6" s="67"/>
      <c r="AH6" s="2" t="s">
        <v>9</v>
      </c>
      <c r="AI6" s="67">
        <f ca="1">INT(RAND()*13+18)</f>
        <v>18</v>
      </c>
      <c r="AJ6" s="67"/>
      <c r="AK6" s="2" t="s">
        <v>9</v>
      </c>
      <c r="AL6" s="67">
        <f ca="1">INT(RAND()*13+18)</f>
        <v>21</v>
      </c>
      <c r="AM6" s="67"/>
      <c r="AN6" s="2" t="s">
        <v>9</v>
      </c>
      <c r="AO6" s="67">
        <f ca="1">INT(RAND()*13+18)</f>
        <v>23</v>
      </c>
      <c r="AP6" s="67"/>
      <c r="AQ6" s="14"/>
    </row>
    <row r="7" spans="1:43" ht="20.149999999999999" customHeight="1" x14ac:dyDescent="0.2">
      <c r="AL7" t="s">
        <v>70</v>
      </c>
    </row>
    <row r="8" spans="1:43" ht="20.149999999999999" customHeight="1" x14ac:dyDescent="0.2"/>
    <row r="9" spans="1:43" ht="20.149999999999999" customHeight="1" x14ac:dyDescent="0.2">
      <c r="B9" s="1" t="s">
        <v>15</v>
      </c>
      <c r="E9" t="s">
        <v>16</v>
      </c>
    </row>
    <row r="10" spans="1:43" ht="20.149999999999999" customHeight="1" x14ac:dyDescent="0.2"/>
    <row r="11" spans="1:43" ht="20.149999999999999" customHeight="1" x14ac:dyDescent="0.2"/>
    <row r="12" spans="1:43" ht="20.149999999999999" customHeight="1" x14ac:dyDescent="0.2"/>
    <row r="13" spans="1:43" ht="20.149999999999999" customHeight="1" x14ac:dyDescent="0.2">
      <c r="A13" s="1" t="s">
        <v>17</v>
      </c>
      <c r="C13" t="s">
        <v>22</v>
      </c>
      <c r="N13" s="42">
        <f ca="1">AN23</f>
        <v>40</v>
      </c>
      <c r="O13" s="42"/>
      <c r="P13" t="s">
        <v>23</v>
      </c>
      <c r="AD13" t="s">
        <v>31</v>
      </c>
    </row>
    <row r="14" spans="1:43" ht="20.149999999999999" customHeight="1" x14ac:dyDescent="0.2">
      <c r="C14" t="s">
        <v>71</v>
      </c>
      <c r="AB14" s="45" t="s">
        <v>30</v>
      </c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80" t="s">
        <v>18</v>
      </c>
      <c r="AO14" s="80"/>
      <c r="AP14" s="80"/>
      <c r="AQ14" s="80"/>
    </row>
    <row r="15" spans="1:43" ht="20.149999999999999" customHeight="1" x14ac:dyDescent="0.2">
      <c r="B15" s="1" t="s">
        <v>24</v>
      </c>
      <c r="E15" t="s">
        <v>25</v>
      </c>
      <c r="I15" s="55">
        <v>155</v>
      </c>
      <c r="J15" s="55"/>
      <c r="K15" s="55"/>
      <c r="L15" s="55"/>
      <c r="M15" t="s">
        <v>26</v>
      </c>
      <c r="AB15" s="77" t="s">
        <v>21</v>
      </c>
      <c r="AC15" s="78"/>
      <c r="AD15" s="78"/>
      <c r="AE15" s="78"/>
      <c r="AF15" s="78"/>
      <c r="AG15" s="76"/>
      <c r="AH15" s="76"/>
      <c r="AI15" s="78" t="s">
        <v>20</v>
      </c>
      <c r="AJ15" s="78"/>
      <c r="AK15" s="78"/>
      <c r="AL15" s="78"/>
      <c r="AM15" s="78"/>
      <c r="AN15" s="10"/>
      <c r="AO15" s="8"/>
      <c r="AP15" s="8"/>
      <c r="AQ15" s="11"/>
    </row>
    <row r="16" spans="1:43" ht="20.149999999999999" customHeight="1" x14ac:dyDescent="0.2">
      <c r="E16" t="s">
        <v>27</v>
      </c>
      <c r="AB16" s="79">
        <v>145</v>
      </c>
      <c r="AC16" s="55"/>
      <c r="AD16" s="55"/>
      <c r="AE16" s="55"/>
      <c r="AF16" s="55"/>
      <c r="AG16" s="42" t="s">
        <v>19</v>
      </c>
      <c r="AH16" s="42"/>
      <c r="AI16" s="55">
        <v>150</v>
      </c>
      <c r="AJ16" s="55"/>
      <c r="AK16" s="55"/>
      <c r="AL16" s="55"/>
      <c r="AM16" s="55"/>
      <c r="AN16" s="53">
        <f ca="1">INT(RAND()*2+1)</f>
        <v>1</v>
      </c>
      <c r="AO16" s="42"/>
      <c r="AP16" s="42"/>
      <c r="AQ16" s="54"/>
    </row>
    <row r="17" spans="1:43" ht="20.149999999999999" customHeight="1" x14ac:dyDescent="0.2">
      <c r="A17" s="1"/>
      <c r="AB17" s="79">
        <f t="shared" ref="AB17:AB22" si="0">AB16+5</f>
        <v>150</v>
      </c>
      <c r="AC17" s="55"/>
      <c r="AD17" s="55"/>
      <c r="AE17" s="55"/>
      <c r="AF17" s="55"/>
      <c r="AG17" s="42" t="s">
        <v>19</v>
      </c>
      <c r="AH17" s="42"/>
      <c r="AI17" s="55">
        <f t="shared" ref="AI17:AI22" si="1">AI16+5</f>
        <v>155</v>
      </c>
      <c r="AJ17" s="55"/>
      <c r="AK17" s="55"/>
      <c r="AL17" s="55"/>
      <c r="AM17" s="55"/>
      <c r="AN17" s="53">
        <f ca="1">INT(RAND()*9+1)</f>
        <v>9</v>
      </c>
      <c r="AO17" s="42"/>
      <c r="AP17" s="42"/>
      <c r="AQ17" s="54"/>
    </row>
    <row r="18" spans="1:43" ht="20.149999999999999" customHeight="1" x14ac:dyDescent="0.2">
      <c r="AB18" s="79">
        <f t="shared" si="0"/>
        <v>155</v>
      </c>
      <c r="AC18" s="55"/>
      <c r="AD18" s="55"/>
      <c r="AE18" s="55"/>
      <c r="AF18" s="55"/>
      <c r="AG18" s="42" t="s">
        <v>19</v>
      </c>
      <c r="AH18" s="42"/>
      <c r="AI18" s="55">
        <f t="shared" si="1"/>
        <v>160</v>
      </c>
      <c r="AJ18" s="55"/>
      <c r="AK18" s="55"/>
      <c r="AL18" s="55"/>
      <c r="AM18" s="55"/>
      <c r="AN18" s="53">
        <f ca="1">INT(RAND()*9)</f>
        <v>8</v>
      </c>
      <c r="AO18" s="42"/>
      <c r="AP18" s="42"/>
      <c r="AQ18" s="54"/>
    </row>
    <row r="19" spans="1:43" ht="20.149999999999999" customHeight="1" x14ac:dyDescent="0.2">
      <c r="AB19" s="79">
        <f t="shared" si="0"/>
        <v>160</v>
      </c>
      <c r="AC19" s="55"/>
      <c r="AD19" s="55"/>
      <c r="AE19" s="55"/>
      <c r="AF19" s="55"/>
      <c r="AG19" s="42" t="s">
        <v>19</v>
      </c>
      <c r="AH19" s="42"/>
      <c r="AI19" s="55">
        <f t="shared" si="1"/>
        <v>165</v>
      </c>
      <c r="AJ19" s="55"/>
      <c r="AK19" s="55"/>
      <c r="AL19" s="55"/>
      <c r="AM19" s="55"/>
      <c r="AN19" s="53">
        <f ca="1">AN23-SUM(AN16:AQ18)-SUM(AN20:AQ22)</f>
        <v>14</v>
      </c>
      <c r="AO19" s="42"/>
      <c r="AP19" s="42"/>
      <c r="AQ19" s="54"/>
    </row>
    <row r="20" spans="1:43" ht="20.149999999999999" customHeight="1" x14ac:dyDescent="0.2">
      <c r="B20" s="1" t="s">
        <v>28</v>
      </c>
      <c r="C20" s="1"/>
      <c r="E20" t="s">
        <v>32</v>
      </c>
      <c r="AB20" s="79">
        <f t="shared" si="0"/>
        <v>165</v>
      </c>
      <c r="AC20" s="55"/>
      <c r="AD20" s="55"/>
      <c r="AE20" s="55"/>
      <c r="AF20" s="55"/>
      <c r="AG20" s="42" t="s">
        <v>19</v>
      </c>
      <c r="AH20" s="42"/>
      <c r="AI20" s="55">
        <f t="shared" si="1"/>
        <v>170</v>
      </c>
      <c r="AJ20" s="55"/>
      <c r="AK20" s="55"/>
      <c r="AL20" s="55"/>
      <c r="AM20" s="55"/>
      <c r="AN20" s="53">
        <f ca="1">INT(RAND()*7+3)</f>
        <v>7</v>
      </c>
      <c r="AO20" s="42"/>
      <c r="AP20" s="42"/>
      <c r="AQ20" s="54"/>
    </row>
    <row r="21" spans="1:43" ht="20.149999999999999" customHeight="1" x14ac:dyDescent="0.2">
      <c r="E21" t="s">
        <v>33</v>
      </c>
      <c r="AB21" s="79">
        <f t="shared" si="0"/>
        <v>170</v>
      </c>
      <c r="AC21" s="55"/>
      <c r="AD21" s="55"/>
      <c r="AE21" s="55"/>
      <c r="AF21" s="55"/>
      <c r="AG21" s="42" t="s">
        <v>19</v>
      </c>
      <c r="AH21" s="42"/>
      <c r="AI21" s="55">
        <f t="shared" si="1"/>
        <v>175</v>
      </c>
      <c r="AJ21" s="55"/>
      <c r="AK21" s="55"/>
      <c r="AL21" s="55"/>
      <c r="AM21" s="55"/>
      <c r="AN21" s="53">
        <f ca="1">INT(RAND()*5)</f>
        <v>0</v>
      </c>
      <c r="AO21" s="42"/>
      <c r="AP21" s="42"/>
      <c r="AQ21" s="54"/>
    </row>
    <row r="22" spans="1:43" ht="20.149999999999999" customHeight="1" x14ac:dyDescent="0.2">
      <c r="AB22" s="81">
        <f t="shared" si="0"/>
        <v>175</v>
      </c>
      <c r="AC22" s="51"/>
      <c r="AD22" s="51"/>
      <c r="AE22" s="51"/>
      <c r="AF22" s="51"/>
      <c r="AG22" s="67" t="s">
        <v>19</v>
      </c>
      <c r="AH22" s="67"/>
      <c r="AI22" s="51">
        <f t="shared" si="1"/>
        <v>180</v>
      </c>
      <c r="AJ22" s="51"/>
      <c r="AK22" s="51"/>
      <c r="AL22" s="51"/>
      <c r="AM22" s="51"/>
      <c r="AN22" s="66">
        <f ca="1">INT(RAND()*2+1)</f>
        <v>1</v>
      </c>
      <c r="AO22" s="67"/>
      <c r="AP22" s="67"/>
      <c r="AQ22" s="68"/>
    </row>
    <row r="23" spans="1:43" ht="20.149999999999999" customHeight="1" x14ac:dyDescent="0.2">
      <c r="AB23" s="45" t="s">
        <v>29</v>
      </c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>
        <f ca="1">INT(RAND()*2)*10+30</f>
        <v>40</v>
      </c>
      <c r="AO23" s="45"/>
      <c r="AP23" s="45"/>
      <c r="AQ23" s="45"/>
    </row>
    <row r="24" spans="1:43" ht="20.149999999999999" customHeight="1" x14ac:dyDescent="0.2"/>
    <row r="25" spans="1:43" ht="20.149999999999999" customHeight="1" x14ac:dyDescent="0.2">
      <c r="B25" s="1"/>
    </row>
    <row r="26" spans="1:43" ht="20.149999999999999" customHeight="1" x14ac:dyDescent="0.2"/>
    <row r="27" spans="1:43" ht="20.149999999999999" customHeight="1" x14ac:dyDescent="0.2"/>
    <row r="28" spans="1:43" ht="20.149999999999999" customHeight="1" x14ac:dyDescent="0.2"/>
    <row r="29" spans="1:43" ht="20.149999999999999" customHeight="1" x14ac:dyDescent="0.2"/>
    <row r="30" spans="1:43" ht="20.149999999999999" customHeight="1" x14ac:dyDescent="0.2">
      <c r="B30" s="1" t="s">
        <v>34</v>
      </c>
      <c r="E30" t="s">
        <v>35</v>
      </c>
    </row>
    <row r="31" spans="1:43" ht="20.149999999999999" customHeight="1" x14ac:dyDescent="0.2"/>
    <row r="32" spans="1:43" ht="20.149999999999999" customHeight="1" x14ac:dyDescent="0.2"/>
    <row r="33" spans="1:47" ht="20.149999999999999" customHeight="1" x14ac:dyDescent="0.2"/>
    <row r="34" spans="1:47" ht="19" customHeight="1" x14ac:dyDescent="0.2"/>
    <row r="35" spans="1:47" ht="19" customHeight="1" x14ac:dyDescent="0.2"/>
    <row r="36" spans="1:47" ht="19" customHeight="1" x14ac:dyDescent="0.2"/>
    <row r="37" spans="1:47" ht="19" customHeight="1" x14ac:dyDescent="0.2"/>
    <row r="38" spans="1:47" ht="23.5" x14ac:dyDescent="0.2">
      <c r="D38" s="3" t="str">
        <f>IF(D1="","",D1)</f>
        <v>データの活用</v>
      </c>
      <c r="AM38" s="2" t="str">
        <f>IF(AM1="","",AM1)</f>
        <v>№</v>
      </c>
      <c r="AN38" s="2"/>
      <c r="AO38" s="35" t="str">
        <f>IF(AO1="","",AO1)</f>
        <v/>
      </c>
      <c r="AP38" s="35" t="str">
        <f>IF(AP1="","",AP1)</f>
        <v/>
      </c>
      <c r="AS38">
        <f ca="1">AC41</f>
        <v>21</v>
      </c>
      <c r="AT38">
        <v>18</v>
      </c>
      <c r="AU38">
        <f t="shared" ref="AU38:AU50" ca="1" si="2">COUNTIF($AS$38:$AS$52,AT38)</f>
        <v>2</v>
      </c>
    </row>
    <row r="39" spans="1:47" ht="23.5" x14ac:dyDescent="0.2">
      <c r="E39" s="5" t="s">
        <v>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S39">
        <f ca="1">AF41</f>
        <v>20</v>
      </c>
      <c r="AT39">
        <v>19</v>
      </c>
      <c r="AU39">
        <f t="shared" ca="1" si="2"/>
        <v>1</v>
      </c>
    </row>
    <row r="40" spans="1:47" ht="20.149999999999999" customHeight="1" x14ac:dyDescent="0.2">
      <c r="A40" s="1" t="str">
        <f t="shared" ref="A40:A63" si="3">IF(A3="","",A3)</f>
        <v>１．</v>
      </c>
      <c r="C40" t="str">
        <f>IF(C3="","",C3)</f>
        <v>右の表は，15人でおこなった</v>
      </c>
      <c r="V40" t="str">
        <f>IF(V3="","",V3)</f>
        <v/>
      </c>
      <c r="W40" t="str">
        <f t="shared" ref="W40:AQ40" si="4">IF(W3="","",W3)</f>
        <v/>
      </c>
      <c r="X40" t="str">
        <f t="shared" si="4"/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H40" t="str">
        <f t="shared" si="4"/>
        <v/>
      </c>
      <c r="AI40" t="str">
        <f t="shared" si="4"/>
        <v/>
      </c>
      <c r="AJ40" t="str">
        <f t="shared" si="4"/>
        <v/>
      </c>
      <c r="AK40" t="str">
        <f t="shared" si="4"/>
        <v/>
      </c>
      <c r="AL40" t="str">
        <f t="shared" si="4"/>
        <v/>
      </c>
      <c r="AM40" t="str">
        <f t="shared" si="4"/>
        <v/>
      </c>
      <c r="AN40" t="str">
        <f t="shared" si="4"/>
        <v/>
      </c>
      <c r="AO40" t="str">
        <f t="shared" si="4"/>
        <v/>
      </c>
      <c r="AP40" t="str">
        <f t="shared" si="4"/>
        <v/>
      </c>
      <c r="AQ40" t="str">
        <f t="shared" si="4"/>
        <v/>
      </c>
      <c r="AS40">
        <f ca="1">AI41</f>
        <v>21</v>
      </c>
      <c r="AT40">
        <v>20</v>
      </c>
      <c r="AU40">
        <f t="shared" ca="1" si="2"/>
        <v>3</v>
      </c>
    </row>
    <row r="41" spans="1:47" ht="20.149999999999999" customHeight="1" x14ac:dyDescent="0.2">
      <c r="A41" t="str">
        <f t="shared" si="3"/>
        <v/>
      </c>
      <c r="B41" t="str">
        <f t="shared" ref="B41:B49" si="5">IF(B4="","",B4)</f>
        <v/>
      </c>
      <c r="C41" t="str">
        <f>IF(C4="","",C4)</f>
        <v>ハンドボール投げの記録です。</v>
      </c>
      <c r="Z41" s="12"/>
      <c r="AA41" s="15"/>
      <c r="AB41" s="8"/>
      <c r="AC41" s="76">
        <f t="shared" ref="AC41:AQ41" ca="1" si="6">IF(AC4="","",AC4)</f>
        <v>21</v>
      </c>
      <c r="AD41" s="76" t="str">
        <f t="shared" si="6"/>
        <v/>
      </c>
      <c r="AE41" s="8" t="str">
        <f t="shared" si="6"/>
        <v>，</v>
      </c>
      <c r="AF41" s="76">
        <f t="shared" ca="1" si="6"/>
        <v>20</v>
      </c>
      <c r="AG41" s="76" t="str">
        <f t="shared" si="6"/>
        <v/>
      </c>
      <c r="AH41" s="8" t="str">
        <f t="shared" si="6"/>
        <v>，</v>
      </c>
      <c r="AI41" s="76">
        <f t="shared" ca="1" si="6"/>
        <v>21</v>
      </c>
      <c r="AJ41" s="76" t="str">
        <f t="shared" si="6"/>
        <v/>
      </c>
      <c r="AK41" s="8" t="str">
        <f t="shared" si="6"/>
        <v>，</v>
      </c>
      <c r="AL41" s="76">
        <f t="shared" ca="1" si="6"/>
        <v>22</v>
      </c>
      <c r="AM41" s="76" t="str">
        <f t="shared" si="6"/>
        <v/>
      </c>
      <c r="AN41" s="8" t="str">
        <f t="shared" si="6"/>
        <v>，</v>
      </c>
      <c r="AO41" s="76">
        <f t="shared" ca="1" si="6"/>
        <v>29</v>
      </c>
      <c r="AP41" s="76" t="str">
        <f t="shared" si="6"/>
        <v/>
      </c>
      <c r="AQ41" s="11" t="str">
        <f t="shared" si="6"/>
        <v/>
      </c>
      <c r="AS41">
        <f ca="1">AL41</f>
        <v>22</v>
      </c>
      <c r="AT41">
        <v>21</v>
      </c>
      <c r="AU41">
        <f t="shared" ca="1" si="2"/>
        <v>3</v>
      </c>
    </row>
    <row r="42" spans="1:47" ht="20.149999999999999" customHeight="1" x14ac:dyDescent="0.2">
      <c r="A42" t="str">
        <f t="shared" si="3"/>
        <v/>
      </c>
      <c r="B42" s="1" t="str">
        <f t="shared" si="5"/>
        <v>(1)</v>
      </c>
      <c r="E42" t="str">
        <f>IF(E5="","",E5)</f>
        <v>右の記録の中央値を</v>
      </c>
      <c r="AA42" s="13"/>
      <c r="AC42" s="42">
        <f t="shared" ref="AC42:AQ42" ca="1" si="7">IF(AC5="","",AC5)</f>
        <v>23</v>
      </c>
      <c r="AD42" s="42" t="str">
        <f t="shared" si="7"/>
        <v/>
      </c>
      <c r="AE42" t="str">
        <f t="shared" si="7"/>
        <v>，</v>
      </c>
      <c r="AF42" s="42">
        <f t="shared" ca="1" si="7"/>
        <v>28</v>
      </c>
      <c r="AG42" s="42" t="str">
        <f t="shared" si="7"/>
        <v/>
      </c>
      <c r="AH42" t="str">
        <f t="shared" si="7"/>
        <v>，</v>
      </c>
      <c r="AI42" s="42">
        <f t="shared" ca="1" si="7"/>
        <v>24</v>
      </c>
      <c r="AJ42" s="42" t="str">
        <f t="shared" si="7"/>
        <v/>
      </c>
      <c r="AK42" t="str">
        <f t="shared" si="7"/>
        <v>，</v>
      </c>
      <c r="AL42" s="42">
        <f t="shared" ca="1" si="7"/>
        <v>20</v>
      </c>
      <c r="AM42" s="42" t="str">
        <f t="shared" si="7"/>
        <v/>
      </c>
      <c r="AN42" t="str">
        <f t="shared" si="7"/>
        <v>，</v>
      </c>
      <c r="AO42" s="42">
        <f t="shared" ca="1" si="7"/>
        <v>20</v>
      </c>
      <c r="AP42" s="42" t="str">
        <f t="shared" si="7"/>
        <v/>
      </c>
      <c r="AQ42" s="13" t="str">
        <f t="shared" si="7"/>
        <v/>
      </c>
      <c r="AS42">
        <f ca="1">AO41</f>
        <v>29</v>
      </c>
      <c r="AT42">
        <v>22</v>
      </c>
      <c r="AU42">
        <f t="shared" ca="1" si="2"/>
        <v>1</v>
      </c>
    </row>
    <row r="43" spans="1:47" ht="20.149999999999999" customHeight="1" x14ac:dyDescent="0.2">
      <c r="A43" t="str">
        <f t="shared" si="3"/>
        <v/>
      </c>
      <c r="B43" t="str">
        <f t="shared" si="5"/>
        <v/>
      </c>
      <c r="C43" s="1"/>
      <c r="E43" t="str">
        <f>IF(E6="","",E6)</f>
        <v>求めなさい。</v>
      </c>
      <c r="AA43" s="13"/>
      <c r="AB43" s="2"/>
      <c r="AC43" s="67">
        <f t="shared" ref="AC43:AQ43" ca="1" si="8">IF(AC6="","",AC6)</f>
        <v>19</v>
      </c>
      <c r="AD43" s="67" t="str">
        <f t="shared" si="8"/>
        <v/>
      </c>
      <c r="AE43" s="2" t="str">
        <f t="shared" si="8"/>
        <v>，</v>
      </c>
      <c r="AF43" s="67">
        <f t="shared" ca="1" si="8"/>
        <v>18</v>
      </c>
      <c r="AG43" s="67" t="str">
        <f t="shared" si="8"/>
        <v/>
      </c>
      <c r="AH43" s="2" t="str">
        <f t="shared" si="8"/>
        <v>，</v>
      </c>
      <c r="AI43" s="67">
        <f t="shared" ca="1" si="8"/>
        <v>18</v>
      </c>
      <c r="AJ43" s="67" t="str">
        <f t="shared" si="8"/>
        <v/>
      </c>
      <c r="AK43" s="2" t="str">
        <f t="shared" si="8"/>
        <v>，</v>
      </c>
      <c r="AL43" s="67">
        <f t="shared" ca="1" si="8"/>
        <v>21</v>
      </c>
      <c r="AM43" s="67" t="str">
        <f t="shared" si="8"/>
        <v/>
      </c>
      <c r="AN43" s="2" t="str">
        <f t="shared" si="8"/>
        <v>，</v>
      </c>
      <c r="AO43" s="67">
        <f t="shared" ca="1" si="8"/>
        <v>23</v>
      </c>
      <c r="AP43" s="67" t="str">
        <f t="shared" si="8"/>
        <v/>
      </c>
      <c r="AQ43" s="14" t="str">
        <f t="shared" si="8"/>
        <v/>
      </c>
      <c r="AS43">
        <f ca="1">AC42</f>
        <v>23</v>
      </c>
      <c r="AT43">
        <v>23</v>
      </c>
      <c r="AU43">
        <f t="shared" ca="1" si="2"/>
        <v>2</v>
      </c>
    </row>
    <row r="44" spans="1:47" ht="20.149999999999999" customHeight="1" x14ac:dyDescent="0.2">
      <c r="A44" t="str">
        <f t="shared" si="3"/>
        <v/>
      </c>
      <c r="B44" t="str">
        <f t="shared" si="5"/>
        <v/>
      </c>
      <c r="E44" t="str">
        <f>IF(E7="","",E7)</f>
        <v/>
      </c>
      <c r="F44" t="str">
        <f t="shared" ref="F44:AL44" si="9">IF(F7="","",F7)</f>
        <v/>
      </c>
      <c r="G44" t="str">
        <f t="shared" si="9"/>
        <v/>
      </c>
      <c r="H44" t="str">
        <f t="shared" si="9"/>
        <v/>
      </c>
      <c r="I44" t="str">
        <f t="shared" si="9"/>
        <v/>
      </c>
      <c r="J44" t="str">
        <f t="shared" si="9"/>
        <v/>
      </c>
      <c r="K44" t="str">
        <f t="shared" si="9"/>
        <v/>
      </c>
      <c r="L44" t="str">
        <f t="shared" si="9"/>
        <v/>
      </c>
      <c r="M44" t="str">
        <f t="shared" si="9"/>
        <v/>
      </c>
      <c r="N44" t="str">
        <f t="shared" si="9"/>
        <v/>
      </c>
      <c r="O44" t="str">
        <f t="shared" si="9"/>
        <v/>
      </c>
      <c r="P44" t="str">
        <f t="shared" si="9"/>
        <v/>
      </c>
      <c r="Q44" t="str">
        <f t="shared" si="9"/>
        <v/>
      </c>
      <c r="R44" t="str">
        <f t="shared" si="9"/>
        <v/>
      </c>
      <c r="S44" t="str">
        <f t="shared" si="9"/>
        <v/>
      </c>
      <c r="T44" t="str">
        <f t="shared" si="9"/>
        <v/>
      </c>
      <c r="U44" t="str">
        <f t="shared" si="9"/>
        <v/>
      </c>
      <c r="V44" t="str">
        <f t="shared" si="9"/>
        <v/>
      </c>
      <c r="W44" t="str">
        <f t="shared" si="9"/>
        <v/>
      </c>
      <c r="X44" t="str">
        <f t="shared" si="9"/>
        <v/>
      </c>
      <c r="Y44" t="str">
        <f t="shared" si="9"/>
        <v/>
      </c>
      <c r="Z44" t="str">
        <f t="shared" si="9"/>
        <v/>
      </c>
      <c r="AA44" t="str">
        <f t="shared" si="9"/>
        <v/>
      </c>
      <c r="AB44" t="str">
        <f t="shared" si="9"/>
        <v/>
      </c>
      <c r="AC44" t="str">
        <f t="shared" si="9"/>
        <v/>
      </c>
      <c r="AD44" t="str">
        <f t="shared" si="9"/>
        <v/>
      </c>
      <c r="AE44" t="str">
        <f t="shared" si="9"/>
        <v/>
      </c>
      <c r="AF44" t="str">
        <f t="shared" si="9"/>
        <v/>
      </c>
      <c r="AG44" t="str">
        <f t="shared" si="9"/>
        <v/>
      </c>
      <c r="AH44" t="str">
        <f t="shared" si="9"/>
        <v/>
      </c>
      <c r="AI44" t="str">
        <f t="shared" si="9"/>
        <v/>
      </c>
      <c r="AJ44" t="str">
        <f t="shared" si="9"/>
        <v/>
      </c>
      <c r="AK44" t="str">
        <f t="shared" si="9"/>
        <v/>
      </c>
      <c r="AL44" t="str">
        <f t="shared" si="9"/>
        <v>単位（ｍ）</v>
      </c>
      <c r="AS44">
        <f ca="1">AF42</f>
        <v>28</v>
      </c>
      <c r="AT44">
        <v>24</v>
      </c>
      <c r="AU44">
        <f t="shared" ca="1" si="2"/>
        <v>1</v>
      </c>
    </row>
    <row r="45" spans="1:47" ht="20.149999999999999" customHeight="1" x14ac:dyDescent="0.2">
      <c r="A45" t="str">
        <f t="shared" si="3"/>
        <v/>
      </c>
      <c r="B45" t="str">
        <f t="shared" si="5"/>
        <v/>
      </c>
      <c r="E45" s="70">
        <f ca="1">MEDIAN(AS38:AS52)</f>
        <v>21</v>
      </c>
      <c r="F45" s="70"/>
      <c r="G45" s="70"/>
      <c r="H45" s="9" t="s">
        <v>69</v>
      </c>
      <c r="I45" s="9"/>
      <c r="K45" t="str">
        <f t="shared" ref="K45:AQ45" si="10">IF(K8="","",K8)</f>
        <v/>
      </c>
      <c r="L45" t="str">
        <f t="shared" si="10"/>
        <v/>
      </c>
      <c r="M45" t="str">
        <f t="shared" si="10"/>
        <v/>
      </c>
      <c r="N45" t="str">
        <f t="shared" si="10"/>
        <v/>
      </c>
      <c r="O45" t="str">
        <f t="shared" si="10"/>
        <v/>
      </c>
      <c r="P45" t="str">
        <f t="shared" si="10"/>
        <v/>
      </c>
      <c r="Q45" t="str">
        <f t="shared" si="10"/>
        <v/>
      </c>
      <c r="R45" t="str">
        <f t="shared" si="10"/>
        <v/>
      </c>
      <c r="S45" t="str">
        <f t="shared" si="10"/>
        <v/>
      </c>
      <c r="T45" t="str">
        <f t="shared" si="10"/>
        <v/>
      </c>
      <c r="U45" t="str">
        <f t="shared" si="10"/>
        <v/>
      </c>
      <c r="V45" t="str">
        <f t="shared" si="10"/>
        <v/>
      </c>
      <c r="W45" t="str">
        <f t="shared" si="10"/>
        <v/>
      </c>
      <c r="X45" t="str">
        <f t="shared" si="10"/>
        <v/>
      </c>
      <c r="Y45" t="str">
        <f t="shared" si="10"/>
        <v/>
      </c>
      <c r="Z45" t="str">
        <f t="shared" si="10"/>
        <v/>
      </c>
      <c r="AA45" t="str">
        <f t="shared" si="10"/>
        <v/>
      </c>
      <c r="AB45" t="str">
        <f t="shared" si="10"/>
        <v/>
      </c>
      <c r="AC45" t="str">
        <f t="shared" si="10"/>
        <v/>
      </c>
      <c r="AD45" t="str">
        <f t="shared" si="10"/>
        <v/>
      </c>
      <c r="AE45" t="str">
        <f t="shared" si="10"/>
        <v/>
      </c>
      <c r="AF45" t="str">
        <f t="shared" si="10"/>
        <v/>
      </c>
      <c r="AG45" t="str">
        <f t="shared" si="10"/>
        <v/>
      </c>
      <c r="AH45" t="str">
        <f t="shared" si="10"/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  <c r="AP45" t="str">
        <f t="shared" si="10"/>
        <v/>
      </c>
      <c r="AQ45" t="str">
        <f t="shared" si="10"/>
        <v/>
      </c>
      <c r="AS45">
        <f ca="1">AI42</f>
        <v>24</v>
      </c>
      <c r="AT45">
        <v>25</v>
      </c>
      <c r="AU45">
        <f t="shared" ca="1" si="2"/>
        <v>0</v>
      </c>
    </row>
    <row r="46" spans="1:47" ht="20.149999999999999" customHeight="1" x14ac:dyDescent="0.2">
      <c r="A46" t="str">
        <f t="shared" si="3"/>
        <v/>
      </c>
      <c r="B46" s="1" t="str">
        <f t="shared" si="5"/>
        <v>(2)</v>
      </c>
      <c r="E46" t="str">
        <f>IF(E9="","",E9)</f>
        <v>右の記録の最頻値を求めなさい。</v>
      </c>
      <c r="AS46">
        <f ca="1">AL42</f>
        <v>20</v>
      </c>
      <c r="AT46">
        <v>26</v>
      </c>
      <c r="AU46">
        <f t="shared" ca="1" si="2"/>
        <v>0</v>
      </c>
    </row>
    <row r="47" spans="1:47" ht="20.149999999999999" customHeight="1" x14ac:dyDescent="0.2">
      <c r="A47" t="str">
        <f t="shared" si="3"/>
        <v/>
      </c>
      <c r="B47" t="str">
        <f t="shared" si="5"/>
        <v/>
      </c>
      <c r="C47" t="str">
        <f t="shared" ref="C47:D49" si="11">IF(C10="","",C10)</f>
        <v/>
      </c>
      <c r="D47" t="str">
        <f t="shared" si="11"/>
        <v/>
      </c>
      <c r="E47" t="str">
        <f>IF(E10="","",E10)</f>
        <v/>
      </c>
      <c r="F47" t="str">
        <f t="shared" ref="F47:AQ47" si="12">IF(F10="","",F10)</f>
        <v/>
      </c>
      <c r="G47" t="str">
        <f t="shared" si="12"/>
        <v/>
      </c>
      <c r="H47" t="str">
        <f t="shared" si="12"/>
        <v/>
      </c>
      <c r="I47" t="str">
        <f t="shared" si="12"/>
        <v/>
      </c>
      <c r="J47" t="str">
        <f t="shared" si="12"/>
        <v/>
      </c>
      <c r="K47" t="str">
        <f t="shared" si="12"/>
        <v/>
      </c>
      <c r="L47" t="str">
        <f t="shared" si="12"/>
        <v/>
      </c>
      <c r="M47" t="str">
        <f t="shared" si="12"/>
        <v/>
      </c>
      <c r="N47" t="str">
        <f t="shared" si="12"/>
        <v/>
      </c>
      <c r="O47" t="str">
        <f t="shared" si="12"/>
        <v/>
      </c>
      <c r="P47" t="str">
        <f t="shared" si="12"/>
        <v/>
      </c>
      <c r="Q47" t="str">
        <f t="shared" si="12"/>
        <v/>
      </c>
      <c r="R47" t="str">
        <f t="shared" si="12"/>
        <v/>
      </c>
      <c r="S47" t="str">
        <f t="shared" si="12"/>
        <v/>
      </c>
      <c r="T47" t="str">
        <f t="shared" si="12"/>
        <v/>
      </c>
      <c r="U47" t="str">
        <f t="shared" si="12"/>
        <v/>
      </c>
      <c r="V47" t="str">
        <f t="shared" si="12"/>
        <v/>
      </c>
      <c r="W47" t="str">
        <f t="shared" si="12"/>
        <v/>
      </c>
      <c r="X47" t="str">
        <f t="shared" si="12"/>
        <v/>
      </c>
      <c r="Y47" t="str">
        <f t="shared" si="12"/>
        <v/>
      </c>
      <c r="Z47" t="str">
        <f t="shared" si="12"/>
        <v/>
      </c>
      <c r="AA47" t="str">
        <f t="shared" si="12"/>
        <v/>
      </c>
      <c r="AB47" t="str">
        <f t="shared" si="12"/>
        <v/>
      </c>
      <c r="AC47" t="str">
        <f t="shared" si="12"/>
        <v/>
      </c>
      <c r="AD47" t="str">
        <f t="shared" si="12"/>
        <v/>
      </c>
      <c r="AE47" t="str">
        <f t="shared" si="12"/>
        <v/>
      </c>
      <c r="AF47" t="str">
        <f t="shared" si="12"/>
        <v/>
      </c>
      <c r="AG47" t="str">
        <f t="shared" si="12"/>
        <v/>
      </c>
      <c r="AH47" t="str">
        <f t="shared" si="12"/>
        <v/>
      </c>
      <c r="AI47" t="str">
        <f t="shared" si="12"/>
        <v/>
      </c>
      <c r="AJ47" t="str">
        <f t="shared" si="12"/>
        <v/>
      </c>
      <c r="AK47" t="str">
        <f t="shared" si="12"/>
        <v/>
      </c>
      <c r="AL47" t="str">
        <f t="shared" si="12"/>
        <v/>
      </c>
      <c r="AM47" t="str">
        <f t="shared" si="12"/>
        <v/>
      </c>
      <c r="AN47" t="str">
        <f t="shared" si="12"/>
        <v/>
      </c>
      <c r="AO47" t="str">
        <f t="shared" si="12"/>
        <v/>
      </c>
      <c r="AP47" t="str">
        <f t="shared" si="12"/>
        <v/>
      </c>
      <c r="AQ47" t="str">
        <f t="shared" si="12"/>
        <v/>
      </c>
      <c r="AS47">
        <f ca="1">AO42</f>
        <v>20</v>
      </c>
      <c r="AT47">
        <v>27</v>
      </c>
      <c r="AU47">
        <f t="shared" ca="1" si="2"/>
        <v>0</v>
      </c>
    </row>
    <row r="48" spans="1:47" ht="20.149999999999999" customHeight="1" x14ac:dyDescent="0.2">
      <c r="A48" t="str">
        <f t="shared" si="3"/>
        <v/>
      </c>
      <c r="B48" t="str">
        <f t="shared" si="5"/>
        <v/>
      </c>
      <c r="C48" t="str">
        <f t="shared" si="11"/>
        <v/>
      </c>
      <c r="D48" t="str">
        <f t="shared" si="11"/>
        <v/>
      </c>
      <c r="E48" s="70">
        <f ca="1">MODE(AS38:AS52)</f>
        <v>21</v>
      </c>
      <c r="F48" s="70"/>
      <c r="G48" s="70"/>
      <c r="H48" s="9" t="s">
        <v>69</v>
      </c>
      <c r="I48" s="9"/>
      <c r="K48" t="str">
        <f t="shared" ref="K48:AQ48" si="13">IF(K11="","",K11)</f>
        <v/>
      </c>
      <c r="L48" t="str">
        <f t="shared" si="13"/>
        <v/>
      </c>
      <c r="M48" t="str">
        <f t="shared" si="13"/>
        <v/>
      </c>
      <c r="N48" t="str">
        <f t="shared" si="13"/>
        <v/>
      </c>
      <c r="O48" t="str">
        <f t="shared" si="13"/>
        <v/>
      </c>
      <c r="P48" t="str">
        <f t="shared" si="13"/>
        <v/>
      </c>
      <c r="Q48" t="str">
        <f t="shared" si="13"/>
        <v/>
      </c>
      <c r="R48" t="str">
        <f t="shared" si="13"/>
        <v/>
      </c>
      <c r="S48" t="str">
        <f t="shared" si="13"/>
        <v/>
      </c>
      <c r="T48" t="str">
        <f t="shared" si="13"/>
        <v/>
      </c>
      <c r="U48" t="str">
        <f t="shared" si="13"/>
        <v/>
      </c>
      <c r="V48" t="str">
        <f t="shared" si="13"/>
        <v/>
      </c>
      <c r="W48" t="str">
        <f t="shared" si="13"/>
        <v/>
      </c>
      <c r="X48" t="str">
        <f t="shared" si="13"/>
        <v/>
      </c>
      <c r="Y48" t="str">
        <f t="shared" si="13"/>
        <v/>
      </c>
      <c r="Z48" t="str">
        <f t="shared" si="13"/>
        <v/>
      </c>
      <c r="AA48" t="str">
        <f t="shared" si="13"/>
        <v/>
      </c>
      <c r="AB48" t="str">
        <f t="shared" si="13"/>
        <v/>
      </c>
      <c r="AC48" t="str">
        <f t="shared" si="13"/>
        <v/>
      </c>
      <c r="AD48" t="str">
        <f t="shared" si="13"/>
        <v/>
      </c>
      <c r="AE48" t="str">
        <f t="shared" si="13"/>
        <v/>
      </c>
      <c r="AF48" t="str">
        <f t="shared" si="13"/>
        <v/>
      </c>
      <c r="AG48" t="str">
        <f t="shared" si="13"/>
        <v/>
      </c>
      <c r="AH48" t="str">
        <f t="shared" si="13"/>
        <v/>
      </c>
      <c r="AI48" t="str">
        <f t="shared" si="13"/>
        <v/>
      </c>
      <c r="AJ48" t="str">
        <f t="shared" si="13"/>
        <v/>
      </c>
      <c r="AK48" t="str">
        <f t="shared" si="13"/>
        <v/>
      </c>
      <c r="AL48" t="str">
        <f t="shared" si="13"/>
        <v/>
      </c>
      <c r="AM48" t="str">
        <f t="shared" si="13"/>
        <v/>
      </c>
      <c r="AN48" t="str">
        <f t="shared" si="13"/>
        <v/>
      </c>
      <c r="AO48" t="str">
        <f t="shared" si="13"/>
        <v/>
      </c>
      <c r="AP48" t="str">
        <f t="shared" si="13"/>
        <v/>
      </c>
      <c r="AQ48" t="str">
        <f t="shared" si="13"/>
        <v/>
      </c>
      <c r="AS48">
        <f ca="1">AC43</f>
        <v>19</v>
      </c>
      <c r="AT48">
        <v>28</v>
      </c>
      <c r="AU48">
        <f t="shared" ca="1" si="2"/>
        <v>1</v>
      </c>
    </row>
    <row r="49" spans="1:51" ht="20.149999999999999" customHeight="1" x14ac:dyDescent="0.2">
      <c r="A49" t="str">
        <f t="shared" si="3"/>
        <v/>
      </c>
      <c r="B49" t="str">
        <f t="shared" si="5"/>
        <v/>
      </c>
      <c r="C49" t="str">
        <f t="shared" si="11"/>
        <v/>
      </c>
      <c r="D49" t="str">
        <f t="shared" si="11"/>
        <v/>
      </c>
      <c r="E49" t="str">
        <f t="shared" ref="E49:J49" si="14">IF(E12="","",E12)</f>
        <v/>
      </c>
      <c r="F49" t="str">
        <f t="shared" si="14"/>
        <v/>
      </c>
      <c r="G49" t="str">
        <f t="shared" si="14"/>
        <v/>
      </c>
      <c r="H49" t="str">
        <f t="shared" si="14"/>
        <v/>
      </c>
      <c r="I49" t="str">
        <f t="shared" si="14"/>
        <v/>
      </c>
      <c r="J49" t="str">
        <f t="shared" si="14"/>
        <v/>
      </c>
      <c r="K49" t="str">
        <f t="shared" ref="K49:AQ49" si="15">IF(K12="","",K12)</f>
        <v/>
      </c>
      <c r="L49" t="str">
        <f t="shared" si="15"/>
        <v/>
      </c>
      <c r="M49" t="str">
        <f t="shared" si="15"/>
        <v/>
      </c>
      <c r="N49" t="str">
        <f t="shared" si="15"/>
        <v/>
      </c>
      <c r="O49" t="str">
        <f t="shared" si="15"/>
        <v/>
      </c>
      <c r="P49" t="str">
        <f t="shared" si="15"/>
        <v/>
      </c>
      <c r="Q49" t="str">
        <f t="shared" si="15"/>
        <v/>
      </c>
      <c r="R49" t="str">
        <f t="shared" si="15"/>
        <v/>
      </c>
      <c r="S49" t="str">
        <f t="shared" si="15"/>
        <v/>
      </c>
      <c r="T49" t="str">
        <f t="shared" si="15"/>
        <v/>
      </c>
      <c r="U49" t="str">
        <f t="shared" si="15"/>
        <v/>
      </c>
      <c r="V49" t="str">
        <f t="shared" si="15"/>
        <v/>
      </c>
      <c r="W49" t="str">
        <f t="shared" si="15"/>
        <v/>
      </c>
      <c r="X49" t="str">
        <f t="shared" si="15"/>
        <v/>
      </c>
      <c r="Y49" t="str">
        <f t="shared" si="15"/>
        <v/>
      </c>
      <c r="Z49" t="str">
        <f t="shared" si="15"/>
        <v/>
      </c>
      <c r="AA49" t="str">
        <f t="shared" si="15"/>
        <v/>
      </c>
      <c r="AB49" t="str">
        <f t="shared" si="15"/>
        <v/>
      </c>
      <c r="AC49" t="str">
        <f t="shared" si="15"/>
        <v/>
      </c>
      <c r="AD49" t="str">
        <f t="shared" si="15"/>
        <v/>
      </c>
      <c r="AE49" t="str">
        <f t="shared" si="15"/>
        <v/>
      </c>
      <c r="AF49" t="str">
        <f t="shared" si="15"/>
        <v/>
      </c>
      <c r="AG49" t="str">
        <f t="shared" si="15"/>
        <v/>
      </c>
      <c r="AH49" t="str">
        <f t="shared" si="15"/>
        <v/>
      </c>
      <c r="AI49" t="str">
        <f t="shared" si="15"/>
        <v/>
      </c>
      <c r="AJ49" t="str">
        <f t="shared" si="15"/>
        <v/>
      </c>
      <c r="AK49" t="str">
        <f t="shared" si="15"/>
        <v/>
      </c>
      <c r="AL49" t="str">
        <f t="shared" si="15"/>
        <v/>
      </c>
      <c r="AM49" t="str">
        <f t="shared" si="15"/>
        <v/>
      </c>
      <c r="AN49" t="str">
        <f t="shared" si="15"/>
        <v/>
      </c>
      <c r="AO49" t="str">
        <f t="shared" si="15"/>
        <v/>
      </c>
      <c r="AP49" t="str">
        <f t="shared" si="15"/>
        <v/>
      </c>
      <c r="AQ49" t="str">
        <f t="shared" si="15"/>
        <v/>
      </c>
      <c r="AS49">
        <f ca="1">AF43</f>
        <v>18</v>
      </c>
      <c r="AT49">
        <v>29</v>
      </c>
      <c r="AU49">
        <f t="shared" ca="1" si="2"/>
        <v>1</v>
      </c>
    </row>
    <row r="50" spans="1:51" ht="20.149999999999999" customHeight="1" x14ac:dyDescent="0.2">
      <c r="A50" s="1" t="str">
        <f t="shared" si="3"/>
        <v>２．</v>
      </c>
      <c r="C50" t="str">
        <f>IF(C13="","",C13)</f>
        <v>右の表は，１年１組</v>
      </c>
      <c r="N50" s="42">
        <f t="shared" ref="N50:P51" ca="1" si="16">IF(N13="","",N13)</f>
        <v>40</v>
      </c>
      <c r="O50" s="42" t="str">
        <f t="shared" si="16"/>
        <v/>
      </c>
      <c r="P50" t="str">
        <f t="shared" si="16"/>
        <v>人の身長の</v>
      </c>
      <c r="AA50" t="str">
        <f t="shared" ref="AA50:AQ50" si="17">IF(AA13="","",AA13)</f>
        <v/>
      </c>
      <c r="AB50" t="str">
        <f t="shared" si="17"/>
        <v/>
      </c>
      <c r="AC50" t="str">
        <f t="shared" si="17"/>
        <v/>
      </c>
      <c r="AD50" t="str">
        <f t="shared" si="17"/>
        <v>身長表（１年１組）</v>
      </c>
      <c r="AE50" t="str">
        <f t="shared" si="17"/>
        <v/>
      </c>
      <c r="AF50" t="str">
        <f t="shared" si="17"/>
        <v/>
      </c>
      <c r="AG50" t="str">
        <f t="shared" si="17"/>
        <v/>
      </c>
      <c r="AH50" t="str">
        <f t="shared" si="17"/>
        <v/>
      </c>
      <c r="AI50" t="str">
        <f t="shared" si="17"/>
        <v/>
      </c>
      <c r="AJ50" t="str">
        <f t="shared" si="17"/>
        <v/>
      </c>
      <c r="AK50" t="str">
        <f t="shared" si="17"/>
        <v/>
      </c>
      <c r="AL50" t="str">
        <f t="shared" si="17"/>
        <v/>
      </c>
      <c r="AM50" t="str">
        <f t="shared" si="17"/>
        <v/>
      </c>
      <c r="AN50" t="str">
        <f t="shared" si="17"/>
        <v/>
      </c>
      <c r="AO50" t="str">
        <f t="shared" si="17"/>
        <v/>
      </c>
      <c r="AP50" t="str">
        <f t="shared" si="17"/>
        <v/>
      </c>
      <c r="AQ50" t="str">
        <f t="shared" si="17"/>
        <v/>
      </c>
      <c r="AS50">
        <f ca="1">AI43</f>
        <v>18</v>
      </c>
      <c r="AT50">
        <v>30</v>
      </c>
      <c r="AU50">
        <f t="shared" ca="1" si="2"/>
        <v>0</v>
      </c>
    </row>
    <row r="51" spans="1:51" ht="20.149999999999999" customHeight="1" x14ac:dyDescent="0.2">
      <c r="A51" t="str">
        <f t="shared" si="3"/>
        <v/>
      </c>
      <c r="B51" t="str">
        <f t="shared" ref="B51:B61" si="18">IF(B14="","",B14)</f>
        <v/>
      </c>
      <c r="C51" t="str">
        <f>IF(C14="","",C14)</f>
        <v>度数分布表です。</v>
      </c>
      <c r="N51" t="str">
        <f t="shared" si="16"/>
        <v/>
      </c>
      <c r="O51" t="str">
        <f t="shared" si="16"/>
        <v/>
      </c>
      <c r="P51" t="str">
        <f t="shared" si="16"/>
        <v/>
      </c>
      <c r="Q51" t="str">
        <f t="shared" ref="Q51:Z51" si="19">IF(Q14="","",Q14)</f>
        <v/>
      </c>
      <c r="R51" t="str">
        <f t="shared" si="19"/>
        <v/>
      </c>
      <c r="S51" t="str">
        <f t="shared" si="19"/>
        <v/>
      </c>
      <c r="T51" t="str">
        <f t="shared" si="19"/>
        <v/>
      </c>
      <c r="U51" t="str">
        <f t="shared" si="19"/>
        <v/>
      </c>
      <c r="V51" t="str">
        <f t="shared" si="19"/>
        <v/>
      </c>
      <c r="W51" t="str">
        <f t="shared" si="19"/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t="str">
        <f t="shared" ref="AA51:AQ51" si="20">IF(AA14="","",AA14)</f>
        <v/>
      </c>
      <c r="AB51" s="45" t="str">
        <f t="shared" si="20"/>
        <v>身　長(㎝)</v>
      </c>
      <c r="AC51" s="45" t="str">
        <f t="shared" si="20"/>
        <v/>
      </c>
      <c r="AD51" s="45" t="str">
        <f t="shared" si="20"/>
        <v/>
      </c>
      <c r="AE51" s="45" t="str">
        <f t="shared" si="20"/>
        <v/>
      </c>
      <c r="AF51" s="45" t="str">
        <f t="shared" si="20"/>
        <v/>
      </c>
      <c r="AG51" s="45" t="str">
        <f t="shared" si="20"/>
        <v/>
      </c>
      <c r="AH51" s="45" t="str">
        <f t="shared" si="20"/>
        <v/>
      </c>
      <c r="AI51" s="45" t="str">
        <f t="shared" si="20"/>
        <v/>
      </c>
      <c r="AJ51" s="45" t="str">
        <f t="shared" si="20"/>
        <v/>
      </c>
      <c r="AK51" s="45" t="str">
        <f t="shared" si="20"/>
        <v/>
      </c>
      <c r="AL51" s="45" t="str">
        <f t="shared" si="20"/>
        <v/>
      </c>
      <c r="AM51" s="45" t="str">
        <f t="shared" si="20"/>
        <v/>
      </c>
      <c r="AN51" s="80" t="str">
        <f t="shared" si="20"/>
        <v>度数(人)</v>
      </c>
      <c r="AO51" s="80" t="str">
        <f t="shared" si="20"/>
        <v/>
      </c>
      <c r="AP51" s="80" t="str">
        <f t="shared" si="20"/>
        <v/>
      </c>
      <c r="AQ51" s="80" t="str">
        <f t="shared" si="20"/>
        <v/>
      </c>
      <c r="AS51">
        <f ca="1">AL43</f>
        <v>21</v>
      </c>
      <c r="AU51">
        <f ca="1">SUM(AU38:AU50)</f>
        <v>15</v>
      </c>
    </row>
    <row r="52" spans="1:51" ht="20.149999999999999" customHeight="1" x14ac:dyDescent="0.2">
      <c r="A52" t="str">
        <f t="shared" si="3"/>
        <v/>
      </c>
      <c r="B52" s="1" t="str">
        <f t="shared" si="18"/>
        <v>(1)</v>
      </c>
      <c r="E52" t="str">
        <f>IF(E15="","",E15)</f>
        <v>身長が</v>
      </c>
      <c r="I52" s="55">
        <f>IF(I15="","",I15)</f>
        <v>155</v>
      </c>
      <c r="J52" s="55" t="str">
        <f>IF(J15="","",J15)</f>
        <v/>
      </c>
      <c r="K52" s="55" t="str">
        <f>IF(K15="","",K15)</f>
        <v/>
      </c>
      <c r="L52" s="55" t="str">
        <f>IF(L15="","",L15)</f>
        <v/>
      </c>
      <c r="M52" t="str">
        <f>IF(M15="","",M15)</f>
        <v>㎝未満の生徒は，</v>
      </c>
      <c r="AA52" t="str">
        <f t="shared" ref="AA52:AQ52" si="21">IF(AA15="","",AA15)</f>
        <v/>
      </c>
      <c r="AB52" s="77" t="str">
        <f t="shared" si="21"/>
        <v>以上</v>
      </c>
      <c r="AC52" s="78" t="str">
        <f t="shared" si="21"/>
        <v/>
      </c>
      <c r="AD52" s="78" t="str">
        <f t="shared" si="21"/>
        <v/>
      </c>
      <c r="AE52" s="78" t="str">
        <f t="shared" si="21"/>
        <v/>
      </c>
      <c r="AF52" s="78" t="str">
        <f t="shared" si="21"/>
        <v/>
      </c>
      <c r="AG52" s="76" t="str">
        <f t="shared" si="21"/>
        <v/>
      </c>
      <c r="AH52" s="76" t="str">
        <f t="shared" si="21"/>
        <v/>
      </c>
      <c r="AI52" s="78" t="str">
        <f t="shared" si="21"/>
        <v>未満</v>
      </c>
      <c r="AJ52" s="78" t="str">
        <f t="shared" si="21"/>
        <v/>
      </c>
      <c r="AK52" s="78" t="str">
        <f t="shared" si="21"/>
        <v/>
      </c>
      <c r="AL52" s="78" t="str">
        <f t="shared" si="21"/>
        <v/>
      </c>
      <c r="AM52" s="78" t="str">
        <f t="shared" si="21"/>
        <v/>
      </c>
      <c r="AN52" s="10" t="str">
        <f t="shared" si="21"/>
        <v/>
      </c>
      <c r="AO52" s="8" t="str">
        <f t="shared" si="21"/>
        <v/>
      </c>
      <c r="AP52" s="8" t="str">
        <f t="shared" si="21"/>
        <v/>
      </c>
      <c r="AQ52" s="11" t="str">
        <f t="shared" si="21"/>
        <v/>
      </c>
      <c r="AS52">
        <f ca="1">AO43</f>
        <v>23</v>
      </c>
    </row>
    <row r="53" spans="1:51" ht="20.149999999999999" customHeight="1" x14ac:dyDescent="0.2">
      <c r="A53" t="str">
        <f t="shared" si="3"/>
        <v/>
      </c>
      <c r="B53" t="str">
        <f t="shared" si="18"/>
        <v/>
      </c>
      <c r="C53" t="str">
        <f t="shared" ref="C53:D56" si="22">IF(C16="","",C16)</f>
        <v/>
      </c>
      <c r="D53" t="str">
        <f t="shared" si="22"/>
        <v/>
      </c>
      <c r="E53" t="str">
        <f>IF(E16="","",E16)</f>
        <v>全部で何人ですか。</v>
      </c>
      <c r="AB53" s="79">
        <f t="shared" ref="AB53:AQ53" si="23">IF(AB16="","",AB16)</f>
        <v>145</v>
      </c>
      <c r="AC53" s="55" t="str">
        <f t="shared" si="23"/>
        <v/>
      </c>
      <c r="AD53" s="55" t="str">
        <f t="shared" si="23"/>
        <v/>
      </c>
      <c r="AE53" s="55" t="str">
        <f t="shared" si="23"/>
        <v/>
      </c>
      <c r="AF53" s="55" t="str">
        <f t="shared" si="23"/>
        <v/>
      </c>
      <c r="AG53" s="42" t="str">
        <f t="shared" si="23"/>
        <v>～</v>
      </c>
      <c r="AH53" s="42" t="str">
        <f t="shared" si="23"/>
        <v/>
      </c>
      <c r="AI53" s="55">
        <f t="shared" si="23"/>
        <v>150</v>
      </c>
      <c r="AJ53" s="55" t="str">
        <f t="shared" si="23"/>
        <v/>
      </c>
      <c r="AK53" s="55" t="str">
        <f t="shared" si="23"/>
        <v/>
      </c>
      <c r="AL53" s="55" t="str">
        <f t="shared" si="23"/>
        <v/>
      </c>
      <c r="AM53" s="55" t="str">
        <f t="shared" si="23"/>
        <v/>
      </c>
      <c r="AN53" s="53">
        <f t="shared" ca="1" si="23"/>
        <v>1</v>
      </c>
      <c r="AO53" s="42" t="str">
        <f t="shared" si="23"/>
        <v/>
      </c>
      <c r="AP53" s="42" t="str">
        <f t="shared" si="23"/>
        <v/>
      </c>
      <c r="AQ53" s="54" t="str">
        <f t="shared" si="23"/>
        <v/>
      </c>
    </row>
    <row r="54" spans="1:51" ht="20.149999999999999" customHeight="1" x14ac:dyDescent="0.2">
      <c r="A54" s="1" t="str">
        <f t="shared" si="3"/>
        <v/>
      </c>
      <c r="B54" t="str">
        <f t="shared" si="18"/>
        <v/>
      </c>
      <c r="C54" t="str">
        <f t="shared" si="22"/>
        <v/>
      </c>
      <c r="D54" t="str">
        <f t="shared" si="22"/>
        <v/>
      </c>
      <c r="E54" t="str">
        <f>IF(E17="","",E17)</f>
        <v/>
      </c>
      <c r="F54" t="str">
        <f t="shared" ref="F54:AA54" si="24">IF(F17="","",F17)</f>
        <v/>
      </c>
      <c r="G54" t="str">
        <f t="shared" si="24"/>
        <v/>
      </c>
      <c r="H54" t="str">
        <f t="shared" si="24"/>
        <v/>
      </c>
      <c r="I54" t="str">
        <f t="shared" si="24"/>
        <v/>
      </c>
      <c r="J54" t="str">
        <f t="shared" si="24"/>
        <v/>
      </c>
      <c r="K54" t="str">
        <f t="shared" si="24"/>
        <v/>
      </c>
      <c r="L54" t="str">
        <f t="shared" si="24"/>
        <v/>
      </c>
      <c r="M54" t="str">
        <f t="shared" si="24"/>
        <v/>
      </c>
      <c r="N54" t="str">
        <f t="shared" si="24"/>
        <v/>
      </c>
      <c r="O54" t="str">
        <f t="shared" si="24"/>
        <v/>
      </c>
      <c r="P54" t="str">
        <f t="shared" si="24"/>
        <v/>
      </c>
      <c r="Q54" t="str">
        <f t="shared" si="24"/>
        <v/>
      </c>
      <c r="R54" t="str">
        <f t="shared" si="24"/>
        <v/>
      </c>
      <c r="S54" t="str">
        <f t="shared" si="24"/>
        <v/>
      </c>
      <c r="T54" t="str">
        <f t="shared" si="24"/>
        <v/>
      </c>
      <c r="U54" t="str">
        <f t="shared" si="24"/>
        <v/>
      </c>
      <c r="V54" t="str">
        <f t="shared" si="24"/>
        <v/>
      </c>
      <c r="W54" t="str">
        <f t="shared" si="24"/>
        <v/>
      </c>
      <c r="X54" t="str">
        <f t="shared" si="24"/>
        <v/>
      </c>
      <c r="Y54" t="str">
        <f t="shared" si="24"/>
        <v/>
      </c>
      <c r="Z54" t="str">
        <f t="shared" si="24"/>
        <v/>
      </c>
      <c r="AA54" t="str">
        <f t="shared" si="24"/>
        <v/>
      </c>
      <c r="AB54" s="79">
        <f t="shared" ref="AB54:AQ54" si="25">IF(AB17="","",AB17)</f>
        <v>150</v>
      </c>
      <c r="AC54" s="55" t="str">
        <f t="shared" si="25"/>
        <v/>
      </c>
      <c r="AD54" s="55" t="str">
        <f t="shared" si="25"/>
        <v/>
      </c>
      <c r="AE54" s="55" t="str">
        <f t="shared" si="25"/>
        <v/>
      </c>
      <c r="AF54" s="55" t="str">
        <f t="shared" si="25"/>
        <v/>
      </c>
      <c r="AG54" s="42" t="str">
        <f t="shared" si="25"/>
        <v>～</v>
      </c>
      <c r="AH54" s="42" t="str">
        <f t="shared" si="25"/>
        <v/>
      </c>
      <c r="AI54" s="55">
        <f t="shared" si="25"/>
        <v>155</v>
      </c>
      <c r="AJ54" s="55" t="str">
        <f t="shared" si="25"/>
        <v/>
      </c>
      <c r="AK54" s="55" t="str">
        <f t="shared" si="25"/>
        <v/>
      </c>
      <c r="AL54" s="55" t="str">
        <f t="shared" si="25"/>
        <v/>
      </c>
      <c r="AM54" s="55" t="str">
        <f t="shared" si="25"/>
        <v/>
      </c>
      <c r="AN54" s="53">
        <f t="shared" ca="1" si="25"/>
        <v>9</v>
      </c>
      <c r="AO54" s="42" t="str">
        <f t="shared" si="25"/>
        <v/>
      </c>
      <c r="AP54" s="42" t="str">
        <f t="shared" si="25"/>
        <v/>
      </c>
      <c r="AQ54" s="54" t="str">
        <f t="shared" si="25"/>
        <v/>
      </c>
    </row>
    <row r="55" spans="1:51" ht="20.149999999999999" customHeight="1" x14ac:dyDescent="0.2">
      <c r="A55" t="str">
        <f t="shared" si="3"/>
        <v/>
      </c>
      <c r="B55" t="str">
        <f t="shared" si="18"/>
        <v/>
      </c>
      <c r="C55" t="str">
        <f t="shared" si="22"/>
        <v/>
      </c>
      <c r="D55" t="str">
        <f t="shared" si="22"/>
        <v/>
      </c>
      <c r="E55" s="70">
        <f ca="1">AN54</f>
        <v>9</v>
      </c>
      <c r="F55" s="70"/>
      <c r="G55" s="70" t="s">
        <v>4</v>
      </c>
      <c r="H55" s="70"/>
      <c r="I55" s="70">
        <f ca="1">AN53</f>
        <v>1</v>
      </c>
      <c r="J55" s="70"/>
      <c r="K55" s="70" t="s">
        <v>2</v>
      </c>
      <c r="L55" s="70"/>
      <c r="M55" s="70">
        <f ca="1">E55+I55</f>
        <v>10</v>
      </c>
      <c r="N55" s="70"/>
      <c r="O55" s="9" t="s">
        <v>36</v>
      </c>
      <c r="P55" s="9"/>
      <c r="Z55" t="str">
        <f>IF(Z18="","",Z18)</f>
        <v/>
      </c>
      <c r="AA55" t="str">
        <f>IF(AA18="","",AA18)</f>
        <v/>
      </c>
      <c r="AB55" s="79">
        <f t="shared" ref="AB55:AQ55" si="26">IF(AB18="","",AB18)</f>
        <v>155</v>
      </c>
      <c r="AC55" s="55" t="str">
        <f t="shared" si="26"/>
        <v/>
      </c>
      <c r="AD55" s="55" t="str">
        <f t="shared" si="26"/>
        <v/>
      </c>
      <c r="AE55" s="55" t="str">
        <f t="shared" si="26"/>
        <v/>
      </c>
      <c r="AF55" s="55" t="str">
        <f t="shared" si="26"/>
        <v/>
      </c>
      <c r="AG55" s="42" t="str">
        <f t="shared" si="26"/>
        <v>～</v>
      </c>
      <c r="AH55" s="42" t="str">
        <f t="shared" si="26"/>
        <v/>
      </c>
      <c r="AI55" s="55">
        <f t="shared" si="26"/>
        <v>160</v>
      </c>
      <c r="AJ55" s="55" t="str">
        <f t="shared" si="26"/>
        <v/>
      </c>
      <c r="AK55" s="55" t="str">
        <f t="shared" si="26"/>
        <v/>
      </c>
      <c r="AL55" s="55" t="str">
        <f t="shared" si="26"/>
        <v/>
      </c>
      <c r="AM55" s="55" t="str">
        <f t="shared" si="26"/>
        <v/>
      </c>
      <c r="AN55" s="53">
        <f t="shared" ca="1" si="26"/>
        <v>8</v>
      </c>
      <c r="AO55" s="42" t="str">
        <f t="shared" si="26"/>
        <v/>
      </c>
      <c r="AP55" s="42" t="str">
        <f t="shared" si="26"/>
        <v/>
      </c>
      <c r="AQ55" s="54" t="str">
        <f t="shared" si="26"/>
        <v/>
      </c>
      <c r="AS55">
        <f t="shared" ref="AS55:AS61" si="27">(AB53+AI53)/2</f>
        <v>147.5</v>
      </c>
      <c r="AT55">
        <f t="shared" ref="AT55:AT61" ca="1" si="28">AS55*AN53</f>
        <v>147.5</v>
      </c>
      <c r="AU55">
        <f ca="1">AN53</f>
        <v>1</v>
      </c>
      <c r="AV55">
        <f t="shared" ref="AV55:AV61" ca="1" si="29">IF(AU55&lt;$AN$60/2,0,1)</f>
        <v>0</v>
      </c>
      <c r="AW55">
        <f ca="1">AV55</f>
        <v>0</v>
      </c>
      <c r="AX55" s="18">
        <f t="shared" ref="AX55:AX61" si="30">AB53</f>
        <v>145</v>
      </c>
      <c r="AY55" s="18">
        <f t="shared" ref="AY55:AY61" si="31">AI53</f>
        <v>150</v>
      </c>
    </row>
    <row r="56" spans="1:51" ht="20.149999999999999" customHeight="1" x14ac:dyDescent="0.2">
      <c r="A56" t="str">
        <f t="shared" si="3"/>
        <v/>
      </c>
      <c r="B56" t="str">
        <f t="shared" si="18"/>
        <v/>
      </c>
      <c r="C56" t="str">
        <f t="shared" si="22"/>
        <v/>
      </c>
      <c r="D56" t="str">
        <f t="shared" si="22"/>
        <v/>
      </c>
      <c r="E56" t="str">
        <f t="shared" ref="E56:Y56" si="32">IF(E19="","",E19)</f>
        <v/>
      </c>
      <c r="F56" t="str">
        <f t="shared" si="32"/>
        <v/>
      </c>
      <c r="G56" t="str">
        <f t="shared" si="32"/>
        <v/>
      </c>
      <c r="H56" t="str">
        <f t="shared" si="32"/>
        <v/>
      </c>
      <c r="I56" t="str">
        <f t="shared" si="32"/>
        <v/>
      </c>
      <c r="J56" t="str">
        <f t="shared" si="32"/>
        <v/>
      </c>
      <c r="K56" t="str">
        <f t="shared" si="32"/>
        <v/>
      </c>
      <c r="L56" t="str">
        <f t="shared" si="32"/>
        <v/>
      </c>
      <c r="M56" t="str">
        <f t="shared" si="32"/>
        <v/>
      </c>
      <c r="N56" t="str">
        <f t="shared" si="32"/>
        <v/>
      </c>
      <c r="O56" t="str">
        <f t="shared" si="32"/>
        <v/>
      </c>
      <c r="P56" t="str">
        <f t="shared" si="32"/>
        <v/>
      </c>
      <c r="Q56" t="str">
        <f t="shared" si="32"/>
        <v/>
      </c>
      <c r="R56" t="str">
        <f t="shared" si="32"/>
        <v/>
      </c>
      <c r="S56" t="str">
        <f t="shared" si="32"/>
        <v/>
      </c>
      <c r="T56" t="str">
        <f t="shared" si="32"/>
        <v/>
      </c>
      <c r="U56" t="str">
        <f t="shared" si="32"/>
        <v/>
      </c>
      <c r="V56" t="str">
        <f t="shared" si="32"/>
        <v/>
      </c>
      <c r="W56" t="str">
        <f t="shared" si="32"/>
        <v/>
      </c>
      <c r="X56" t="str">
        <f t="shared" si="32"/>
        <v/>
      </c>
      <c r="Y56" t="str">
        <f t="shared" si="32"/>
        <v/>
      </c>
      <c r="Z56" t="str">
        <f>IF(Z19="","",Z19)</f>
        <v/>
      </c>
      <c r="AA56" t="str">
        <f>IF(AA19="","",AA19)</f>
        <v/>
      </c>
      <c r="AB56" s="79">
        <f t="shared" ref="AB56:AQ56" si="33">IF(AB19="","",AB19)</f>
        <v>160</v>
      </c>
      <c r="AC56" s="55" t="str">
        <f t="shared" si="33"/>
        <v/>
      </c>
      <c r="AD56" s="55" t="str">
        <f t="shared" si="33"/>
        <v/>
      </c>
      <c r="AE56" s="55" t="str">
        <f t="shared" si="33"/>
        <v/>
      </c>
      <c r="AF56" s="55" t="str">
        <f t="shared" si="33"/>
        <v/>
      </c>
      <c r="AG56" s="42" t="str">
        <f t="shared" si="33"/>
        <v>～</v>
      </c>
      <c r="AH56" s="42" t="str">
        <f t="shared" si="33"/>
        <v/>
      </c>
      <c r="AI56" s="55">
        <f t="shared" si="33"/>
        <v>165</v>
      </c>
      <c r="AJ56" s="55" t="str">
        <f t="shared" si="33"/>
        <v/>
      </c>
      <c r="AK56" s="55" t="str">
        <f t="shared" si="33"/>
        <v/>
      </c>
      <c r="AL56" s="55" t="str">
        <f t="shared" si="33"/>
        <v/>
      </c>
      <c r="AM56" s="55" t="str">
        <f t="shared" si="33"/>
        <v/>
      </c>
      <c r="AN56" s="53">
        <f t="shared" ca="1" si="33"/>
        <v>14</v>
      </c>
      <c r="AO56" s="42" t="str">
        <f t="shared" si="33"/>
        <v/>
      </c>
      <c r="AP56" s="42" t="str">
        <f t="shared" si="33"/>
        <v/>
      </c>
      <c r="AQ56" s="54" t="str">
        <f t="shared" si="33"/>
        <v/>
      </c>
      <c r="AS56">
        <f t="shared" si="27"/>
        <v>152.5</v>
      </c>
      <c r="AT56">
        <f t="shared" ca="1" si="28"/>
        <v>1372.5</v>
      </c>
      <c r="AU56">
        <f t="shared" ref="AU56:AU61" ca="1" si="34">AU55+AN54</f>
        <v>10</v>
      </c>
      <c r="AV56">
        <f t="shared" ca="1" si="29"/>
        <v>0</v>
      </c>
      <c r="AW56">
        <f t="shared" ref="AW56:AW61" ca="1" si="35">AW55+AV56</f>
        <v>0</v>
      </c>
      <c r="AX56" s="18">
        <f t="shared" si="30"/>
        <v>150</v>
      </c>
      <c r="AY56" s="18">
        <f t="shared" si="31"/>
        <v>155</v>
      </c>
    </row>
    <row r="57" spans="1:51" ht="20.149999999999999" customHeight="1" x14ac:dyDescent="0.2">
      <c r="A57" t="str">
        <f t="shared" si="3"/>
        <v/>
      </c>
      <c r="B57" s="1" t="str">
        <f t="shared" si="18"/>
        <v>(2)</v>
      </c>
      <c r="C57" s="1"/>
      <c r="E57" t="str">
        <f>IF(E20="","",E20)</f>
        <v>この度数分布表から，身長の</v>
      </c>
      <c r="AB57" s="79">
        <f t="shared" ref="AB57:AQ57" si="36">IF(AB20="","",AB20)</f>
        <v>165</v>
      </c>
      <c r="AC57" s="55" t="str">
        <f t="shared" si="36"/>
        <v/>
      </c>
      <c r="AD57" s="55" t="str">
        <f t="shared" si="36"/>
        <v/>
      </c>
      <c r="AE57" s="55" t="str">
        <f t="shared" si="36"/>
        <v/>
      </c>
      <c r="AF57" s="55" t="str">
        <f t="shared" si="36"/>
        <v/>
      </c>
      <c r="AG57" s="42" t="str">
        <f t="shared" si="36"/>
        <v>～</v>
      </c>
      <c r="AH57" s="42" t="str">
        <f t="shared" si="36"/>
        <v/>
      </c>
      <c r="AI57" s="55">
        <f t="shared" si="36"/>
        <v>170</v>
      </c>
      <c r="AJ57" s="55" t="str">
        <f t="shared" si="36"/>
        <v/>
      </c>
      <c r="AK57" s="55" t="str">
        <f t="shared" si="36"/>
        <v/>
      </c>
      <c r="AL57" s="55" t="str">
        <f t="shared" si="36"/>
        <v/>
      </c>
      <c r="AM57" s="55" t="str">
        <f t="shared" si="36"/>
        <v/>
      </c>
      <c r="AN57" s="53">
        <f t="shared" ca="1" si="36"/>
        <v>7</v>
      </c>
      <c r="AO57" s="42" t="str">
        <f t="shared" si="36"/>
        <v/>
      </c>
      <c r="AP57" s="42" t="str">
        <f t="shared" si="36"/>
        <v/>
      </c>
      <c r="AQ57" s="54" t="str">
        <f t="shared" si="36"/>
        <v/>
      </c>
      <c r="AS57">
        <f t="shared" si="27"/>
        <v>157.5</v>
      </c>
      <c r="AT57">
        <f t="shared" ca="1" si="28"/>
        <v>1260</v>
      </c>
      <c r="AU57">
        <f t="shared" ca="1" si="34"/>
        <v>18</v>
      </c>
      <c r="AV57">
        <f t="shared" ca="1" si="29"/>
        <v>0</v>
      </c>
      <c r="AW57">
        <f t="shared" ca="1" si="35"/>
        <v>0</v>
      </c>
      <c r="AX57" s="18">
        <f t="shared" si="30"/>
        <v>155</v>
      </c>
      <c r="AY57" s="18">
        <f t="shared" si="31"/>
        <v>160</v>
      </c>
    </row>
    <row r="58" spans="1:51" ht="20.149999999999999" customHeight="1" x14ac:dyDescent="0.2">
      <c r="A58" t="str">
        <f t="shared" si="3"/>
        <v/>
      </c>
      <c r="B58" t="str">
        <f t="shared" si="18"/>
        <v/>
      </c>
      <c r="C58" t="str">
        <f t="shared" ref="C58:D61" si="37">IF(C21="","",C21)</f>
        <v/>
      </c>
      <c r="D58" t="str">
        <f t="shared" si="37"/>
        <v/>
      </c>
      <c r="E58" t="str">
        <f>IF(E21="","",E21)</f>
        <v>平均値を求めなさい。</v>
      </c>
      <c r="AB58" s="79">
        <f t="shared" ref="AB58:AQ58" si="38">IF(AB21="","",AB21)</f>
        <v>170</v>
      </c>
      <c r="AC58" s="55" t="str">
        <f t="shared" si="38"/>
        <v/>
      </c>
      <c r="AD58" s="55" t="str">
        <f t="shared" si="38"/>
        <v/>
      </c>
      <c r="AE58" s="55" t="str">
        <f t="shared" si="38"/>
        <v/>
      </c>
      <c r="AF58" s="55" t="str">
        <f t="shared" si="38"/>
        <v/>
      </c>
      <c r="AG58" s="42" t="str">
        <f t="shared" si="38"/>
        <v>～</v>
      </c>
      <c r="AH58" s="42" t="str">
        <f t="shared" si="38"/>
        <v/>
      </c>
      <c r="AI58" s="55">
        <f t="shared" si="38"/>
        <v>175</v>
      </c>
      <c r="AJ58" s="55" t="str">
        <f t="shared" si="38"/>
        <v/>
      </c>
      <c r="AK58" s="55" t="str">
        <f t="shared" si="38"/>
        <v/>
      </c>
      <c r="AL58" s="55" t="str">
        <f t="shared" si="38"/>
        <v/>
      </c>
      <c r="AM58" s="55" t="str">
        <f t="shared" si="38"/>
        <v/>
      </c>
      <c r="AN58" s="53">
        <f t="shared" ca="1" si="38"/>
        <v>0</v>
      </c>
      <c r="AO58" s="42" t="str">
        <f t="shared" si="38"/>
        <v/>
      </c>
      <c r="AP58" s="42" t="str">
        <f t="shared" si="38"/>
        <v/>
      </c>
      <c r="AQ58" s="54" t="str">
        <f t="shared" si="38"/>
        <v/>
      </c>
      <c r="AS58">
        <f t="shared" si="27"/>
        <v>162.5</v>
      </c>
      <c r="AT58">
        <f t="shared" ca="1" si="28"/>
        <v>2275</v>
      </c>
      <c r="AU58">
        <f t="shared" ca="1" si="34"/>
        <v>32</v>
      </c>
      <c r="AV58">
        <f t="shared" ca="1" si="29"/>
        <v>1</v>
      </c>
      <c r="AW58">
        <f t="shared" ca="1" si="35"/>
        <v>1</v>
      </c>
      <c r="AX58" s="18">
        <f t="shared" si="30"/>
        <v>160</v>
      </c>
      <c r="AY58" s="18">
        <f t="shared" si="31"/>
        <v>165</v>
      </c>
    </row>
    <row r="59" spans="1:51" ht="20.149999999999999" customHeight="1" x14ac:dyDescent="0.2">
      <c r="A59" t="str">
        <f t="shared" si="3"/>
        <v/>
      </c>
      <c r="B59" t="str">
        <f t="shared" si="18"/>
        <v/>
      </c>
      <c r="C59" t="str">
        <f t="shared" si="37"/>
        <v/>
      </c>
      <c r="D59" t="str">
        <f t="shared" si="37"/>
        <v/>
      </c>
      <c r="E59" t="str">
        <f>IF(E22="","",E22)</f>
        <v/>
      </c>
      <c r="F59" t="str">
        <f t="shared" ref="F59:AA59" si="39">IF(F22="","",F22)</f>
        <v/>
      </c>
      <c r="G59" t="str">
        <f t="shared" si="39"/>
        <v/>
      </c>
      <c r="H59" t="str">
        <f t="shared" si="39"/>
        <v/>
      </c>
      <c r="I59" t="str">
        <f t="shared" si="39"/>
        <v/>
      </c>
      <c r="J59" t="str">
        <f t="shared" si="39"/>
        <v/>
      </c>
      <c r="K59" t="str">
        <f t="shared" si="39"/>
        <v/>
      </c>
      <c r="L59" t="str">
        <f t="shared" si="39"/>
        <v/>
      </c>
      <c r="M59" t="str">
        <f t="shared" si="39"/>
        <v/>
      </c>
      <c r="N59" t="str">
        <f t="shared" si="39"/>
        <v/>
      </c>
      <c r="O59" t="str">
        <f t="shared" si="39"/>
        <v/>
      </c>
      <c r="P59" t="str">
        <f t="shared" si="39"/>
        <v/>
      </c>
      <c r="Q59" t="str">
        <f t="shared" si="39"/>
        <v/>
      </c>
      <c r="R59" t="str">
        <f t="shared" si="39"/>
        <v/>
      </c>
      <c r="S59" t="str">
        <f t="shared" si="39"/>
        <v/>
      </c>
      <c r="T59" t="str">
        <f t="shared" si="39"/>
        <v/>
      </c>
      <c r="U59" t="str">
        <f t="shared" si="39"/>
        <v/>
      </c>
      <c r="V59" t="str">
        <f t="shared" si="39"/>
        <v/>
      </c>
      <c r="W59" t="str">
        <f t="shared" si="39"/>
        <v/>
      </c>
      <c r="X59" t="str">
        <f t="shared" si="39"/>
        <v/>
      </c>
      <c r="Y59" t="str">
        <f t="shared" si="39"/>
        <v/>
      </c>
      <c r="Z59" t="str">
        <f t="shared" si="39"/>
        <v/>
      </c>
      <c r="AA59" t="str">
        <f t="shared" si="39"/>
        <v/>
      </c>
      <c r="AB59" s="81">
        <f t="shared" ref="AB59:AQ59" si="40">IF(AB22="","",AB22)</f>
        <v>175</v>
      </c>
      <c r="AC59" s="51" t="str">
        <f t="shared" si="40"/>
        <v/>
      </c>
      <c r="AD59" s="51" t="str">
        <f t="shared" si="40"/>
        <v/>
      </c>
      <c r="AE59" s="51" t="str">
        <f t="shared" si="40"/>
        <v/>
      </c>
      <c r="AF59" s="51" t="str">
        <f t="shared" si="40"/>
        <v/>
      </c>
      <c r="AG59" s="67" t="str">
        <f t="shared" si="40"/>
        <v>～</v>
      </c>
      <c r="AH59" s="67" t="str">
        <f t="shared" si="40"/>
        <v/>
      </c>
      <c r="AI59" s="51">
        <f t="shared" si="40"/>
        <v>180</v>
      </c>
      <c r="AJ59" s="51" t="str">
        <f t="shared" si="40"/>
        <v/>
      </c>
      <c r="AK59" s="51" t="str">
        <f t="shared" si="40"/>
        <v/>
      </c>
      <c r="AL59" s="51" t="str">
        <f t="shared" si="40"/>
        <v/>
      </c>
      <c r="AM59" s="51" t="str">
        <f t="shared" si="40"/>
        <v/>
      </c>
      <c r="AN59" s="66">
        <f t="shared" ca="1" si="40"/>
        <v>1</v>
      </c>
      <c r="AO59" s="67" t="str">
        <f t="shared" si="40"/>
        <v/>
      </c>
      <c r="AP59" s="67" t="str">
        <f t="shared" si="40"/>
        <v/>
      </c>
      <c r="AQ59" s="68" t="str">
        <f t="shared" si="40"/>
        <v/>
      </c>
      <c r="AS59">
        <f t="shared" si="27"/>
        <v>167.5</v>
      </c>
      <c r="AT59">
        <f t="shared" ca="1" si="28"/>
        <v>1172.5</v>
      </c>
      <c r="AU59">
        <f t="shared" ca="1" si="34"/>
        <v>39</v>
      </c>
      <c r="AV59">
        <f t="shared" ca="1" si="29"/>
        <v>1</v>
      </c>
      <c r="AW59">
        <f t="shared" ca="1" si="35"/>
        <v>2</v>
      </c>
      <c r="AX59" s="18">
        <f t="shared" si="30"/>
        <v>165</v>
      </c>
      <c r="AY59" s="18">
        <f t="shared" si="31"/>
        <v>170</v>
      </c>
    </row>
    <row r="60" spans="1:51" ht="20.149999999999999" customHeight="1" x14ac:dyDescent="0.2">
      <c r="A60" t="str">
        <f t="shared" si="3"/>
        <v/>
      </c>
      <c r="B60" t="str">
        <f t="shared" si="18"/>
        <v/>
      </c>
      <c r="C60" t="str">
        <f t="shared" si="37"/>
        <v/>
      </c>
      <c r="D60" t="str">
        <f t="shared" si="37"/>
        <v/>
      </c>
      <c r="E60" t="str">
        <f>IF(E23="","",E23)</f>
        <v/>
      </c>
      <c r="F60" t="str">
        <f t="shared" ref="F60:AA60" si="41">IF(F23="","",F23)</f>
        <v/>
      </c>
      <c r="G60" t="str">
        <f t="shared" si="41"/>
        <v/>
      </c>
      <c r="H60" t="str">
        <f t="shared" si="41"/>
        <v/>
      </c>
      <c r="I60" t="str">
        <f t="shared" si="41"/>
        <v/>
      </c>
      <c r="J60" t="str">
        <f t="shared" si="41"/>
        <v/>
      </c>
      <c r="K60" t="str">
        <f t="shared" si="41"/>
        <v/>
      </c>
      <c r="L60" t="str">
        <f t="shared" si="41"/>
        <v/>
      </c>
      <c r="M60" t="str">
        <f t="shared" si="41"/>
        <v/>
      </c>
      <c r="N60" t="str">
        <f t="shared" si="41"/>
        <v/>
      </c>
      <c r="O60" t="str">
        <f t="shared" si="41"/>
        <v/>
      </c>
      <c r="P60" t="str">
        <f t="shared" si="41"/>
        <v/>
      </c>
      <c r="Q60" t="str">
        <f t="shared" si="41"/>
        <v/>
      </c>
      <c r="R60" t="str">
        <f t="shared" si="41"/>
        <v/>
      </c>
      <c r="S60" t="str">
        <f t="shared" si="41"/>
        <v/>
      </c>
      <c r="T60" t="str">
        <f t="shared" si="41"/>
        <v/>
      </c>
      <c r="U60" t="str">
        <f t="shared" si="41"/>
        <v/>
      </c>
      <c r="V60" t="str">
        <f t="shared" si="41"/>
        <v/>
      </c>
      <c r="W60" t="str">
        <f t="shared" si="41"/>
        <v/>
      </c>
      <c r="X60" t="str">
        <f t="shared" si="41"/>
        <v/>
      </c>
      <c r="Y60" t="str">
        <f t="shared" si="41"/>
        <v/>
      </c>
      <c r="Z60" t="str">
        <f t="shared" si="41"/>
        <v/>
      </c>
      <c r="AA60" t="str">
        <f t="shared" si="41"/>
        <v/>
      </c>
      <c r="AB60" s="45" t="str">
        <f t="shared" ref="AB60:AQ60" si="42">IF(AB23="","",AB23)</f>
        <v>計</v>
      </c>
      <c r="AC60" s="45" t="str">
        <f t="shared" si="42"/>
        <v/>
      </c>
      <c r="AD60" s="45" t="str">
        <f t="shared" si="42"/>
        <v/>
      </c>
      <c r="AE60" s="45" t="str">
        <f t="shared" si="42"/>
        <v/>
      </c>
      <c r="AF60" s="45" t="str">
        <f t="shared" si="42"/>
        <v/>
      </c>
      <c r="AG60" s="45" t="str">
        <f t="shared" si="42"/>
        <v/>
      </c>
      <c r="AH60" s="45" t="str">
        <f t="shared" si="42"/>
        <v/>
      </c>
      <c r="AI60" s="45" t="str">
        <f t="shared" si="42"/>
        <v/>
      </c>
      <c r="AJ60" s="45" t="str">
        <f t="shared" si="42"/>
        <v/>
      </c>
      <c r="AK60" s="45" t="str">
        <f t="shared" si="42"/>
        <v/>
      </c>
      <c r="AL60" s="45" t="str">
        <f t="shared" si="42"/>
        <v/>
      </c>
      <c r="AM60" s="45" t="str">
        <f t="shared" si="42"/>
        <v/>
      </c>
      <c r="AN60" s="45">
        <f t="shared" ca="1" si="42"/>
        <v>40</v>
      </c>
      <c r="AO60" s="45" t="str">
        <f t="shared" si="42"/>
        <v/>
      </c>
      <c r="AP60" s="45" t="str">
        <f t="shared" si="42"/>
        <v/>
      </c>
      <c r="AQ60" s="45" t="str">
        <f t="shared" si="42"/>
        <v/>
      </c>
      <c r="AS60">
        <f t="shared" si="27"/>
        <v>172.5</v>
      </c>
      <c r="AT60">
        <f t="shared" ca="1" si="28"/>
        <v>0</v>
      </c>
      <c r="AU60">
        <f t="shared" ca="1" si="34"/>
        <v>39</v>
      </c>
      <c r="AV60">
        <f t="shared" ca="1" si="29"/>
        <v>1</v>
      </c>
      <c r="AW60">
        <f t="shared" ca="1" si="35"/>
        <v>3</v>
      </c>
      <c r="AX60" s="18">
        <f t="shared" si="30"/>
        <v>170</v>
      </c>
      <c r="AY60" s="18">
        <f t="shared" si="31"/>
        <v>175</v>
      </c>
    </row>
    <row r="61" spans="1:51" ht="20.149999999999999" customHeight="1" x14ac:dyDescent="0.2">
      <c r="A61" t="str">
        <f t="shared" si="3"/>
        <v/>
      </c>
      <c r="B61" t="str">
        <f t="shared" si="18"/>
        <v/>
      </c>
      <c r="C61" t="str">
        <f t="shared" si="37"/>
        <v/>
      </c>
      <c r="D61" t="str">
        <f t="shared" si="37"/>
        <v/>
      </c>
      <c r="E61" t="str">
        <f>IF(E24="","",E24)</f>
        <v/>
      </c>
      <c r="F61" t="str">
        <f t="shared" ref="F61:AA61" si="43">IF(F24="","",F24)</f>
        <v/>
      </c>
      <c r="G61" t="str">
        <f t="shared" si="43"/>
        <v/>
      </c>
      <c r="H61" t="str">
        <f t="shared" si="43"/>
        <v/>
      </c>
      <c r="I61" t="str">
        <f t="shared" si="43"/>
        <v/>
      </c>
      <c r="J61" t="str">
        <f t="shared" si="43"/>
        <v/>
      </c>
      <c r="K61" t="str">
        <f t="shared" si="43"/>
        <v/>
      </c>
      <c r="L61" t="str">
        <f t="shared" si="43"/>
        <v/>
      </c>
      <c r="M61" t="str">
        <f t="shared" si="43"/>
        <v/>
      </c>
      <c r="N61" t="str">
        <f t="shared" si="43"/>
        <v/>
      </c>
      <c r="O61" t="str">
        <f t="shared" si="43"/>
        <v/>
      </c>
      <c r="P61" t="str">
        <f t="shared" si="43"/>
        <v/>
      </c>
      <c r="Q61" t="str">
        <f t="shared" si="43"/>
        <v/>
      </c>
      <c r="R61" t="str">
        <f t="shared" si="43"/>
        <v/>
      </c>
      <c r="S61" t="str">
        <f t="shared" si="43"/>
        <v/>
      </c>
      <c r="T61" t="str">
        <f t="shared" si="43"/>
        <v/>
      </c>
      <c r="U61" t="str">
        <f t="shared" si="43"/>
        <v/>
      </c>
      <c r="V61" t="str">
        <f t="shared" si="43"/>
        <v/>
      </c>
      <c r="W61" t="str">
        <f t="shared" si="43"/>
        <v/>
      </c>
      <c r="X61" t="str">
        <f t="shared" si="43"/>
        <v/>
      </c>
      <c r="Y61" t="str">
        <f t="shared" si="43"/>
        <v/>
      </c>
      <c r="Z61" t="str">
        <f t="shared" si="43"/>
        <v/>
      </c>
      <c r="AA61" t="str">
        <f t="shared" si="43"/>
        <v/>
      </c>
      <c r="AB61" t="str">
        <f t="shared" ref="AB61:AQ61" si="44">IF(AB24="","",AB24)</f>
        <v/>
      </c>
      <c r="AC61" t="str">
        <f t="shared" si="44"/>
        <v/>
      </c>
      <c r="AD61" t="str">
        <f t="shared" si="44"/>
        <v/>
      </c>
      <c r="AE61" t="str">
        <f t="shared" si="44"/>
        <v/>
      </c>
      <c r="AF61" t="str">
        <f t="shared" si="44"/>
        <v/>
      </c>
      <c r="AG61" t="str">
        <f t="shared" si="44"/>
        <v/>
      </c>
      <c r="AH61" t="str">
        <f t="shared" si="44"/>
        <v/>
      </c>
      <c r="AI61" t="str">
        <f t="shared" si="44"/>
        <v/>
      </c>
      <c r="AJ61" t="str">
        <f t="shared" si="44"/>
        <v/>
      </c>
      <c r="AK61" t="str">
        <f t="shared" si="44"/>
        <v/>
      </c>
      <c r="AL61" t="str">
        <f t="shared" si="44"/>
        <v/>
      </c>
      <c r="AM61" t="str">
        <f t="shared" si="44"/>
        <v/>
      </c>
      <c r="AN61" t="str">
        <f t="shared" si="44"/>
        <v/>
      </c>
      <c r="AO61" t="str">
        <f t="shared" si="44"/>
        <v/>
      </c>
      <c r="AP61" t="str">
        <f t="shared" si="44"/>
        <v/>
      </c>
      <c r="AQ61" t="str">
        <f t="shared" si="44"/>
        <v/>
      </c>
      <c r="AS61">
        <f t="shared" si="27"/>
        <v>177.5</v>
      </c>
      <c r="AT61">
        <f t="shared" ca="1" si="28"/>
        <v>177.5</v>
      </c>
      <c r="AU61">
        <f t="shared" ca="1" si="34"/>
        <v>40</v>
      </c>
      <c r="AV61">
        <f t="shared" ca="1" si="29"/>
        <v>1</v>
      </c>
      <c r="AW61">
        <f t="shared" ca="1" si="35"/>
        <v>4</v>
      </c>
      <c r="AX61" s="18">
        <f t="shared" si="30"/>
        <v>175</v>
      </c>
      <c r="AY61" s="18">
        <f t="shared" si="31"/>
        <v>180</v>
      </c>
    </row>
    <row r="62" spans="1:51" ht="20.149999999999999" customHeight="1" x14ac:dyDescent="0.2">
      <c r="A62" t="str">
        <f t="shared" si="3"/>
        <v/>
      </c>
      <c r="B62" s="16" t="s">
        <v>38</v>
      </c>
      <c r="C62" s="70">
        <f>AS55</f>
        <v>147.5</v>
      </c>
      <c r="D62" s="70"/>
      <c r="E62" s="70"/>
      <c r="F62" s="70"/>
      <c r="G62" s="70" t="s">
        <v>3</v>
      </c>
      <c r="H62" s="70"/>
      <c r="I62" s="70">
        <f ca="1">AN53</f>
        <v>1</v>
      </c>
      <c r="J62" s="70"/>
      <c r="K62" s="82" t="s">
        <v>4</v>
      </c>
      <c r="L62" s="82"/>
      <c r="M62" s="70">
        <f>AS56</f>
        <v>152.5</v>
      </c>
      <c r="N62" s="70"/>
      <c r="O62" s="70"/>
      <c r="P62" s="70"/>
      <c r="Q62" s="70" t="s">
        <v>3</v>
      </c>
      <c r="R62" s="70"/>
      <c r="S62" s="70">
        <f ca="1">AN54</f>
        <v>9</v>
      </c>
      <c r="T62" s="70"/>
      <c r="U62" s="82" t="s">
        <v>4</v>
      </c>
      <c r="V62" s="82"/>
      <c r="W62" s="70">
        <f>AS57</f>
        <v>157.5</v>
      </c>
      <c r="X62" s="70"/>
      <c r="Y62" s="70"/>
      <c r="Z62" s="70"/>
      <c r="AA62" s="70" t="s">
        <v>3</v>
      </c>
      <c r="AB62" s="70"/>
      <c r="AC62" s="70">
        <f ca="1">AN55</f>
        <v>8</v>
      </c>
      <c r="AD62" s="70"/>
      <c r="AE62" s="82" t="s">
        <v>4</v>
      </c>
      <c r="AF62" s="82"/>
      <c r="AG62" s="70">
        <f>AS58</f>
        <v>162.5</v>
      </c>
      <c r="AH62" s="70"/>
      <c r="AI62" s="70"/>
      <c r="AJ62" s="70"/>
      <c r="AK62" s="70" t="s">
        <v>3</v>
      </c>
      <c r="AL62" s="70"/>
      <c r="AM62" s="70">
        <f ca="1">AN56</f>
        <v>14</v>
      </c>
      <c r="AN62" s="70"/>
      <c r="AO62" s="82" t="s">
        <v>4</v>
      </c>
      <c r="AP62" s="82"/>
      <c r="AQ62" t="str">
        <f>IF(AQ25="","",AQ25)</f>
        <v/>
      </c>
      <c r="AT62">
        <f ca="1">SUM(AT55:AT61)/AN60</f>
        <v>160.125</v>
      </c>
    </row>
    <row r="63" spans="1:51" ht="20.149999999999999" customHeight="1" x14ac:dyDescent="0.2">
      <c r="A63" t="str">
        <f t="shared" si="3"/>
        <v/>
      </c>
      <c r="B63" t="str">
        <f>IF(B26="","",B26)</f>
        <v/>
      </c>
      <c r="C63" s="70">
        <f>AS59</f>
        <v>167.5</v>
      </c>
      <c r="D63" s="70"/>
      <c r="E63" s="70"/>
      <c r="F63" s="70"/>
      <c r="G63" s="70" t="s">
        <v>3</v>
      </c>
      <c r="H63" s="70"/>
      <c r="I63" s="70">
        <f ca="1">AN57</f>
        <v>7</v>
      </c>
      <c r="J63" s="70"/>
      <c r="K63" s="82" t="s">
        <v>4</v>
      </c>
      <c r="L63" s="82"/>
      <c r="M63" s="70">
        <f>AS60</f>
        <v>172.5</v>
      </c>
      <c r="N63" s="70"/>
      <c r="O63" s="70"/>
      <c r="P63" s="70"/>
      <c r="Q63" s="70" t="s">
        <v>3</v>
      </c>
      <c r="R63" s="70"/>
      <c r="S63" s="70">
        <f ca="1">AN58</f>
        <v>0</v>
      </c>
      <c r="T63" s="70"/>
      <c r="U63" s="82" t="s">
        <v>4</v>
      </c>
      <c r="V63" s="82"/>
      <c r="W63" s="70">
        <f>AS61</f>
        <v>177.5</v>
      </c>
      <c r="X63" s="70"/>
      <c r="Y63" s="70"/>
      <c r="Z63" s="70"/>
      <c r="AA63" s="70" t="s">
        <v>3</v>
      </c>
      <c r="AB63" s="70"/>
      <c r="AC63" s="70">
        <f ca="1">AN59</f>
        <v>1</v>
      </c>
      <c r="AD63" s="70"/>
      <c r="AE63" s="17" t="s">
        <v>39</v>
      </c>
      <c r="AF63" s="17"/>
      <c r="AG63" s="70">
        <f ca="1">AN60</f>
        <v>40</v>
      </c>
      <c r="AH63" s="70"/>
      <c r="AI63" s="83" t="s">
        <v>2</v>
      </c>
      <c r="AJ63" s="83"/>
      <c r="AK63" s="83">
        <f ca="1">AT62</f>
        <v>160.125</v>
      </c>
      <c r="AL63" s="83"/>
      <c r="AM63" s="83"/>
      <c r="AN63" s="83"/>
      <c r="AO63" s="9" t="s">
        <v>37</v>
      </c>
      <c r="AP63" s="9"/>
    </row>
    <row r="64" spans="1:51" ht="20.149999999999999" customHeight="1" x14ac:dyDescent="0.2">
      <c r="C64" s="25"/>
      <c r="D64" s="25"/>
      <c r="E64" s="25"/>
      <c r="F64" s="25"/>
      <c r="G64" s="25"/>
      <c r="H64" s="25"/>
      <c r="I64" s="25"/>
      <c r="J64" s="25"/>
      <c r="K64" s="26"/>
      <c r="L64" s="26"/>
      <c r="M64" s="25"/>
      <c r="N64" s="25"/>
      <c r="O64" s="25"/>
      <c r="P64" s="25"/>
      <c r="Q64" s="25"/>
      <c r="R64" s="25"/>
      <c r="S64" s="25"/>
      <c r="T64" s="25"/>
      <c r="U64" s="26"/>
      <c r="V64" s="26"/>
      <c r="W64" s="25"/>
      <c r="X64" s="25"/>
      <c r="Y64" s="25"/>
      <c r="Z64" s="25"/>
      <c r="AA64" s="25"/>
      <c r="AB64" s="25"/>
      <c r="AC64" s="25"/>
      <c r="AD64" s="25"/>
      <c r="AE64" s="17"/>
      <c r="AF64" s="17"/>
      <c r="AG64" s="25"/>
      <c r="AH64" s="25"/>
      <c r="AI64" s="27"/>
      <c r="AJ64" s="27"/>
      <c r="AK64" s="27"/>
      <c r="AL64" s="27"/>
      <c r="AM64" s="27"/>
      <c r="AN64" s="27"/>
      <c r="AO64" s="9"/>
      <c r="AP64" s="9"/>
    </row>
    <row r="65" spans="1:43" ht="20.149999999999999" customHeight="1" x14ac:dyDescent="0.2">
      <c r="C65" s="25"/>
      <c r="D65" s="25"/>
      <c r="E65" s="25"/>
      <c r="F65" s="25"/>
      <c r="G65" s="25"/>
      <c r="H65" s="25"/>
      <c r="I65" s="25"/>
      <c r="J65" s="25"/>
      <c r="K65" s="26"/>
      <c r="L65" s="26"/>
      <c r="M65" s="25"/>
      <c r="N65" s="25"/>
      <c r="O65" s="25"/>
      <c r="P65" s="25"/>
      <c r="Q65" s="25"/>
      <c r="R65" s="25"/>
      <c r="S65" s="25"/>
      <c r="T65" s="25"/>
      <c r="U65" s="26"/>
      <c r="V65" s="26"/>
      <c r="W65" s="25"/>
      <c r="X65" s="25"/>
      <c r="Y65" s="25"/>
      <c r="Z65" s="25"/>
      <c r="AA65" s="25"/>
      <c r="AB65" s="25"/>
      <c r="AC65" s="25"/>
      <c r="AD65" s="25"/>
      <c r="AE65" s="17"/>
      <c r="AF65" s="17"/>
      <c r="AG65" s="25"/>
      <c r="AH65" s="25"/>
      <c r="AI65" s="27"/>
      <c r="AJ65" s="27"/>
      <c r="AK65" s="27"/>
      <c r="AL65" s="27"/>
      <c r="AM65" s="27"/>
      <c r="AN65" s="27"/>
      <c r="AO65" s="9"/>
      <c r="AP65" s="9"/>
    </row>
    <row r="66" spans="1:43" ht="20.149999999999999" customHeight="1" x14ac:dyDescent="0.2">
      <c r="A66" t="str">
        <f t="shared" ref="A66:AQ66" si="45">IF(A27="","",A27)</f>
        <v/>
      </c>
      <c r="B66" t="str">
        <f t="shared" si="45"/>
        <v/>
      </c>
      <c r="C66" t="str">
        <f t="shared" si="45"/>
        <v/>
      </c>
      <c r="D66" t="str">
        <f t="shared" si="45"/>
        <v/>
      </c>
      <c r="E66" t="str">
        <f t="shared" si="45"/>
        <v/>
      </c>
      <c r="F66" t="str">
        <f t="shared" si="45"/>
        <v/>
      </c>
      <c r="G66" t="str">
        <f t="shared" si="45"/>
        <v/>
      </c>
      <c r="H66" t="str">
        <f t="shared" si="45"/>
        <v/>
      </c>
      <c r="I66" t="str">
        <f t="shared" si="45"/>
        <v/>
      </c>
      <c r="J66" t="str">
        <f t="shared" si="45"/>
        <v/>
      </c>
      <c r="K66" t="str">
        <f t="shared" si="45"/>
        <v/>
      </c>
      <c r="L66" t="str">
        <f t="shared" si="45"/>
        <v/>
      </c>
      <c r="M66" t="str">
        <f t="shared" si="45"/>
        <v/>
      </c>
      <c r="N66" t="str">
        <f t="shared" si="45"/>
        <v/>
      </c>
      <c r="O66" t="str">
        <f t="shared" si="45"/>
        <v/>
      </c>
      <c r="P66" t="str">
        <f t="shared" si="45"/>
        <v/>
      </c>
      <c r="Q66" t="str">
        <f t="shared" si="45"/>
        <v/>
      </c>
      <c r="R66" t="str">
        <f t="shared" si="45"/>
        <v/>
      </c>
      <c r="S66" t="str">
        <f t="shared" si="45"/>
        <v/>
      </c>
      <c r="T66" t="str">
        <f t="shared" si="45"/>
        <v/>
      </c>
      <c r="U66" t="str">
        <f t="shared" si="45"/>
        <v/>
      </c>
      <c r="V66" t="str">
        <f t="shared" si="45"/>
        <v/>
      </c>
      <c r="W66" t="str">
        <f t="shared" si="45"/>
        <v/>
      </c>
      <c r="X66" t="str">
        <f t="shared" si="45"/>
        <v/>
      </c>
      <c r="Y66" t="str">
        <f t="shared" si="45"/>
        <v/>
      </c>
      <c r="Z66" t="str">
        <f t="shared" si="45"/>
        <v/>
      </c>
      <c r="AA66" t="str">
        <f t="shared" si="45"/>
        <v/>
      </c>
      <c r="AB66" t="str">
        <f t="shared" si="45"/>
        <v/>
      </c>
      <c r="AC66" t="str">
        <f t="shared" si="45"/>
        <v/>
      </c>
      <c r="AD66" t="str">
        <f t="shared" si="45"/>
        <v/>
      </c>
      <c r="AE66" t="str">
        <f t="shared" si="45"/>
        <v/>
      </c>
      <c r="AF66" t="str">
        <f t="shared" si="45"/>
        <v/>
      </c>
      <c r="AG66" t="str">
        <f t="shared" si="45"/>
        <v/>
      </c>
      <c r="AH66" t="str">
        <f t="shared" si="45"/>
        <v/>
      </c>
      <c r="AI66" t="str">
        <f t="shared" si="45"/>
        <v/>
      </c>
      <c r="AJ66" t="str">
        <f t="shared" si="45"/>
        <v/>
      </c>
      <c r="AK66" t="str">
        <f t="shared" si="45"/>
        <v/>
      </c>
      <c r="AL66" t="str">
        <f t="shared" si="45"/>
        <v/>
      </c>
      <c r="AM66" t="str">
        <f t="shared" si="45"/>
        <v/>
      </c>
      <c r="AN66" t="str">
        <f t="shared" si="45"/>
        <v/>
      </c>
      <c r="AO66" t="str">
        <f t="shared" si="45"/>
        <v/>
      </c>
      <c r="AP66" t="str">
        <f t="shared" si="45"/>
        <v/>
      </c>
      <c r="AQ66" t="str">
        <f t="shared" si="45"/>
        <v/>
      </c>
    </row>
    <row r="67" spans="1:43" ht="20.149999999999999" customHeight="1" x14ac:dyDescent="0.2">
      <c r="A67" t="str">
        <f t="shared" ref="A67:B70" si="46">IF(A30="","",A30)</f>
        <v/>
      </c>
      <c r="B67" s="1" t="str">
        <f t="shared" si="46"/>
        <v>(3)</v>
      </c>
      <c r="E67" t="str">
        <f>IF(E30="","",E30)</f>
        <v>中央値は，どの階級に入っていますか。</v>
      </c>
    </row>
    <row r="68" spans="1:43" ht="20.149999999999999" customHeight="1" x14ac:dyDescent="0.2">
      <c r="A68" t="str">
        <f t="shared" si="46"/>
        <v/>
      </c>
      <c r="B68" t="str">
        <f t="shared" si="46"/>
        <v/>
      </c>
      <c r="C68" t="str">
        <f t="shared" ref="C68:D70" si="47">IF(C31="","",C31)</f>
        <v/>
      </c>
      <c r="D68" t="str">
        <f t="shared" si="47"/>
        <v/>
      </c>
      <c r="E68" t="str">
        <f>IF(E31="","",E31)</f>
        <v/>
      </c>
      <c r="F68" t="str">
        <f t="shared" ref="F68:AQ68" si="48">IF(F31="","",F31)</f>
        <v/>
      </c>
      <c r="G68" t="str">
        <f t="shared" si="48"/>
        <v/>
      </c>
      <c r="H68" t="str">
        <f t="shared" si="48"/>
        <v/>
      </c>
      <c r="I68" t="str">
        <f t="shared" si="48"/>
        <v/>
      </c>
      <c r="J68" t="str">
        <f t="shared" si="48"/>
        <v/>
      </c>
      <c r="K68" t="str">
        <f t="shared" si="48"/>
        <v/>
      </c>
      <c r="L68" t="str">
        <f t="shared" si="48"/>
        <v/>
      </c>
      <c r="M68" t="str">
        <f t="shared" si="48"/>
        <v/>
      </c>
      <c r="N68" t="str">
        <f t="shared" si="48"/>
        <v/>
      </c>
      <c r="O68" t="str">
        <f t="shared" si="48"/>
        <v/>
      </c>
      <c r="P68" t="str">
        <f t="shared" si="48"/>
        <v/>
      </c>
      <c r="Q68" t="str">
        <f t="shared" si="48"/>
        <v/>
      </c>
      <c r="R68" t="str">
        <f t="shared" si="48"/>
        <v/>
      </c>
      <c r="S68" t="str">
        <f t="shared" si="48"/>
        <v/>
      </c>
      <c r="T68" t="str">
        <f t="shared" si="48"/>
        <v/>
      </c>
      <c r="U68" t="str">
        <f t="shared" si="48"/>
        <v/>
      </c>
      <c r="V68" t="str">
        <f t="shared" si="48"/>
        <v/>
      </c>
      <c r="W68" t="str">
        <f t="shared" si="48"/>
        <v/>
      </c>
      <c r="X68" t="str">
        <f t="shared" si="48"/>
        <v/>
      </c>
      <c r="Y68" t="str">
        <f t="shared" si="48"/>
        <v/>
      </c>
      <c r="Z68" t="str">
        <f t="shared" si="48"/>
        <v/>
      </c>
      <c r="AA68" t="str">
        <f t="shared" si="48"/>
        <v/>
      </c>
      <c r="AB68" t="str">
        <f t="shared" si="48"/>
        <v/>
      </c>
      <c r="AC68" t="str">
        <f t="shared" si="48"/>
        <v/>
      </c>
      <c r="AD68" t="str">
        <f t="shared" si="48"/>
        <v/>
      </c>
      <c r="AE68" t="str">
        <f t="shared" si="48"/>
        <v/>
      </c>
      <c r="AF68" t="str">
        <f t="shared" si="48"/>
        <v/>
      </c>
      <c r="AG68" t="str">
        <f t="shared" si="48"/>
        <v/>
      </c>
      <c r="AH68" t="str">
        <f t="shared" si="48"/>
        <v/>
      </c>
      <c r="AI68" t="str">
        <f t="shared" si="48"/>
        <v/>
      </c>
      <c r="AJ68" t="str">
        <f t="shared" si="48"/>
        <v/>
      </c>
      <c r="AK68" t="str">
        <f t="shared" si="48"/>
        <v/>
      </c>
      <c r="AL68" t="str">
        <f t="shared" si="48"/>
        <v/>
      </c>
      <c r="AM68" t="str">
        <f t="shared" si="48"/>
        <v/>
      </c>
      <c r="AN68" t="str">
        <f t="shared" si="48"/>
        <v/>
      </c>
      <c r="AO68" t="str">
        <f t="shared" si="48"/>
        <v/>
      </c>
      <c r="AP68" t="str">
        <f t="shared" si="48"/>
        <v/>
      </c>
      <c r="AQ68" t="str">
        <f t="shared" si="48"/>
        <v/>
      </c>
    </row>
    <row r="69" spans="1:43" ht="20.149999999999999" customHeight="1" x14ac:dyDescent="0.2">
      <c r="A69" t="str">
        <f t="shared" si="46"/>
        <v/>
      </c>
      <c r="B69" t="str">
        <f t="shared" si="46"/>
        <v/>
      </c>
      <c r="C69" t="str">
        <f t="shared" si="47"/>
        <v/>
      </c>
      <c r="D69" t="str">
        <f t="shared" si="47"/>
        <v/>
      </c>
      <c r="E69" s="83">
        <f ca="1">VLOOKUP(1,$AW$55:$AY$61,2,FALSE)</f>
        <v>160</v>
      </c>
      <c r="F69" s="83"/>
      <c r="G69" s="83"/>
      <c r="H69" s="83"/>
      <c r="I69" s="9" t="s">
        <v>40</v>
      </c>
      <c r="J69" s="9"/>
      <c r="K69" s="9"/>
      <c r="L69" s="9"/>
      <c r="M69" s="83">
        <f ca="1">VLOOKUP(1,$AW$55:$AY$61,3,FALSE)</f>
        <v>165</v>
      </c>
      <c r="N69" s="83"/>
      <c r="O69" s="83"/>
      <c r="P69" s="83"/>
      <c r="Q69" s="9" t="s">
        <v>41</v>
      </c>
      <c r="R69" s="9"/>
      <c r="S69" s="9"/>
      <c r="T69" s="9"/>
      <c r="U69" s="9"/>
      <c r="V69" s="9"/>
      <c r="W69" s="9"/>
    </row>
    <row r="70" spans="1:43" ht="20.149999999999999" customHeight="1" x14ac:dyDescent="0.2">
      <c r="A70" t="str">
        <f t="shared" si="46"/>
        <v/>
      </c>
      <c r="B70" t="str">
        <f t="shared" si="46"/>
        <v/>
      </c>
      <c r="C70" t="str">
        <f t="shared" si="47"/>
        <v/>
      </c>
      <c r="D70" t="str">
        <f t="shared" si="47"/>
        <v/>
      </c>
      <c r="E70" t="str">
        <f t="shared" ref="E70:AQ70" si="49">IF(E33="","",E33)</f>
        <v/>
      </c>
      <c r="F70" t="str">
        <f t="shared" si="49"/>
        <v/>
      </c>
      <c r="G70" t="str">
        <f t="shared" si="49"/>
        <v/>
      </c>
      <c r="H70" t="str">
        <f t="shared" si="49"/>
        <v/>
      </c>
      <c r="I70" t="str">
        <f t="shared" si="49"/>
        <v/>
      </c>
      <c r="J70" t="str">
        <f t="shared" si="49"/>
        <v/>
      </c>
      <c r="K70" t="str">
        <f t="shared" si="49"/>
        <v/>
      </c>
      <c r="L70" t="str">
        <f t="shared" si="49"/>
        <v/>
      </c>
      <c r="M70" t="str">
        <f t="shared" si="49"/>
        <v/>
      </c>
      <c r="N70" t="str">
        <f t="shared" si="49"/>
        <v/>
      </c>
      <c r="O70" t="str">
        <f t="shared" si="49"/>
        <v/>
      </c>
      <c r="P70" t="str">
        <f t="shared" si="49"/>
        <v/>
      </c>
      <c r="Q70" t="str">
        <f t="shared" si="49"/>
        <v/>
      </c>
      <c r="R70" t="str">
        <f t="shared" si="49"/>
        <v/>
      </c>
      <c r="S70" t="str">
        <f t="shared" si="49"/>
        <v/>
      </c>
      <c r="T70" t="str">
        <f t="shared" si="49"/>
        <v/>
      </c>
      <c r="U70" t="str">
        <f t="shared" si="49"/>
        <v/>
      </c>
      <c r="V70" t="str">
        <f t="shared" si="49"/>
        <v/>
      </c>
      <c r="W70" t="str">
        <f t="shared" si="49"/>
        <v/>
      </c>
      <c r="X70" t="str">
        <f t="shared" si="49"/>
        <v/>
      </c>
      <c r="Y70" t="str">
        <f t="shared" si="49"/>
        <v/>
      </c>
      <c r="Z70" t="str">
        <f t="shared" si="49"/>
        <v/>
      </c>
      <c r="AA70" t="str">
        <f t="shared" si="49"/>
        <v/>
      </c>
      <c r="AB70" t="str">
        <f t="shared" si="49"/>
        <v/>
      </c>
      <c r="AC70" t="str">
        <f t="shared" si="49"/>
        <v/>
      </c>
      <c r="AD70" t="str">
        <f t="shared" si="49"/>
        <v/>
      </c>
      <c r="AE70" t="str">
        <f t="shared" si="49"/>
        <v/>
      </c>
      <c r="AF70" t="str">
        <f t="shared" si="49"/>
        <v/>
      </c>
      <c r="AG70" t="str">
        <f t="shared" si="49"/>
        <v/>
      </c>
      <c r="AH70" t="str">
        <f t="shared" si="49"/>
        <v/>
      </c>
      <c r="AI70" t="str">
        <f t="shared" si="49"/>
        <v/>
      </c>
      <c r="AJ70" t="str">
        <f t="shared" si="49"/>
        <v/>
      </c>
      <c r="AK70" t="str">
        <f t="shared" si="49"/>
        <v/>
      </c>
      <c r="AL70" t="str">
        <f t="shared" si="49"/>
        <v/>
      </c>
      <c r="AM70" t="str">
        <f t="shared" si="49"/>
        <v/>
      </c>
      <c r="AN70" t="str">
        <f t="shared" si="49"/>
        <v/>
      </c>
      <c r="AO70" t="str">
        <f t="shared" si="49"/>
        <v/>
      </c>
      <c r="AP70" t="str">
        <f t="shared" si="49"/>
        <v/>
      </c>
      <c r="AQ70" t="str">
        <f t="shared" si="49"/>
        <v/>
      </c>
    </row>
    <row r="71" spans="1:43" ht="20.149999999999999" customHeight="1" x14ac:dyDescent="0.2">
      <c r="A71" t="str">
        <f t="shared" ref="A71:AQ71" si="50">IF(A34="","",A34)</f>
        <v/>
      </c>
      <c r="B71" t="str">
        <f t="shared" si="50"/>
        <v/>
      </c>
      <c r="E71" t="str">
        <f t="shared" si="50"/>
        <v/>
      </c>
      <c r="F71" t="str">
        <f t="shared" si="50"/>
        <v/>
      </c>
      <c r="G71" t="str">
        <f t="shared" si="50"/>
        <v/>
      </c>
      <c r="H71" t="str">
        <f t="shared" si="50"/>
        <v/>
      </c>
      <c r="I71" t="str">
        <f t="shared" si="50"/>
        <v/>
      </c>
      <c r="J71" t="str">
        <f t="shared" si="50"/>
        <v/>
      </c>
      <c r="K71" t="str">
        <f t="shared" si="50"/>
        <v/>
      </c>
      <c r="L71" t="str">
        <f t="shared" si="50"/>
        <v/>
      </c>
      <c r="M71" t="str">
        <f t="shared" si="50"/>
        <v/>
      </c>
      <c r="N71" t="str">
        <f t="shared" si="50"/>
        <v/>
      </c>
      <c r="O71" t="str">
        <f t="shared" si="50"/>
        <v/>
      </c>
      <c r="P71" t="str">
        <f t="shared" si="50"/>
        <v/>
      </c>
      <c r="Q71" t="str">
        <f t="shared" si="50"/>
        <v/>
      </c>
      <c r="R71" t="str">
        <f t="shared" si="50"/>
        <v/>
      </c>
      <c r="S71" t="str">
        <f t="shared" si="50"/>
        <v/>
      </c>
      <c r="T71" t="str">
        <f t="shared" si="50"/>
        <v/>
      </c>
      <c r="U71" t="str">
        <f t="shared" si="50"/>
        <v/>
      </c>
      <c r="V71" t="str">
        <f t="shared" si="50"/>
        <v/>
      </c>
      <c r="W71" t="str">
        <f t="shared" si="50"/>
        <v/>
      </c>
      <c r="X71" t="str">
        <f t="shared" si="50"/>
        <v/>
      </c>
      <c r="Y71" t="str">
        <f t="shared" si="50"/>
        <v/>
      </c>
      <c r="Z71" t="str">
        <f t="shared" si="50"/>
        <v/>
      </c>
      <c r="AA71" t="str">
        <f t="shared" si="50"/>
        <v/>
      </c>
      <c r="AB71" t="str">
        <f t="shared" si="50"/>
        <v/>
      </c>
      <c r="AC71" t="str">
        <f t="shared" si="50"/>
        <v/>
      </c>
      <c r="AD71" t="str">
        <f t="shared" si="50"/>
        <v/>
      </c>
      <c r="AE71" t="str">
        <f t="shared" si="50"/>
        <v/>
      </c>
      <c r="AF71" t="str">
        <f t="shared" si="50"/>
        <v/>
      </c>
      <c r="AG71" t="str">
        <f t="shared" si="50"/>
        <v/>
      </c>
      <c r="AH71" t="str">
        <f t="shared" si="50"/>
        <v/>
      </c>
      <c r="AI71" t="str">
        <f t="shared" si="50"/>
        <v/>
      </c>
      <c r="AJ71" t="str">
        <f t="shared" si="50"/>
        <v/>
      </c>
      <c r="AK71" t="str">
        <f t="shared" si="50"/>
        <v/>
      </c>
      <c r="AL71" t="str">
        <f t="shared" si="50"/>
        <v/>
      </c>
      <c r="AM71" t="str">
        <f t="shared" si="50"/>
        <v/>
      </c>
      <c r="AN71" t="str">
        <f t="shared" si="50"/>
        <v/>
      </c>
      <c r="AO71" t="str">
        <f t="shared" si="50"/>
        <v/>
      </c>
      <c r="AP71" t="str">
        <f t="shared" si="50"/>
        <v/>
      </c>
      <c r="AQ71" t="str">
        <f t="shared" si="50"/>
        <v/>
      </c>
    </row>
    <row r="72" spans="1:43" ht="20.149999999999999" customHeight="1" x14ac:dyDescent="0.2"/>
    <row r="73" spans="1:43" ht="20.149999999999999" customHeight="1" x14ac:dyDescent="0.2"/>
    <row r="74" spans="1:43" ht="20.149999999999999" customHeight="1" x14ac:dyDescent="0.2"/>
    <row r="75" spans="1:43" ht="20.149999999999999" customHeight="1" x14ac:dyDescent="0.2"/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145">
    <mergeCell ref="E45:G45"/>
    <mergeCell ref="E69:H69"/>
    <mergeCell ref="E48:G48"/>
    <mergeCell ref="E55:F55"/>
    <mergeCell ref="G55:H55"/>
    <mergeCell ref="I55:J55"/>
    <mergeCell ref="M69:P69"/>
    <mergeCell ref="S63:T63"/>
    <mergeCell ref="U63:V63"/>
    <mergeCell ref="M63:P63"/>
    <mergeCell ref="Q63:R63"/>
    <mergeCell ref="K55:L55"/>
    <mergeCell ref="I52:L52"/>
    <mergeCell ref="AG63:AH63"/>
    <mergeCell ref="AI63:AJ63"/>
    <mergeCell ref="AK63:AN63"/>
    <mergeCell ref="AC63:AD63"/>
    <mergeCell ref="AM62:AN62"/>
    <mergeCell ref="C63:F63"/>
    <mergeCell ref="G63:H63"/>
    <mergeCell ref="I63:J63"/>
    <mergeCell ref="K63:L63"/>
    <mergeCell ref="W63:Z63"/>
    <mergeCell ref="AA63:AB63"/>
    <mergeCell ref="C62:F62"/>
    <mergeCell ref="G62:H62"/>
    <mergeCell ref="I62:J62"/>
    <mergeCell ref="K62:L62"/>
    <mergeCell ref="N50:O50"/>
    <mergeCell ref="AB51:AM51"/>
    <mergeCell ref="M55:N55"/>
    <mergeCell ref="AG59:AH59"/>
    <mergeCell ref="AI59:AM59"/>
    <mergeCell ref="AB53:AF53"/>
    <mergeCell ref="AG53:AH53"/>
    <mergeCell ref="AI53:AM53"/>
    <mergeCell ref="AO62:AP62"/>
    <mergeCell ref="M62:P62"/>
    <mergeCell ref="Q62:R62"/>
    <mergeCell ref="S62:T62"/>
    <mergeCell ref="U62:V62"/>
    <mergeCell ref="W62:Z62"/>
    <mergeCell ref="AA62:AB62"/>
    <mergeCell ref="AC62:AD62"/>
    <mergeCell ref="AE62:AF62"/>
    <mergeCell ref="AG62:AJ62"/>
    <mergeCell ref="AK62:AL62"/>
    <mergeCell ref="AN59:AQ59"/>
    <mergeCell ref="AB60:AM60"/>
    <mergeCell ref="AN60:AQ60"/>
    <mergeCell ref="AB57:AF57"/>
    <mergeCell ref="AG57:AH57"/>
    <mergeCell ref="AI57:AM57"/>
    <mergeCell ref="AN57:AQ57"/>
    <mergeCell ref="AB58:AF58"/>
    <mergeCell ref="AG58:AH58"/>
    <mergeCell ref="AI58:AM58"/>
    <mergeCell ref="AB59:AF59"/>
    <mergeCell ref="AO42:AP42"/>
    <mergeCell ref="AN53:AQ53"/>
    <mergeCell ref="AB54:AF54"/>
    <mergeCell ref="AG54:AH54"/>
    <mergeCell ref="AI54:AM54"/>
    <mergeCell ref="AN54:AQ54"/>
    <mergeCell ref="AN51:AQ51"/>
    <mergeCell ref="AN58:AQ58"/>
    <mergeCell ref="AB55:AF55"/>
    <mergeCell ref="AG55:AH55"/>
    <mergeCell ref="AI55:AM55"/>
    <mergeCell ref="AN55:AQ55"/>
    <mergeCell ref="AB56:AF56"/>
    <mergeCell ref="AG56:AH56"/>
    <mergeCell ref="AI56:AM56"/>
    <mergeCell ref="AN56:AQ56"/>
    <mergeCell ref="AB52:AF52"/>
    <mergeCell ref="AG52:AH52"/>
    <mergeCell ref="AI52:AM52"/>
    <mergeCell ref="AC42:AD42"/>
    <mergeCell ref="AF42:AG42"/>
    <mergeCell ref="AI42:AJ42"/>
    <mergeCell ref="AL42:AM42"/>
    <mergeCell ref="AB23:AM23"/>
    <mergeCell ref="AB14:AM14"/>
    <mergeCell ref="AC41:AD41"/>
    <mergeCell ref="AF41:AG41"/>
    <mergeCell ref="AI41:AJ41"/>
    <mergeCell ref="AB21:AF21"/>
    <mergeCell ref="AG21:AH21"/>
    <mergeCell ref="AB19:AF19"/>
    <mergeCell ref="AG19:AH19"/>
    <mergeCell ref="AL41:AM41"/>
    <mergeCell ref="AI17:AM17"/>
    <mergeCell ref="I15:L15"/>
    <mergeCell ref="AI21:AM21"/>
    <mergeCell ref="AB22:AF22"/>
    <mergeCell ref="AG22:AH22"/>
    <mergeCell ref="AI22:AM22"/>
    <mergeCell ref="AB20:AF20"/>
    <mergeCell ref="AG20:AH20"/>
    <mergeCell ref="AB18:AF18"/>
    <mergeCell ref="AG18:AH18"/>
    <mergeCell ref="AC5:AD5"/>
    <mergeCell ref="AF5:AG5"/>
    <mergeCell ref="AB15:AF15"/>
    <mergeCell ref="AG15:AH15"/>
    <mergeCell ref="AB16:AF16"/>
    <mergeCell ref="AO41:AP41"/>
    <mergeCell ref="AN14:AQ14"/>
    <mergeCell ref="AI15:AM15"/>
    <mergeCell ref="AL5:AM5"/>
    <mergeCell ref="AI19:AM19"/>
    <mergeCell ref="AN20:AQ20"/>
    <mergeCell ref="AI20:AM20"/>
    <mergeCell ref="AN19:AQ19"/>
    <mergeCell ref="AN17:AQ17"/>
    <mergeCell ref="AN18:AQ18"/>
    <mergeCell ref="AN21:AQ21"/>
    <mergeCell ref="AN22:AQ22"/>
    <mergeCell ref="AB17:AF17"/>
    <mergeCell ref="AG17:AH17"/>
    <mergeCell ref="AN23:AQ23"/>
    <mergeCell ref="N13:O13"/>
    <mergeCell ref="AN16:AQ16"/>
    <mergeCell ref="AL43:AM43"/>
    <mergeCell ref="AO43:AP43"/>
    <mergeCell ref="AO1:AP1"/>
    <mergeCell ref="AO38:AP38"/>
    <mergeCell ref="AC4:AD4"/>
    <mergeCell ref="AF4:AG4"/>
    <mergeCell ref="AI4:AJ4"/>
    <mergeCell ref="AI5:AJ5"/>
    <mergeCell ref="AC6:AD6"/>
    <mergeCell ref="AF6:AG6"/>
    <mergeCell ref="AC43:AD43"/>
    <mergeCell ref="AF43:AG43"/>
    <mergeCell ref="AI43:AJ43"/>
    <mergeCell ref="AO5:AP5"/>
    <mergeCell ref="AL6:AM6"/>
    <mergeCell ref="AO6:AP6"/>
    <mergeCell ref="AG16:AH16"/>
    <mergeCell ref="AI16:AM16"/>
    <mergeCell ref="AI6:AJ6"/>
    <mergeCell ref="AI18:AM18"/>
    <mergeCell ref="AL4:AM4"/>
    <mergeCell ref="AO4:AP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&amp;L資料の活用&amp;R数学ドリル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81"/>
  <sheetViews>
    <sheetView zoomScaleNormal="100" workbookViewId="0"/>
  </sheetViews>
  <sheetFormatPr defaultRowHeight="14" x14ac:dyDescent="0.2"/>
  <cols>
    <col min="1" max="43" width="1.75" customWidth="1"/>
    <col min="44" max="46" width="9" customWidth="1"/>
    <col min="47" max="61" width="9"/>
  </cols>
  <sheetData>
    <row r="1" spans="1:43" ht="23.5" x14ac:dyDescent="0.2">
      <c r="A1" s="33"/>
      <c r="D1" s="3" t="s">
        <v>72</v>
      </c>
      <c r="AM1" s="2" t="s">
        <v>0</v>
      </c>
      <c r="AN1" s="2"/>
      <c r="AO1" s="35"/>
      <c r="AP1" s="35"/>
    </row>
    <row r="2" spans="1:43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3" ht="20.149999999999999" customHeight="1" x14ac:dyDescent="0.2">
      <c r="A3" s="1" t="s">
        <v>7</v>
      </c>
      <c r="D3" t="s">
        <v>73</v>
      </c>
    </row>
    <row r="4" spans="1:43" ht="20.149999999999999" customHeight="1" x14ac:dyDescent="0.2">
      <c r="D4" t="s">
        <v>74</v>
      </c>
    </row>
    <row r="5" spans="1:43" ht="20.149999999999999" customHeight="1" x14ac:dyDescent="0.2">
      <c r="B5" s="1"/>
      <c r="C5" s="1"/>
      <c r="D5" t="s">
        <v>75</v>
      </c>
    </row>
    <row r="6" spans="1:43" ht="20.149999999999999" customHeight="1" x14ac:dyDescent="0.2">
      <c r="D6" s="87">
        <f ca="1">INT(RAND()*19+1)</f>
        <v>15</v>
      </c>
      <c r="E6" s="87"/>
      <c r="F6" s="42" t="s">
        <v>76</v>
      </c>
      <c r="G6" s="42"/>
      <c r="H6" s="87">
        <f ca="1">INT(RAND()*19+1)</f>
        <v>19</v>
      </c>
      <c r="I6" s="87"/>
      <c r="J6" s="42" t="s">
        <v>76</v>
      </c>
      <c r="K6" s="42"/>
      <c r="L6" s="87">
        <f ca="1">INT(RAND()*19+1)</f>
        <v>19</v>
      </c>
      <c r="M6" s="87"/>
      <c r="N6" s="42" t="s">
        <v>76</v>
      </c>
      <c r="O6" s="42"/>
      <c r="P6" s="87">
        <f ca="1">INT(RAND()*19+1)</f>
        <v>12</v>
      </c>
      <c r="Q6" s="87"/>
      <c r="R6" s="42" t="s">
        <v>76</v>
      </c>
      <c r="S6" s="42"/>
      <c r="T6" s="87">
        <f ca="1">INT(RAND()*19+1)</f>
        <v>2</v>
      </c>
      <c r="U6" s="87"/>
      <c r="V6" s="42" t="s">
        <v>76</v>
      </c>
      <c r="W6" s="42"/>
      <c r="X6" s="87">
        <f ca="1">INT(RAND()*19+1)</f>
        <v>17</v>
      </c>
      <c r="Y6" s="87"/>
      <c r="Z6" s="42" t="s">
        <v>76</v>
      </c>
      <c r="AA6" s="42"/>
      <c r="AB6" s="87">
        <f ca="1">INT(RAND()*19+1)</f>
        <v>6</v>
      </c>
      <c r="AC6" s="87"/>
      <c r="AD6" s="42" t="s">
        <v>76</v>
      </c>
      <c r="AE6" s="42"/>
      <c r="AF6" s="87">
        <f ca="1">INT(RAND()*19+1)</f>
        <v>18</v>
      </c>
      <c r="AG6" s="87"/>
      <c r="AH6" s="42" t="s">
        <v>76</v>
      </c>
      <c r="AI6" s="42"/>
      <c r="AJ6" s="87">
        <f ca="1">INT(RAND()*19+1)</f>
        <v>5</v>
      </c>
      <c r="AK6" s="87"/>
      <c r="AL6" s="42" t="s">
        <v>76</v>
      </c>
      <c r="AM6" s="42"/>
      <c r="AN6" s="87">
        <f ca="1">INT(RAND()*19+1)</f>
        <v>9</v>
      </c>
      <c r="AO6" s="87"/>
    </row>
    <row r="7" spans="1:43" ht="20.149999999999999" customHeight="1" x14ac:dyDescent="0.2"/>
    <row r="8" spans="1:43" ht="20.149999999999999" customHeight="1" x14ac:dyDescent="0.2"/>
    <row r="9" spans="1:43" ht="20.149999999999999" customHeight="1" x14ac:dyDescent="0.2">
      <c r="A9" s="1" t="s">
        <v>82</v>
      </c>
      <c r="D9" t="s">
        <v>83</v>
      </c>
    </row>
    <row r="10" spans="1:43" ht="20.149999999999999" customHeight="1" x14ac:dyDescent="0.2">
      <c r="D10" t="s">
        <v>84</v>
      </c>
    </row>
    <row r="11" spans="1:43" ht="20.149999999999999" customHeight="1" x14ac:dyDescent="0.2">
      <c r="P11" s="67" t="s">
        <v>92</v>
      </c>
      <c r="Q11" s="67"/>
      <c r="R11" s="67"/>
      <c r="S11" s="67"/>
      <c r="T11" s="67"/>
      <c r="U11" s="67"/>
      <c r="V11" s="67"/>
      <c r="W11" s="67"/>
      <c r="X11" s="67"/>
    </row>
    <row r="12" spans="1:43" ht="20.149999999999999" customHeight="1" x14ac:dyDescent="0.2">
      <c r="D12" s="92" t="s">
        <v>50</v>
      </c>
      <c r="E12" s="88"/>
      <c r="F12" s="88"/>
      <c r="G12" s="88"/>
      <c r="H12" s="88"/>
      <c r="I12" s="88"/>
      <c r="J12" s="88"/>
      <c r="K12" s="88"/>
      <c r="L12" s="89"/>
      <c r="M12" s="84" t="s">
        <v>90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6"/>
      <c r="Y12" s="84" t="s">
        <v>91</v>
      </c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6"/>
    </row>
    <row r="13" spans="1:43" ht="20.149999999999999" customHeight="1" x14ac:dyDescent="0.2">
      <c r="A13" s="1"/>
      <c r="D13" s="106"/>
      <c r="E13" s="107"/>
      <c r="F13" s="107"/>
      <c r="G13" s="107"/>
      <c r="H13" s="107"/>
      <c r="I13" s="107"/>
      <c r="J13" s="107"/>
      <c r="K13" s="107"/>
      <c r="L13" s="108"/>
      <c r="M13" s="88" t="s">
        <v>85</v>
      </c>
      <c r="N13" s="88"/>
      <c r="O13" s="89"/>
      <c r="P13" s="92" t="s">
        <v>87</v>
      </c>
      <c r="Q13" s="88"/>
      <c r="R13" s="88"/>
      <c r="S13" s="89"/>
      <c r="T13" s="92" t="s">
        <v>89</v>
      </c>
      <c r="U13" s="88"/>
      <c r="V13" s="88"/>
      <c r="W13" s="88"/>
      <c r="X13" s="89"/>
      <c r="Y13" s="92" t="s">
        <v>85</v>
      </c>
      <c r="Z13" s="88"/>
      <c r="AA13" s="89"/>
      <c r="AB13" s="92" t="s">
        <v>87</v>
      </c>
      <c r="AC13" s="88"/>
      <c r="AD13" s="88"/>
      <c r="AE13" s="89"/>
      <c r="AF13" s="92" t="s">
        <v>89</v>
      </c>
      <c r="AG13" s="88"/>
      <c r="AH13" s="88"/>
      <c r="AI13" s="88"/>
      <c r="AJ13" s="89"/>
    </row>
    <row r="14" spans="1:43" ht="20.149999999999999" customHeight="1" x14ac:dyDescent="0.2">
      <c r="D14" s="93"/>
      <c r="E14" s="90"/>
      <c r="F14" s="90"/>
      <c r="G14" s="90"/>
      <c r="H14" s="90"/>
      <c r="I14" s="90"/>
      <c r="J14" s="90"/>
      <c r="K14" s="90"/>
      <c r="L14" s="91"/>
      <c r="M14" s="90" t="s">
        <v>86</v>
      </c>
      <c r="N14" s="90"/>
      <c r="O14" s="91"/>
      <c r="P14" s="93" t="s">
        <v>85</v>
      </c>
      <c r="Q14" s="90"/>
      <c r="R14" s="90"/>
      <c r="S14" s="91"/>
      <c r="T14" s="93" t="s">
        <v>88</v>
      </c>
      <c r="U14" s="90"/>
      <c r="V14" s="90"/>
      <c r="W14" s="90"/>
      <c r="X14" s="91"/>
      <c r="Y14" s="93" t="s">
        <v>86</v>
      </c>
      <c r="Z14" s="90"/>
      <c r="AA14" s="91"/>
      <c r="AB14" s="93" t="s">
        <v>85</v>
      </c>
      <c r="AC14" s="90"/>
      <c r="AD14" s="90"/>
      <c r="AE14" s="91"/>
      <c r="AF14" s="93" t="s">
        <v>88</v>
      </c>
      <c r="AG14" s="90"/>
      <c r="AH14" s="90"/>
      <c r="AI14" s="90"/>
      <c r="AJ14" s="91"/>
      <c r="AN14" s="20"/>
      <c r="AO14" s="20"/>
      <c r="AP14" s="20"/>
      <c r="AQ14" s="20"/>
    </row>
    <row r="15" spans="1:43" ht="20.149999999999999" customHeight="1" x14ac:dyDescent="0.2">
      <c r="B15" s="1"/>
      <c r="D15" s="10"/>
      <c r="E15" s="30" t="s">
        <v>49</v>
      </c>
      <c r="F15" s="8"/>
      <c r="G15" s="8"/>
      <c r="H15" s="31"/>
      <c r="I15" s="31"/>
      <c r="J15" s="32" t="s">
        <v>46</v>
      </c>
      <c r="K15" s="8"/>
      <c r="L15" s="11"/>
      <c r="M15" s="94"/>
      <c r="N15" s="76"/>
      <c r="O15" s="95"/>
      <c r="P15" s="94"/>
      <c r="Q15" s="76"/>
      <c r="R15" s="76"/>
      <c r="S15" s="95"/>
      <c r="T15" s="94"/>
      <c r="U15" s="76"/>
      <c r="V15" s="76"/>
      <c r="W15" s="76"/>
      <c r="X15" s="95"/>
      <c r="Y15" s="94"/>
      <c r="Z15" s="76"/>
      <c r="AA15" s="95"/>
      <c r="AB15" s="94"/>
      <c r="AC15" s="76"/>
      <c r="AD15" s="76"/>
      <c r="AE15" s="95"/>
      <c r="AF15" s="94"/>
      <c r="AG15" s="76"/>
      <c r="AH15" s="76"/>
      <c r="AI15" s="76"/>
      <c r="AJ15" s="95"/>
      <c r="AK15" s="20"/>
    </row>
    <row r="16" spans="1:43" ht="20.149999999999999" customHeight="1" x14ac:dyDescent="0.2">
      <c r="D16" s="53">
        <v>15</v>
      </c>
      <c r="E16" s="42"/>
      <c r="G16" s="42" t="s">
        <v>47</v>
      </c>
      <c r="H16" s="42"/>
      <c r="I16" s="42">
        <v>20</v>
      </c>
      <c r="J16" s="42"/>
      <c r="L16" s="13"/>
      <c r="M16" s="53">
        <f ca="1">INT(RAND()*2+1)</f>
        <v>1</v>
      </c>
      <c r="N16" s="42"/>
      <c r="O16" s="54"/>
      <c r="P16" s="96">
        <f ca="1">M16/$M$24</f>
        <v>3.8461538461538464E-2</v>
      </c>
      <c r="Q16" s="97"/>
      <c r="R16" s="97"/>
      <c r="S16" s="98"/>
      <c r="T16" s="96">
        <f ca="1">P16</f>
        <v>3.8461538461538464E-2</v>
      </c>
      <c r="U16" s="97"/>
      <c r="V16" s="97"/>
      <c r="W16" s="97"/>
      <c r="X16" s="98"/>
      <c r="Y16" s="53">
        <f ca="1">INT(RAND()*10+1)</f>
        <v>6</v>
      </c>
      <c r="Z16" s="42"/>
      <c r="AA16" s="54"/>
      <c r="AB16" s="96">
        <f ca="1">Y16/$Y$24</f>
        <v>3.7267080745341616E-2</v>
      </c>
      <c r="AC16" s="97"/>
      <c r="AD16" s="97"/>
      <c r="AE16" s="98"/>
      <c r="AF16" s="96">
        <f ca="1">AB16</f>
        <v>3.7267080745341616E-2</v>
      </c>
      <c r="AG16" s="97"/>
      <c r="AH16" s="97"/>
      <c r="AI16" s="97"/>
      <c r="AJ16" s="98"/>
      <c r="AK16" s="18"/>
      <c r="AL16" s="18"/>
    </row>
    <row r="17" spans="1:38" ht="20.149999999999999" customHeight="1" x14ac:dyDescent="0.2">
      <c r="A17" s="1"/>
      <c r="D17" s="53">
        <f>D16+5</f>
        <v>20</v>
      </c>
      <c r="E17" s="42"/>
      <c r="G17" s="42" t="s">
        <v>47</v>
      </c>
      <c r="H17" s="42"/>
      <c r="I17" s="42">
        <f>I16+5</f>
        <v>25</v>
      </c>
      <c r="J17" s="42"/>
      <c r="L17" s="13"/>
      <c r="M17" s="53">
        <f ca="1">INT(RAND()*3+1)</f>
        <v>1</v>
      </c>
      <c r="N17" s="42"/>
      <c r="O17" s="54"/>
      <c r="P17" s="99">
        <f t="shared" ref="P17:P23" ca="1" si="0">M17/$M$24</f>
        <v>3.8461538461538464E-2</v>
      </c>
      <c r="Q17" s="100"/>
      <c r="R17" s="100"/>
      <c r="S17" s="101"/>
      <c r="T17" s="99">
        <f ca="1">T16+P17</f>
        <v>7.6923076923076927E-2</v>
      </c>
      <c r="U17" s="100"/>
      <c r="V17" s="100"/>
      <c r="W17" s="100"/>
      <c r="X17" s="101"/>
      <c r="Y17" s="53">
        <f ca="1">INT(RAND()*10+11)</f>
        <v>16</v>
      </c>
      <c r="Z17" s="42"/>
      <c r="AA17" s="54"/>
      <c r="AB17" s="96">
        <f t="shared" ref="AB17:AB23" ca="1" si="1">Y17/$Y$24</f>
        <v>9.9378881987577633E-2</v>
      </c>
      <c r="AC17" s="97"/>
      <c r="AD17" s="97"/>
      <c r="AE17" s="98"/>
      <c r="AF17" s="99">
        <f ca="1">AF16+AB17</f>
        <v>0.13664596273291924</v>
      </c>
      <c r="AG17" s="100"/>
      <c r="AH17" s="100"/>
      <c r="AI17" s="100"/>
      <c r="AJ17" s="101"/>
      <c r="AK17" s="18"/>
      <c r="AL17" s="18"/>
    </row>
    <row r="18" spans="1:38" ht="20.149999999999999" customHeight="1" x14ac:dyDescent="0.2">
      <c r="D18" s="53">
        <f t="shared" ref="D18:D23" si="2">D17+5</f>
        <v>25</v>
      </c>
      <c r="E18" s="42"/>
      <c r="G18" s="42" t="s">
        <v>47</v>
      </c>
      <c r="H18" s="42"/>
      <c r="I18" s="42">
        <f t="shared" ref="I18:I23" si="3">I17+5</f>
        <v>30</v>
      </c>
      <c r="J18" s="42"/>
      <c r="L18" s="13"/>
      <c r="M18" s="53">
        <f ca="1">INT(RAND()*4+1)</f>
        <v>2</v>
      </c>
      <c r="N18" s="42"/>
      <c r="O18" s="54"/>
      <c r="P18" s="96">
        <f t="shared" ca="1" si="0"/>
        <v>7.6923076923076927E-2</v>
      </c>
      <c r="Q18" s="97"/>
      <c r="R18" s="97"/>
      <c r="S18" s="98"/>
      <c r="T18" s="99">
        <f t="shared" ref="T18:T23" ca="1" si="4">T17+P18</f>
        <v>0.15384615384615385</v>
      </c>
      <c r="U18" s="100"/>
      <c r="V18" s="100"/>
      <c r="W18" s="100"/>
      <c r="X18" s="101"/>
      <c r="Y18" s="53">
        <f ca="1">INT(RAND()*10+21)</f>
        <v>24</v>
      </c>
      <c r="Z18" s="42"/>
      <c r="AA18" s="54"/>
      <c r="AB18" s="96">
        <f t="shared" ca="1" si="1"/>
        <v>0.14906832298136646</v>
      </c>
      <c r="AC18" s="97"/>
      <c r="AD18" s="97"/>
      <c r="AE18" s="98"/>
      <c r="AF18" s="99">
        <f t="shared" ref="AF18:AF23" ca="1" si="5">AF17+AB18</f>
        <v>0.2857142857142857</v>
      </c>
      <c r="AG18" s="100"/>
      <c r="AH18" s="100"/>
      <c r="AI18" s="100"/>
      <c r="AJ18" s="101"/>
      <c r="AK18" s="18"/>
      <c r="AL18" s="18"/>
    </row>
    <row r="19" spans="1:38" ht="20.149999999999999" customHeight="1" x14ac:dyDescent="0.2">
      <c r="D19" s="53">
        <f t="shared" si="2"/>
        <v>30</v>
      </c>
      <c r="E19" s="42"/>
      <c r="G19" s="42" t="s">
        <v>47</v>
      </c>
      <c r="H19" s="42"/>
      <c r="I19" s="42">
        <f t="shared" si="3"/>
        <v>35</v>
      </c>
      <c r="J19" s="42"/>
      <c r="L19" s="13"/>
      <c r="M19" s="53">
        <f ca="1">INT(RAND()*5+6)</f>
        <v>10</v>
      </c>
      <c r="N19" s="42"/>
      <c r="O19" s="54"/>
      <c r="P19" s="99">
        <f t="shared" ca="1" si="0"/>
        <v>0.38461538461538464</v>
      </c>
      <c r="Q19" s="100"/>
      <c r="R19" s="100"/>
      <c r="S19" s="101"/>
      <c r="T19" s="99">
        <f t="shared" ca="1" si="4"/>
        <v>0.53846153846153855</v>
      </c>
      <c r="U19" s="100"/>
      <c r="V19" s="100"/>
      <c r="W19" s="100"/>
      <c r="X19" s="101"/>
      <c r="Y19" s="53">
        <f ca="1">INT(RAND()*20+31)</f>
        <v>36</v>
      </c>
      <c r="Z19" s="42"/>
      <c r="AA19" s="54"/>
      <c r="AB19" s="96">
        <f t="shared" ca="1" si="1"/>
        <v>0.2236024844720497</v>
      </c>
      <c r="AC19" s="97"/>
      <c r="AD19" s="97"/>
      <c r="AE19" s="98"/>
      <c r="AF19" s="99">
        <f t="shared" ca="1" si="5"/>
        <v>0.50931677018633537</v>
      </c>
      <c r="AG19" s="100"/>
      <c r="AH19" s="100"/>
      <c r="AI19" s="100"/>
      <c r="AJ19" s="101"/>
      <c r="AK19" s="18"/>
      <c r="AL19" s="18"/>
    </row>
    <row r="20" spans="1:38" ht="20.149999999999999" customHeight="1" x14ac:dyDescent="0.2">
      <c r="B20" s="1"/>
      <c r="C20" s="1"/>
      <c r="D20" s="53">
        <f t="shared" si="2"/>
        <v>35</v>
      </c>
      <c r="E20" s="42"/>
      <c r="G20" s="42" t="s">
        <v>47</v>
      </c>
      <c r="H20" s="42"/>
      <c r="I20" s="42">
        <f t="shared" si="3"/>
        <v>40</v>
      </c>
      <c r="J20" s="42"/>
      <c r="L20" s="13"/>
      <c r="M20" s="53">
        <f ca="1">INT(RAND()*5+5)</f>
        <v>8</v>
      </c>
      <c r="N20" s="42"/>
      <c r="O20" s="54"/>
      <c r="P20" s="96">
        <f t="shared" ca="1" si="0"/>
        <v>0.30769230769230771</v>
      </c>
      <c r="Q20" s="97"/>
      <c r="R20" s="97"/>
      <c r="S20" s="98"/>
      <c r="T20" s="99">
        <f t="shared" ca="1" si="4"/>
        <v>0.84615384615384626</v>
      </c>
      <c r="U20" s="100"/>
      <c r="V20" s="100"/>
      <c r="W20" s="100"/>
      <c r="X20" s="101"/>
      <c r="Y20" s="53">
        <f ca="1">INT(RAND()*20+31)</f>
        <v>38</v>
      </c>
      <c r="Z20" s="42"/>
      <c r="AA20" s="54"/>
      <c r="AB20" s="96">
        <f t="shared" ca="1" si="1"/>
        <v>0.2360248447204969</v>
      </c>
      <c r="AC20" s="97"/>
      <c r="AD20" s="97"/>
      <c r="AE20" s="98"/>
      <c r="AF20" s="99">
        <f t="shared" ca="1" si="5"/>
        <v>0.74534161490683226</v>
      </c>
      <c r="AG20" s="100"/>
      <c r="AH20" s="100"/>
      <c r="AI20" s="100"/>
      <c r="AJ20" s="101"/>
      <c r="AK20" s="18"/>
      <c r="AL20" s="18"/>
    </row>
    <row r="21" spans="1:38" ht="20.149999999999999" customHeight="1" x14ac:dyDescent="0.2">
      <c r="D21" s="53">
        <f t="shared" si="2"/>
        <v>40</v>
      </c>
      <c r="E21" s="42"/>
      <c r="G21" s="42" t="s">
        <v>47</v>
      </c>
      <c r="H21" s="42"/>
      <c r="I21" s="42">
        <f t="shared" si="3"/>
        <v>45</v>
      </c>
      <c r="J21" s="42"/>
      <c r="L21" s="13"/>
      <c r="M21" s="53">
        <f ca="1">INT(RAND()*4+1)</f>
        <v>1</v>
      </c>
      <c r="N21" s="42"/>
      <c r="O21" s="54"/>
      <c r="P21" s="99">
        <f t="shared" ca="1" si="0"/>
        <v>3.8461538461538464E-2</v>
      </c>
      <c r="Q21" s="100"/>
      <c r="R21" s="100"/>
      <c r="S21" s="101"/>
      <c r="T21" s="99">
        <f t="shared" ca="1" si="4"/>
        <v>0.88461538461538469</v>
      </c>
      <c r="U21" s="100"/>
      <c r="V21" s="100"/>
      <c r="W21" s="100"/>
      <c r="X21" s="101"/>
      <c r="Y21" s="53">
        <f ca="1">INT(RAND()*10+21)</f>
        <v>26</v>
      </c>
      <c r="Z21" s="42"/>
      <c r="AA21" s="54"/>
      <c r="AB21" s="96">
        <f t="shared" ca="1" si="1"/>
        <v>0.16149068322981366</v>
      </c>
      <c r="AC21" s="97"/>
      <c r="AD21" s="97"/>
      <c r="AE21" s="98"/>
      <c r="AF21" s="99">
        <f t="shared" ca="1" si="5"/>
        <v>0.9068322981366459</v>
      </c>
      <c r="AG21" s="100"/>
      <c r="AH21" s="100"/>
      <c r="AI21" s="100"/>
      <c r="AJ21" s="101"/>
      <c r="AK21" s="18"/>
      <c r="AL21" s="18"/>
    </row>
    <row r="22" spans="1:38" ht="20.149999999999999" customHeight="1" x14ac:dyDescent="0.2">
      <c r="D22" s="53">
        <f t="shared" si="2"/>
        <v>45</v>
      </c>
      <c r="E22" s="42"/>
      <c r="G22" s="42" t="s">
        <v>47</v>
      </c>
      <c r="H22" s="42"/>
      <c r="I22" s="42">
        <f t="shared" si="3"/>
        <v>50</v>
      </c>
      <c r="J22" s="42"/>
      <c r="L22" s="13"/>
      <c r="M22" s="53">
        <f ca="1">INT(RAND()*3+1)</f>
        <v>1</v>
      </c>
      <c r="N22" s="42"/>
      <c r="O22" s="54"/>
      <c r="P22" s="96">
        <f t="shared" ca="1" si="0"/>
        <v>3.8461538461538464E-2</v>
      </c>
      <c r="Q22" s="97"/>
      <c r="R22" s="97"/>
      <c r="S22" s="98"/>
      <c r="T22" s="99">
        <f t="shared" ca="1" si="4"/>
        <v>0.92307692307692313</v>
      </c>
      <c r="U22" s="100"/>
      <c r="V22" s="100"/>
      <c r="W22" s="100"/>
      <c r="X22" s="101"/>
      <c r="Y22" s="53">
        <f ca="1">INT(RAND()*10+11)</f>
        <v>12</v>
      </c>
      <c r="Z22" s="42"/>
      <c r="AA22" s="54"/>
      <c r="AB22" s="96">
        <f t="shared" ca="1" si="1"/>
        <v>7.4534161490683232E-2</v>
      </c>
      <c r="AC22" s="97"/>
      <c r="AD22" s="97"/>
      <c r="AE22" s="98"/>
      <c r="AF22" s="99">
        <f t="shared" ca="1" si="5"/>
        <v>0.98136645962732916</v>
      </c>
      <c r="AG22" s="100"/>
      <c r="AH22" s="100"/>
      <c r="AI22" s="100"/>
      <c r="AJ22" s="101"/>
      <c r="AK22" s="18"/>
      <c r="AL22" s="18"/>
    </row>
    <row r="23" spans="1:38" ht="20.149999999999999" customHeight="1" x14ac:dyDescent="0.2">
      <c r="D23" s="53">
        <f t="shared" si="2"/>
        <v>50</v>
      </c>
      <c r="E23" s="42"/>
      <c r="G23" s="42" t="s">
        <v>47</v>
      </c>
      <c r="H23" s="42"/>
      <c r="I23" s="42">
        <f t="shared" si="3"/>
        <v>55</v>
      </c>
      <c r="J23" s="42"/>
      <c r="L23" s="13"/>
      <c r="M23" s="53">
        <f ca="1">INT(RAND()*2+1)</f>
        <v>2</v>
      </c>
      <c r="N23" s="42"/>
      <c r="O23" s="54"/>
      <c r="P23" s="96">
        <f t="shared" ca="1" si="0"/>
        <v>7.6923076923076927E-2</v>
      </c>
      <c r="Q23" s="97"/>
      <c r="R23" s="97"/>
      <c r="S23" s="98"/>
      <c r="T23" s="103">
        <f t="shared" ca="1" si="4"/>
        <v>1</v>
      </c>
      <c r="U23" s="104"/>
      <c r="V23" s="104"/>
      <c r="W23" s="104"/>
      <c r="X23" s="105"/>
      <c r="Y23" s="53">
        <f ca="1">INT(RAND()*10+1)</f>
        <v>3</v>
      </c>
      <c r="Z23" s="42"/>
      <c r="AA23" s="54"/>
      <c r="AB23" s="96">
        <f t="shared" ca="1" si="1"/>
        <v>1.8633540372670808E-2</v>
      </c>
      <c r="AC23" s="97"/>
      <c r="AD23" s="97"/>
      <c r="AE23" s="98"/>
      <c r="AF23" s="103">
        <f t="shared" ca="1" si="5"/>
        <v>1</v>
      </c>
      <c r="AG23" s="104"/>
      <c r="AH23" s="104"/>
      <c r="AI23" s="104"/>
      <c r="AJ23" s="105"/>
    </row>
    <row r="24" spans="1:38" ht="20.149999999999999" customHeight="1" x14ac:dyDescent="0.2">
      <c r="D24" s="84" t="s">
        <v>48</v>
      </c>
      <c r="E24" s="85"/>
      <c r="F24" s="85"/>
      <c r="G24" s="85"/>
      <c r="H24" s="85"/>
      <c r="I24" s="85"/>
      <c r="J24" s="85"/>
      <c r="K24" s="85"/>
      <c r="L24" s="86"/>
      <c r="M24" s="62">
        <f ca="1">SUM(M16:O23)</f>
        <v>26</v>
      </c>
      <c r="N24" s="63"/>
      <c r="O24" s="64"/>
      <c r="P24" s="102">
        <f ca="1">SUM(P16:S23)</f>
        <v>1</v>
      </c>
      <c r="Q24" s="45"/>
      <c r="R24" s="45"/>
      <c r="S24" s="45"/>
      <c r="T24" s="38"/>
      <c r="U24" s="38"/>
      <c r="V24" s="38"/>
      <c r="W24" s="38"/>
      <c r="X24" s="38"/>
      <c r="Y24" s="45">
        <f ca="1">SUM(Y16:AA23)</f>
        <v>161</v>
      </c>
      <c r="Z24" s="45"/>
      <c r="AA24" s="45"/>
      <c r="AB24" s="102">
        <f ca="1">SUM(AB16:AE23)</f>
        <v>1</v>
      </c>
      <c r="AC24" s="102"/>
      <c r="AD24" s="102"/>
      <c r="AE24" s="102"/>
      <c r="AF24" s="38"/>
      <c r="AG24" s="38"/>
      <c r="AH24" s="38"/>
      <c r="AI24" s="38"/>
      <c r="AJ24" s="38"/>
    </row>
    <row r="25" spans="1:38" ht="20.149999999999999" customHeight="1" x14ac:dyDescent="0.2">
      <c r="B25" s="1" t="s">
        <v>54</v>
      </c>
      <c r="E25" t="s">
        <v>93</v>
      </c>
    </row>
    <row r="26" spans="1:38" ht="20.149999999999999" customHeight="1" x14ac:dyDescent="0.2"/>
    <row r="27" spans="1:38" ht="20.149999999999999" customHeight="1" x14ac:dyDescent="0.2">
      <c r="B27" s="1" t="s">
        <v>56</v>
      </c>
      <c r="E27" t="s">
        <v>94</v>
      </c>
      <c r="O27" s="42">
        <f ca="1">INT(RAND()*2)*5+30</f>
        <v>35</v>
      </c>
      <c r="P27" s="42"/>
      <c r="Q27" t="s">
        <v>95</v>
      </c>
    </row>
    <row r="28" spans="1:38" ht="20.149999999999999" customHeight="1" x14ac:dyDescent="0.2"/>
    <row r="29" spans="1:38" ht="20.149999999999999" customHeight="1" x14ac:dyDescent="0.2">
      <c r="B29" s="1"/>
    </row>
    <row r="30" spans="1:38" ht="20.149999999999999" customHeight="1" x14ac:dyDescent="0.2">
      <c r="B30" s="1" t="s">
        <v>58</v>
      </c>
      <c r="E30" t="s">
        <v>96</v>
      </c>
      <c r="I30" s="42">
        <f ca="1">INT(RAND()*2)*5+35</f>
        <v>35</v>
      </c>
      <c r="J30" s="42"/>
      <c r="K30" t="s">
        <v>97</v>
      </c>
    </row>
    <row r="31" spans="1:38" ht="20.149999999999999" customHeight="1" x14ac:dyDescent="0.2"/>
    <row r="32" spans="1:38" ht="20.149999999999999" customHeight="1" x14ac:dyDescent="0.2"/>
    <row r="33" spans="1:48" ht="19" customHeight="1" x14ac:dyDescent="0.2">
      <c r="A33" s="1" t="s">
        <v>101</v>
      </c>
      <c r="C33" t="s">
        <v>104</v>
      </c>
      <c r="AG33" s="45"/>
      <c r="AH33" s="45"/>
      <c r="AI33" s="45" t="s">
        <v>107</v>
      </c>
      <c r="AJ33" s="45"/>
      <c r="AK33" s="45"/>
      <c r="AL33" s="45" t="s">
        <v>108</v>
      </c>
      <c r="AM33" s="45"/>
      <c r="AN33" s="45"/>
      <c r="AO33" s="45" t="s">
        <v>109</v>
      </c>
      <c r="AP33" s="45"/>
      <c r="AQ33" s="45"/>
    </row>
    <row r="34" spans="1:48" ht="19" customHeight="1" x14ac:dyDescent="0.2">
      <c r="C34" t="s">
        <v>102</v>
      </c>
      <c r="AG34" s="45" t="s">
        <v>105</v>
      </c>
      <c r="AH34" s="45"/>
      <c r="AI34" s="61">
        <f ca="1">INT(RAND()*200)+1100</f>
        <v>1156</v>
      </c>
      <c r="AJ34" s="61"/>
      <c r="AK34" s="61"/>
      <c r="AL34" s="61">
        <f ca="1">INT(RAND()*200)+1400</f>
        <v>1507</v>
      </c>
      <c r="AM34" s="61"/>
      <c r="AN34" s="61"/>
      <c r="AO34" s="61">
        <f ca="1">AI34+AL34</f>
        <v>2663</v>
      </c>
      <c r="AP34" s="61"/>
      <c r="AQ34" s="61"/>
    </row>
    <row r="35" spans="1:48" ht="19" customHeight="1" x14ac:dyDescent="0.2">
      <c r="C35" t="s">
        <v>103</v>
      </c>
      <c r="AG35" s="45" t="s">
        <v>106</v>
      </c>
      <c r="AH35" s="45"/>
      <c r="AI35" s="61">
        <f ca="1">INT(RAND()*200)+1300</f>
        <v>1305</v>
      </c>
      <c r="AJ35" s="61"/>
      <c r="AK35" s="61"/>
      <c r="AL35" s="61">
        <f ca="1">INT(RAND()*200)+1900</f>
        <v>2026</v>
      </c>
      <c r="AM35" s="61"/>
      <c r="AN35" s="61"/>
      <c r="AO35" s="61">
        <f ca="1">AI35+AL35</f>
        <v>3331</v>
      </c>
      <c r="AP35" s="61"/>
      <c r="AQ35" s="61"/>
    </row>
    <row r="36" spans="1:48" ht="19" customHeight="1" x14ac:dyDescent="0.2"/>
    <row r="37" spans="1:48" ht="23.5" x14ac:dyDescent="0.2">
      <c r="D37" s="3" t="str">
        <f>IF(D1="","",D1)</f>
        <v>データの活用</v>
      </c>
      <c r="AM37" s="2" t="str">
        <f>IF(AM1="","",AM1)</f>
        <v>№</v>
      </c>
      <c r="AN37" s="2"/>
      <c r="AO37" s="35" t="str">
        <f>IF(AO1="","",AO1)</f>
        <v/>
      </c>
      <c r="AP37" s="35" t="str">
        <f>IF(AP1="","",AP1)</f>
        <v/>
      </c>
    </row>
    <row r="38" spans="1:48" ht="23.5" x14ac:dyDescent="0.2">
      <c r="E38" s="5" t="s">
        <v>5</v>
      </c>
      <c r="Q38" s="6" t="str">
        <f>IF(Q2="","",Q2)</f>
        <v>名前</v>
      </c>
      <c r="R38" s="2"/>
      <c r="S38" s="2"/>
      <c r="T38" s="2"/>
      <c r="U38" s="2"/>
      <c r="V38" s="4" t="str">
        <f>IF(V2="","",V2)</f>
        <v/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48" ht="20.149999999999999" customHeight="1" x14ac:dyDescent="0.2">
      <c r="A39" s="1" t="str">
        <f t="shared" ref="A39:A46" si="6">IF(A3="","",A3)</f>
        <v>１．</v>
      </c>
      <c r="B39" s="1"/>
      <c r="C39" s="1"/>
      <c r="D39" s="1" t="str">
        <f>IF(D3="","",D3)</f>
        <v>あるクラスの10人について，先月読んだ本の冊数を調べたところ，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8" ht="20.149999999999999" customHeight="1" x14ac:dyDescent="0.2">
      <c r="A40" s="1" t="str">
        <f t="shared" si="6"/>
        <v/>
      </c>
      <c r="B40" s="1" t="str">
        <f>IF(B4="","",B4)</f>
        <v/>
      </c>
      <c r="C40" s="1"/>
      <c r="D40" s="1" t="str">
        <f>IF(D4="","",D4)</f>
        <v>下のような結果になりました。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8" ht="20.149999999999999" customHeight="1" x14ac:dyDescent="0.2">
      <c r="A41" s="1" t="str">
        <f t="shared" si="6"/>
        <v/>
      </c>
      <c r="B41" s="1" t="str">
        <f>IF(B5="","",B5)</f>
        <v/>
      </c>
      <c r="C41" s="1"/>
      <c r="D41" s="1" t="str">
        <f>IF(D5="","",D5)</f>
        <v>この結果について，最小値，最大値，範囲を求めなさい。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8" ht="20.149999999999999" customHeight="1" x14ac:dyDescent="0.2">
      <c r="A42" t="str">
        <f t="shared" si="6"/>
        <v/>
      </c>
      <c r="C42" t="str">
        <f>IF(C6="","",C6)</f>
        <v/>
      </c>
      <c r="D42" s="87">
        <f ca="1">IF(D6="","",D6)</f>
        <v>15</v>
      </c>
      <c r="E42" s="87" t="str">
        <f t="shared" ref="E42:AQ42" si="7">IF(E6="","",E6)</f>
        <v/>
      </c>
      <c r="F42" s="42" t="str">
        <f t="shared" si="7"/>
        <v>，</v>
      </c>
      <c r="G42" s="42" t="str">
        <f t="shared" si="7"/>
        <v/>
      </c>
      <c r="H42" s="87">
        <f t="shared" ca="1" si="7"/>
        <v>19</v>
      </c>
      <c r="I42" s="87" t="str">
        <f t="shared" si="7"/>
        <v/>
      </c>
      <c r="J42" s="42" t="str">
        <f t="shared" si="7"/>
        <v>，</v>
      </c>
      <c r="K42" s="42" t="str">
        <f t="shared" si="7"/>
        <v/>
      </c>
      <c r="L42" s="87">
        <f t="shared" ca="1" si="7"/>
        <v>19</v>
      </c>
      <c r="M42" s="87" t="str">
        <f t="shared" si="7"/>
        <v/>
      </c>
      <c r="N42" s="42" t="str">
        <f t="shared" si="7"/>
        <v>，</v>
      </c>
      <c r="O42" s="42" t="str">
        <f t="shared" si="7"/>
        <v/>
      </c>
      <c r="P42" s="87">
        <f t="shared" ca="1" si="7"/>
        <v>12</v>
      </c>
      <c r="Q42" s="87" t="str">
        <f t="shared" si="7"/>
        <v/>
      </c>
      <c r="R42" s="42" t="str">
        <f t="shared" si="7"/>
        <v>，</v>
      </c>
      <c r="S42" s="42" t="str">
        <f t="shared" si="7"/>
        <v/>
      </c>
      <c r="T42" s="87">
        <f t="shared" ca="1" si="7"/>
        <v>2</v>
      </c>
      <c r="U42" s="87" t="str">
        <f t="shared" si="7"/>
        <v/>
      </c>
      <c r="V42" s="42" t="str">
        <f t="shared" si="7"/>
        <v>，</v>
      </c>
      <c r="W42" s="42" t="str">
        <f t="shared" si="7"/>
        <v/>
      </c>
      <c r="X42" s="87">
        <f t="shared" ca="1" si="7"/>
        <v>17</v>
      </c>
      <c r="Y42" s="87" t="str">
        <f t="shared" si="7"/>
        <v/>
      </c>
      <c r="Z42" s="42" t="str">
        <f t="shared" si="7"/>
        <v>，</v>
      </c>
      <c r="AA42" s="42" t="str">
        <f t="shared" si="7"/>
        <v/>
      </c>
      <c r="AB42" s="87">
        <f t="shared" ca="1" si="7"/>
        <v>6</v>
      </c>
      <c r="AC42" s="87" t="str">
        <f t="shared" si="7"/>
        <v/>
      </c>
      <c r="AD42" s="42" t="str">
        <f t="shared" si="7"/>
        <v>，</v>
      </c>
      <c r="AE42" s="42" t="str">
        <f t="shared" si="7"/>
        <v/>
      </c>
      <c r="AF42" s="87">
        <f t="shared" ca="1" si="7"/>
        <v>18</v>
      </c>
      <c r="AG42" s="87" t="str">
        <f t="shared" si="7"/>
        <v/>
      </c>
      <c r="AH42" s="42" t="str">
        <f t="shared" si="7"/>
        <v>，</v>
      </c>
      <c r="AI42" s="42" t="str">
        <f t="shared" si="7"/>
        <v/>
      </c>
      <c r="AJ42" s="87">
        <f t="shared" ca="1" si="7"/>
        <v>5</v>
      </c>
      <c r="AK42" s="87" t="str">
        <f t="shared" si="7"/>
        <v/>
      </c>
      <c r="AL42" s="42" t="str">
        <f t="shared" si="7"/>
        <v>，</v>
      </c>
      <c r="AM42" s="42" t="str">
        <f t="shared" si="7"/>
        <v/>
      </c>
      <c r="AN42" s="87">
        <f t="shared" ca="1" si="7"/>
        <v>9</v>
      </c>
      <c r="AO42" s="87" t="str">
        <f t="shared" si="7"/>
        <v/>
      </c>
      <c r="AP42" s="1" t="str">
        <f t="shared" si="7"/>
        <v/>
      </c>
      <c r="AQ42" s="1" t="str">
        <f t="shared" si="7"/>
        <v/>
      </c>
      <c r="AR42" s="1"/>
    </row>
    <row r="43" spans="1:48" ht="20.149999999999999" customHeight="1" x14ac:dyDescent="0.2">
      <c r="A43" s="1" t="str">
        <f t="shared" si="6"/>
        <v/>
      </c>
      <c r="B43" s="1" t="str">
        <f>IF(B7="","",B7)</f>
        <v/>
      </c>
      <c r="C43" s="1" t="str">
        <f>IF(C7="","",C7)</f>
        <v/>
      </c>
      <c r="D43" s="1" t="str">
        <f>IF(D7="","",D7)</f>
        <v/>
      </c>
      <c r="E43" s="1" t="str">
        <f t="shared" ref="E43:AQ43" si="8">IF(E7="","",E7)</f>
        <v/>
      </c>
      <c r="F43" s="1" t="str">
        <f t="shared" si="8"/>
        <v/>
      </c>
      <c r="G43" s="1" t="str">
        <f t="shared" si="8"/>
        <v/>
      </c>
      <c r="H43" s="1" t="str">
        <f t="shared" si="8"/>
        <v/>
      </c>
      <c r="I43" s="1" t="str">
        <f t="shared" si="8"/>
        <v/>
      </c>
      <c r="J43" s="1" t="str">
        <f t="shared" si="8"/>
        <v/>
      </c>
      <c r="K43" s="1" t="str">
        <f t="shared" si="8"/>
        <v/>
      </c>
      <c r="L43" s="1" t="str">
        <f t="shared" si="8"/>
        <v/>
      </c>
      <c r="M43" s="1" t="str">
        <f t="shared" si="8"/>
        <v/>
      </c>
      <c r="N43" s="1" t="str">
        <f t="shared" si="8"/>
        <v/>
      </c>
      <c r="O43" s="1" t="str">
        <f t="shared" si="8"/>
        <v/>
      </c>
      <c r="P43" s="1" t="str">
        <f t="shared" si="8"/>
        <v/>
      </c>
      <c r="Q43" s="1" t="str">
        <f t="shared" si="8"/>
        <v/>
      </c>
      <c r="R43" s="1" t="str">
        <f t="shared" si="8"/>
        <v/>
      </c>
      <c r="S43" s="1" t="str">
        <f t="shared" si="8"/>
        <v/>
      </c>
      <c r="T43" s="1" t="str">
        <f t="shared" si="8"/>
        <v/>
      </c>
      <c r="U43" s="1" t="str">
        <f t="shared" si="8"/>
        <v/>
      </c>
      <c r="V43" s="1" t="str">
        <f t="shared" si="8"/>
        <v/>
      </c>
      <c r="W43" s="1" t="str">
        <f t="shared" si="8"/>
        <v/>
      </c>
      <c r="X43" s="1" t="str">
        <f t="shared" si="8"/>
        <v/>
      </c>
      <c r="Y43" s="1" t="str">
        <f t="shared" si="8"/>
        <v/>
      </c>
      <c r="Z43" s="1" t="str">
        <f t="shared" si="8"/>
        <v/>
      </c>
      <c r="AA43" s="1" t="str">
        <f t="shared" si="8"/>
        <v/>
      </c>
      <c r="AB43" s="1" t="str">
        <f t="shared" si="8"/>
        <v/>
      </c>
      <c r="AC43" s="1" t="str">
        <f t="shared" si="8"/>
        <v/>
      </c>
      <c r="AD43" s="1" t="str">
        <f t="shared" si="8"/>
        <v/>
      </c>
      <c r="AE43" s="1" t="str">
        <f t="shared" si="8"/>
        <v/>
      </c>
      <c r="AF43" s="1" t="str">
        <f t="shared" si="8"/>
        <v/>
      </c>
      <c r="AG43" s="1" t="str">
        <f t="shared" si="8"/>
        <v/>
      </c>
      <c r="AH43" s="1" t="str">
        <f t="shared" si="8"/>
        <v/>
      </c>
      <c r="AI43" s="1" t="str">
        <f t="shared" si="8"/>
        <v/>
      </c>
      <c r="AJ43" s="1" t="str">
        <f t="shared" si="8"/>
        <v/>
      </c>
      <c r="AK43" s="1" t="str">
        <f t="shared" si="8"/>
        <v/>
      </c>
      <c r="AL43" s="1" t="str">
        <f t="shared" si="8"/>
        <v/>
      </c>
      <c r="AM43" s="1" t="str">
        <f t="shared" si="8"/>
        <v/>
      </c>
      <c r="AN43" s="1" t="str">
        <f t="shared" si="8"/>
        <v/>
      </c>
      <c r="AO43" s="1" t="str">
        <f t="shared" si="8"/>
        <v/>
      </c>
      <c r="AP43" s="1" t="str">
        <f t="shared" si="8"/>
        <v/>
      </c>
      <c r="AQ43" s="1" t="str">
        <f t="shared" si="8"/>
        <v/>
      </c>
    </row>
    <row r="44" spans="1:48" ht="20.149999999999999" customHeight="1" x14ac:dyDescent="0.2">
      <c r="A44" s="1" t="str">
        <f t="shared" si="6"/>
        <v/>
      </c>
      <c r="B44" s="1"/>
      <c r="C44" s="16"/>
      <c r="D44" s="16" t="s">
        <v>77</v>
      </c>
      <c r="E44" s="16"/>
      <c r="F44" s="16"/>
      <c r="G44" s="16"/>
      <c r="H44" s="16"/>
      <c r="I44" s="109">
        <f ca="1">MIN(D42,H42,L42,P42,T42,X42,AB42,AF42,AJ42,AN42)</f>
        <v>2</v>
      </c>
      <c r="J44" s="109"/>
      <c r="K44" s="29" t="s">
        <v>81</v>
      </c>
      <c r="L44" s="16"/>
      <c r="M44" s="16"/>
      <c r="N44" s="16"/>
      <c r="O44" s="16" t="s">
        <v>78</v>
      </c>
      <c r="P44" s="16"/>
      <c r="Q44" s="16"/>
      <c r="R44" s="16"/>
      <c r="S44" s="16"/>
      <c r="T44" s="109">
        <f ca="1">MAX(D42,H42,L42,P42,T42,X42,AB42,AF42,AJ42,AN42)</f>
        <v>19</v>
      </c>
      <c r="U44" s="109"/>
      <c r="V44" s="29" t="s">
        <v>81</v>
      </c>
      <c r="W44" s="28"/>
      <c r="X44" s="16"/>
      <c r="Y44" s="16"/>
      <c r="Z44" s="16" t="s">
        <v>79</v>
      </c>
      <c r="AA44" s="16"/>
      <c r="AB44" s="16"/>
      <c r="AC44" s="16"/>
      <c r="AD44" s="109">
        <f ca="1">T44-I44</f>
        <v>17</v>
      </c>
      <c r="AE44" s="109"/>
      <c r="AF44" s="16" t="s">
        <v>80</v>
      </c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</row>
    <row r="45" spans="1:48" ht="20.149999999999999" customHeight="1" x14ac:dyDescent="0.2">
      <c r="A45" s="1" t="str">
        <f t="shared" si="6"/>
        <v>２．</v>
      </c>
      <c r="B45" s="1"/>
      <c r="C45" s="1"/>
      <c r="D45" s="1" t="str">
        <f t="shared" ref="D45:D60" si="9">IF(D9="","",D9)</f>
        <v>下の表は，Ａ中学校とＢ中学校の１年生について，握力を調べ，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8" ht="20.149999999999999" customHeight="1" x14ac:dyDescent="0.2">
      <c r="A46" s="1" t="str">
        <f t="shared" si="6"/>
        <v/>
      </c>
      <c r="B46" s="1" t="str">
        <f>IF(B10="","",B10)</f>
        <v/>
      </c>
      <c r="C46" s="1" t="str">
        <f>IF(C10="","",C10)</f>
        <v/>
      </c>
      <c r="D46" s="1" t="str">
        <f t="shared" si="9"/>
        <v>その結果をまとめたものです。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8" ht="20.149999999999999" customHeight="1" x14ac:dyDescent="0.2">
      <c r="A47" s="1" t="str">
        <f t="shared" ref="A47:C59" si="10">IF(A12="","",A12)</f>
        <v/>
      </c>
      <c r="B47" s="1" t="str">
        <f t="shared" si="10"/>
        <v/>
      </c>
      <c r="C47" s="1" t="str">
        <f t="shared" si="10"/>
        <v/>
      </c>
      <c r="D47" t="str">
        <f t="shared" si="9"/>
        <v/>
      </c>
      <c r="E47" t="str">
        <f t="shared" ref="E47:AQ47" si="11">IF(E11="","",E11)</f>
        <v/>
      </c>
      <c r="F47" t="str">
        <f t="shared" si="11"/>
        <v/>
      </c>
      <c r="G47" t="str">
        <f t="shared" si="11"/>
        <v/>
      </c>
      <c r="H47" t="str">
        <f t="shared" si="11"/>
        <v/>
      </c>
      <c r="I47" t="str">
        <f t="shared" si="11"/>
        <v/>
      </c>
      <c r="J47" t="str">
        <f t="shared" si="11"/>
        <v/>
      </c>
      <c r="K47" t="str">
        <f t="shared" si="11"/>
        <v/>
      </c>
      <c r="L47" t="str">
        <f t="shared" si="11"/>
        <v/>
      </c>
      <c r="M47" t="str">
        <f t="shared" si="11"/>
        <v/>
      </c>
      <c r="N47" t="str">
        <f t="shared" si="11"/>
        <v/>
      </c>
      <c r="O47" t="str">
        <f t="shared" si="11"/>
        <v/>
      </c>
      <c r="P47" s="67" t="str">
        <f t="shared" si="11"/>
        <v>１年生　握力</v>
      </c>
      <c r="Q47" s="67" t="str">
        <f t="shared" si="11"/>
        <v/>
      </c>
      <c r="R47" s="67" t="str">
        <f t="shared" si="11"/>
        <v/>
      </c>
      <c r="S47" s="67" t="str">
        <f t="shared" si="11"/>
        <v/>
      </c>
      <c r="T47" s="67" t="str">
        <f t="shared" si="11"/>
        <v/>
      </c>
      <c r="U47" s="67" t="str">
        <f t="shared" si="11"/>
        <v/>
      </c>
      <c r="V47" s="67" t="str">
        <f t="shared" si="11"/>
        <v/>
      </c>
      <c r="W47" s="67" t="str">
        <f t="shared" si="11"/>
        <v/>
      </c>
      <c r="X47" s="67" t="str">
        <f t="shared" si="11"/>
        <v/>
      </c>
      <c r="Y47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11"/>
        <v/>
      </c>
      <c r="AC47" t="str">
        <f t="shared" si="11"/>
        <v/>
      </c>
      <c r="AD47" t="str">
        <f t="shared" si="11"/>
        <v/>
      </c>
      <c r="AE47" t="str">
        <f t="shared" si="11"/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  <c r="AJ47" t="str">
        <f t="shared" si="11"/>
        <v/>
      </c>
      <c r="AK47" s="1" t="str">
        <f t="shared" si="11"/>
        <v/>
      </c>
      <c r="AL47" s="1" t="str">
        <f t="shared" si="11"/>
        <v/>
      </c>
      <c r="AM47" s="1" t="str">
        <f t="shared" si="11"/>
        <v/>
      </c>
      <c r="AN47" s="1" t="str">
        <f t="shared" si="11"/>
        <v/>
      </c>
      <c r="AO47" s="1" t="str">
        <f t="shared" si="11"/>
        <v/>
      </c>
      <c r="AP47" s="1" t="str">
        <f t="shared" si="11"/>
        <v/>
      </c>
      <c r="AQ47" s="1" t="str">
        <f t="shared" si="11"/>
        <v/>
      </c>
    </row>
    <row r="48" spans="1:48" ht="20.149999999999999" customHeight="1" x14ac:dyDescent="0.2">
      <c r="A48" s="1" t="str">
        <f t="shared" si="10"/>
        <v/>
      </c>
      <c r="B48" s="1" t="str">
        <f t="shared" si="10"/>
        <v/>
      </c>
      <c r="C48" s="1" t="str">
        <f t="shared" si="10"/>
        <v/>
      </c>
      <c r="D48" s="92" t="str">
        <f t="shared" si="9"/>
        <v>握力(㎏)</v>
      </c>
      <c r="E48" s="88" t="str">
        <f t="shared" ref="E48:AQ48" si="12">IF(E12="","",E12)</f>
        <v/>
      </c>
      <c r="F48" s="88" t="str">
        <f t="shared" si="12"/>
        <v/>
      </c>
      <c r="G48" s="88" t="str">
        <f t="shared" si="12"/>
        <v/>
      </c>
      <c r="H48" s="88" t="str">
        <f t="shared" si="12"/>
        <v/>
      </c>
      <c r="I48" s="88" t="str">
        <f t="shared" si="12"/>
        <v/>
      </c>
      <c r="J48" s="88" t="str">
        <f t="shared" si="12"/>
        <v/>
      </c>
      <c r="K48" s="88" t="str">
        <f t="shared" si="12"/>
        <v/>
      </c>
      <c r="L48" s="89" t="str">
        <f t="shared" si="12"/>
        <v/>
      </c>
      <c r="M48" s="84" t="str">
        <f t="shared" si="12"/>
        <v>Ａ中学校</v>
      </c>
      <c r="N48" s="85" t="str">
        <f t="shared" si="12"/>
        <v/>
      </c>
      <c r="O48" s="85" t="str">
        <f t="shared" si="12"/>
        <v/>
      </c>
      <c r="P48" s="85" t="str">
        <f t="shared" si="12"/>
        <v/>
      </c>
      <c r="Q48" s="85" t="str">
        <f t="shared" si="12"/>
        <v/>
      </c>
      <c r="R48" s="85" t="str">
        <f t="shared" si="12"/>
        <v/>
      </c>
      <c r="S48" s="85" t="str">
        <f t="shared" si="12"/>
        <v/>
      </c>
      <c r="T48" s="85" t="str">
        <f t="shared" si="12"/>
        <v/>
      </c>
      <c r="U48" s="85" t="str">
        <f t="shared" si="12"/>
        <v/>
      </c>
      <c r="V48" s="85" t="str">
        <f t="shared" si="12"/>
        <v/>
      </c>
      <c r="W48" s="85" t="str">
        <f t="shared" si="12"/>
        <v/>
      </c>
      <c r="X48" s="86" t="str">
        <f t="shared" si="12"/>
        <v/>
      </c>
      <c r="Y48" s="84" t="str">
        <f t="shared" si="12"/>
        <v>Ｂ中学校</v>
      </c>
      <c r="Z48" s="85" t="str">
        <f t="shared" si="12"/>
        <v/>
      </c>
      <c r="AA48" s="85" t="str">
        <f t="shared" si="12"/>
        <v/>
      </c>
      <c r="AB48" s="85" t="str">
        <f t="shared" si="12"/>
        <v/>
      </c>
      <c r="AC48" s="85" t="str">
        <f t="shared" si="12"/>
        <v/>
      </c>
      <c r="AD48" s="85" t="str">
        <f t="shared" si="12"/>
        <v/>
      </c>
      <c r="AE48" s="85" t="str">
        <f t="shared" si="12"/>
        <v/>
      </c>
      <c r="AF48" s="85" t="str">
        <f t="shared" si="12"/>
        <v/>
      </c>
      <c r="AG48" s="85" t="str">
        <f t="shared" si="12"/>
        <v/>
      </c>
      <c r="AH48" s="85" t="str">
        <f t="shared" si="12"/>
        <v/>
      </c>
      <c r="AI48" s="85" t="str">
        <f t="shared" si="12"/>
        <v/>
      </c>
      <c r="AJ48" s="86" t="str">
        <f t="shared" si="12"/>
        <v/>
      </c>
      <c r="AK48" s="1" t="str">
        <f t="shared" si="12"/>
        <v/>
      </c>
      <c r="AL48" s="1" t="str">
        <f t="shared" si="12"/>
        <v/>
      </c>
      <c r="AM48" s="1" t="str">
        <f t="shared" si="12"/>
        <v/>
      </c>
      <c r="AN48" s="1" t="str">
        <f t="shared" si="12"/>
        <v/>
      </c>
      <c r="AO48" s="1" t="str">
        <f t="shared" si="12"/>
        <v/>
      </c>
      <c r="AP48" s="1" t="str">
        <f t="shared" si="12"/>
        <v/>
      </c>
      <c r="AQ48" s="1" t="str">
        <f t="shared" si="12"/>
        <v/>
      </c>
    </row>
    <row r="49" spans="1:51" ht="20.149999999999999" customHeight="1" x14ac:dyDescent="0.2">
      <c r="A49" s="1" t="str">
        <f t="shared" si="10"/>
        <v/>
      </c>
      <c r="B49" s="1" t="str">
        <f t="shared" si="10"/>
        <v/>
      </c>
      <c r="C49" s="1" t="str">
        <f t="shared" si="10"/>
        <v/>
      </c>
      <c r="D49" s="106" t="str">
        <f t="shared" si="9"/>
        <v/>
      </c>
      <c r="E49" s="107" t="str">
        <f t="shared" ref="E49:AQ49" si="13">IF(E13="","",E13)</f>
        <v/>
      </c>
      <c r="F49" s="107" t="str">
        <f t="shared" si="13"/>
        <v/>
      </c>
      <c r="G49" s="107" t="str">
        <f t="shared" si="13"/>
        <v/>
      </c>
      <c r="H49" s="107" t="str">
        <f t="shared" si="13"/>
        <v/>
      </c>
      <c r="I49" s="107" t="str">
        <f t="shared" si="13"/>
        <v/>
      </c>
      <c r="J49" s="107" t="str">
        <f t="shared" si="13"/>
        <v/>
      </c>
      <c r="K49" s="107" t="str">
        <f t="shared" si="13"/>
        <v/>
      </c>
      <c r="L49" s="108" t="str">
        <f t="shared" si="13"/>
        <v/>
      </c>
      <c r="M49" s="88" t="str">
        <f t="shared" si="13"/>
        <v>度数</v>
      </c>
      <c r="N49" s="88" t="str">
        <f t="shared" si="13"/>
        <v/>
      </c>
      <c r="O49" s="89" t="str">
        <f t="shared" si="13"/>
        <v/>
      </c>
      <c r="P49" s="92" t="str">
        <f t="shared" si="13"/>
        <v>相対</v>
      </c>
      <c r="Q49" s="88" t="str">
        <f t="shared" si="13"/>
        <v/>
      </c>
      <c r="R49" s="88" t="str">
        <f t="shared" si="13"/>
        <v/>
      </c>
      <c r="S49" s="89" t="str">
        <f t="shared" si="13"/>
        <v/>
      </c>
      <c r="T49" s="92" t="str">
        <f t="shared" si="13"/>
        <v>累積</v>
      </c>
      <c r="U49" s="88" t="str">
        <f t="shared" si="13"/>
        <v/>
      </c>
      <c r="V49" s="88" t="str">
        <f t="shared" si="13"/>
        <v/>
      </c>
      <c r="W49" s="88" t="str">
        <f t="shared" si="13"/>
        <v/>
      </c>
      <c r="X49" s="89" t="str">
        <f t="shared" si="13"/>
        <v/>
      </c>
      <c r="Y49" s="92" t="str">
        <f t="shared" si="13"/>
        <v>度数</v>
      </c>
      <c r="Z49" s="88" t="str">
        <f t="shared" si="13"/>
        <v/>
      </c>
      <c r="AA49" s="89" t="str">
        <f t="shared" si="13"/>
        <v/>
      </c>
      <c r="AB49" s="92" t="str">
        <f t="shared" si="13"/>
        <v>相対</v>
      </c>
      <c r="AC49" s="88" t="str">
        <f t="shared" si="13"/>
        <v/>
      </c>
      <c r="AD49" s="88" t="str">
        <f t="shared" si="13"/>
        <v/>
      </c>
      <c r="AE49" s="89" t="str">
        <f t="shared" si="13"/>
        <v/>
      </c>
      <c r="AF49" s="92" t="str">
        <f t="shared" si="13"/>
        <v>累積</v>
      </c>
      <c r="AG49" s="88" t="str">
        <f t="shared" si="13"/>
        <v/>
      </c>
      <c r="AH49" s="88" t="str">
        <f t="shared" si="13"/>
        <v/>
      </c>
      <c r="AI49" s="88" t="str">
        <f t="shared" si="13"/>
        <v/>
      </c>
      <c r="AJ49" s="89" t="str">
        <f t="shared" si="13"/>
        <v/>
      </c>
      <c r="AK49" s="1" t="str">
        <f t="shared" si="13"/>
        <v/>
      </c>
      <c r="AL49" s="1" t="str">
        <f t="shared" si="13"/>
        <v/>
      </c>
      <c r="AM49" s="1" t="str">
        <f t="shared" si="13"/>
        <v/>
      </c>
      <c r="AN49" s="1" t="str">
        <f t="shared" si="13"/>
        <v/>
      </c>
      <c r="AO49" s="1" t="str">
        <f t="shared" si="13"/>
        <v/>
      </c>
      <c r="AP49" s="1" t="str">
        <f t="shared" si="13"/>
        <v/>
      </c>
      <c r="AQ49" s="1" t="str">
        <f t="shared" si="13"/>
        <v/>
      </c>
    </row>
    <row r="50" spans="1:51" ht="20.149999999999999" customHeight="1" x14ac:dyDescent="0.2">
      <c r="A50" s="1" t="str">
        <f t="shared" si="10"/>
        <v/>
      </c>
      <c r="B50" s="1" t="str">
        <f t="shared" si="10"/>
        <v/>
      </c>
      <c r="C50" s="1" t="str">
        <f t="shared" si="10"/>
        <v/>
      </c>
      <c r="D50" s="93" t="str">
        <f t="shared" si="9"/>
        <v/>
      </c>
      <c r="E50" s="90" t="str">
        <f t="shared" ref="E50:AQ50" si="14">IF(E14="","",E14)</f>
        <v/>
      </c>
      <c r="F50" s="90" t="str">
        <f t="shared" si="14"/>
        <v/>
      </c>
      <c r="G50" s="90" t="str">
        <f t="shared" si="14"/>
        <v/>
      </c>
      <c r="H50" s="90" t="str">
        <f t="shared" si="14"/>
        <v/>
      </c>
      <c r="I50" s="90" t="str">
        <f t="shared" si="14"/>
        <v/>
      </c>
      <c r="J50" s="90" t="str">
        <f t="shared" si="14"/>
        <v/>
      </c>
      <c r="K50" s="90" t="str">
        <f t="shared" si="14"/>
        <v/>
      </c>
      <c r="L50" s="91" t="str">
        <f t="shared" si="14"/>
        <v/>
      </c>
      <c r="M50" s="90" t="str">
        <f t="shared" si="14"/>
        <v>(人)</v>
      </c>
      <c r="N50" s="90" t="str">
        <f t="shared" si="14"/>
        <v/>
      </c>
      <c r="O50" s="91" t="str">
        <f t="shared" si="14"/>
        <v/>
      </c>
      <c r="P50" s="93" t="str">
        <f t="shared" si="14"/>
        <v>度数</v>
      </c>
      <c r="Q50" s="90" t="str">
        <f t="shared" si="14"/>
        <v/>
      </c>
      <c r="R50" s="90" t="str">
        <f t="shared" si="14"/>
        <v/>
      </c>
      <c r="S50" s="91" t="str">
        <f t="shared" si="14"/>
        <v/>
      </c>
      <c r="T50" s="93" t="str">
        <f t="shared" si="14"/>
        <v>相対度数</v>
      </c>
      <c r="U50" s="90" t="str">
        <f t="shared" si="14"/>
        <v/>
      </c>
      <c r="V50" s="90" t="str">
        <f t="shared" si="14"/>
        <v/>
      </c>
      <c r="W50" s="90" t="str">
        <f t="shared" si="14"/>
        <v/>
      </c>
      <c r="X50" s="91" t="str">
        <f t="shared" si="14"/>
        <v/>
      </c>
      <c r="Y50" s="93" t="str">
        <f t="shared" si="14"/>
        <v>(人)</v>
      </c>
      <c r="Z50" s="90" t="str">
        <f t="shared" si="14"/>
        <v/>
      </c>
      <c r="AA50" s="91" t="str">
        <f t="shared" si="14"/>
        <v/>
      </c>
      <c r="AB50" s="93" t="str">
        <f t="shared" si="14"/>
        <v>度数</v>
      </c>
      <c r="AC50" s="90" t="str">
        <f t="shared" si="14"/>
        <v/>
      </c>
      <c r="AD50" s="90" t="str">
        <f t="shared" si="14"/>
        <v/>
      </c>
      <c r="AE50" s="91" t="str">
        <f t="shared" si="14"/>
        <v/>
      </c>
      <c r="AF50" s="93" t="str">
        <f t="shared" si="14"/>
        <v>相対度数</v>
      </c>
      <c r="AG50" s="90" t="str">
        <f t="shared" si="14"/>
        <v/>
      </c>
      <c r="AH50" s="90" t="str">
        <f t="shared" si="14"/>
        <v/>
      </c>
      <c r="AI50" s="90" t="str">
        <f t="shared" si="14"/>
        <v/>
      </c>
      <c r="AJ50" s="91" t="str">
        <f t="shared" si="14"/>
        <v/>
      </c>
      <c r="AK50" s="1" t="str">
        <f t="shared" si="14"/>
        <v/>
      </c>
      <c r="AL50" s="1" t="str">
        <f t="shared" si="14"/>
        <v/>
      </c>
      <c r="AM50" s="1" t="str">
        <f t="shared" si="14"/>
        <v/>
      </c>
      <c r="AN50" s="1" t="str">
        <f t="shared" si="14"/>
        <v/>
      </c>
      <c r="AO50" s="1" t="str">
        <f t="shared" si="14"/>
        <v/>
      </c>
      <c r="AP50" s="1" t="str">
        <f t="shared" si="14"/>
        <v/>
      </c>
      <c r="AQ50" s="1" t="str">
        <f t="shared" si="14"/>
        <v/>
      </c>
    </row>
    <row r="51" spans="1:51" ht="20.149999999999999" customHeight="1" x14ac:dyDescent="0.2">
      <c r="A51" s="1" t="str">
        <f t="shared" si="10"/>
        <v/>
      </c>
      <c r="B51" s="1" t="str">
        <f t="shared" si="10"/>
        <v/>
      </c>
      <c r="C51" s="1" t="str">
        <f t="shared" si="10"/>
        <v/>
      </c>
      <c r="D51" s="10" t="str">
        <f t="shared" si="9"/>
        <v/>
      </c>
      <c r="E51" s="30" t="str">
        <f t="shared" ref="E51:E63" si="15">IF(E15="","",E15)</f>
        <v>以上</v>
      </c>
      <c r="F51" s="8"/>
      <c r="G51" s="8"/>
      <c r="H51" s="31"/>
      <c r="I51" s="31"/>
      <c r="J51" s="32" t="str">
        <f t="shared" ref="J51:J60" si="16">IF(J15="","",J15)</f>
        <v>未満</v>
      </c>
      <c r="K51" s="8"/>
      <c r="L51" s="11"/>
      <c r="M51" s="94" t="str">
        <f t="shared" ref="M51:AQ51" si="17">IF(M15="","",M15)</f>
        <v/>
      </c>
      <c r="N51" s="76" t="str">
        <f t="shared" si="17"/>
        <v/>
      </c>
      <c r="O51" s="95" t="str">
        <f t="shared" si="17"/>
        <v/>
      </c>
      <c r="P51" s="94" t="str">
        <f t="shared" si="17"/>
        <v/>
      </c>
      <c r="Q51" s="76" t="str">
        <f t="shared" si="17"/>
        <v/>
      </c>
      <c r="R51" s="76" t="str">
        <f t="shared" si="17"/>
        <v/>
      </c>
      <c r="S51" s="95" t="str">
        <f t="shared" si="17"/>
        <v/>
      </c>
      <c r="T51" s="94" t="str">
        <f t="shared" si="17"/>
        <v/>
      </c>
      <c r="U51" s="76" t="str">
        <f t="shared" si="17"/>
        <v/>
      </c>
      <c r="V51" s="76" t="str">
        <f t="shared" si="17"/>
        <v/>
      </c>
      <c r="W51" s="76" t="str">
        <f t="shared" si="17"/>
        <v/>
      </c>
      <c r="X51" s="95" t="str">
        <f t="shared" si="17"/>
        <v/>
      </c>
      <c r="Y51" s="94" t="str">
        <f t="shared" si="17"/>
        <v/>
      </c>
      <c r="Z51" s="76" t="str">
        <f t="shared" si="17"/>
        <v/>
      </c>
      <c r="AA51" s="95" t="str">
        <f t="shared" si="17"/>
        <v/>
      </c>
      <c r="AB51" s="94" t="str">
        <f t="shared" si="17"/>
        <v/>
      </c>
      <c r="AC51" s="76" t="str">
        <f t="shared" si="17"/>
        <v/>
      </c>
      <c r="AD51" s="76" t="str">
        <f t="shared" si="17"/>
        <v/>
      </c>
      <c r="AE51" s="95" t="str">
        <f t="shared" si="17"/>
        <v/>
      </c>
      <c r="AF51" s="94" t="str">
        <f t="shared" si="17"/>
        <v/>
      </c>
      <c r="AG51" s="76" t="str">
        <f t="shared" si="17"/>
        <v/>
      </c>
      <c r="AH51" s="76" t="str">
        <f t="shared" si="17"/>
        <v/>
      </c>
      <c r="AI51" s="76" t="str">
        <f t="shared" si="17"/>
        <v/>
      </c>
      <c r="AJ51" s="95" t="str">
        <f t="shared" si="17"/>
        <v/>
      </c>
      <c r="AK51" s="1" t="str">
        <f t="shared" si="17"/>
        <v/>
      </c>
      <c r="AL51" s="1" t="str">
        <f t="shared" si="17"/>
        <v/>
      </c>
      <c r="AM51" s="1" t="str">
        <f t="shared" si="17"/>
        <v/>
      </c>
      <c r="AN51" s="1" t="str">
        <f t="shared" si="17"/>
        <v/>
      </c>
      <c r="AO51" s="1" t="str">
        <f t="shared" si="17"/>
        <v/>
      </c>
      <c r="AP51" s="1" t="str">
        <f t="shared" si="17"/>
        <v/>
      </c>
      <c r="AQ51" s="1" t="str">
        <f t="shared" si="17"/>
        <v/>
      </c>
    </row>
    <row r="52" spans="1:51" ht="20.149999999999999" customHeight="1" x14ac:dyDescent="0.2">
      <c r="A52" s="1" t="str">
        <f t="shared" si="10"/>
        <v/>
      </c>
      <c r="B52" s="1" t="str">
        <f t="shared" si="10"/>
        <v/>
      </c>
      <c r="C52" s="1" t="str">
        <f t="shared" si="10"/>
        <v/>
      </c>
      <c r="D52" s="53">
        <f t="shared" si="9"/>
        <v>15</v>
      </c>
      <c r="E52" s="42" t="str">
        <f t="shared" si="15"/>
        <v/>
      </c>
      <c r="F52" t="str">
        <f t="shared" ref="F52:I60" si="18">IF(F16="","",F16)</f>
        <v/>
      </c>
      <c r="G52" s="42" t="str">
        <f t="shared" si="18"/>
        <v>～</v>
      </c>
      <c r="H52" s="42" t="str">
        <f t="shared" si="18"/>
        <v/>
      </c>
      <c r="I52" s="42">
        <f t="shared" si="18"/>
        <v>20</v>
      </c>
      <c r="J52" s="42" t="str">
        <f t="shared" si="16"/>
        <v/>
      </c>
      <c r="K52" t="str">
        <f t="shared" ref="K52:L60" si="19">IF(K16="","",K16)</f>
        <v/>
      </c>
      <c r="L52" s="13" t="str">
        <f t="shared" si="19"/>
        <v/>
      </c>
      <c r="M52" s="53">
        <f t="shared" ref="M52:AQ52" ca="1" si="20">IF(M16="","",M16)</f>
        <v>1</v>
      </c>
      <c r="N52" s="42" t="str">
        <f t="shared" si="20"/>
        <v/>
      </c>
      <c r="O52" s="54" t="str">
        <f t="shared" si="20"/>
        <v/>
      </c>
      <c r="P52" s="96">
        <f t="shared" ca="1" si="20"/>
        <v>3.8461538461538464E-2</v>
      </c>
      <c r="Q52" s="97" t="str">
        <f t="shared" si="20"/>
        <v/>
      </c>
      <c r="R52" s="97" t="str">
        <f t="shared" si="20"/>
        <v/>
      </c>
      <c r="S52" s="98" t="str">
        <f t="shared" si="20"/>
        <v/>
      </c>
      <c r="T52" s="96">
        <f t="shared" ca="1" si="20"/>
        <v>3.8461538461538464E-2</v>
      </c>
      <c r="U52" s="97" t="str">
        <f t="shared" si="20"/>
        <v/>
      </c>
      <c r="V52" s="97" t="str">
        <f t="shared" si="20"/>
        <v/>
      </c>
      <c r="W52" s="97" t="str">
        <f t="shared" si="20"/>
        <v/>
      </c>
      <c r="X52" s="98" t="str">
        <f t="shared" si="20"/>
        <v/>
      </c>
      <c r="Y52" s="53">
        <f t="shared" ca="1" si="20"/>
        <v>6</v>
      </c>
      <c r="Z52" s="42" t="str">
        <f t="shared" si="20"/>
        <v/>
      </c>
      <c r="AA52" s="54" t="str">
        <f t="shared" si="20"/>
        <v/>
      </c>
      <c r="AB52" s="96">
        <f t="shared" ca="1" si="20"/>
        <v>3.7267080745341616E-2</v>
      </c>
      <c r="AC52" s="97" t="str">
        <f t="shared" si="20"/>
        <v/>
      </c>
      <c r="AD52" s="97" t="str">
        <f t="shared" si="20"/>
        <v/>
      </c>
      <c r="AE52" s="98" t="str">
        <f t="shared" si="20"/>
        <v/>
      </c>
      <c r="AF52" s="96">
        <f t="shared" ca="1" si="20"/>
        <v>3.7267080745341616E-2</v>
      </c>
      <c r="AG52" s="97" t="str">
        <f t="shared" si="20"/>
        <v/>
      </c>
      <c r="AH52" s="97" t="str">
        <f t="shared" si="20"/>
        <v/>
      </c>
      <c r="AI52" s="97" t="str">
        <f t="shared" si="20"/>
        <v/>
      </c>
      <c r="AJ52" s="98" t="str">
        <f t="shared" si="20"/>
        <v/>
      </c>
      <c r="AK52" s="1" t="str">
        <f t="shared" si="20"/>
        <v/>
      </c>
      <c r="AL52" s="1" t="str">
        <f t="shared" si="20"/>
        <v/>
      </c>
      <c r="AM52" s="1" t="str">
        <f t="shared" si="20"/>
        <v/>
      </c>
      <c r="AN52" s="1" t="str">
        <f t="shared" si="20"/>
        <v/>
      </c>
      <c r="AO52" s="1" t="str">
        <f t="shared" si="20"/>
        <v/>
      </c>
      <c r="AP52" s="1" t="str">
        <f t="shared" si="20"/>
        <v/>
      </c>
      <c r="AQ52" s="1" t="str">
        <f t="shared" si="20"/>
        <v/>
      </c>
    </row>
    <row r="53" spans="1:51" ht="20.149999999999999" customHeight="1" x14ac:dyDescent="0.2">
      <c r="A53" s="1" t="str">
        <f t="shared" si="10"/>
        <v/>
      </c>
      <c r="B53" s="1" t="str">
        <f t="shared" si="10"/>
        <v/>
      </c>
      <c r="C53" s="1" t="str">
        <f t="shared" si="10"/>
        <v/>
      </c>
      <c r="D53" s="53">
        <f t="shared" si="9"/>
        <v>20</v>
      </c>
      <c r="E53" s="42" t="str">
        <f t="shared" si="15"/>
        <v/>
      </c>
      <c r="F53" t="str">
        <f t="shared" si="18"/>
        <v/>
      </c>
      <c r="G53" s="42" t="str">
        <f t="shared" si="18"/>
        <v>～</v>
      </c>
      <c r="H53" s="42" t="str">
        <f t="shared" si="18"/>
        <v/>
      </c>
      <c r="I53" s="42">
        <f t="shared" si="18"/>
        <v>25</v>
      </c>
      <c r="J53" s="42" t="str">
        <f t="shared" si="16"/>
        <v/>
      </c>
      <c r="K53" t="str">
        <f t="shared" si="19"/>
        <v/>
      </c>
      <c r="L53" s="13" t="str">
        <f t="shared" si="19"/>
        <v/>
      </c>
      <c r="M53" s="53">
        <f t="shared" ref="M53:AQ53" ca="1" si="21">IF(M17="","",M17)</f>
        <v>1</v>
      </c>
      <c r="N53" s="42" t="str">
        <f t="shared" si="21"/>
        <v/>
      </c>
      <c r="O53" s="54" t="str">
        <f t="shared" si="21"/>
        <v/>
      </c>
      <c r="P53" s="110">
        <f t="shared" ca="1" si="21"/>
        <v>3.8461538461538464E-2</v>
      </c>
      <c r="Q53" s="111" t="str">
        <f t="shared" si="21"/>
        <v/>
      </c>
      <c r="R53" s="111" t="str">
        <f t="shared" si="21"/>
        <v/>
      </c>
      <c r="S53" s="112" t="str">
        <f t="shared" si="21"/>
        <v/>
      </c>
      <c r="T53" s="110">
        <f t="shared" ca="1" si="21"/>
        <v>7.6923076923076927E-2</v>
      </c>
      <c r="U53" s="111" t="str">
        <f t="shared" si="21"/>
        <v/>
      </c>
      <c r="V53" s="111" t="str">
        <f t="shared" si="21"/>
        <v/>
      </c>
      <c r="W53" s="111" t="str">
        <f t="shared" si="21"/>
        <v/>
      </c>
      <c r="X53" s="112" t="str">
        <f t="shared" si="21"/>
        <v/>
      </c>
      <c r="Y53" s="53">
        <f t="shared" ca="1" si="21"/>
        <v>16</v>
      </c>
      <c r="Z53" s="42" t="str">
        <f t="shared" si="21"/>
        <v/>
      </c>
      <c r="AA53" s="54" t="str">
        <f t="shared" si="21"/>
        <v/>
      </c>
      <c r="AB53" s="96">
        <f t="shared" ca="1" si="21"/>
        <v>9.9378881987577633E-2</v>
      </c>
      <c r="AC53" s="97" t="str">
        <f t="shared" si="21"/>
        <v/>
      </c>
      <c r="AD53" s="97" t="str">
        <f t="shared" si="21"/>
        <v/>
      </c>
      <c r="AE53" s="98" t="str">
        <f t="shared" si="21"/>
        <v/>
      </c>
      <c r="AF53" s="110">
        <f t="shared" ca="1" si="21"/>
        <v>0.13664596273291924</v>
      </c>
      <c r="AG53" s="111" t="str">
        <f t="shared" si="21"/>
        <v/>
      </c>
      <c r="AH53" s="111" t="str">
        <f t="shared" si="21"/>
        <v/>
      </c>
      <c r="AI53" s="111" t="str">
        <f t="shared" si="21"/>
        <v/>
      </c>
      <c r="AJ53" s="112" t="str">
        <f t="shared" si="21"/>
        <v/>
      </c>
      <c r="AK53" s="1" t="str">
        <f t="shared" si="21"/>
        <v/>
      </c>
      <c r="AL53" s="1" t="str">
        <f t="shared" si="21"/>
        <v/>
      </c>
      <c r="AM53" s="1" t="str">
        <f t="shared" si="21"/>
        <v/>
      </c>
      <c r="AN53" s="1" t="str">
        <f t="shared" si="21"/>
        <v/>
      </c>
      <c r="AO53" s="1" t="str">
        <f t="shared" si="21"/>
        <v/>
      </c>
      <c r="AP53" s="1" t="str">
        <f t="shared" si="21"/>
        <v/>
      </c>
      <c r="AQ53" s="1" t="str">
        <f t="shared" si="21"/>
        <v/>
      </c>
      <c r="AX53" s="18"/>
      <c r="AY53" s="18"/>
    </row>
    <row r="54" spans="1:51" ht="20.149999999999999" customHeight="1" x14ac:dyDescent="0.2">
      <c r="A54" s="1" t="str">
        <f t="shared" si="10"/>
        <v/>
      </c>
      <c r="B54" s="1" t="str">
        <f t="shared" si="10"/>
        <v/>
      </c>
      <c r="C54" s="1" t="str">
        <f t="shared" si="10"/>
        <v/>
      </c>
      <c r="D54" s="53">
        <f t="shared" si="9"/>
        <v>25</v>
      </c>
      <c r="E54" s="42" t="str">
        <f t="shared" si="15"/>
        <v/>
      </c>
      <c r="F54" t="str">
        <f t="shared" si="18"/>
        <v/>
      </c>
      <c r="G54" s="42" t="str">
        <f t="shared" si="18"/>
        <v>～</v>
      </c>
      <c r="H54" s="42" t="str">
        <f t="shared" si="18"/>
        <v/>
      </c>
      <c r="I54" s="42">
        <f t="shared" si="18"/>
        <v>30</v>
      </c>
      <c r="J54" s="42" t="str">
        <f t="shared" si="16"/>
        <v/>
      </c>
      <c r="K54" t="str">
        <f t="shared" si="19"/>
        <v/>
      </c>
      <c r="L54" s="13" t="str">
        <f t="shared" si="19"/>
        <v/>
      </c>
      <c r="M54" s="53">
        <f t="shared" ref="M54:AQ54" ca="1" si="22">IF(M18="","",M18)</f>
        <v>2</v>
      </c>
      <c r="N54" s="42" t="str">
        <f t="shared" si="22"/>
        <v/>
      </c>
      <c r="O54" s="54" t="str">
        <f t="shared" si="22"/>
        <v/>
      </c>
      <c r="P54" s="96">
        <f t="shared" ca="1" si="22"/>
        <v>7.6923076923076927E-2</v>
      </c>
      <c r="Q54" s="97" t="str">
        <f t="shared" si="22"/>
        <v/>
      </c>
      <c r="R54" s="97" t="str">
        <f t="shared" si="22"/>
        <v/>
      </c>
      <c r="S54" s="98" t="str">
        <f t="shared" si="22"/>
        <v/>
      </c>
      <c r="T54" s="110">
        <f t="shared" ca="1" si="22"/>
        <v>0.15384615384615385</v>
      </c>
      <c r="U54" s="111" t="str">
        <f t="shared" si="22"/>
        <v/>
      </c>
      <c r="V54" s="111" t="str">
        <f t="shared" si="22"/>
        <v/>
      </c>
      <c r="W54" s="111" t="str">
        <f t="shared" si="22"/>
        <v/>
      </c>
      <c r="X54" s="112" t="str">
        <f t="shared" si="22"/>
        <v/>
      </c>
      <c r="Y54" s="53">
        <f t="shared" ca="1" si="22"/>
        <v>24</v>
      </c>
      <c r="Z54" s="42" t="str">
        <f t="shared" si="22"/>
        <v/>
      </c>
      <c r="AA54" s="54" t="str">
        <f t="shared" si="22"/>
        <v/>
      </c>
      <c r="AB54" s="96">
        <f t="shared" ca="1" si="22"/>
        <v>0.14906832298136646</v>
      </c>
      <c r="AC54" s="97" t="str">
        <f t="shared" si="22"/>
        <v/>
      </c>
      <c r="AD54" s="97" t="str">
        <f t="shared" si="22"/>
        <v/>
      </c>
      <c r="AE54" s="98" t="str">
        <f t="shared" si="22"/>
        <v/>
      </c>
      <c r="AF54" s="110">
        <f t="shared" ca="1" si="22"/>
        <v>0.2857142857142857</v>
      </c>
      <c r="AG54" s="111" t="str">
        <f t="shared" si="22"/>
        <v/>
      </c>
      <c r="AH54" s="111" t="str">
        <f t="shared" si="22"/>
        <v/>
      </c>
      <c r="AI54" s="111" t="str">
        <f t="shared" si="22"/>
        <v/>
      </c>
      <c r="AJ54" s="112" t="str">
        <f t="shared" si="22"/>
        <v/>
      </c>
      <c r="AK54" s="1" t="str">
        <f t="shared" si="22"/>
        <v/>
      </c>
      <c r="AL54" s="1" t="str">
        <f t="shared" si="22"/>
        <v/>
      </c>
      <c r="AM54" s="1" t="str">
        <f t="shared" si="22"/>
        <v/>
      </c>
      <c r="AN54" s="1" t="str">
        <f t="shared" si="22"/>
        <v/>
      </c>
      <c r="AO54" s="1" t="str">
        <f t="shared" si="22"/>
        <v/>
      </c>
      <c r="AP54" s="1" t="str">
        <f t="shared" si="22"/>
        <v/>
      </c>
      <c r="AQ54" s="1" t="str">
        <f t="shared" si="22"/>
        <v/>
      </c>
      <c r="AX54" s="18"/>
      <c r="AY54" s="18"/>
    </row>
    <row r="55" spans="1:51" ht="20.149999999999999" customHeight="1" x14ac:dyDescent="0.2">
      <c r="A55" s="1" t="str">
        <f t="shared" si="10"/>
        <v/>
      </c>
      <c r="B55" s="1" t="str">
        <f t="shared" si="10"/>
        <v/>
      </c>
      <c r="C55" s="1" t="str">
        <f t="shared" si="10"/>
        <v/>
      </c>
      <c r="D55" s="53">
        <f t="shared" si="9"/>
        <v>30</v>
      </c>
      <c r="E55" s="42" t="str">
        <f t="shared" si="15"/>
        <v/>
      </c>
      <c r="F55" t="str">
        <f t="shared" si="18"/>
        <v/>
      </c>
      <c r="G55" s="42" t="str">
        <f t="shared" si="18"/>
        <v>～</v>
      </c>
      <c r="H55" s="42" t="str">
        <f t="shared" si="18"/>
        <v/>
      </c>
      <c r="I55" s="42">
        <f t="shared" si="18"/>
        <v>35</v>
      </c>
      <c r="J55" s="42" t="str">
        <f t="shared" si="16"/>
        <v/>
      </c>
      <c r="K55" t="str">
        <f t="shared" si="19"/>
        <v/>
      </c>
      <c r="L55" s="13" t="str">
        <f t="shared" si="19"/>
        <v/>
      </c>
      <c r="M55" s="53">
        <f t="shared" ref="M55:AQ55" ca="1" si="23">IF(M19="","",M19)</f>
        <v>10</v>
      </c>
      <c r="N55" s="42" t="str">
        <f t="shared" si="23"/>
        <v/>
      </c>
      <c r="O55" s="54" t="str">
        <f t="shared" si="23"/>
        <v/>
      </c>
      <c r="P55" s="110">
        <f t="shared" ca="1" si="23"/>
        <v>0.38461538461538464</v>
      </c>
      <c r="Q55" s="111" t="str">
        <f t="shared" si="23"/>
        <v/>
      </c>
      <c r="R55" s="111" t="str">
        <f t="shared" si="23"/>
        <v/>
      </c>
      <c r="S55" s="112" t="str">
        <f t="shared" si="23"/>
        <v/>
      </c>
      <c r="T55" s="110">
        <f t="shared" ca="1" si="23"/>
        <v>0.53846153846153855</v>
      </c>
      <c r="U55" s="111" t="str">
        <f t="shared" si="23"/>
        <v/>
      </c>
      <c r="V55" s="111" t="str">
        <f t="shared" si="23"/>
        <v/>
      </c>
      <c r="W55" s="111" t="str">
        <f t="shared" si="23"/>
        <v/>
      </c>
      <c r="X55" s="112" t="str">
        <f t="shared" si="23"/>
        <v/>
      </c>
      <c r="Y55" s="53">
        <f t="shared" ca="1" si="23"/>
        <v>36</v>
      </c>
      <c r="Z55" s="42" t="str">
        <f t="shared" si="23"/>
        <v/>
      </c>
      <c r="AA55" s="54" t="str">
        <f t="shared" si="23"/>
        <v/>
      </c>
      <c r="AB55" s="96">
        <f t="shared" ca="1" si="23"/>
        <v>0.2236024844720497</v>
      </c>
      <c r="AC55" s="97" t="str">
        <f t="shared" si="23"/>
        <v/>
      </c>
      <c r="AD55" s="97" t="str">
        <f t="shared" si="23"/>
        <v/>
      </c>
      <c r="AE55" s="98" t="str">
        <f t="shared" si="23"/>
        <v/>
      </c>
      <c r="AF55" s="110">
        <f t="shared" ca="1" si="23"/>
        <v>0.50931677018633537</v>
      </c>
      <c r="AG55" s="111" t="str">
        <f t="shared" si="23"/>
        <v/>
      </c>
      <c r="AH55" s="111" t="str">
        <f t="shared" si="23"/>
        <v/>
      </c>
      <c r="AI55" s="111" t="str">
        <f t="shared" si="23"/>
        <v/>
      </c>
      <c r="AJ55" s="112" t="str">
        <f t="shared" si="23"/>
        <v/>
      </c>
      <c r="AK55" s="1" t="str">
        <f t="shared" si="23"/>
        <v/>
      </c>
      <c r="AL55" s="1" t="str">
        <f t="shared" si="23"/>
        <v/>
      </c>
      <c r="AM55" s="1" t="str">
        <f t="shared" si="23"/>
        <v/>
      </c>
      <c r="AN55" s="1" t="str">
        <f t="shared" si="23"/>
        <v/>
      </c>
      <c r="AO55" s="1" t="str">
        <f t="shared" si="23"/>
        <v/>
      </c>
      <c r="AP55" s="1" t="str">
        <f t="shared" si="23"/>
        <v/>
      </c>
      <c r="AQ55" s="1" t="str">
        <f t="shared" si="23"/>
        <v/>
      </c>
      <c r="AX55" s="18"/>
      <c r="AY55" s="18"/>
    </row>
    <row r="56" spans="1:51" ht="20.149999999999999" customHeight="1" x14ac:dyDescent="0.2">
      <c r="A56" s="1" t="str">
        <f t="shared" si="10"/>
        <v/>
      </c>
      <c r="B56" s="1" t="str">
        <f t="shared" si="10"/>
        <v/>
      </c>
      <c r="C56" s="1" t="str">
        <f t="shared" si="10"/>
        <v/>
      </c>
      <c r="D56" s="53">
        <f t="shared" si="9"/>
        <v>35</v>
      </c>
      <c r="E56" s="42" t="str">
        <f t="shared" si="15"/>
        <v/>
      </c>
      <c r="F56" t="str">
        <f t="shared" si="18"/>
        <v/>
      </c>
      <c r="G56" s="42" t="str">
        <f t="shared" si="18"/>
        <v>～</v>
      </c>
      <c r="H56" s="42" t="str">
        <f t="shared" si="18"/>
        <v/>
      </c>
      <c r="I56" s="42">
        <f t="shared" si="18"/>
        <v>40</v>
      </c>
      <c r="J56" s="42" t="str">
        <f t="shared" si="16"/>
        <v/>
      </c>
      <c r="K56" t="str">
        <f t="shared" si="19"/>
        <v/>
      </c>
      <c r="L56" s="13" t="str">
        <f t="shared" si="19"/>
        <v/>
      </c>
      <c r="M56" s="53">
        <f t="shared" ref="M56:AQ56" ca="1" si="24">IF(M20="","",M20)</f>
        <v>8</v>
      </c>
      <c r="N56" s="42" t="str">
        <f t="shared" si="24"/>
        <v/>
      </c>
      <c r="O56" s="54" t="str">
        <f t="shared" si="24"/>
        <v/>
      </c>
      <c r="P56" s="96">
        <f t="shared" ca="1" si="24"/>
        <v>0.30769230769230771</v>
      </c>
      <c r="Q56" s="97" t="str">
        <f t="shared" si="24"/>
        <v/>
      </c>
      <c r="R56" s="97" t="str">
        <f t="shared" si="24"/>
        <v/>
      </c>
      <c r="S56" s="98" t="str">
        <f t="shared" si="24"/>
        <v/>
      </c>
      <c r="T56" s="110">
        <f t="shared" ca="1" si="24"/>
        <v>0.84615384615384626</v>
      </c>
      <c r="U56" s="111" t="str">
        <f t="shared" si="24"/>
        <v/>
      </c>
      <c r="V56" s="111" t="str">
        <f t="shared" si="24"/>
        <v/>
      </c>
      <c r="W56" s="111" t="str">
        <f t="shared" si="24"/>
        <v/>
      </c>
      <c r="X56" s="112" t="str">
        <f t="shared" si="24"/>
        <v/>
      </c>
      <c r="Y56" s="53">
        <f t="shared" ca="1" si="24"/>
        <v>38</v>
      </c>
      <c r="Z56" s="42" t="str">
        <f t="shared" si="24"/>
        <v/>
      </c>
      <c r="AA56" s="54" t="str">
        <f t="shared" si="24"/>
        <v/>
      </c>
      <c r="AB56" s="96">
        <f t="shared" ca="1" si="24"/>
        <v>0.2360248447204969</v>
      </c>
      <c r="AC56" s="97" t="str">
        <f t="shared" si="24"/>
        <v/>
      </c>
      <c r="AD56" s="97" t="str">
        <f t="shared" si="24"/>
        <v/>
      </c>
      <c r="AE56" s="98" t="str">
        <f t="shared" si="24"/>
        <v/>
      </c>
      <c r="AF56" s="110">
        <f t="shared" ca="1" si="24"/>
        <v>0.74534161490683226</v>
      </c>
      <c r="AG56" s="111" t="str">
        <f t="shared" si="24"/>
        <v/>
      </c>
      <c r="AH56" s="111" t="str">
        <f t="shared" si="24"/>
        <v/>
      </c>
      <c r="AI56" s="111" t="str">
        <f t="shared" si="24"/>
        <v/>
      </c>
      <c r="AJ56" s="112" t="str">
        <f t="shared" si="24"/>
        <v/>
      </c>
      <c r="AK56" s="1" t="str">
        <f t="shared" si="24"/>
        <v/>
      </c>
      <c r="AL56" s="1" t="str">
        <f t="shared" si="24"/>
        <v/>
      </c>
      <c r="AM56" s="1" t="str">
        <f t="shared" si="24"/>
        <v/>
      </c>
      <c r="AN56" s="1" t="str">
        <f t="shared" si="24"/>
        <v/>
      </c>
      <c r="AO56" s="1" t="str">
        <f t="shared" si="24"/>
        <v/>
      </c>
      <c r="AP56" s="1" t="str">
        <f t="shared" si="24"/>
        <v/>
      </c>
      <c r="AQ56" s="1" t="str">
        <f t="shared" si="24"/>
        <v/>
      </c>
      <c r="AX56" s="18"/>
      <c r="AY56" s="18"/>
    </row>
    <row r="57" spans="1:51" ht="20.149999999999999" customHeight="1" x14ac:dyDescent="0.2">
      <c r="A57" s="1" t="str">
        <f t="shared" si="10"/>
        <v/>
      </c>
      <c r="B57" s="1" t="str">
        <f t="shared" si="10"/>
        <v/>
      </c>
      <c r="C57" s="1" t="str">
        <f t="shared" si="10"/>
        <v/>
      </c>
      <c r="D57" s="53">
        <f t="shared" si="9"/>
        <v>40</v>
      </c>
      <c r="E57" s="42" t="str">
        <f t="shared" si="15"/>
        <v/>
      </c>
      <c r="F57" t="str">
        <f t="shared" si="18"/>
        <v/>
      </c>
      <c r="G57" s="42" t="str">
        <f t="shared" si="18"/>
        <v>～</v>
      </c>
      <c r="H57" s="42" t="str">
        <f t="shared" si="18"/>
        <v/>
      </c>
      <c r="I57" s="42">
        <f t="shared" si="18"/>
        <v>45</v>
      </c>
      <c r="J57" s="42" t="str">
        <f t="shared" si="16"/>
        <v/>
      </c>
      <c r="K57" t="str">
        <f t="shared" si="19"/>
        <v/>
      </c>
      <c r="L57" s="13" t="str">
        <f t="shared" si="19"/>
        <v/>
      </c>
      <c r="M57" s="53">
        <f t="shared" ref="M57:AQ57" ca="1" si="25">IF(M21="","",M21)</f>
        <v>1</v>
      </c>
      <c r="N57" s="42" t="str">
        <f t="shared" si="25"/>
        <v/>
      </c>
      <c r="O57" s="54" t="str">
        <f t="shared" si="25"/>
        <v/>
      </c>
      <c r="P57" s="110">
        <f t="shared" ca="1" si="25"/>
        <v>3.8461538461538464E-2</v>
      </c>
      <c r="Q57" s="111" t="str">
        <f t="shared" si="25"/>
        <v/>
      </c>
      <c r="R57" s="111" t="str">
        <f t="shared" si="25"/>
        <v/>
      </c>
      <c r="S57" s="112" t="str">
        <f t="shared" si="25"/>
        <v/>
      </c>
      <c r="T57" s="110">
        <f t="shared" ca="1" si="25"/>
        <v>0.88461538461538469</v>
      </c>
      <c r="U57" s="111" t="str">
        <f t="shared" si="25"/>
        <v/>
      </c>
      <c r="V57" s="111" t="str">
        <f t="shared" si="25"/>
        <v/>
      </c>
      <c r="W57" s="111" t="str">
        <f t="shared" si="25"/>
        <v/>
      </c>
      <c r="X57" s="112" t="str">
        <f t="shared" si="25"/>
        <v/>
      </c>
      <c r="Y57" s="53">
        <f t="shared" ca="1" si="25"/>
        <v>26</v>
      </c>
      <c r="Z57" s="42" t="str">
        <f t="shared" si="25"/>
        <v/>
      </c>
      <c r="AA57" s="54" t="str">
        <f t="shared" si="25"/>
        <v/>
      </c>
      <c r="AB57" s="96">
        <f t="shared" ca="1" si="25"/>
        <v>0.16149068322981366</v>
      </c>
      <c r="AC57" s="97" t="str">
        <f t="shared" si="25"/>
        <v/>
      </c>
      <c r="AD57" s="97" t="str">
        <f t="shared" si="25"/>
        <v/>
      </c>
      <c r="AE57" s="98" t="str">
        <f t="shared" si="25"/>
        <v/>
      </c>
      <c r="AF57" s="110">
        <f t="shared" ca="1" si="25"/>
        <v>0.9068322981366459</v>
      </c>
      <c r="AG57" s="111" t="str">
        <f t="shared" si="25"/>
        <v/>
      </c>
      <c r="AH57" s="111" t="str">
        <f t="shared" si="25"/>
        <v/>
      </c>
      <c r="AI57" s="111" t="str">
        <f t="shared" si="25"/>
        <v/>
      </c>
      <c r="AJ57" s="112" t="str">
        <f t="shared" si="25"/>
        <v/>
      </c>
      <c r="AK57" s="1" t="str">
        <f t="shared" si="25"/>
        <v/>
      </c>
      <c r="AL57" s="1" t="str">
        <f t="shared" si="25"/>
        <v/>
      </c>
      <c r="AM57" s="1" t="str">
        <f t="shared" si="25"/>
        <v/>
      </c>
      <c r="AN57" s="1" t="str">
        <f t="shared" si="25"/>
        <v/>
      </c>
      <c r="AO57" s="1" t="str">
        <f t="shared" si="25"/>
        <v/>
      </c>
      <c r="AP57" s="1" t="str">
        <f t="shared" si="25"/>
        <v/>
      </c>
      <c r="AQ57" s="1" t="str">
        <f t="shared" si="25"/>
        <v/>
      </c>
      <c r="AX57" s="18"/>
      <c r="AY57" s="18"/>
    </row>
    <row r="58" spans="1:51" ht="20.149999999999999" customHeight="1" x14ac:dyDescent="0.2">
      <c r="A58" s="1" t="str">
        <f t="shared" si="10"/>
        <v/>
      </c>
      <c r="B58" s="1" t="str">
        <f t="shared" si="10"/>
        <v/>
      </c>
      <c r="C58" s="1" t="str">
        <f t="shared" si="10"/>
        <v/>
      </c>
      <c r="D58" s="53">
        <f t="shared" si="9"/>
        <v>45</v>
      </c>
      <c r="E58" s="42" t="str">
        <f t="shared" si="15"/>
        <v/>
      </c>
      <c r="F58" t="str">
        <f t="shared" si="18"/>
        <v/>
      </c>
      <c r="G58" s="42" t="str">
        <f t="shared" si="18"/>
        <v>～</v>
      </c>
      <c r="H58" s="42" t="str">
        <f t="shared" si="18"/>
        <v/>
      </c>
      <c r="I58" s="42">
        <f t="shared" si="18"/>
        <v>50</v>
      </c>
      <c r="J58" s="42" t="str">
        <f t="shared" si="16"/>
        <v/>
      </c>
      <c r="K58" t="str">
        <f t="shared" si="19"/>
        <v/>
      </c>
      <c r="L58" s="13" t="str">
        <f t="shared" si="19"/>
        <v/>
      </c>
      <c r="M58" s="53">
        <f t="shared" ref="M58:AQ58" ca="1" si="26">IF(M22="","",M22)</f>
        <v>1</v>
      </c>
      <c r="N58" s="42" t="str">
        <f t="shared" si="26"/>
        <v/>
      </c>
      <c r="O58" s="54" t="str">
        <f t="shared" si="26"/>
        <v/>
      </c>
      <c r="P58" s="96">
        <f t="shared" ca="1" si="26"/>
        <v>3.8461538461538464E-2</v>
      </c>
      <c r="Q58" s="97" t="str">
        <f t="shared" si="26"/>
        <v/>
      </c>
      <c r="R58" s="97" t="str">
        <f t="shared" si="26"/>
        <v/>
      </c>
      <c r="S58" s="98" t="str">
        <f t="shared" si="26"/>
        <v/>
      </c>
      <c r="T58" s="110">
        <f t="shared" ca="1" si="26"/>
        <v>0.92307692307692313</v>
      </c>
      <c r="U58" s="111" t="str">
        <f t="shared" si="26"/>
        <v/>
      </c>
      <c r="V58" s="111" t="str">
        <f t="shared" si="26"/>
        <v/>
      </c>
      <c r="W58" s="111" t="str">
        <f t="shared" si="26"/>
        <v/>
      </c>
      <c r="X58" s="112" t="str">
        <f t="shared" si="26"/>
        <v/>
      </c>
      <c r="Y58" s="53">
        <f t="shared" ca="1" si="26"/>
        <v>12</v>
      </c>
      <c r="Z58" s="42" t="str">
        <f t="shared" si="26"/>
        <v/>
      </c>
      <c r="AA58" s="54" t="str">
        <f t="shared" si="26"/>
        <v/>
      </c>
      <c r="AB58" s="96">
        <f t="shared" ca="1" si="26"/>
        <v>7.4534161490683232E-2</v>
      </c>
      <c r="AC58" s="97" t="str">
        <f t="shared" si="26"/>
        <v/>
      </c>
      <c r="AD58" s="97" t="str">
        <f t="shared" si="26"/>
        <v/>
      </c>
      <c r="AE58" s="98" t="str">
        <f t="shared" si="26"/>
        <v/>
      </c>
      <c r="AF58" s="110">
        <f t="shared" ca="1" si="26"/>
        <v>0.98136645962732916</v>
      </c>
      <c r="AG58" s="111" t="str">
        <f t="shared" si="26"/>
        <v/>
      </c>
      <c r="AH58" s="111" t="str">
        <f t="shared" si="26"/>
        <v/>
      </c>
      <c r="AI58" s="111" t="str">
        <f t="shared" si="26"/>
        <v/>
      </c>
      <c r="AJ58" s="112" t="str">
        <f t="shared" si="26"/>
        <v/>
      </c>
      <c r="AK58" s="1" t="str">
        <f t="shared" si="26"/>
        <v/>
      </c>
      <c r="AL58" s="1" t="str">
        <f t="shared" si="26"/>
        <v/>
      </c>
      <c r="AM58" s="1" t="str">
        <f t="shared" si="26"/>
        <v/>
      </c>
      <c r="AN58" s="1" t="str">
        <f t="shared" si="26"/>
        <v/>
      </c>
      <c r="AO58" s="1" t="str">
        <f t="shared" si="26"/>
        <v/>
      </c>
      <c r="AP58" s="1" t="str">
        <f t="shared" si="26"/>
        <v/>
      </c>
      <c r="AQ58" s="1" t="str">
        <f t="shared" si="26"/>
        <v/>
      </c>
      <c r="AX58" s="18"/>
      <c r="AY58" s="18"/>
    </row>
    <row r="59" spans="1:51" ht="20.149999999999999" customHeight="1" x14ac:dyDescent="0.2">
      <c r="A59" s="1" t="str">
        <f t="shared" si="10"/>
        <v/>
      </c>
      <c r="B59" s="1" t="str">
        <f t="shared" si="10"/>
        <v/>
      </c>
      <c r="C59" s="1" t="str">
        <f t="shared" si="10"/>
        <v/>
      </c>
      <c r="D59" s="53">
        <f t="shared" si="9"/>
        <v>50</v>
      </c>
      <c r="E59" s="42" t="str">
        <f t="shared" si="15"/>
        <v/>
      </c>
      <c r="F59" t="str">
        <f t="shared" si="18"/>
        <v/>
      </c>
      <c r="G59" s="42" t="str">
        <f t="shared" si="18"/>
        <v>～</v>
      </c>
      <c r="H59" s="42" t="str">
        <f t="shared" si="18"/>
        <v/>
      </c>
      <c r="I59" s="42">
        <f t="shared" si="18"/>
        <v>55</v>
      </c>
      <c r="J59" s="42" t="str">
        <f t="shared" si="16"/>
        <v/>
      </c>
      <c r="K59" t="str">
        <f t="shared" si="19"/>
        <v/>
      </c>
      <c r="L59" s="13" t="str">
        <f t="shared" si="19"/>
        <v/>
      </c>
      <c r="M59" s="53">
        <f t="shared" ref="M59:AQ59" ca="1" si="27">IF(M23="","",M23)</f>
        <v>2</v>
      </c>
      <c r="N59" s="42" t="str">
        <f t="shared" si="27"/>
        <v/>
      </c>
      <c r="O59" s="54" t="str">
        <f t="shared" si="27"/>
        <v/>
      </c>
      <c r="P59" s="96">
        <f t="shared" ca="1" si="27"/>
        <v>7.6923076923076927E-2</v>
      </c>
      <c r="Q59" s="97" t="str">
        <f t="shared" si="27"/>
        <v/>
      </c>
      <c r="R59" s="97" t="str">
        <f t="shared" si="27"/>
        <v/>
      </c>
      <c r="S59" s="98" t="str">
        <f t="shared" si="27"/>
        <v/>
      </c>
      <c r="T59" s="113">
        <f t="shared" ca="1" si="27"/>
        <v>1</v>
      </c>
      <c r="U59" s="114" t="str">
        <f t="shared" si="27"/>
        <v/>
      </c>
      <c r="V59" s="114" t="str">
        <f t="shared" si="27"/>
        <v/>
      </c>
      <c r="W59" s="114" t="str">
        <f t="shared" si="27"/>
        <v/>
      </c>
      <c r="X59" s="115" t="str">
        <f t="shared" si="27"/>
        <v/>
      </c>
      <c r="Y59" s="53">
        <f t="shared" ca="1" si="27"/>
        <v>3</v>
      </c>
      <c r="Z59" s="42" t="str">
        <f t="shared" si="27"/>
        <v/>
      </c>
      <c r="AA59" s="54" t="str">
        <f t="shared" si="27"/>
        <v/>
      </c>
      <c r="AB59" s="96">
        <f t="shared" ca="1" si="27"/>
        <v>1.8633540372670808E-2</v>
      </c>
      <c r="AC59" s="97" t="str">
        <f t="shared" si="27"/>
        <v/>
      </c>
      <c r="AD59" s="97" t="str">
        <f t="shared" si="27"/>
        <v/>
      </c>
      <c r="AE59" s="98" t="str">
        <f t="shared" si="27"/>
        <v/>
      </c>
      <c r="AF59" s="113">
        <f t="shared" ca="1" si="27"/>
        <v>1</v>
      </c>
      <c r="AG59" s="114" t="str">
        <f t="shared" si="27"/>
        <v/>
      </c>
      <c r="AH59" s="114" t="str">
        <f t="shared" si="27"/>
        <v/>
      </c>
      <c r="AI59" s="114" t="str">
        <f t="shared" si="27"/>
        <v/>
      </c>
      <c r="AJ59" s="115" t="str">
        <f t="shared" si="27"/>
        <v/>
      </c>
      <c r="AK59" s="1" t="str">
        <f t="shared" si="27"/>
        <v/>
      </c>
      <c r="AL59" s="1" t="str">
        <f t="shared" si="27"/>
        <v/>
      </c>
      <c r="AM59" s="1" t="str">
        <f t="shared" si="27"/>
        <v/>
      </c>
      <c r="AN59" s="1" t="str">
        <f t="shared" si="27"/>
        <v/>
      </c>
      <c r="AO59" s="1" t="str">
        <f t="shared" si="27"/>
        <v/>
      </c>
      <c r="AP59" s="1" t="str">
        <f t="shared" si="27"/>
        <v/>
      </c>
      <c r="AQ59" s="1" t="str">
        <f t="shared" si="27"/>
        <v/>
      </c>
      <c r="AX59" s="18"/>
      <c r="AY59" s="18"/>
    </row>
    <row r="60" spans="1:51" ht="20.149999999999999" customHeight="1" x14ac:dyDescent="0.2">
      <c r="A60" s="1"/>
      <c r="B60" s="1"/>
      <c r="C60" s="1"/>
      <c r="D60" s="84" t="str">
        <f t="shared" si="9"/>
        <v>計</v>
      </c>
      <c r="E60" s="85" t="str">
        <f t="shared" si="15"/>
        <v/>
      </c>
      <c r="F60" s="85" t="str">
        <f t="shared" si="18"/>
        <v/>
      </c>
      <c r="G60" s="85" t="str">
        <f t="shared" si="18"/>
        <v/>
      </c>
      <c r="H60" s="85" t="str">
        <f t="shared" si="18"/>
        <v/>
      </c>
      <c r="I60" s="85" t="str">
        <f t="shared" si="18"/>
        <v/>
      </c>
      <c r="J60" s="85" t="str">
        <f t="shared" si="16"/>
        <v/>
      </c>
      <c r="K60" s="85" t="str">
        <f t="shared" si="19"/>
        <v/>
      </c>
      <c r="L60" s="86" t="str">
        <f t="shared" si="19"/>
        <v/>
      </c>
      <c r="M60" s="62">
        <f t="shared" ref="M60:AQ60" ca="1" si="28">IF(M24="","",M24)</f>
        <v>26</v>
      </c>
      <c r="N60" s="63" t="str">
        <f t="shared" si="28"/>
        <v/>
      </c>
      <c r="O60" s="64" t="str">
        <f t="shared" si="28"/>
        <v/>
      </c>
      <c r="P60" s="102">
        <f t="shared" ca="1" si="28"/>
        <v>1</v>
      </c>
      <c r="Q60" s="45" t="str">
        <f t="shared" si="28"/>
        <v/>
      </c>
      <c r="R60" s="45" t="str">
        <f t="shared" si="28"/>
        <v/>
      </c>
      <c r="S60" s="45" t="str">
        <f t="shared" si="28"/>
        <v/>
      </c>
      <c r="T60" s="38" t="str">
        <f t="shared" si="28"/>
        <v/>
      </c>
      <c r="U60" s="38" t="str">
        <f t="shared" si="28"/>
        <v/>
      </c>
      <c r="V60" s="38" t="str">
        <f t="shared" si="28"/>
        <v/>
      </c>
      <c r="W60" s="38" t="str">
        <f t="shared" si="28"/>
        <v/>
      </c>
      <c r="X60" s="38" t="str">
        <f t="shared" si="28"/>
        <v/>
      </c>
      <c r="Y60" s="45">
        <f t="shared" ca="1" si="28"/>
        <v>161</v>
      </c>
      <c r="Z60" s="45" t="str">
        <f t="shared" si="28"/>
        <v/>
      </c>
      <c r="AA60" s="45" t="str">
        <f t="shared" si="28"/>
        <v/>
      </c>
      <c r="AB60" s="102">
        <f t="shared" ca="1" si="28"/>
        <v>1</v>
      </c>
      <c r="AC60" s="102" t="str">
        <f t="shared" si="28"/>
        <v/>
      </c>
      <c r="AD60" s="102" t="str">
        <f t="shared" si="28"/>
        <v/>
      </c>
      <c r="AE60" s="102" t="str">
        <f t="shared" si="28"/>
        <v/>
      </c>
      <c r="AF60" s="38" t="str">
        <f t="shared" si="28"/>
        <v/>
      </c>
      <c r="AG60" s="38" t="str">
        <f t="shared" si="28"/>
        <v/>
      </c>
      <c r="AH60" s="38" t="str">
        <f t="shared" si="28"/>
        <v/>
      </c>
      <c r="AI60" s="38" t="str">
        <f t="shared" si="28"/>
        <v/>
      </c>
      <c r="AJ60" s="38" t="str">
        <f t="shared" si="28"/>
        <v/>
      </c>
      <c r="AK60" s="1" t="str">
        <f t="shared" si="28"/>
        <v/>
      </c>
      <c r="AL60" s="1" t="str">
        <f t="shared" si="28"/>
        <v/>
      </c>
      <c r="AM60" s="1" t="str">
        <f t="shared" si="28"/>
        <v/>
      </c>
      <c r="AN60" s="1" t="str">
        <f t="shared" si="28"/>
        <v/>
      </c>
      <c r="AO60" s="1" t="str">
        <f t="shared" si="28"/>
        <v/>
      </c>
      <c r="AP60" s="1" t="str">
        <f t="shared" si="28"/>
        <v/>
      </c>
      <c r="AQ60" s="1" t="str">
        <f t="shared" si="28"/>
        <v/>
      </c>
    </row>
    <row r="61" spans="1:51" ht="20.149999999999999" customHeight="1" x14ac:dyDescent="0.2">
      <c r="A61" s="1" t="str">
        <f t="shared" ref="A61:B63" si="29">IF(A25="","",A25)</f>
        <v/>
      </c>
      <c r="B61" s="1" t="str">
        <f t="shared" si="29"/>
        <v>(1)</v>
      </c>
      <c r="C61" s="1"/>
      <c r="D61" s="1"/>
      <c r="E61" s="1" t="str">
        <f t="shared" si="15"/>
        <v>上の表の空欄をうめなさい。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51" ht="20.149999999999999" customHeight="1" x14ac:dyDescent="0.2">
      <c r="A62" s="1" t="str">
        <f t="shared" si="29"/>
        <v/>
      </c>
      <c r="B62" s="1" t="str">
        <f t="shared" si="29"/>
        <v/>
      </c>
      <c r="C62" s="1" t="str">
        <f>IF(C26="","",C26)</f>
        <v/>
      </c>
      <c r="D62" s="1" t="str">
        <f>IF(D26="","",D26)</f>
        <v/>
      </c>
      <c r="E62" s="1" t="str">
        <f t="shared" si="15"/>
        <v/>
      </c>
      <c r="F62" s="1" t="str">
        <f t="shared" ref="F62:AQ62" si="30">IF(F26="","",F26)</f>
        <v/>
      </c>
      <c r="G62" s="1" t="str">
        <f t="shared" si="30"/>
        <v/>
      </c>
      <c r="H62" s="1" t="str">
        <f t="shared" si="30"/>
        <v/>
      </c>
      <c r="I62" s="1" t="str">
        <f t="shared" si="30"/>
        <v/>
      </c>
      <c r="J62" s="1" t="str">
        <f t="shared" si="30"/>
        <v/>
      </c>
      <c r="K62" s="1" t="str">
        <f t="shared" si="30"/>
        <v/>
      </c>
      <c r="L62" s="1" t="str">
        <f t="shared" si="30"/>
        <v/>
      </c>
      <c r="M62" s="1" t="str">
        <f t="shared" si="30"/>
        <v/>
      </c>
      <c r="N62" s="1" t="str">
        <f t="shared" si="30"/>
        <v/>
      </c>
      <c r="O62" s="1" t="str">
        <f t="shared" si="30"/>
        <v/>
      </c>
      <c r="P62" s="1" t="str">
        <f t="shared" si="30"/>
        <v/>
      </c>
      <c r="Q62" s="1" t="str">
        <f t="shared" si="30"/>
        <v/>
      </c>
      <c r="R62" s="1" t="str">
        <f t="shared" si="30"/>
        <v/>
      </c>
      <c r="S62" s="1" t="str">
        <f t="shared" si="30"/>
        <v/>
      </c>
      <c r="T62" s="1" t="str">
        <f t="shared" si="30"/>
        <v/>
      </c>
      <c r="U62" s="1" t="str">
        <f t="shared" si="30"/>
        <v/>
      </c>
      <c r="V62" s="1" t="str">
        <f t="shared" si="30"/>
        <v/>
      </c>
      <c r="W62" s="1" t="str">
        <f t="shared" si="30"/>
        <v/>
      </c>
      <c r="X62" s="1" t="str">
        <f t="shared" si="30"/>
        <v/>
      </c>
      <c r="Y62" s="1" t="str">
        <f t="shared" si="30"/>
        <v/>
      </c>
      <c r="Z62" s="1" t="str">
        <f t="shared" si="30"/>
        <v/>
      </c>
      <c r="AA62" s="1" t="str">
        <f t="shared" si="30"/>
        <v/>
      </c>
      <c r="AB62" s="1" t="str">
        <f t="shared" si="30"/>
        <v/>
      </c>
      <c r="AC62" s="1" t="str">
        <f t="shared" si="30"/>
        <v/>
      </c>
      <c r="AD62" s="1" t="str">
        <f t="shared" si="30"/>
        <v/>
      </c>
      <c r="AE62" s="1" t="str">
        <f t="shared" si="30"/>
        <v/>
      </c>
      <c r="AF62" s="1" t="str">
        <f t="shared" si="30"/>
        <v/>
      </c>
      <c r="AG62" s="1" t="str">
        <f t="shared" si="30"/>
        <v/>
      </c>
      <c r="AH62" s="1" t="str">
        <f t="shared" si="30"/>
        <v/>
      </c>
      <c r="AI62" s="1" t="str">
        <f t="shared" si="30"/>
        <v/>
      </c>
      <c r="AJ62" s="1" t="str">
        <f t="shared" si="30"/>
        <v/>
      </c>
      <c r="AK62" s="1" t="str">
        <f t="shared" si="30"/>
        <v/>
      </c>
      <c r="AL62" s="1" t="str">
        <f t="shared" si="30"/>
        <v/>
      </c>
      <c r="AM62" s="1" t="str">
        <f t="shared" si="30"/>
        <v/>
      </c>
      <c r="AN62" s="1" t="str">
        <f t="shared" si="30"/>
        <v/>
      </c>
      <c r="AO62" s="1" t="str">
        <f t="shared" si="30"/>
        <v/>
      </c>
      <c r="AP62" s="1" t="str">
        <f t="shared" si="30"/>
        <v/>
      </c>
      <c r="AQ62" s="1" t="str">
        <f t="shared" si="30"/>
        <v/>
      </c>
    </row>
    <row r="63" spans="1:51" ht="20.149999999999999" customHeight="1" x14ac:dyDescent="0.2">
      <c r="A63" s="1" t="str">
        <f t="shared" si="29"/>
        <v/>
      </c>
      <c r="B63" s="1" t="str">
        <f t="shared" si="29"/>
        <v>(2)</v>
      </c>
      <c r="C63" s="1"/>
      <c r="D63" s="1"/>
      <c r="E63" s="1" t="str">
        <f t="shared" si="15"/>
        <v>Ｂ中学校で握力が</v>
      </c>
      <c r="F63" s="1"/>
      <c r="G63" s="1"/>
      <c r="H63" s="1"/>
      <c r="I63" s="1"/>
      <c r="J63" s="1"/>
      <c r="K63" s="1"/>
      <c r="L63" s="1"/>
      <c r="M63" s="1"/>
      <c r="N63" s="1"/>
      <c r="O63" s="87">
        <f ca="1">IF(O27="","",O27)</f>
        <v>35</v>
      </c>
      <c r="P63" s="87"/>
      <c r="Q63" s="1" t="str">
        <f>IF(Q27="","",Q27)</f>
        <v>㎏未満の生徒は何人ですか。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51" ht="20.149999999999999" customHeight="1" x14ac:dyDescent="0.2">
      <c r="A64" s="1" t="str">
        <f t="shared" ref="A64:AQ64" si="31">IF(A28="","",A28)</f>
        <v/>
      </c>
      <c r="B64" s="1" t="str">
        <f t="shared" si="31"/>
        <v/>
      </c>
      <c r="C64" s="1" t="str">
        <f t="shared" si="31"/>
        <v/>
      </c>
      <c r="D64" s="1" t="str">
        <f t="shared" si="31"/>
        <v/>
      </c>
      <c r="E64" s="1" t="str">
        <f t="shared" si="31"/>
        <v/>
      </c>
      <c r="F64" s="1" t="str">
        <f t="shared" si="31"/>
        <v/>
      </c>
      <c r="G64" s="1" t="str">
        <f t="shared" si="31"/>
        <v/>
      </c>
      <c r="H64" s="1" t="str">
        <f t="shared" si="31"/>
        <v/>
      </c>
      <c r="I64" s="1" t="str">
        <f t="shared" si="31"/>
        <v/>
      </c>
      <c r="J64" s="1" t="str">
        <f t="shared" si="31"/>
        <v/>
      </c>
      <c r="K64" s="1" t="str">
        <f t="shared" si="31"/>
        <v/>
      </c>
      <c r="L64" s="1" t="str">
        <f t="shared" si="31"/>
        <v/>
      </c>
      <c r="M64" s="1" t="str">
        <f t="shared" si="31"/>
        <v/>
      </c>
      <c r="N64" s="1" t="str">
        <f t="shared" si="31"/>
        <v/>
      </c>
      <c r="O64" s="1" t="str">
        <f t="shared" si="31"/>
        <v/>
      </c>
      <c r="P64" s="1" t="str">
        <f t="shared" si="31"/>
        <v/>
      </c>
      <c r="Q64" s="1" t="str">
        <f t="shared" si="31"/>
        <v/>
      </c>
      <c r="R64" s="1" t="str">
        <f t="shared" si="31"/>
        <v/>
      </c>
      <c r="S64" s="1" t="str">
        <f t="shared" si="31"/>
        <v/>
      </c>
      <c r="T64" s="1" t="str">
        <f t="shared" si="31"/>
        <v/>
      </c>
      <c r="U64" s="1" t="str">
        <f t="shared" si="31"/>
        <v/>
      </c>
      <c r="V64" s="1" t="str">
        <f t="shared" si="31"/>
        <v/>
      </c>
      <c r="W64" s="1" t="str">
        <f t="shared" si="31"/>
        <v/>
      </c>
      <c r="X64" s="1" t="str">
        <f t="shared" si="31"/>
        <v/>
      </c>
      <c r="Y64" s="1" t="str">
        <f t="shared" si="31"/>
        <v/>
      </c>
      <c r="Z64" s="1" t="str">
        <f t="shared" si="31"/>
        <v/>
      </c>
      <c r="AA64" s="1" t="str">
        <f t="shared" si="31"/>
        <v/>
      </c>
      <c r="AB64" s="1" t="str">
        <f t="shared" si="31"/>
        <v/>
      </c>
      <c r="AC64" s="1" t="str">
        <f t="shared" si="31"/>
        <v/>
      </c>
      <c r="AD64" s="1" t="str">
        <f t="shared" si="31"/>
        <v/>
      </c>
      <c r="AE64" s="1" t="str">
        <f t="shared" si="31"/>
        <v/>
      </c>
      <c r="AF64" s="1" t="str">
        <f t="shared" si="31"/>
        <v/>
      </c>
      <c r="AG64" s="116">
        <f ca="1">IF(O63=30,SUM(Y52:AA54),SUM(Y52:AA55))</f>
        <v>82</v>
      </c>
      <c r="AH64" s="116"/>
      <c r="AI64" s="116"/>
      <c r="AJ64" s="116"/>
      <c r="AK64" s="34" t="s">
        <v>98</v>
      </c>
      <c r="AL64" s="34"/>
      <c r="AM64" s="1" t="str">
        <f t="shared" si="31"/>
        <v/>
      </c>
      <c r="AN64" s="1" t="str">
        <f t="shared" si="31"/>
        <v/>
      </c>
      <c r="AO64" s="1" t="str">
        <f t="shared" si="31"/>
        <v/>
      </c>
      <c r="AP64" s="1" t="str">
        <f t="shared" si="31"/>
        <v/>
      </c>
      <c r="AQ64" s="1" t="str">
        <f t="shared" si="31"/>
        <v/>
      </c>
    </row>
    <row r="65" spans="1:43" ht="20.149999999999999" customHeight="1" x14ac:dyDescent="0.2">
      <c r="A65" s="1" t="str">
        <f t="shared" ref="A65:AQ65" si="32">IF(A29="","",A29)</f>
        <v/>
      </c>
      <c r="B65" s="1" t="str">
        <f t="shared" si="32"/>
        <v/>
      </c>
      <c r="C65" s="1" t="str">
        <f t="shared" si="32"/>
        <v/>
      </c>
      <c r="D65" s="1" t="str">
        <f t="shared" si="32"/>
        <v/>
      </c>
      <c r="E65" s="1" t="str">
        <f t="shared" si="32"/>
        <v/>
      </c>
      <c r="F65" s="1" t="str">
        <f t="shared" si="32"/>
        <v/>
      </c>
      <c r="G65" s="1" t="str">
        <f t="shared" si="32"/>
        <v/>
      </c>
      <c r="H65" s="1" t="str">
        <f t="shared" si="32"/>
        <v/>
      </c>
      <c r="I65" s="1" t="str">
        <f t="shared" si="32"/>
        <v/>
      </c>
      <c r="J65" s="1" t="str">
        <f t="shared" si="32"/>
        <v/>
      </c>
      <c r="K65" s="1" t="str">
        <f t="shared" si="32"/>
        <v/>
      </c>
      <c r="L65" s="1" t="str">
        <f t="shared" si="32"/>
        <v/>
      </c>
      <c r="M65" s="1" t="str">
        <f t="shared" si="32"/>
        <v/>
      </c>
      <c r="N65" s="1" t="str">
        <f t="shared" si="32"/>
        <v/>
      </c>
      <c r="O65" s="1" t="str">
        <f t="shared" si="32"/>
        <v/>
      </c>
      <c r="P65" s="1" t="str">
        <f t="shared" si="32"/>
        <v/>
      </c>
      <c r="Q65" s="1" t="str">
        <f t="shared" si="32"/>
        <v/>
      </c>
      <c r="R65" s="1" t="str">
        <f t="shared" si="32"/>
        <v/>
      </c>
      <c r="S65" s="1" t="str">
        <f t="shared" si="32"/>
        <v/>
      </c>
      <c r="T65" s="1" t="str">
        <f t="shared" si="32"/>
        <v/>
      </c>
      <c r="U65" s="1" t="str">
        <f t="shared" si="32"/>
        <v/>
      </c>
      <c r="V65" s="1" t="str">
        <f t="shared" si="32"/>
        <v/>
      </c>
      <c r="W65" s="1" t="str">
        <f t="shared" si="32"/>
        <v/>
      </c>
      <c r="X65" s="1" t="str">
        <f t="shared" si="32"/>
        <v/>
      </c>
      <c r="Y65" s="1" t="str">
        <f t="shared" si="32"/>
        <v/>
      </c>
      <c r="Z65" s="1" t="str">
        <f t="shared" si="32"/>
        <v/>
      </c>
      <c r="AA65" s="1" t="str">
        <f t="shared" si="32"/>
        <v/>
      </c>
      <c r="AB65" s="1" t="str">
        <f t="shared" si="32"/>
        <v/>
      </c>
      <c r="AC65" s="1" t="str">
        <f t="shared" si="32"/>
        <v/>
      </c>
      <c r="AD65" s="1" t="str">
        <f t="shared" si="32"/>
        <v/>
      </c>
      <c r="AE65" s="1" t="str">
        <f t="shared" si="32"/>
        <v/>
      </c>
      <c r="AF65" s="1" t="str">
        <f t="shared" si="32"/>
        <v/>
      </c>
      <c r="AG65" s="1" t="str">
        <f t="shared" si="32"/>
        <v/>
      </c>
      <c r="AH65" s="1" t="str">
        <f t="shared" si="32"/>
        <v/>
      </c>
      <c r="AI65" s="1" t="str">
        <f t="shared" si="32"/>
        <v/>
      </c>
      <c r="AJ65" s="1" t="str">
        <f t="shared" si="32"/>
        <v/>
      </c>
      <c r="AK65" s="1" t="str">
        <f t="shared" si="32"/>
        <v/>
      </c>
      <c r="AL65" s="1" t="str">
        <f t="shared" si="32"/>
        <v/>
      </c>
      <c r="AM65" s="1" t="str">
        <f t="shared" si="32"/>
        <v/>
      </c>
      <c r="AN65" s="1" t="str">
        <f t="shared" si="32"/>
        <v/>
      </c>
      <c r="AO65" s="1" t="str">
        <f t="shared" si="32"/>
        <v/>
      </c>
      <c r="AP65" s="1" t="str">
        <f t="shared" si="32"/>
        <v/>
      </c>
      <c r="AQ65" s="1" t="str">
        <f t="shared" si="32"/>
        <v/>
      </c>
    </row>
    <row r="66" spans="1:43" ht="20.149999999999999" customHeight="1" x14ac:dyDescent="0.2">
      <c r="A66" s="1" t="str">
        <f>IF(A30="","",A30)</f>
        <v/>
      </c>
      <c r="B66" s="1" t="str">
        <f>IF(B30="","",B30)</f>
        <v>(3)</v>
      </c>
      <c r="C66" s="1"/>
      <c r="D66" s="1"/>
      <c r="E66" s="1" t="str">
        <f>IF(E30="","",E30)</f>
        <v>握力が</v>
      </c>
      <c r="F66" s="1"/>
      <c r="G66" s="1"/>
      <c r="H66" s="1"/>
      <c r="I66" s="87">
        <f ca="1">IF(I30="","",I30)</f>
        <v>35</v>
      </c>
      <c r="J66" s="87"/>
      <c r="K66" s="1" t="str">
        <f>IF(K30="","",K30)</f>
        <v>㎏未満の生徒の割合が大きいのは，どちらの中学校ですか。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1:43" ht="20.149999999999999" customHeight="1" x14ac:dyDescent="0.2">
      <c r="A67" s="1" t="str">
        <f>IF(A31="","",A31)</f>
        <v/>
      </c>
      <c r="B67" s="1" t="str">
        <f>IF(B31="","",B31)</f>
        <v/>
      </c>
      <c r="C67" s="1" t="str">
        <f>IF(C31="","",C31)</f>
        <v/>
      </c>
      <c r="D67" s="1" t="str">
        <f>IF(D31="","",D31)</f>
        <v/>
      </c>
      <c r="E67" s="16" t="s">
        <v>99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17">
        <f ca="1">IF($I$66=35,T55,T56)</f>
        <v>0.53846153846153855</v>
      </c>
      <c r="Q67" s="117"/>
      <c r="R67" s="117"/>
      <c r="S67" s="117"/>
      <c r="T67" s="16" t="s">
        <v>76</v>
      </c>
      <c r="U67" s="16"/>
      <c r="V67" s="16" t="s">
        <v>100</v>
      </c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17">
        <f ca="1">IF($I$66=35,AF55,AF56)</f>
        <v>0.50931677018633537</v>
      </c>
      <c r="AH67" s="117"/>
      <c r="AI67" s="117"/>
      <c r="AJ67" s="117"/>
      <c r="AK67" s="1"/>
      <c r="AL67" s="1"/>
      <c r="AM67" s="1"/>
      <c r="AN67" s="1"/>
      <c r="AO67" s="1"/>
      <c r="AP67" s="1"/>
      <c r="AQ67" s="1"/>
    </row>
    <row r="68" spans="1:43" ht="20.149999999999999" customHeight="1" x14ac:dyDescent="0.2">
      <c r="A68" s="1" t="str">
        <f t="shared" ref="A68:AQ68" si="33">IF(A32="","",A32)</f>
        <v/>
      </c>
      <c r="B68" s="1" t="str">
        <f t="shared" si="33"/>
        <v/>
      </c>
      <c r="C68" s="1" t="str">
        <f t="shared" si="33"/>
        <v/>
      </c>
      <c r="D68" s="1" t="str">
        <f t="shared" si="33"/>
        <v/>
      </c>
      <c r="E68" s="1" t="str">
        <f t="shared" si="33"/>
        <v/>
      </c>
      <c r="F68" s="1" t="str">
        <f t="shared" si="33"/>
        <v/>
      </c>
      <c r="G68" s="1" t="str">
        <f t="shared" si="33"/>
        <v/>
      </c>
      <c r="H68" s="1" t="str">
        <f t="shared" si="33"/>
        <v/>
      </c>
      <c r="I68" s="1" t="str">
        <f t="shared" si="33"/>
        <v/>
      </c>
      <c r="J68" s="1" t="str">
        <f t="shared" si="33"/>
        <v/>
      </c>
      <c r="K68" s="1" t="str">
        <f t="shared" si="33"/>
        <v/>
      </c>
      <c r="L68" s="1" t="str">
        <f t="shared" si="33"/>
        <v/>
      </c>
      <c r="M68" s="1" t="str">
        <f t="shared" si="33"/>
        <v/>
      </c>
      <c r="N68" s="1" t="str">
        <f t="shared" si="33"/>
        <v/>
      </c>
      <c r="O68" s="1" t="str">
        <f t="shared" si="33"/>
        <v/>
      </c>
      <c r="P68" s="1" t="str">
        <f t="shared" si="33"/>
        <v/>
      </c>
      <c r="Q68" s="1" t="str">
        <f t="shared" si="33"/>
        <v/>
      </c>
      <c r="R68" s="1" t="str">
        <f t="shared" si="33"/>
        <v/>
      </c>
      <c r="S68" s="1" t="str">
        <f t="shared" si="33"/>
        <v/>
      </c>
      <c r="T68" s="1" t="str">
        <f t="shared" si="33"/>
        <v/>
      </c>
      <c r="U68" s="1" t="str">
        <f t="shared" si="33"/>
        <v/>
      </c>
      <c r="V68" s="1" t="str">
        <f t="shared" si="33"/>
        <v/>
      </c>
      <c r="W68" s="1" t="str">
        <f t="shared" si="33"/>
        <v/>
      </c>
      <c r="X68" s="1" t="str">
        <f t="shared" si="33"/>
        <v/>
      </c>
      <c r="Y68" s="1" t="str">
        <f t="shared" si="33"/>
        <v/>
      </c>
      <c r="Z68" s="1" t="str">
        <f t="shared" si="33"/>
        <v/>
      </c>
      <c r="AA68" s="1" t="str">
        <f t="shared" si="33"/>
        <v/>
      </c>
      <c r="AB68" s="1" t="str">
        <f t="shared" si="33"/>
        <v/>
      </c>
      <c r="AC68" s="1" t="str">
        <f t="shared" si="33"/>
        <v/>
      </c>
      <c r="AD68" s="1" t="str">
        <f t="shared" si="33"/>
        <v/>
      </c>
      <c r="AE68" s="1" t="str">
        <f t="shared" si="33"/>
        <v/>
      </c>
      <c r="AF68" s="1" t="str">
        <f t="shared" si="33"/>
        <v/>
      </c>
      <c r="AG68" s="118" t="str">
        <f ca="1">IF(P67&gt;AG67,"Ａ中学校",IF(P67&lt;AG67,"Ｂ中学校","同じ"))</f>
        <v>Ａ中学校</v>
      </c>
      <c r="AH68" s="118"/>
      <c r="AI68" s="118"/>
      <c r="AJ68" s="118"/>
      <c r="AK68" s="118"/>
      <c r="AL68" s="118"/>
      <c r="AM68" s="1" t="str">
        <f t="shared" si="33"/>
        <v/>
      </c>
      <c r="AN68" s="1" t="str">
        <f t="shared" si="33"/>
        <v/>
      </c>
      <c r="AO68" s="1" t="str">
        <f t="shared" si="33"/>
        <v/>
      </c>
      <c r="AP68" s="1" t="str">
        <f t="shared" si="33"/>
        <v/>
      </c>
      <c r="AQ68" s="1" t="str">
        <f t="shared" si="33"/>
        <v/>
      </c>
    </row>
    <row r="69" spans="1:43" ht="20.149999999999999" customHeight="1" x14ac:dyDescent="0.2">
      <c r="A69" s="1" t="str">
        <f>IF(A33="","",A33)</f>
        <v>３．</v>
      </c>
      <c r="B69" s="1"/>
      <c r="C69" s="1" t="str">
        <f>IF(C33="","",C33)</f>
        <v>右の表は服につけるボタンＡとボタンＢを何回も投げて，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45"/>
      <c r="AH69" s="45" t="str">
        <f t="shared" ref="AH69:AQ69" si="34">IF(AH33="","",AH33)</f>
        <v/>
      </c>
      <c r="AI69" s="45" t="str">
        <f t="shared" si="34"/>
        <v>表</v>
      </c>
      <c r="AJ69" s="45" t="str">
        <f t="shared" si="34"/>
        <v/>
      </c>
      <c r="AK69" s="45" t="str">
        <f t="shared" si="34"/>
        <v/>
      </c>
      <c r="AL69" s="45" t="str">
        <f t="shared" si="34"/>
        <v>裏</v>
      </c>
      <c r="AM69" s="45" t="str">
        <f t="shared" si="34"/>
        <v/>
      </c>
      <c r="AN69" s="45" t="str">
        <f t="shared" si="34"/>
        <v/>
      </c>
      <c r="AO69" s="45" t="str">
        <f t="shared" si="34"/>
        <v>合計</v>
      </c>
      <c r="AP69" s="45" t="str">
        <f t="shared" si="34"/>
        <v/>
      </c>
      <c r="AQ69" s="45" t="str">
        <f t="shared" si="34"/>
        <v/>
      </c>
    </row>
    <row r="70" spans="1:43" ht="20.149999999999999" customHeight="1" x14ac:dyDescent="0.2">
      <c r="C70" s="1" t="str">
        <f>IF(C34="","",C34)</f>
        <v>表と裏の出た回数をまとめたものです。</v>
      </c>
      <c r="AG70" s="45" t="str">
        <f>IF(AG34="","",AG34)</f>
        <v>Ａ</v>
      </c>
      <c r="AH70" s="45" t="str">
        <f>IF(AH34="","",AH34)</f>
        <v/>
      </c>
      <c r="AI70" s="61">
        <f t="shared" ref="AI70:AQ70" ca="1" si="35">IF(AI34="","",AI34)</f>
        <v>1156</v>
      </c>
      <c r="AJ70" s="61" t="str">
        <f t="shared" si="35"/>
        <v/>
      </c>
      <c r="AK70" s="61" t="str">
        <f t="shared" si="35"/>
        <v/>
      </c>
      <c r="AL70" s="61">
        <f t="shared" ca="1" si="35"/>
        <v>1507</v>
      </c>
      <c r="AM70" s="61" t="str">
        <f t="shared" si="35"/>
        <v/>
      </c>
      <c r="AN70" s="61" t="str">
        <f t="shared" si="35"/>
        <v/>
      </c>
      <c r="AO70" s="61">
        <f t="shared" ca="1" si="35"/>
        <v>2663</v>
      </c>
      <c r="AP70" s="61" t="str">
        <f t="shared" si="35"/>
        <v/>
      </c>
      <c r="AQ70" s="61" t="str">
        <f t="shared" si="35"/>
        <v/>
      </c>
    </row>
    <row r="71" spans="1:43" ht="20.149999999999999" customHeight="1" x14ac:dyDescent="0.2">
      <c r="C71" s="1" t="str">
        <f>IF(C35="","",C35)</f>
        <v>ＡとＢでは，どちらの方が，表が出やすいですか。</v>
      </c>
      <c r="AG71" s="45" t="str">
        <f>IF(AG35="","",AG35)</f>
        <v>Ｂ</v>
      </c>
      <c r="AH71" s="45" t="str">
        <f>IF(AH35="","",AH35)</f>
        <v/>
      </c>
      <c r="AI71" s="61">
        <f t="shared" ref="AI71:AQ71" ca="1" si="36">IF(AI35="","",AI35)</f>
        <v>1305</v>
      </c>
      <c r="AJ71" s="61" t="str">
        <f t="shared" si="36"/>
        <v/>
      </c>
      <c r="AK71" s="61" t="str">
        <f t="shared" si="36"/>
        <v/>
      </c>
      <c r="AL71" s="61">
        <f t="shared" ca="1" si="36"/>
        <v>2026</v>
      </c>
      <c r="AM71" s="61" t="str">
        <f t="shared" si="36"/>
        <v/>
      </c>
      <c r="AN71" s="61" t="str">
        <f t="shared" si="36"/>
        <v/>
      </c>
      <c r="AO71" s="61">
        <f t="shared" ca="1" si="36"/>
        <v>3331</v>
      </c>
      <c r="AP71" s="61" t="str">
        <f t="shared" si="36"/>
        <v/>
      </c>
      <c r="AQ71" s="61" t="str">
        <f t="shared" si="36"/>
        <v/>
      </c>
    </row>
    <row r="72" spans="1:43" ht="20.149999999999999" customHeight="1" x14ac:dyDescent="0.2">
      <c r="C72" s="9" t="s">
        <v>105</v>
      </c>
      <c r="D72" s="9"/>
      <c r="E72" s="70">
        <f ca="1">AI70</f>
        <v>1156</v>
      </c>
      <c r="F72" s="70"/>
      <c r="G72" s="70"/>
      <c r="H72" s="70" t="s">
        <v>64</v>
      </c>
      <c r="I72" s="70"/>
      <c r="J72" s="70">
        <f ca="1">AO70</f>
        <v>2663</v>
      </c>
      <c r="K72" s="70"/>
      <c r="L72" s="70"/>
      <c r="M72" s="70" t="s">
        <v>6</v>
      </c>
      <c r="N72" s="70"/>
      <c r="O72" s="111">
        <f ca="1">E72/J72</f>
        <v>0.4340968832144198</v>
      </c>
      <c r="P72" s="111"/>
      <c r="Q72" s="111"/>
      <c r="R72" s="9"/>
      <c r="S72" s="9" t="s">
        <v>105</v>
      </c>
      <c r="T72" s="9"/>
      <c r="U72" s="70">
        <f ca="1">AI71</f>
        <v>1305</v>
      </c>
      <c r="V72" s="70"/>
      <c r="W72" s="70"/>
      <c r="X72" s="70" t="s">
        <v>64</v>
      </c>
      <c r="Y72" s="70"/>
      <c r="Z72" s="70">
        <f ca="1">AO71</f>
        <v>3331</v>
      </c>
      <c r="AA72" s="70"/>
      <c r="AB72" s="70"/>
      <c r="AC72" s="70" t="s">
        <v>6</v>
      </c>
      <c r="AD72" s="70"/>
      <c r="AE72" s="111">
        <f ca="1">U72/Z72</f>
        <v>0.39177424196937854</v>
      </c>
      <c r="AF72" s="111"/>
      <c r="AG72" s="111"/>
      <c r="AH72" s="9"/>
      <c r="AI72" s="9"/>
      <c r="AJ72" s="9"/>
      <c r="AK72" s="9"/>
      <c r="AL72" s="119" t="str">
        <f ca="1">IF(O72&gt;AE72,"Ａ",IF(O72&lt;AE72,"Ｂ","同じ"))</f>
        <v>Ａ</v>
      </c>
      <c r="AM72" s="119"/>
      <c r="AN72" s="119"/>
      <c r="AO72" s="119"/>
    </row>
    <row r="73" spans="1:43" ht="20.149999999999999" customHeight="1" x14ac:dyDescent="0.2"/>
    <row r="74" spans="1:43" ht="20.149999999999999" customHeight="1" x14ac:dyDescent="0.2"/>
    <row r="75" spans="1:43" ht="20.149999999999999" customHeight="1" x14ac:dyDescent="0.2"/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</sheetData>
  <mergeCells count="288">
    <mergeCell ref="E72:G72"/>
    <mergeCell ref="H72:I72"/>
    <mergeCell ref="J72:L72"/>
    <mergeCell ref="M72:N72"/>
    <mergeCell ref="O72:Q72"/>
    <mergeCell ref="AG69:AH69"/>
    <mergeCell ref="AI69:AK69"/>
    <mergeCell ref="AL69:AN69"/>
    <mergeCell ref="AO69:AQ69"/>
    <mergeCell ref="AG68:AL68"/>
    <mergeCell ref="AG35:AH35"/>
    <mergeCell ref="AG34:AH34"/>
    <mergeCell ref="U72:W72"/>
    <mergeCell ref="AG70:AH70"/>
    <mergeCell ref="AI70:AK70"/>
    <mergeCell ref="AL70:AN70"/>
    <mergeCell ref="AO70:AQ70"/>
    <mergeCell ref="AG71:AH71"/>
    <mergeCell ref="AI71:AK71"/>
    <mergeCell ref="AL71:AN71"/>
    <mergeCell ref="AO71:AQ71"/>
    <mergeCell ref="X72:Y72"/>
    <mergeCell ref="Z72:AB72"/>
    <mergeCell ref="AC72:AD72"/>
    <mergeCell ref="AE72:AG72"/>
    <mergeCell ref="AL72:AO72"/>
    <mergeCell ref="AD42:AE42"/>
    <mergeCell ref="O63:P63"/>
    <mergeCell ref="I66:J66"/>
    <mergeCell ref="AG64:AJ64"/>
    <mergeCell ref="P67:S67"/>
    <mergeCell ref="AG67:AJ67"/>
    <mergeCell ref="D60:L60"/>
    <mergeCell ref="M60:O60"/>
    <mergeCell ref="P60:S60"/>
    <mergeCell ref="AI33:AK33"/>
    <mergeCell ref="AI34:AK34"/>
    <mergeCell ref="AG33:AH33"/>
    <mergeCell ref="D58:E58"/>
    <mergeCell ref="G58:H58"/>
    <mergeCell ref="I58:J58"/>
    <mergeCell ref="M58:O58"/>
    <mergeCell ref="P58:S58"/>
    <mergeCell ref="T60:X60"/>
    <mergeCell ref="Y60:AA60"/>
    <mergeCell ref="AB60:AE60"/>
    <mergeCell ref="AF58:AJ58"/>
    <mergeCell ref="D59:E59"/>
    <mergeCell ref="G59:H59"/>
    <mergeCell ref="I59:J59"/>
    <mergeCell ref="M59:O59"/>
    <mergeCell ref="P59:S59"/>
    <mergeCell ref="T59:X59"/>
    <mergeCell ref="AF60:AJ60"/>
    <mergeCell ref="T58:X58"/>
    <mergeCell ref="Y58:AA58"/>
    <mergeCell ref="AB58:AE58"/>
    <mergeCell ref="Y56:AA56"/>
    <mergeCell ref="AB56:AE56"/>
    <mergeCell ref="AF56:AJ56"/>
    <mergeCell ref="Y57:AA57"/>
    <mergeCell ref="Y59:AA59"/>
    <mergeCell ref="AB59:AE59"/>
    <mergeCell ref="AF59:AJ59"/>
    <mergeCell ref="AB57:AE57"/>
    <mergeCell ref="AF57:AJ57"/>
    <mergeCell ref="D56:E56"/>
    <mergeCell ref="G56:H56"/>
    <mergeCell ref="I56:J56"/>
    <mergeCell ref="M56:O56"/>
    <mergeCell ref="P56:S56"/>
    <mergeCell ref="T56:X56"/>
    <mergeCell ref="D57:E57"/>
    <mergeCell ref="G57:H57"/>
    <mergeCell ref="I57:J57"/>
    <mergeCell ref="M57:O57"/>
    <mergeCell ref="P57:S57"/>
    <mergeCell ref="T57:X57"/>
    <mergeCell ref="D55:E55"/>
    <mergeCell ref="G55:H55"/>
    <mergeCell ref="I55:J55"/>
    <mergeCell ref="M55:O55"/>
    <mergeCell ref="P55:S55"/>
    <mergeCell ref="T55:X55"/>
    <mergeCell ref="Y55:AA55"/>
    <mergeCell ref="AB55:AE55"/>
    <mergeCell ref="AF55:AJ55"/>
    <mergeCell ref="D54:E54"/>
    <mergeCell ref="G54:H54"/>
    <mergeCell ref="I54:J54"/>
    <mergeCell ref="M54:O54"/>
    <mergeCell ref="P54:S54"/>
    <mergeCell ref="T54:X54"/>
    <mergeCell ref="Y54:AA54"/>
    <mergeCell ref="AB54:AE54"/>
    <mergeCell ref="AF54:AJ54"/>
    <mergeCell ref="D53:E53"/>
    <mergeCell ref="G53:H53"/>
    <mergeCell ref="I53:J53"/>
    <mergeCell ref="M53:O53"/>
    <mergeCell ref="P53:S53"/>
    <mergeCell ref="T53:X53"/>
    <mergeCell ref="Y53:AA53"/>
    <mergeCell ref="AB53:AE53"/>
    <mergeCell ref="AF53:AJ53"/>
    <mergeCell ref="M51:O51"/>
    <mergeCell ref="P51:S51"/>
    <mergeCell ref="T51:X51"/>
    <mergeCell ref="Y51:AA51"/>
    <mergeCell ref="AB51:AE51"/>
    <mergeCell ref="AF51:AJ51"/>
    <mergeCell ref="D52:E52"/>
    <mergeCell ref="G52:H52"/>
    <mergeCell ref="I52:J52"/>
    <mergeCell ref="M52:O52"/>
    <mergeCell ref="P52:S52"/>
    <mergeCell ref="T52:X52"/>
    <mergeCell ref="Y52:AA52"/>
    <mergeCell ref="AB52:AE52"/>
    <mergeCell ref="AF52:AJ52"/>
    <mergeCell ref="I30:J30"/>
    <mergeCell ref="P47:X47"/>
    <mergeCell ref="D48:L50"/>
    <mergeCell ref="M48:X48"/>
    <mergeCell ref="Y48:AJ48"/>
    <mergeCell ref="M49:O49"/>
    <mergeCell ref="P49:S49"/>
    <mergeCell ref="T49:X49"/>
    <mergeCell ref="Y49:AA49"/>
    <mergeCell ref="AB49:AE49"/>
    <mergeCell ref="AF49:AJ49"/>
    <mergeCell ref="M50:O50"/>
    <mergeCell ref="P50:S50"/>
    <mergeCell ref="T50:X50"/>
    <mergeCell ref="Y50:AA50"/>
    <mergeCell ref="AB50:AE50"/>
    <mergeCell ref="AF50:AJ50"/>
    <mergeCell ref="AI35:AK35"/>
    <mergeCell ref="I44:J44"/>
    <mergeCell ref="T44:U44"/>
    <mergeCell ref="AD44:AE44"/>
    <mergeCell ref="T42:U42"/>
    <mergeCell ref="V42:W42"/>
    <mergeCell ref="AO1:AP1"/>
    <mergeCell ref="Y24:AA24"/>
    <mergeCell ref="AB24:AE24"/>
    <mergeCell ref="AF24:AJ24"/>
    <mergeCell ref="D12:L14"/>
    <mergeCell ref="M12:X12"/>
    <mergeCell ref="Y12:AJ12"/>
    <mergeCell ref="P11:X11"/>
    <mergeCell ref="Y22:AA22"/>
    <mergeCell ref="AB22:AE22"/>
    <mergeCell ref="Y19:AA19"/>
    <mergeCell ref="AB19:AE19"/>
    <mergeCell ref="AF19:AJ19"/>
    <mergeCell ref="AF22:AJ22"/>
    <mergeCell ref="Y23:AA23"/>
    <mergeCell ref="AB23:AE23"/>
    <mergeCell ref="AF23:AJ23"/>
    <mergeCell ref="Y20:AA20"/>
    <mergeCell ref="AB20:AE20"/>
    <mergeCell ref="AF20:AJ20"/>
    <mergeCell ref="Y21:AA21"/>
    <mergeCell ref="AB21:AE21"/>
    <mergeCell ref="AF21:AJ21"/>
    <mergeCell ref="Y16:AA16"/>
    <mergeCell ref="G20:H20"/>
    <mergeCell ref="I20:J20"/>
    <mergeCell ref="P21:S21"/>
    <mergeCell ref="P22:S22"/>
    <mergeCell ref="P23:S23"/>
    <mergeCell ref="P24:S24"/>
    <mergeCell ref="T13:X13"/>
    <mergeCell ref="T14:X14"/>
    <mergeCell ref="T15:X15"/>
    <mergeCell ref="T16:X16"/>
    <mergeCell ref="T17:X17"/>
    <mergeCell ref="T18:X18"/>
    <mergeCell ref="T19:X19"/>
    <mergeCell ref="T20:X20"/>
    <mergeCell ref="T21:X21"/>
    <mergeCell ref="T22:X22"/>
    <mergeCell ref="T23:X23"/>
    <mergeCell ref="T24:X24"/>
    <mergeCell ref="P20:S20"/>
    <mergeCell ref="AB6:AC6"/>
    <mergeCell ref="AD6:AE6"/>
    <mergeCell ref="I23:J23"/>
    <mergeCell ref="Y13:AA13"/>
    <mergeCell ref="AB13:AE13"/>
    <mergeCell ref="Y14:AA14"/>
    <mergeCell ref="AB14:AE14"/>
    <mergeCell ref="Y15:AA15"/>
    <mergeCell ref="AB15:AE15"/>
    <mergeCell ref="M15:O15"/>
    <mergeCell ref="M20:O20"/>
    <mergeCell ref="M21:O21"/>
    <mergeCell ref="M22:O22"/>
    <mergeCell ref="N6:O6"/>
    <mergeCell ref="P6:Q6"/>
    <mergeCell ref="I17:J17"/>
    <mergeCell ref="I18:J18"/>
    <mergeCell ref="I19:J19"/>
    <mergeCell ref="AB16:AE16"/>
    <mergeCell ref="Y17:AA17"/>
    <mergeCell ref="AB17:AE17"/>
    <mergeCell ref="Y18:AA18"/>
    <mergeCell ref="AB18:AE18"/>
    <mergeCell ref="AN6:AO6"/>
    <mergeCell ref="AH6:AI6"/>
    <mergeCell ref="AJ6:AK6"/>
    <mergeCell ref="AF42:AG42"/>
    <mergeCell ref="AH42:AI42"/>
    <mergeCell ref="AJ42:AK42"/>
    <mergeCell ref="AL42:AM42"/>
    <mergeCell ref="AN42:AO42"/>
    <mergeCell ref="AO37:AP37"/>
    <mergeCell ref="AF13:AJ13"/>
    <mergeCell ref="AF14:AJ14"/>
    <mergeCell ref="AF15:AJ15"/>
    <mergeCell ref="AL33:AN33"/>
    <mergeCell ref="AO33:AQ33"/>
    <mergeCell ref="AL34:AN34"/>
    <mergeCell ref="AO34:AQ34"/>
    <mergeCell ref="AL35:AN35"/>
    <mergeCell ref="AO35:AQ35"/>
    <mergeCell ref="AF6:AG6"/>
    <mergeCell ref="AL6:AM6"/>
    <mergeCell ref="AF16:AJ16"/>
    <mergeCell ref="AF17:AJ17"/>
    <mergeCell ref="AF18:AJ18"/>
    <mergeCell ref="D42:E42"/>
    <mergeCell ref="F42:G42"/>
    <mergeCell ref="H42:I42"/>
    <mergeCell ref="J42:K42"/>
    <mergeCell ref="L42:M42"/>
    <mergeCell ref="N42:O42"/>
    <mergeCell ref="X42:Y42"/>
    <mergeCell ref="Z42:AA42"/>
    <mergeCell ref="AB42:AC42"/>
    <mergeCell ref="R6:S6"/>
    <mergeCell ref="T6:U6"/>
    <mergeCell ref="V6:W6"/>
    <mergeCell ref="X6:Y6"/>
    <mergeCell ref="P42:Q42"/>
    <mergeCell ref="R42:S42"/>
    <mergeCell ref="Z6:AA6"/>
    <mergeCell ref="M23:O23"/>
    <mergeCell ref="M24:O24"/>
    <mergeCell ref="M16:O16"/>
    <mergeCell ref="M17:O17"/>
    <mergeCell ref="M18:O18"/>
    <mergeCell ref="M19:O19"/>
    <mergeCell ref="M13:O13"/>
    <mergeCell ref="M14:O14"/>
    <mergeCell ref="P13:S13"/>
    <mergeCell ref="P14:S14"/>
    <mergeCell ref="P15:S15"/>
    <mergeCell ref="P16:S16"/>
    <mergeCell ref="P17:S17"/>
    <mergeCell ref="P18:S18"/>
    <mergeCell ref="P19:S19"/>
    <mergeCell ref="O27:P27"/>
    <mergeCell ref="D24:L24"/>
    <mergeCell ref="D6:E6"/>
    <mergeCell ref="F6:G6"/>
    <mergeCell ref="H6:I6"/>
    <mergeCell ref="J6:K6"/>
    <mergeCell ref="L6:M6"/>
    <mergeCell ref="D16:E16"/>
    <mergeCell ref="G16:H16"/>
    <mergeCell ref="I16:J16"/>
    <mergeCell ref="D17:E17"/>
    <mergeCell ref="D21:E21"/>
    <mergeCell ref="G21:H21"/>
    <mergeCell ref="I21:J21"/>
    <mergeCell ref="D22:E22"/>
    <mergeCell ref="G22:H22"/>
    <mergeCell ref="I22:J22"/>
    <mergeCell ref="D23:E23"/>
    <mergeCell ref="G23:H23"/>
    <mergeCell ref="G17:H17"/>
    <mergeCell ref="D18:E18"/>
    <mergeCell ref="G18:H18"/>
    <mergeCell ref="D19:E19"/>
    <mergeCell ref="G19:H19"/>
    <mergeCell ref="D20:E20"/>
  </mergeCells>
  <phoneticPr fontId="8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&amp;L資料の活用&amp;R数学ドリル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データの活用①</vt:lpstr>
      <vt:lpstr>データの活用②</vt:lpstr>
      <vt:lpstr>データの活用③</vt:lpstr>
      <vt:lpstr>データの活用①!Print_Area</vt:lpstr>
      <vt:lpstr>データの活用②!Print_Area</vt:lpstr>
      <vt:lpstr>データの活用③!Print_Area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2021-05-01T23:42:12Z</cp:lastPrinted>
  <dcterms:created xsi:type="dcterms:W3CDTF">2001-12-02T07:51:06Z</dcterms:created>
  <dcterms:modified xsi:type="dcterms:W3CDTF">2025-05-06T01:06:36Z</dcterms:modified>
</cp:coreProperties>
</file>