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F3ECA135-2CC3-4E67-85FA-15B800383CF5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図形と相似①" sheetId="7" r:id="rId1"/>
    <sheet name="図形と相似②" sheetId="4" r:id="rId2"/>
    <sheet name="図形と相似③" sheetId="5" r:id="rId3"/>
    <sheet name="図形と相似④" sheetId="8" r:id="rId4"/>
    <sheet name="図形と相似⑤" sheetId="6" r:id="rId5"/>
    <sheet name="図形と相似⑥" sheetId="9" r:id="rId6"/>
    <sheet name="図形と相似⑦" sheetId="10" r:id="rId7"/>
  </sheets>
  <definedNames>
    <definedName name="_xlnm.Print_Area" localSheetId="0">図形と相似①!$A$1:$AQ$73</definedName>
    <definedName name="_xlnm.Print_Area" localSheetId="1">図形と相似②!$A$1:$AQ$73</definedName>
    <definedName name="_xlnm.Print_Area" localSheetId="2">図形と相似③!$A$1:$AQ$74</definedName>
    <definedName name="_xlnm.Print_Area" localSheetId="3">図形と相似④!$A$1:$AQ$73</definedName>
    <definedName name="_xlnm.Print_Area" localSheetId="4">図形と相似⑤!$A$1:$AQ$73</definedName>
    <definedName name="_xlnm.Print_Area" localSheetId="5">図形と相似⑥!$A$1:$AQ$73</definedName>
    <definedName name="_xlnm.Print_Area" localSheetId="6">図形と相似⑦!$A$1:$AQ$76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4" i="10" l="1"/>
  <c r="AF61" i="10" s="1"/>
  <c r="AJ63" i="10" s="1"/>
  <c r="AC24" i="10"/>
  <c r="AC61" i="10" s="1"/>
  <c r="AT54" i="10"/>
  <c r="AT52" i="10"/>
  <c r="P3" i="10"/>
  <c r="P40" i="10" s="1"/>
  <c r="S53" i="10" s="1"/>
  <c r="AT53" i="10"/>
  <c r="AS53" i="10" s="1"/>
  <c r="AT57" i="10" s="1"/>
  <c r="F3" i="10"/>
  <c r="F40" i="10" s="1"/>
  <c r="A41" i="10"/>
  <c r="B41" i="10"/>
  <c r="C41" i="10"/>
  <c r="F41" i="10"/>
  <c r="A42" i="10"/>
  <c r="B42" i="10"/>
  <c r="C42" i="10"/>
  <c r="A43" i="10"/>
  <c r="B43" i="10"/>
  <c r="C43" i="10"/>
  <c r="A44" i="10"/>
  <c r="B44" i="10"/>
  <c r="C44" i="10"/>
  <c r="F44" i="10"/>
  <c r="A45" i="10"/>
  <c r="B45" i="10"/>
  <c r="C45" i="10"/>
  <c r="F45" i="10"/>
  <c r="A46" i="10"/>
  <c r="B46" i="10"/>
  <c r="C46" i="10"/>
  <c r="F46" i="10"/>
  <c r="A47" i="10"/>
  <c r="B47" i="10"/>
  <c r="C47" i="10"/>
  <c r="A48" i="10"/>
  <c r="B48" i="10"/>
  <c r="C48" i="10"/>
  <c r="F48" i="10"/>
  <c r="A49" i="10"/>
  <c r="B49" i="10"/>
  <c r="C49" i="10"/>
  <c r="F49" i="10"/>
  <c r="A50" i="10"/>
  <c r="B50" i="10"/>
  <c r="C50" i="10"/>
  <c r="F50" i="10"/>
  <c r="A51" i="10"/>
  <c r="B51" i="10"/>
  <c r="C51" i="10"/>
  <c r="A52" i="10"/>
  <c r="B52" i="10"/>
  <c r="C52" i="10"/>
  <c r="A53" i="10"/>
  <c r="B53" i="10"/>
  <c r="C53" i="10"/>
  <c r="A54" i="10"/>
  <c r="B54" i="10"/>
  <c r="C54" i="10"/>
  <c r="A55" i="10"/>
  <c r="B55" i="10"/>
  <c r="C55" i="10"/>
  <c r="F55" i="10"/>
  <c r="A56" i="10"/>
  <c r="B56" i="10"/>
  <c r="C56" i="10"/>
  <c r="F56" i="10"/>
  <c r="A57" i="10"/>
  <c r="B57" i="10"/>
  <c r="C57" i="10"/>
  <c r="A58" i="10"/>
  <c r="B58" i="10"/>
  <c r="C58" i="10"/>
  <c r="D58" i="10"/>
  <c r="E58" i="10"/>
  <c r="AI58" i="10"/>
  <c r="AJ58" i="10"/>
  <c r="AK58" i="10"/>
  <c r="AL58" i="10"/>
  <c r="AM58" i="10"/>
  <c r="AN58" i="10"/>
  <c r="AO58" i="10"/>
  <c r="AP58" i="10"/>
  <c r="AQ58" i="10"/>
  <c r="A59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AL59" i="10"/>
  <c r="AM59" i="10"/>
  <c r="AN59" i="10"/>
  <c r="AO59" i="10"/>
  <c r="AP59" i="10"/>
  <c r="AQ59" i="10"/>
  <c r="A60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AL60" i="10"/>
  <c r="AM60" i="10"/>
  <c r="AN60" i="10"/>
  <c r="AO60" i="10"/>
  <c r="AP60" i="10"/>
  <c r="AQ60" i="10"/>
  <c r="A61" i="10"/>
  <c r="C61" i="10"/>
  <c r="AD61" i="10"/>
  <c r="AE61" i="10"/>
  <c r="AG61" i="10"/>
  <c r="A62" i="10"/>
  <c r="B62" i="10"/>
  <c r="C62" i="10"/>
  <c r="F62" i="10"/>
  <c r="A63" i="10"/>
  <c r="B63" i="10"/>
  <c r="C63" i="10"/>
  <c r="A64" i="10"/>
  <c r="B64" i="10"/>
  <c r="C64" i="10"/>
  <c r="F64" i="10"/>
  <c r="A65" i="10"/>
  <c r="B65" i="10"/>
  <c r="C65" i="10"/>
  <c r="F65" i="10"/>
  <c r="A66" i="10"/>
  <c r="B66" i="10"/>
  <c r="C66" i="10"/>
  <c r="F66" i="10"/>
  <c r="A67" i="10"/>
  <c r="B67" i="10"/>
  <c r="C67" i="10"/>
  <c r="A68" i="10"/>
  <c r="B68" i="10"/>
  <c r="C68" i="10"/>
  <c r="F68" i="10"/>
  <c r="A69" i="10"/>
  <c r="B69" i="10"/>
  <c r="C69" i="10"/>
  <c r="F69" i="10"/>
  <c r="A70" i="10"/>
  <c r="B70" i="10"/>
  <c r="C70" i="10"/>
  <c r="F70" i="10"/>
  <c r="O70" i="10"/>
  <c r="A71" i="10"/>
  <c r="B71" i="10"/>
  <c r="C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AL71" i="10"/>
  <c r="AM71" i="10"/>
  <c r="AN71" i="10"/>
  <c r="AO71" i="10"/>
  <c r="A72" i="10"/>
  <c r="B72" i="10"/>
  <c r="C72" i="10"/>
  <c r="D72" i="10"/>
  <c r="E72" i="10"/>
  <c r="A73" i="10"/>
  <c r="B73" i="10"/>
  <c r="C73" i="10"/>
  <c r="D73" i="10"/>
  <c r="E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AL73" i="10"/>
  <c r="AM73" i="10"/>
  <c r="AN73" i="10"/>
  <c r="AO73" i="10"/>
  <c r="AP73" i="10"/>
  <c r="AQ73" i="10"/>
  <c r="C40" i="10"/>
  <c r="G40" i="10"/>
  <c r="Q40" i="10"/>
  <c r="AC40" i="10"/>
  <c r="A40" i="10"/>
  <c r="L33" i="10"/>
  <c r="L70" i="10" s="1"/>
  <c r="F73" i="10" s="1"/>
  <c r="Q74" i="10" s="1"/>
  <c r="V39" i="10"/>
  <c r="Q39" i="10"/>
  <c r="AP38" i="10"/>
  <c r="AO38" i="10"/>
  <c r="AM38" i="10"/>
  <c r="D38" i="10"/>
  <c r="W73" i="9"/>
  <c r="V73" i="9"/>
  <c r="U73" i="9"/>
  <c r="T73" i="9"/>
  <c r="S73" i="9"/>
  <c r="R73" i="9"/>
  <c r="J73" i="9"/>
  <c r="I73" i="9"/>
  <c r="H73" i="9"/>
  <c r="G73" i="9"/>
  <c r="F73" i="9"/>
  <c r="AQ72" i="9"/>
  <c r="AP72" i="9"/>
  <c r="AI72" i="9"/>
  <c r="AH72" i="9"/>
  <c r="AG72" i="9"/>
  <c r="AF72" i="9"/>
  <c r="AE72" i="9"/>
  <c r="AD72" i="9"/>
  <c r="AC72" i="9"/>
  <c r="AB72" i="9"/>
  <c r="AA72" i="9"/>
  <c r="Z72" i="9"/>
  <c r="Y72" i="9"/>
  <c r="X72" i="9"/>
  <c r="W72" i="9"/>
  <c r="V72" i="9"/>
  <c r="U72" i="9"/>
  <c r="T72" i="9"/>
  <c r="S72" i="9"/>
  <c r="R72" i="9"/>
  <c r="J72" i="9"/>
  <c r="I72" i="9"/>
  <c r="H72" i="9"/>
  <c r="G72" i="9"/>
  <c r="F72" i="9"/>
  <c r="AQ71" i="9"/>
  <c r="AP71" i="9"/>
  <c r="AO71" i="9"/>
  <c r="AN71" i="9"/>
  <c r="AM71" i="9"/>
  <c r="AL71" i="9"/>
  <c r="AK71" i="9"/>
  <c r="AJ71" i="9"/>
  <c r="AI71" i="9"/>
  <c r="AH71" i="9"/>
  <c r="AG71" i="9"/>
  <c r="AF71" i="9"/>
  <c r="AE71" i="9"/>
  <c r="AD71" i="9"/>
  <c r="AC71" i="9"/>
  <c r="AB71" i="9"/>
  <c r="AA71" i="9"/>
  <c r="Z71" i="9"/>
  <c r="Y71" i="9"/>
  <c r="X71" i="9"/>
  <c r="W71" i="9"/>
  <c r="V71" i="9"/>
  <c r="H71" i="9"/>
  <c r="G71" i="9"/>
  <c r="F71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L31" i="9"/>
  <c r="L68" i="9"/>
  <c r="J70" i="9"/>
  <c r="O71" i="9" s="1"/>
  <c r="C61" i="9"/>
  <c r="F64" i="9"/>
  <c r="G64" i="9"/>
  <c r="H64" i="9"/>
  <c r="L24" i="9"/>
  <c r="L61" i="9"/>
  <c r="F63" i="9"/>
  <c r="O64" i="9" s="1"/>
  <c r="K23" i="9"/>
  <c r="K60" i="9" s="1"/>
  <c r="S70" i="9" s="1"/>
  <c r="I71" i="9"/>
  <c r="AT73" i="9" s="1"/>
  <c r="H23" i="9"/>
  <c r="H60" i="9" s="1"/>
  <c r="H58" i="9"/>
  <c r="F3" i="9"/>
  <c r="F40" i="9" s="1"/>
  <c r="P45" i="9" s="1"/>
  <c r="P3" i="9"/>
  <c r="P40" i="9"/>
  <c r="A41" i="9"/>
  <c r="B41" i="9"/>
  <c r="C41" i="9"/>
  <c r="F41" i="9"/>
  <c r="A42" i="9"/>
  <c r="B42" i="9"/>
  <c r="C42" i="9"/>
  <c r="A43" i="9"/>
  <c r="B43" i="9"/>
  <c r="C43" i="9"/>
  <c r="F43" i="9"/>
  <c r="A44" i="9"/>
  <c r="B44" i="9"/>
  <c r="C44" i="9"/>
  <c r="F44" i="9"/>
  <c r="A45" i="9"/>
  <c r="B45" i="9"/>
  <c r="C45" i="9"/>
  <c r="A46" i="9"/>
  <c r="B46" i="9"/>
  <c r="C46" i="9"/>
  <c r="A47" i="9"/>
  <c r="B47" i="9"/>
  <c r="C47" i="9"/>
  <c r="F47" i="9"/>
  <c r="A48" i="9"/>
  <c r="B48" i="9"/>
  <c r="C48" i="9"/>
  <c r="F48" i="9"/>
  <c r="A49" i="9"/>
  <c r="B49" i="9"/>
  <c r="C49" i="9"/>
  <c r="F49" i="9"/>
  <c r="A50" i="9"/>
  <c r="B50" i="9"/>
  <c r="C50" i="9"/>
  <c r="A51" i="9"/>
  <c r="B51" i="9"/>
  <c r="C51" i="9"/>
  <c r="A52" i="9"/>
  <c r="B52" i="9"/>
  <c r="C52" i="9"/>
  <c r="F52" i="9"/>
  <c r="A53" i="9"/>
  <c r="B53" i="9"/>
  <c r="C53" i="9"/>
  <c r="F53" i="9"/>
  <c r="A54" i="9"/>
  <c r="B54" i="9"/>
  <c r="C54" i="9"/>
  <c r="F54" i="9"/>
  <c r="A55" i="9"/>
  <c r="B55" i="9"/>
  <c r="C55" i="9"/>
  <c r="A56" i="9"/>
  <c r="B56" i="9"/>
  <c r="C56" i="9"/>
  <c r="A57" i="9"/>
  <c r="B57" i="9"/>
  <c r="C57" i="9"/>
  <c r="F57" i="9"/>
  <c r="G57" i="9"/>
  <c r="H57" i="9"/>
  <c r="I57" i="9"/>
  <c r="J57" i="9"/>
  <c r="K57" i="9"/>
  <c r="L57" i="9"/>
  <c r="M57" i="9"/>
  <c r="N57" i="9"/>
  <c r="O57" i="9"/>
  <c r="P57" i="9"/>
  <c r="Q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58" i="9"/>
  <c r="B58" i="9"/>
  <c r="C58" i="9"/>
  <c r="F58" i="9"/>
  <c r="G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59" i="9"/>
  <c r="B59" i="9"/>
  <c r="C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60" i="9"/>
  <c r="C60" i="9"/>
  <c r="I60" i="9"/>
  <c r="J60" i="9"/>
  <c r="L60" i="9"/>
  <c r="A61" i="9"/>
  <c r="B61" i="9"/>
  <c r="F61" i="9"/>
  <c r="M61" i="9"/>
  <c r="N61" i="9"/>
  <c r="O61" i="9"/>
  <c r="A62" i="9"/>
  <c r="B62" i="9"/>
  <c r="C62" i="9"/>
  <c r="D62" i="9"/>
  <c r="E62" i="9"/>
  <c r="A63" i="9"/>
  <c r="B63" i="9"/>
  <c r="C63" i="9"/>
  <c r="D63" i="9"/>
  <c r="E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64" i="9"/>
  <c r="B64" i="9"/>
  <c r="C64" i="9"/>
  <c r="D64" i="9"/>
  <c r="E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65" i="9"/>
  <c r="B65" i="9"/>
  <c r="C65" i="9"/>
  <c r="D65" i="9"/>
  <c r="E65" i="9"/>
  <c r="F65" i="9"/>
  <c r="G65" i="9"/>
  <c r="H65" i="9"/>
  <c r="I65" i="9"/>
  <c r="J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P65" i="9"/>
  <c r="AQ65" i="9"/>
  <c r="A66" i="9"/>
  <c r="B66" i="9"/>
  <c r="C66" i="9"/>
  <c r="D66" i="9"/>
  <c r="E66" i="9"/>
  <c r="F66" i="9"/>
  <c r="G66" i="9"/>
  <c r="H66" i="9"/>
  <c r="I66" i="9"/>
  <c r="J66" i="9"/>
  <c r="R66" i="9"/>
  <c r="S66" i="9"/>
  <c r="T66" i="9"/>
  <c r="U66" i="9"/>
  <c r="V66" i="9"/>
  <c r="W66" i="9"/>
  <c r="A67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68" i="9"/>
  <c r="B68" i="9"/>
  <c r="C68" i="9"/>
  <c r="F68" i="9"/>
  <c r="O68" i="9"/>
  <c r="A69" i="9"/>
  <c r="B69" i="9"/>
  <c r="C69" i="9"/>
  <c r="D69" i="9"/>
  <c r="E69" i="9"/>
  <c r="A70" i="9"/>
  <c r="B70" i="9"/>
  <c r="C70" i="9"/>
  <c r="D70" i="9"/>
  <c r="E70" i="9"/>
  <c r="A71" i="9"/>
  <c r="B71" i="9"/>
  <c r="C71" i="9"/>
  <c r="D71" i="9"/>
  <c r="E71" i="9"/>
  <c r="A72" i="9"/>
  <c r="B72" i="9"/>
  <c r="C72" i="9"/>
  <c r="D72" i="9"/>
  <c r="E72" i="9"/>
  <c r="A73" i="9"/>
  <c r="B73" i="9"/>
  <c r="C73" i="9"/>
  <c r="D73" i="9"/>
  <c r="E73" i="9"/>
  <c r="C40" i="9"/>
  <c r="G40" i="9"/>
  <c r="Q40" i="9"/>
  <c r="AC40" i="9"/>
  <c r="AT40" i="9"/>
  <c r="AS40" i="9"/>
  <c r="AR40" i="9"/>
  <c r="A40" i="9"/>
  <c r="V39" i="9"/>
  <c r="Q39" i="9"/>
  <c r="AP38" i="9"/>
  <c r="AO38" i="9"/>
  <c r="AM38" i="9"/>
  <c r="D38" i="9"/>
  <c r="C73" i="8"/>
  <c r="B73" i="8"/>
  <c r="A73" i="8"/>
  <c r="C72" i="8"/>
  <c r="B72" i="8"/>
  <c r="A72" i="8"/>
  <c r="AT71" i="8"/>
  <c r="AS71" i="8"/>
  <c r="AR71" i="8"/>
  <c r="AQ71" i="8"/>
  <c r="AP71" i="8"/>
  <c r="AO71" i="8"/>
  <c r="AN71" i="8"/>
  <c r="V71" i="8"/>
  <c r="R71" i="8"/>
  <c r="C71" i="8"/>
  <c r="B71" i="8"/>
  <c r="A71" i="8"/>
  <c r="R70" i="8"/>
  <c r="C70" i="8"/>
  <c r="B70" i="8"/>
  <c r="A70" i="8"/>
  <c r="AT69" i="8"/>
  <c r="AS69" i="8"/>
  <c r="AR69" i="8"/>
  <c r="AQ69" i="8"/>
  <c r="AP69" i="8"/>
  <c r="AO69" i="8"/>
  <c r="AN69" i="8"/>
  <c r="V69" i="8"/>
  <c r="R69" i="8"/>
  <c r="C69" i="8"/>
  <c r="B69" i="8"/>
  <c r="A69" i="8"/>
  <c r="R68" i="8"/>
  <c r="C68" i="8"/>
  <c r="B68" i="8"/>
  <c r="A68" i="8"/>
  <c r="AT67" i="8"/>
  <c r="AS67" i="8"/>
  <c r="AR67" i="8"/>
  <c r="AQ67" i="8"/>
  <c r="AP67" i="8"/>
  <c r="AO67" i="8"/>
  <c r="AN67" i="8"/>
  <c r="V67" i="8"/>
  <c r="R67" i="8"/>
  <c r="C67" i="8"/>
  <c r="B67" i="8"/>
  <c r="A67" i="8"/>
  <c r="R66" i="8"/>
  <c r="C66" i="8"/>
  <c r="B66" i="8"/>
  <c r="A66" i="8"/>
  <c r="D65" i="8"/>
  <c r="C65" i="8"/>
  <c r="B65" i="8"/>
  <c r="A65" i="8"/>
  <c r="AT64" i="8"/>
  <c r="AS64" i="8"/>
  <c r="AR64" i="8"/>
  <c r="AQ64" i="8"/>
  <c r="AP64" i="8"/>
  <c r="AO64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I64" i="8"/>
  <c r="H64" i="8"/>
  <c r="D64" i="8"/>
  <c r="C64" i="8"/>
  <c r="B64" i="8"/>
  <c r="A64" i="8"/>
  <c r="AT63" i="8"/>
  <c r="AS63" i="8"/>
  <c r="AR63" i="8"/>
  <c r="AQ63" i="8"/>
  <c r="AP63" i="8"/>
  <c r="AO63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I63" i="8"/>
  <c r="H63" i="8"/>
  <c r="D63" i="8"/>
  <c r="C63" i="8"/>
  <c r="B63" i="8"/>
  <c r="A63" i="8"/>
  <c r="AT62" i="8"/>
  <c r="AS62" i="8"/>
  <c r="AR62" i="8"/>
  <c r="AQ62" i="8"/>
  <c r="AP62" i="8"/>
  <c r="AO62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I62" i="8"/>
  <c r="H62" i="8"/>
  <c r="D62" i="8"/>
  <c r="C62" i="8"/>
  <c r="B62" i="8"/>
  <c r="A62" i="8"/>
  <c r="AT61" i="8"/>
  <c r="AS61" i="8"/>
  <c r="AR61" i="8"/>
  <c r="AQ61" i="8"/>
  <c r="AP61" i="8"/>
  <c r="AO61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I61" i="8"/>
  <c r="H61" i="8"/>
  <c r="D61" i="8"/>
  <c r="C61" i="8"/>
  <c r="B61" i="8"/>
  <c r="A61" i="8"/>
  <c r="AT60" i="8"/>
  <c r="AS60" i="8"/>
  <c r="AR60" i="8"/>
  <c r="AQ60" i="8"/>
  <c r="AP60" i="8"/>
  <c r="AO60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I60" i="8"/>
  <c r="H60" i="8"/>
  <c r="D60" i="8"/>
  <c r="C60" i="8"/>
  <c r="B60" i="8"/>
  <c r="A60" i="8"/>
  <c r="D59" i="8"/>
  <c r="C59" i="8"/>
  <c r="B59" i="8"/>
  <c r="A59" i="8"/>
  <c r="D58" i="8"/>
  <c r="C58" i="8"/>
  <c r="B58" i="8"/>
  <c r="A58" i="8"/>
  <c r="D57" i="8"/>
  <c r="C57" i="8"/>
  <c r="B57" i="8"/>
  <c r="A57" i="8"/>
  <c r="D56" i="8"/>
  <c r="A56" i="8"/>
  <c r="C48" i="8"/>
  <c r="B48" i="8"/>
  <c r="A48" i="8"/>
  <c r="AT47" i="8"/>
  <c r="AS47" i="8"/>
  <c r="AR47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D47" i="8"/>
  <c r="C47" i="8"/>
  <c r="B47" i="8"/>
  <c r="A47" i="8"/>
  <c r="AT46" i="8"/>
  <c r="AS46" i="8"/>
  <c r="AR46" i="8"/>
  <c r="AQ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J46" i="8"/>
  <c r="I46" i="8"/>
  <c r="D46" i="8"/>
  <c r="C46" i="8"/>
  <c r="B46" i="8"/>
  <c r="A46" i="8"/>
  <c r="AT45" i="8"/>
  <c r="AS45" i="8"/>
  <c r="AR45" i="8"/>
  <c r="AQ45" i="8"/>
  <c r="AP45" i="8"/>
  <c r="AO45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J45" i="8"/>
  <c r="I45" i="8"/>
  <c r="D45" i="8"/>
  <c r="C45" i="8"/>
  <c r="B45" i="8"/>
  <c r="A45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J44" i="8"/>
  <c r="I44" i="8"/>
  <c r="D44" i="8"/>
  <c r="C44" i="8"/>
  <c r="B44" i="8"/>
  <c r="A44" i="8"/>
  <c r="AT43" i="8"/>
  <c r="AS43" i="8"/>
  <c r="AR43" i="8"/>
  <c r="AQ43" i="8"/>
  <c r="AP43" i="8"/>
  <c r="AN43" i="8"/>
  <c r="AM43" i="8"/>
  <c r="AL43" i="8"/>
  <c r="AK43" i="8"/>
  <c r="AJ43" i="8"/>
  <c r="AI43" i="8"/>
  <c r="AH43" i="8"/>
  <c r="AG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J43" i="8"/>
  <c r="I43" i="8"/>
  <c r="D43" i="8"/>
  <c r="C43" i="8"/>
  <c r="B43" i="8"/>
  <c r="A43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D42" i="8"/>
  <c r="C42" i="8"/>
  <c r="B42" i="8"/>
  <c r="A42" i="8"/>
  <c r="AT41" i="8"/>
  <c r="AS41" i="8"/>
  <c r="AR41" i="8"/>
  <c r="AQ41" i="8"/>
  <c r="AP41" i="8"/>
  <c r="AO41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D41" i="8"/>
  <c r="C41" i="8"/>
  <c r="B41" i="8"/>
  <c r="A41" i="8"/>
  <c r="AT40" i="8"/>
  <c r="AS40" i="8"/>
  <c r="AR40" i="8"/>
  <c r="AQ40" i="8"/>
  <c r="AP40" i="8"/>
  <c r="AO40" i="8"/>
  <c r="AN40" i="8"/>
  <c r="AL40" i="8"/>
  <c r="O40" i="8"/>
  <c r="M40" i="8"/>
  <c r="D40" i="8"/>
  <c r="A40" i="8"/>
  <c r="V39" i="8"/>
  <c r="Q39" i="8"/>
  <c r="AP38" i="8"/>
  <c r="AO38" i="8"/>
  <c r="AM38" i="8"/>
  <c r="D38" i="8"/>
  <c r="G27" i="8"/>
  <c r="G64" i="8" s="1"/>
  <c r="P70" i="8" s="1"/>
  <c r="AD70" i="8" s="1"/>
  <c r="G26" i="8"/>
  <c r="G63" i="8" s="1"/>
  <c r="G25" i="8"/>
  <c r="G62" i="8" s="1"/>
  <c r="G24" i="8"/>
  <c r="G61" i="8" s="1"/>
  <c r="L68" i="8" s="1"/>
  <c r="AD68" i="8"/>
  <c r="G23" i="8"/>
  <c r="G60" i="8" s="1"/>
  <c r="H9" i="8"/>
  <c r="AU9" i="8" s="1"/>
  <c r="H8" i="8"/>
  <c r="H45" i="8" s="1"/>
  <c r="AP53" i="8" s="1"/>
  <c r="L54" i="8"/>
  <c r="H7" i="8"/>
  <c r="H44" i="8"/>
  <c r="AF49" i="8" s="1"/>
  <c r="H6" i="8"/>
  <c r="H43" i="8" s="1"/>
  <c r="W53" i="8" s="1"/>
  <c r="AT73" i="7"/>
  <c r="AS73" i="7"/>
  <c r="AR73" i="7"/>
  <c r="AQ73" i="7"/>
  <c r="AP73" i="7"/>
  <c r="AO73" i="7"/>
  <c r="AN73" i="7"/>
  <c r="AM73" i="7"/>
  <c r="AL73" i="7"/>
  <c r="AK73" i="7"/>
  <c r="AJ73" i="7"/>
  <c r="AI73" i="7"/>
  <c r="AH73" i="7"/>
  <c r="AG73" i="7"/>
  <c r="AF73" i="7"/>
  <c r="AE73" i="7"/>
  <c r="AD73" i="7"/>
  <c r="AC73" i="7"/>
  <c r="AB73" i="7"/>
  <c r="AA73" i="7"/>
  <c r="Z73" i="7"/>
  <c r="Y73" i="7"/>
  <c r="X73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G73" i="7"/>
  <c r="F73" i="7"/>
  <c r="C73" i="7"/>
  <c r="B73" i="7"/>
  <c r="A73" i="7"/>
  <c r="AT72" i="7"/>
  <c r="AS72" i="7"/>
  <c r="AR72" i="7"/>
  <c r="AQ72" i="7"/>
  <c r="AP72" i="7"/>
  <c r="AO72" i="7"/>
  <c r="AN72" i="7"/>
  <c r="AM72" i="7"/>
  <c r="AL72" i="7"/>
  <c r="AK72" i="7"/>
  <c r="AJ72" i="7"/>
  <c r="AI72" i="7"/>
  <c r="AH72" i="7"/>
  <c r="AG72" i="7"/>
  <c r="AF72" i="7"/>
  <c r="AE72" i="7"/>
  <c r="AD72" i="7"/>
  <c r="AC72" i="7"/>
  <c r="AB72" i="7"/>
  <c r="AA72" i="7"/>
  <c r="Z72" i="7"/>
  <c r="Y72" i="7"/>
  <c r="X72" i="7"/>
  <c r="W72" i="7"/>
  <c r="V72" i="7"/>
  <c r="U72" i="7"/>
  <c r="T72" i="7"/>
  <c r="O72" i="7"/>
  <c r="C72" i="7"/>
  <c r="B72" i="7"/>
  <c r="A72" i="7"/>
  <c r="AT71" i="7"/>
  <c r="AS71" i="7"/>
  <c r="AR71" i="7"/>
  <c r="AQ71" i="7"/>
  <c r="AP71" i="7"/>
  <c r="AO71" i="7"/>
  <c r="AN71" i="7"/>
  <c r="AM71" i="7"/>
  <c r="AL71" i="7"/>
  <c r="AK71" i="7"/>
  <c r="AJ71" i="7"/>
  <c r="AI71" i="7"/>
  <c r="AH71" i="7"/>
  <c r="AG71" i="7"/>
  <c r="AF71" i="7"/>
  <c r="AE71" i="7"/>
  <c r="AD71" i="7"/>
  <c r="AC71" i="7"/>
  <c r="AB71" i="7"/>
  <c r="AA71" i="7"/>
  <c r="Z71" i="7"/>
  <c r="Y71" i="7"/>
  <c r="X71" i="7"/>
  <c r="W71" i="7"/>
  <c r="V71" i="7"/>
  <c r="U71" i="7"/>
  <c r="T71" i="7"/>
  <c r="O71" i="7"/>
  <c r="C71" i="7"/>
  <c r="B71" i="7"/>
  <c r="A71" i="7"/>
  <c r="AQ70" i="7"/>
  <c r="AD70" i="7"/>
  <c r="K70" i="7"/>
  <c r="F70" i="7"/>
  <c r="C70" i="7"/>
  <c r="B70" i="7"/>
  <c r="A70" i="7"/>
  <c r="AT69" i="7"/>
  <c r="AR69" i="7"/>
  <c r="AQ69" i="7"/>
  <c r="AP69" i="7"/>
  <c r="AO69" i="7"/>
  <c r="AN69" i="7"/>
  <c r="AM69" i="7"/>
  <c r="AL69" i="7"/>
  <c r="AK69" i="7"/>
  <c r="AJ69" i="7"/>
  <c r="AI69" i="7"/>
  <c r="AH69" i="7"/>
  <c r="AG69" i="7"/>
  <c r="AF69" i="7"/>
  <c r="AD69" i="7"/>
  <c r="AC69" i="7"/>
  <c r="AB69" i="7"/>
  <c r="AA69" i="7"/>
  <c r="Z69" i="7"/>
  <c r="Y69" i="7"/>
  <c r="X69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G69" i="7"/>
  <c r="F69" i="7"/>
  <c r="C69" i="7"/>
  <c r="B69" i="7"/>
  <c r="A69" i="7"/>
  <c r="AT68" i="7"/>
  <c r="AS68" i="7"/>
  <c r="AR68" i="7"/>
  <c r="AQ68" i="7"/>
  <c r="AP68" i="7"/>
  <c r="AO68" i="7"/>
  <c r="AN68" i="7"/>
  <c r="AM68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M68" i="7"/>
  <c r="L68" i="7"/>
  <c r="K68" i="7"/>
  <c r="J68" i="7"/>
  <c r="I68" i="7"/>
  <c r="H68" i="7"/>
  <c r="G68" i="7"/>
  <c r="F68" i="7"/>
  <c r="C68" i="7"/>
  <c r="B68" i="7"/>
  <c r="A68" i="7"/>
  <c r="AT67" i="7"/>
  <c r="AS67" i="7"/>
  <c r="AR67" i="7"/>
  <c r="AQ67" i="7"/>
  <c r="AP67" i="7"/>
  <c r="AO67" i="7"/>
  <c r="AN67" i="7"/>
  <c r="AM67" i="7"/>
  <c r="AL67" i="7"/>
  <c r="AK67" i="7"/>
  <c r="AJ67" i="7"/>
  <c r="AI67" i="7"/>
  <c r="AG67" i="7"/>
  <c r="AF67" i="7"/>
  <c r="AE67" i="7"/>
  <c r="AD67" i="7"/>
  <c r="AC67" i="7"/>
  <c r="AB67" i="7"/>
  <c r="Z67" i="7"/>
  <c r="J67" i="7"/>
  <c r="C67" i="7"/>
  <c r="B67" i="7"/>
  <c r="A67" i="7"/>
  <c r="F66" i="7"/>
  <c r="C66" i="7"/>
  <c r="B66" i="7"/>
  <c r="A66" i="7"/>
  <c r="J65" i="7"/>
  <c r="G65" i="7"/>
  <c r="F65" i="7"/>
  <c r="C65" i="7"/>
  <c r="B65" i="7"/>
  <c r="A65" i="7"/>
  <c r="D64" i="7"/>
  <c r="A64" i="7"/>
  <c r="AT63" i="7"/>
  <c r="AS63" i="7"/>
  <c r="AR63" i="7"/>
  <c r="AQ63" i="7"/>
  <c r="AP63" i="7"/>
  <c r="AO63" i="7"/>
  <c r="AN63" i="7"/>
  <c r="AM63" i="7"/>
  <c r="AL63" i="7"/>
  <c r="AK63" i="7"/>
  <c r="AJ63" i="7"/>
  <c r="AI63" i="7"/>
  <c r="AH63" i="7"/>
  <c r="AG63" i="7"/>
  <c r="AF63" i="7"/>
  <c r="AE63" i="7"/>
  <c r="AD63" i="7"/>
  <c r="AC63" i="7"/>
  <c r="AB63" i="7"/>
  <c r="AA63" i="7"/>
  <c r="Z63" i="7"/>
  <c r="Y63" i="7"/>
  <c r="X63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I63" i="7"/>
  <c r="H63" i="7"/>
  <c r="G63" i="7"/>
  <c r="F63" i="7"/>
  <c r="C63" i="7"/>
  <c r="B63" i="7"/>
  <c r="A63" i="7"/>
  <c r="AT62" i="7"/>
  <c r="AS62" i="7"/>
  <c r="AR62" i="7"/>
  <c r="AQ62" i="7"/>
  <c r="AP62" i="7"/>
  <c r="AO62" i="7"/>
  <c r="AN62" i="7"/>
  <c r="AM62" i="7"/>
  <c r="AL62" i="7"/>
  <c r="AK62" i="7"/>
  <c r="AJ62" i="7"/>
  <c r="AI62" i="7"/>
  <c r="AH62" i="7"/>
  <c r="AG62" i="7"/>
  <c r="AF62" i="7"/>
  <c r="AE62" i="7"/>
  <c r="AD62" i="7"/>
  <c r="AC62" i="7"/>
  <c r="AB62" i="7"/>
  <c r="AA62" i="7"/>
  <c r="Z62" i="7"/>
  <c r="Y62" i="7"/>
  <c r="X62" i="7"/>
  <c r="W62" i="7"/>
  <c r="V62" i="7"/>
  <c r="U62" i="7"/>
  <c r="T62" i="7"/>
  <c r="S62" i="7"/>
  <c r="R62" i="7"/>
  <c r="Q62" i="7"/>
  <c r="P62" i="7"/>
  <c r="O62" i="7"/>
  <c r="N62" i="7"/>
  <c r="G62" i="7"/>
  <c r="F62" i="7"/>
  <c r="C62" i="7"/>
  <c r="B62" i="7"/>
  <c r="A62" i="7"/>
  <c r="AT61" i="7"/>
  <c r="AS61" i="7"/>
  <c r="AR61" i="7"/>
  <c r="AQ61" i="7"/>
  <c r="AP61" i="7"/>
  <c r="AO61" i="7"/>
  <c r="AN61" i="7"/>
  <c r="AM61" i="7"/>
  <c r="AL61" i="7"/>
  <c r="AK61" i="7"/>
  <c r="AJ61" i="7"/>
  <c r="AI61" i="7"/>
  <c r="AH61" i="7"/>
  <c r="AG61" i="7"/>
  <c r="AF61" i="7"/>
  <c r="AE61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G61" i="7"/>
  <c r="F61" i="7"/>
  <c r="C61" i="7"/>
  <c r="B61" i="7"/>
  <c r="A61" i="7"/>
  <c r="AT60" i="7"/>
  <c r="AS60" i="7"/>
  <c r="AR60" i="7"/>
  <c r="AQ60" i="7"/>
  <c r="AP60" i="7"/>
  <c r="AO60" i="7"/>
  <c r="AN60" i="7"/>
  <c r="AM60" i="7"/>
  <c r="AL60" i="7"/>
  <c r="AK60" i="7"/>
  <c r="AJ60" i="7"/>
  <c r="AI60" i="7"/>
  <c r="AH60" i="7"/>
  <c r="AG60" i="7"/>
  <c r="AF60" i="7"/>
  <c r="AE60" i="7"/>
  <c r="AD60" i="7"/>
  <c r="AC60" i="7"/>
  <c r="AB60" i="7"/>
  <c r="AA60" i="7"/>
  <c r="Z60" i="7"/>
  <c r="Y60" i="7"/>
  <c r="X60" i="7"/>
  <c r="W60" i="7"/>
  <c r="V60" i="7"/>
  <c r="U60" i="7"/>
  <c r="T60" i="7"/>
  <c r="S60" i="7"/>
  <c r="R60" i="7"/>
  <c r="Q60" i="7"/>
  <c r="P60" i="7"/>
  <c r="O60" i="7"/>
  <c r="C60" i="7"/>
  <c r="B60" i="7"/>
  <c r="A60" i="7"/>
  <c r="AV59" i="7"/>
  <c r="AU59" i="7"/>
  <c r="R59" i="7"/>
  <c r="P59" i="7"/>
  <c r="L59" i="7"/>
  <c r="I59" i="7"/>
  <c r="H59" i="7"/>
  <c r="C59" i="7"/>
  <c r="B59" i="7"/>
  <c r="A59" i="7"/>
  <c r="AT58" i="7"/>
  <c r="AS58" i="7"/>
  <c r="AR58" i="7"/>
  <c r="AQ58" i="7"/>
  <c r="AP58" i="7"/>
  <c r="AO58" i="7"/>
  <c r="AN58" i="7"/>
  <c r="AM58" i="7"/>
  <c r="AL58" i="7"/>
  <c r="AK58" i="7"/>
  <c r="AJ58" i="7"/>
  <c r="AI58" i="7"/>
  <c r="AH58" i="7"/>
  <c r="AG58" i="7"/>
  <c r="AF58" i="7"/>
  <c r="AE58" i="7"/>
  <c r="AD58" i="7"/>
  <c r="AC58" i="7"/>
  <c r="AB58" i="7"/>
  <c r="AA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C58" i="7"/>
  <c r="B58" i="7"/>
  <c r="A58" i="7"/>
  <c r="AT57" i="7"/>
  <c r="AS57" i="7"/>
  <c r="AR57" i="7"/>
  <c r="AQ57" i="7"/>
  <c r="AP57" i="7"/>
  <c r="AO57" i="7"/>
  <c r="AN57" i="7"/>
  <c r="AM57" i="7"/>
  <c r="AL57" i="7"/>
  <c r="AK57" i="7"/>
  <c r="AJ57" i="7"/>
  <c r="AI57" i="7"/>
  <c r="AH57" i="7"/>
  <c r="AG57" i="7"/>
  <c r="AF57" i="7"/>
  <c r="AE57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H57" i="7"/>
  <c r="G57" i="7"/>
  <c r="F57" i="7"/>
  <c r="C57" i="7"/>
  <c r="B57" i="7"/>
  <c r="A57" i="7"/>
  <c r="AT56" i="7"/>
  <c r="AS56" i="7"/>
  <c r="AR56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F56" i="7"/>
  <c r="C56" i="7"/>
  <c r="B56" i="7"/>
  <c r="A56" i="7"/>
  <c r="AU55" i="7"/>
  <c r="AT55" i="7"/>
  <c r="AS55" i="7"/>
  <c r="AR55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Q55" i="7"/>
  <c r="P55" i="7"/>
  <c r="O55" i="7"/>
  <c r="L55" i="7"/>
  <c r="J55" i="7"/>
  <c r="I55" i="7"/>
  <c r="H55" i="7"/>
  <c r="C55" i="7"/>
  <c r="B55" i="7"/>
  <c r="A55" i="7"/>
  <c r="D54" i="7"/>
  <c r="A54" i="7"/>
  <c r="AT53" i="7"/>
  <c r="AS53" i="7"/>
  <c r="AR53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C53" i="7"/>
  <c r="B53" i="7"/>
  <c r="A53" i="7"/>
  <c r="AT52" i="7"/>
  <c r="AS52" i="7"/>
  <c r="AR52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M52" i="7"/>
  <c r="L52" i="7"/>
  <c r="K52" i="7"/>
  <c r="J52" i="7"/>
  <c r="I52" i="7"/>
  <c r="H52" i="7"/>
  <c r="G52" i="7"/>
  <c r="F52" i="7"/>
  <c r="C52" i="7"/>
  <c r="B52" i="7"/>
  <c r="A52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J51" i="7"/>
  <c r="C51" i="7"/>
  <c r="B51" i="7"/>
  <c r="A51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N50" i="7"/>
  <c r="M50" i="7"/>
  <c r="L50" i="7"/>
  <c r="K50" i="7"/>
  <c r="J50" i="7"/>
  <c r="I50" i="7"/>
  <c r="H50" i="7"/>
  <c r="G50" i="7"/>
  <c r="F50" i="7"/>
  <c r="C50" i="7"/>
  <c r="B50" i="7"/>
  <c r="A50" i="7"/>
  <c r="R49" i="7"/>
  <c r="F49" i="7"/>
  <c r="C49" i="7"/>
  <c r="B49" i="7"/>
  <c r="A49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AC48" i="7"/>
  <c r="AB48" i="7"/>
  <c r="AA48" i="7"/>
  <c r="Z48" i="7"/>
  <c r="Y48" i="7"/>
  <c r="X48" i="7"/>
  <c r="W48" i="7"/>
  <c r="V48" i="7"/>
  <c r="M48" i="7"/>
  <c r="L48" i="7"/>
  <c r="K48" i="7"/>
  <c r="J48" i="7"/>
  <c r="I48" i="7"/>
  <c r="H48" i="7"/>
  <c r="G48" i="7"/>
  <c r="F48" i="7"/>
  <c r="C48" i="7"/>
  <c r="B48" i="7"/>
  <c r="A48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AC47" i="7"/>
  <c r="AB47" i="7"/>
  <c r="AA47" i="7"/>
  <c r="Z47" i="7"/>
  <c r="Y47" i="7"/>
  <c r="X47" i="7"/>
  <c r="W47" i="7"/>
  <c r="V47" i="7"/>
  <c r="J47" i="7"/>
  <c r="C47" i="7"/>
  <c r="B47" i="7"/>
  <c r="A47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C46" i="7"/>
  <c r="B46" i="7"/>
  <c r="A46" i="7"/>
  <c r="Z45" i="7"/>
  <c r="N45" i="7"/>
  <c r="K45" i="7"/>
  <c r="J45" i="7"/>
  <c r="I45" i="7"/>
  <c r="F45" i="7"/>
  <c r="C45" i="7"/>
  <c r="B45" i="7"/>
  <c r="A45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C44" i="7"/>
  <c r="B44" i="7"/>
  <c r="A44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J43" i="7"/>
  <c r="C43" i="7"/>
  <c r="B43" i="7"/>
  <c r="A43" i="7"/>
  <c r="S42" i="7"/>
  <c r="N42" i="7"/>
  <c r="K42" i="7"/>
  <c r="J42" i="7"/>
  <c r="I42" i="7"/>
  <c r="F42" i="7"/>
  <c r="C42" i="7"/>
  <c r="B42" i="7"/>
  <c r="A42" i="7"/>
  <c r="AM41" i="7"/>
  <c r="AH41" i="7"/>
  <c r="AB41" i="7"/>
  <c r="D41" i="7"/>
  <c r="C41" i="7"/>
  <c r="B41" i="7"/>
  <c r="A41" i="7"/>
  <c r="AP40" i="7"/>
  <c r="AJ40" i="7"/>
  <c r="AB40" i="7"/>
  <c r="D40" i="7"/>
  <c r="A40" i="7"/>
  <c r="V39" i="7"/>
  <c r="Q39" i="7"/>
  <c r="AP38" i="7"/>
  <c r="AO38" i="7"/>
  <c r="AM38" i="7"/>
  <c r="D38" i="7"/>
  <c r="J33" i="7"/>
  <c r="J70" i="7" s="1"/>
  <c r="F71" i="7" s="1"/>
  <c r="AV27" i="7"/>
  <c r="AU27" i="7"/>
  <c r="AU23" i="7"/>
  <c r="AW22" i="7"/>
  <c r="AW18" i="7"/>
  <c r="AV18" i="7"/>
  <c r="R18" i="7"/>
  <c r="R55" i="7" s="1"/>
  <c r="F18" i="7"/>
  <c r="AF4" i="7"/>
  <c r="AF41" i="7"/>
  <c r="T43" i="7" s="1"/>
  <c r="P48" i="7" s="1"/>
  <c r="P52" i="7" s="1"/>
  <c r="AH3" i="7"/>
  <c r="AH40" i="7"/>
  <c r="P43" i="7" s="1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F62" i="4"/>
  <c r="AE62" i="4"/>
  <c r="F61" i="4"/>
  <c r="C61" i="4"/>
  <c r="AI26" i="6"/>
  <c r="AI63" i="6" s="1"/>
  <c r="F68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D63" i="6"/>
  <c r="AE63" i="6"/>
  <c r="AK63" i="6"/>
  <c r="AM63" i="6"/>
  <c r="AN63" i="6"/>
  <c r="AO63" i="6"/>
  <c r="AP63" i="6"/>
  <c r="AQ63" i="6"/>
  <c r="AR63" i="6"/>
  <c r="AS63" i="6"/>
  <c r="AT63" i="6"/>
  <c r="AF10" i="6"/>
  <c r="AL11" i="6" s="1"/>
  <c r="AL48" i="6" s="1"/>
  <c r="S50" i="6" s="1"/>
  <c r="AU50" i="6" s="1"/>
  <c r="AU51" i="6"/>
  <c r="AU49" i="6"/>
  <c r="AU47" i="6"/>
  <c r="Y48" i="6"/>
  <c r="Z48" i="6"/>
  <c r="AA48" i="6"/>
  <c r="AB48" i="6"/>
  <c r="AC48" i="6"/>
  <c r="AD48" i="6"/>
  <c r="AE48" i="6"/>
  <c r="AF48" i="6"/>
  <c r="AG48" i="6"/>
  <c r="AH48" i="6"/>
  <c r="AN48" i="6"/>
  <c r="Y49" i="6"/>
  <c r="Z49" i="6"/>
  <c r="AA49" i="6"/>
  <c r="AB49" i="6"/>
  <c r="AC49" i="6"/>
  <c r="AD49" i="6"/>
  <c r="AE49" i="6"/>
  <c r="AF49" i="6"/>
  <c r="AG49" i="6"/>
  <c r="AH49" i="6"/>
  <c r="AN49" i="6"/>
  <c r="AE47" i="6"/>
  <c r="AG47" i="6"/>
  <c r="AH47" i="6"/>
  <c r="AN47" i="6"/>
  <c r="A41" i="6"/>
  <c r="B41" i="6"/>
  <c r="C41" i="6"/>
  <c r="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42" i="6"/>
  <c r="B42" i="6"/>
  <c r="C42" i="6"/>
  <c r="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43" i="6"/>
  <c r="B43" i="6"/>
  <c r="C43" i="6"/>
  <c r="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44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A48" i="6"/>
  <c r="B48" i="6"/>
  <c r="C48" i="6"/>
  <c r="A49" i="6"/>
  <c r="B49" i="6"/>
  <c r="C49" i="6"/>
  <c r="A50" i="6"/>
  <c r="B50" i="6"/>
  <c r="C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B52" i="6"/>
  <c r="C52" i="6"/>
  <c r="A53" i="6"/>
  <c r="B53" i="6"/>
  <c r="C53" i="6"/>
  <c r="A54" i="6"/>
  <c r="B54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A55" i="6"/>
  <c r="B55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AH55" i="6"/>
  <c r="AQ55" i="6"/>
  <c r="AR55" i="6"/>
  <c r="AS55" i="6"/>
  <c r="AT55" i="6"/>
  <c r="A56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57" i="6"/>
  <c r="D57" i="6"/>
  <c r="A58" i="6"/>
  <c r="B58" i="6"/>
  <c r="C58" i="6"/>
  <c r="D58" i="6"/>
  <c r="A59" i="6"/>
  <c r="B59" i="6"/>
  <c r="C59" i="6"/>
  <c r="D59" i="6"/>
  <c r="A60" i="6"/>
  <c r="B60" i="6"/>
  <c r="C60" i="6"/>
  <c r="D60" i="6"/>
  <c r="A61" i="6"/>
  <c r="B61" i="6"/>
  <c r="C61" i="6"/>
  <c r="F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D62" i="6"/>
  <c r="E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63" i="6"/>
  <c r="B63" i="6"/>
  <c r="C63" i="6"/>
  <c r="D63" i="6"/>
  <c r="E63" i="6"/>
  <c r="A64" i="6"/>
  <c r="B64" i="6"/>
  <c r="C64" i="6"/>
  <c r="D64" i="6"/>
  <c r="E64" i="6"/>
  <c r="A65" i="6"/>
  <c r="B65" i="6"/>
  <c r="C65" i="6"/>
  <c r="D65" i="6"/>
  <c r="E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66" i="6"/>
  <c r="B66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67" i="6"/>
  <c r="B67" i="6"/>
  <c r="C67" i="6"/>
  <c r="F67" i="6"/>
  <c r="A68" i="6"/>
  <c r="B68" i="6"/>
  <c r="C68" i="6"/>
  <c r="D68" i="6"/>
  <c r="E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69" i="6"/>
  <c r="B69" i="6"/>
  <c r="C69" i="6"/>
  <c r="D69" i="6"/>
  <c r="E69" i="6"/>
  <c r="A70" i="6"/>
  <c r="B70" i="6"/>
  <c r="C70" i="6"/>
  <c r="D70" i="6"/>
  <c r="E70" i="6"/>
  <c r="A71" i="6"/>
  <c r="B71" i="6"/>
  <c r="C71" i="6"/>
  <c r="D71" i="6"/>
  <c r="E71" i="6"/>
  <c r="A72" i="6"/>
  <c r="B72" i="6"/>
  <c r="C72" i="6"/>
  <c r="D72" i="6"/>
  <c r="E72" i="6"/>
  <c r="A73" i="6"/>
  <c r="B73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D38" i="6"/>
  <c r="AM38" i="6"/>
  <c r="AO38" i="6"/>
  <c r="AP38" i="6"/>
  <c r="Q39" i="6"/>
  <c r="V39" i="6"/>
  <c r="A40" i="6"/>
  <c r="O65" i="5"/>
  <c r="F65" i="5"/>
  <c r="AV22" i="5"/>
  <c r="AY62" i="5"/>
  <c r="AV62" i="5"/>
  <c r="A5" i="5"/>
  <c r="D5" i="5" s="1"/>
  <c r="D42" i="5" s="1"/>
  <c r="A41" i="5"/>
  <c r="B41" i="5"/>
  <c r="C41" i="5"/>
  <c r="D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B42" i="5"/>
  <c r="C42" i="5"/>
  <c r="P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D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4" i="5"/>
  <c r="B44" i="5"/>
  <c r="C44" i="5"/>
  <c r="D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45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A47" i="5"/>
  <c r="B47" i="5"/>
  <c r="C47" i="5"/>
  <c r="A48" i="5"/>
  <c r="B48" i="5"/>
  <c r="C48" i="5"/>
  <c r="A49" i="5"/>
  <c r="B49" i="5"/>
  <c r="C49" i="5"/>
  <c r="A50" i="5"/>
  <c r="B50" i="5"/>
  <c r="C50" i="5"/>
  <c r="D50" i="5"/>
  <c r="E50" i="5"/>
  <c r="F50" i="5"/>
  <c r="G50" i="5"/>
  <c r="H50" i="5"/>
  <c r="I50" i="5"/>
  <c r="J50" i="5"/>
  <c r="A51" i="5"/>
  <c r="B51" i="5"/>
  <c r="C51" i="5"/>
  <c r="A52" i="5"/>
  <c r="B52" i="5"/>
  <c r="C52" i="5"/>
  <c r="D52" i="5"/>
  <c r="E52" i="5"/>
  <c r="F52" i="5"/>
  <c r="G52" i="5"/>
  <c r="H52" i="5"/>
  <c r="I52" i="5"/>
  <c r="J52" i="5"/>
  <c r="AT52" i="5"/>
  <c r="A55" i="5"/>
  <c r="B55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D56" i="5"/>
  <c r="A57" i="5"/>
  <c r="B57" i="5"/>
  <c r="C57" i="5"/>
  <c r="D57" i="5"/>
  <c r="A58" i="5"/>
  <c r="B58" i="5"/>
  <c r="C58" i="5"/>
  <c r="D58" i="5"/>
  <c r="A59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B60" i="5"/>
  <c r="C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61" i="5"/>
  <c r="B61" i="5"/>
  <c r="C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62" i="5"/>
  <c r="B62" i="5"/>
  <c r="C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63" i="5"/>
  <c r="B63" i="5"/>
  <c r="C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Y64" i="5"/>
  <c r="AF64" i="5"/>
  <c r="AP64" i="5"/>
  <c r="A65" i="5"/>
  <c r="B65" i="5"/>
  <c r="C65" i="5"/>
  <c r="D65" i="5"/>
  <c r="E65" i="5"/>
  <c r="Y65" i="5"/>
  <c r="AF65" i="5"/>
  <c r="AP65" i="5"/>
  <c r="A66" i="5"/>
  <c r="B66" i="5"/>
  <c r="C66" i="5"/>
  <c r="A67" i="5"/>
  <c r="B67" i="5"/>
  <c r="C67" i="5"/>
  <c r="A68" i="5"/>
  <c r="B68" i="5"/>
  <c r="C68" i="5"/>
  <c r="A69" i="5"/>
  <c r="B69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71" i="5"/>
  <c r="B71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72" i="5"/>
  <c r="B72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73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74" i="5"/>
  <c r="B74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D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D38" i="5"/>
  <c r="AM38" i="5"/>
  <c r="AO38" i="5"/>
  <c r="AP38" i="5"/>
  <c r="Q39" i="5"/>
  <c r="V39" i="5"/>
  <c r="A40" i="5"/>
  <c r="AS15" i="4"/>
  <c r="AV56" i="4" s="1"/>
  <c r="AU57" i="4" s="1"/>
  <c r="AT57" i="4"/>
  <c r="J31" i="4"/>
  <c r="J68" i="4" s="1"/>
  <c r="J72" i="4" s="1"/>
  <c r="P15" i="4"/>
  <c r="P52" i="4" s="1"/>
  <c r="H15" i="4"/>
  <c r="W15" i="4" s="1"/>
  <c r="W52" i="4" s="1"/>
  <c r="D53" i="4"/>
  <c r="F58" i="4"/>
  <c r="D52" i="4"/>
  <c r="I52" i="4"/>
  <c r="Q52" i="4"/>
  <c r="Z52" i="4"/>
  <c r="AI52" i="4"/>
  <c r="D54" i="4"/>
  <c r="F55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D57" i="4"/>
  <c r="E57" i="4"/>
  <c r="D59" i="4"/>
  <c r="E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G61" i="4"/>
  <c r="AH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D63" i="4"/>
  <c r="E63" i="4"/>
  <c r="D64" i="4"/>
  <c r="E64" i="4"/>
  <c r="BY64" i="4"/>
  <c r="AK64" i="4"/>
  <c r="AL64" i="4"/>
  <c r="AM64" i="4"/>
  <c r="AN64" i="4"/>
  <c r="AO64" i="4"/>
  <c r="AP64" i="4"/>
  <c r="AQ64" i="4"/>
  <c r="AR64" i="4"/>
  <c r="AS64" i="4"/>
  <c r="AT64" i="4"/>
  <c r="D65" i="4"/>
  <c r="E65" i="4"/>
  <c r="AJ65" i="4"/>
  <c r="AK65" i="4"/>
  <c r="AL65" i="4"/>
  <c r="AM65" i="4"/>
  <c r="AN65" i="4"/>
  <c r="AO65" i="4"/>
  <c r="AP65" i="4"/>
  <c r="AQ65" i="4"/>
  <c r="AR65" i="4"/>
  <c r="AS65" i="4"/>
  <c r="AT65" i="4"/>
  <c r="F68" i="4"/>
  <c r="K68" i="4"/>
  <c r="D69" i="4"/>
  <c r="E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D70" i="4"/>
  <c r="E70" i="4"/>
  <c r="D71" i="4"/>
  <c r="E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D72" i="4"/>
  <c r="E72" i="4"/>
  <c r="D73" i="4"/>
  <c r="E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AD11" i="4"/>
  <c r="AF11" i="4" s="1"/>
  <c r="AF48" i="4" s="1"/>
  <c r="I46" i="4" s="1"/>
  <c r="AW3" i="4"/>
  <c r="AY3" i="4"/>
  <c r="AW4" i="4"/>
  <c r="AY4" i="4" s="1"/>
  <c r="A41" i="4"/>
  <c r="B41" i="4"/>
  <c r="C41" i="4"/>
  <c r="A42" i="4"/>
  <c r="B42" i="4"/>
  <c r="C42" i="4"/>
  <c r="A43" i="4"/>
  <c r="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44" i="4"/>
  <c r="B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B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47" i="4"/>
  <c r="B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48" i="4"/>
  <c r="B48" i="4"/>
  <c r="AA48" i="4"/>
  <c r="AB48" i="4"/>
  <c r="AC48" i="4"/>
  <c r="AE48" i="4"/>
  <c r="AN48" i="4"/>
  <c r="AO48" i="4"/>
  <c r="AP48" i="4"/>
  <c r="AQ48" i="4"/>
  <c r="AR48" i="4"/>
  <c r="AS48" i="4"/>
  <c r="A49" i="4"/>
  <c r="B49" i="4"/>
  <c r="AC49" i="4"/>
  <c r="AD49" i="4"/>
  <c r="AE49" i="4"/>
  <c r="AN49" i="4"/>
  <c r="AO49" i="4"/>
  <c r="AP49" i="4"/>
  <c r="AQ49" i="4"/>
  <c r="AR49" i="4"/>
  <c r="AS49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51" i="4"/>
  <c r="D51" i="4"/>
  <c r="A52" i="4"/>
  <c r="B52" i="4"/>
  <c r="C52" i="4"/>
  <c r="A53" i="4"/>
  <c r="B53" i="4"/>
  <c r="C53" i="4"/>
  <c r="A54" i="4"/>
  <c r="B54" i="4"/>
  <c r="C54" i="4"/>
  <c r="A55" i="4"/>
  <c r="B55" i="4"/>
  <c r="C55" i="4"/>
  <c r="A56" i="4"/>
  <c r="B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A62" i="4"/>
  <c r="B62" i="4"/>
  <c r="A63" i="4"/>
  <c r="B63" i="4"/>
  <c r="C63" i="4"/>
  <c r="A64" i="4"/>
  <c r="B64" i="4"/>
  <c r="C64" i="4"/>
  <c r="A65" i="4"/>
  <c r="B65" i="4"/>
  <c r="C65" i="4"/>
  <c r="A67" i="4"/>
  <c r="B67" i="4"/>
  <c r="A68" i="4"/>
  <c r="B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B40" i="4"/>
  <c r="C40" i="4"/>
  <c r="D38" i="4"/>
  <c r="AM38" i="4"/>
  <c r="AO38" i="4"/>
  <c r="AP38" i="4"/>
  <c r="Q39" i="4"/>
  <c r="V39" i="4"/>
  <c r="A40" i="4"/>
  <c r="AU8" i="8"/>
  <c r="V71" i="10"/>
  <c r="U73" i="10" s="1"/>
  <c r="W74" i="10" s="1"/>
  <c r="S63" i="9"/>
  <c r="T64" i="9" s="1"/>
  <c r="AN11" i="4"/>
  <c r="AM48" i="4" s="1"/>
  <c r="AM11" i="4"/>
  <c r="AL48" i="4" s="1"/>
  <c r="W46" i="4" s="1"/>
  <c r="P50" i="9"/>
  <c r="T55" i="9" s="1"/>
  <c r="N42" i="9"/>
  <c r="H54" i="8"/>
  <c r="AB53" i="8"/>
  <c r="AB49" i="8"/>
  <c r="J51" i="8" s="1"/>
  <c r="AT51" i="8"/>
  <c r="X67" i="10"/>
  <c r="AU7" i="8"/>
  <c r="AV50" i="6" l="1"/>
  <c r="W50" i="6" s="1"/>
  <c r="X52" i="6" s="1"/>
  <c r="AV51" i="6"/>
  <c r="W51" i="6" s="1"/>
  <c r="X53" i="6" s="1"/>
  <c r="S51" i="10"/>
  <c r="AT51" i="10" s="1"/>
  <c r="R42" i="10"/>
  <c r="V42" i="10" s="1"/>
  <c r="W47" i="10" s="1"/>
  <c r="W53" i="10"/>
  <c r="X57" i="10" s="1"/>
  <c r="AN12" i="4"/>
  <c r="AM49" i="4" s="1"/>
  <c r="H66" i="8"/>
  <c r="Z66" i="8" s="1"/>
  <c r="AU66" i="8" s="1"/>
  <c r="AV66" i="8" s="1"/>
  <c r="AH66" i="8" s="1"/>
  <c r="H52" i="4"/>
  <c r="AU54" i="8"/>
  <c r="D70" i="8"/>
  <c r="Z70" i="8" s="1"/>
  <c r="AU70" i="8" s="1"/>
  <c r="L66" i="8"/>
  <c r="AD66" i="8" s="1"/>
  <c r="AS51" i="10"/>
  <c r="AS57" i="10" s="1"/>
  <c r="AS52" i="10"/>
  <c r="W52" i="10" s="1"/>
  <c r="T58" i="10" s="1"/>
  <c r="AV58" i="4"/>
  <c r="X57" i="4" s="1"/>
  <c r="AC63" i="4" s="1"/>
  <c r="AH65" i="4" s="1"/>
  <c r="AC70" i="4" s="1"/>
  <c r="M72" i="4" s="1"/>
  <c r="AU72" i="4" s="1"/>
  <c r="AV72" i="4" s="1"/>
  <c r="Q72" i="4" s="1"/>
  <c r="AU58" i="4"/>
  <c r="T57" i="4" s="1"/>
  <c r="Y63" i="4" s="1"/>
  <c r="AH64" i="4" s="1"/>
  <c r="AC71" i="4" s="1"/>
  <c r="M73" i="4" s="1"/>
  <c r="AU73" i="4" s="1"/>
  <c r="R71" i="10"/>
  <c r="Q73" i="10" s="1"/>
  <c r="K74" i="10" s="1"/>
  <c r="AS75" i="10" s="1"/>
  <c r="AF63" i="10"/>
  <c r="T67" i="10"/>
  <c r="AX28" i="7"/>
  <c r="H28" i="7" s="1"/>
  <c r="H65" i="7" s="1"/>
  <c r="P67" i="7" s="1"/>
  <c r="I71" i="7" s="1"/>
  <c r="AU71" i="7" s="1"/>
  <c r="AM12" i="4"/>
  <c r="AL49" i="4" s="1"/>
  <c r="A42" i="5"/>
  <c r="K48" i="5" s="1"/>
  <c r="AL10" i="6"/>
  <c r="AL47" i="6" s="1"/>
  <c r="S48" i="6" s="1"/>
  <c r="AU48" i="6" s="1"/>
  <c r="AD48" i="4"/>
  <c r="AF12" i="4"/>
  <c r="AF49" i="4" s="1"/>
  <c r="P46" i="4" s="1"/>
  <c r="AF53" i="8"/>
  <c r="J55" i="8" s="1"/>
  <c r="AU55" i="8" s="1"/>
  <c r="AY20" i="5"/>
  <c r="AV20" i="5"/>
  <c r="N18" i="7"/>
  <c r="N55" i="7" s="1"/>
  <c r="G56" i="7" s="1"/>
  <c r="F55" i="7"/>
  <c r="M56" i="7" s="1"/>
  <c r="AX43" i="7"/>
  <c r="AT65" i="9"/>
  <c r="AW28" i="7"/>
  <c r="D28" i="7" s="1"/>
  <c r="D65" i="7" s="1"/>
  <c r="P68" i="7" s="1"/>
  <c r="U64" i="6"/>
  <c r="Y64" i="6" s="1"/>
  <c r="V72" i="6" s="1"/>
  <c r="R71" i="6"/>
  <c r="V71" i="6" s="1"/>
  <c r="R72" i="6" s="1"/>
  <c r="AY43" i="7"/>
  <c r="AF15" i="4"/>
  <c r="AF52" i="4" s="1"/>
  <c r="P51" i="9"/>
  <c r="X55" i="9" s="1"/>
  <c r="AT55" i="9" s="1"/>
  <c r="P46" i="9"/>
  <c r="R42" i="9"/>
  <c r="AT42" i="9" s="1"/>
  <c r="W49" i="8"/>
  <c r="H50" i="8" s="1"/>
  <c r="P47" i="7"/>
  <c r="P51" i="7" s="1"/>
  <c r="H46" i="8"/>
  <c r="AP49" i="8" s="1"/>
  <c r="L50" i="8" s="1"/>
  <c r="D68" i="8"/>
  <c r="AB69" i="8" s="1"/>
  <c r="AU69" i="8" s="1"/>
  <c r="P66" i="8"/>
  <c r="AB67" i="8" s="1"/>
  <c r="AU67" i="8" s="1"/>
  <c r="AV22" i="7"/>
  <c r="AX22" i="7" s="1"/>
  <c r="F22" i="7" s="1"/>
  <c r="H68" i="8"/>
  <c r="Z68" i="8" s="1"/>
  <c r="AU68" i="8" s="1"/>
  <c r="AV68" i="8" s="1"/>
  <c r="AH68" i="8" s="1"/>
  <c r="L70" i="8"/>
  <c r="AB71" i="8" s="1"/>
  <c r="AU71" i="8" s="1"/>
  <c r="AV71" i="8" s="1"/>
  <c r="AH71" i="8" s="1"/>
  <c r="AS54" i="10"/>
  <c r="W51" i="10"/>
  <c r="T57" i="10" s="1"/>
  <c r="R43" i="10"/>
  <c r="V43" i="10" s="1"/>
  <c r="AB47" i="10" s="1"/>
  <c r="AT47" i="10" s="1"/>
  <c r="O70" i="9"/>
  <c r="T71" i="9" s="1"/>
  <c r="AT72" i="9" s="1"/>
  <c r="AS72" i="9" s="1"/>
  <c r="O72" i="9" s="1"/>
  <c r="O63" i="9"/>
  <c r="I64" i="9" s="1"/>
  <c r="AT66" i="9" s="1"/>
  <c r="AS66" i="9" s="1"/>
  <c r="AS74" i="10"/>
  <c r="AF47" i="6"/>
  <c r="AL12" i="6"/>
  <c r="AL49" i="6" s="1"/>
  <c r="S46" i="6" s="1"/>
  <c r="AU46" i="6" s="1"/>
  <c r="AJ51" i="10" l="1"/>
  <c r="Z72" i="6"/>
  <c r="AV54" i="8"/>
  <c r="P54" i="8" s="1"/>
  <c r="AV55" i="8"/>
  <c r="P55" i="8" s="1"/>
  <c r="AV73" i="4"/>
  <c r="AS73" i="9"/>
  <c r="AD73" i="9" s="1"/>
  <c r="AV48" i="6"/>
  <c r="W48" i="6" s="1"/>
  <c r="T52" i="6" s="1"/>
  <c r="AV49" i="6"/>
  <c r="W49" i="6" s="1"/>
  <c r="T53" i="6" s="1"/>
  <c r="AC52" i="10"/>
  <c r="AL51" i="10"/>
  <c r="AJ52" i="10"/>
  <c r="AS58" i="10"/>
  <c r="AY22" i="7"/>
  <c r="J22" i="7" s="1"/>
  <c r="AS55" i="9"/>
  <c r="AS47" i="10"/>
  <c r="AI47" i="10" s="1"/>
  <c r="AV67" i="8"/>
  <c r="AH67" i="8" s="1"/>
  <c r="AE47" i="10"/>
  <c r="AG47" i="10"/>
  <c r="AV47" i="6"/>
  <c r="W47" i="6" s="1"/>
  <c r="P53" i="6" s="1"/>
  <c r="AV46" i="6"/>
  <c r="W46" i="6" s="1"/>
  <c r="P52" i="6" s="1"/>
  <c r="AU52" i="6"/>
  <c r="AT58" i="10"/>
  <c r="AJ54" i="10"/>
  <c r="W54" i="10"/>
  <c r="X58" i="10" s="1"/>
  <c r="AC54" i="10"/>
  <c r="AL53" i="10"/>
  <c r="AJ53" i="10"/>
  <c r="M22" i="7"/>
  <c r="N59" i="7" s="1"/>
  <c r="F59" i="7"/>
  <c r="F60" i="7" s="1"/>
  <c r="O73" i="9"/>
  <c r="M57" i="7"/>
  <c r="J59" i="7"/>
  <c r="AV23" i="7"/>
  <c r="AJ65" i="9"/>
  <c r="AJ66" i="9"/>
  <c r="AM65" i="9"/>
  <c r="O66" i="9"/>
  <c r="R67" i="7"/>
  <c r="AU72" i="7"/>
  <c r="I72" i="7"/>
  <c r="T67" i="7"/>
  <c r="AV61" i="5"/>
  <c r="AZ20" i="5"/>
  <c r="AM28" i="5" s="1"/>
  <c r="AM65" i="5" s="1"/>
  <c r="AC28" i="5"/>
  <c r="AC65" i="5" s="1"/>
  <c r="V72" i="4"/>
  <c r="AT75" i="10"/>
  <c r="AT74" i="10"/>
  <c r="Q75" i="10" s="1"/>
  <c r="AW20" i="5"/>
  <c r="AM27" i="5" s="1"/>
  <c r="AM64" i="5" s="1"/>
  <c r="AY61" i="5"/>
  <c r="AC27" i="5"/>
  <c r="AC64" i="5" s="1"/>
  <c r="Z55" i="9"/>
  <c r="AD55" i="9"/>
  <c r="AS65" i="9"/>
  <c r="O65" i="9" s="1"/>
  <c r="Z43" i="7"/>
  <c r="X43" i="7"/>
  <c r="AT50" i="8"/>
  <c r="V43" i="7"/>
  <c r="R47" i="7" s="1"/>
  <c r="R51" i="7" s="1"/>
  <c r="AS42" i="9"/>
  <c r="AV69" i="8"/>
  <c r="AH69" i="8" s="1"/>
  <c r="AB43" i="7"/>
  <c r="AV70" i="8"/>
  <c r="AH70" i="8" s="1"/>
  <c r="AJ72" i="9" l="1"/>
  <c r="AM72" i="9"/>
  <c r="AJ73" i="9"/>
  <c r="AF55" i="9"/>
  <c r="AB55" i="9"/>
  <c r="AK47" i="10"/>
  <c r="AV57" i="10"/>
  <c r="T72" i="4"/>
  <c r="Q73" i="4"/>
  <c r="AU50" i="8"/>
  <c r="P50" i="8" s="1"/>
  <c r="AU51" i="8"/>
  <c r="P51" i="8" s="1"/>
  <c r="AV52" i="6"/>
  <c r="AB52" i="6" s="1"/>
  <c r="AV53" i="6"/>
  <c r="AB53" i="6" s="1"/>
  <c r="T48" i="7"/>
  <c r="T52" i="7" s="1"/>
  <c r="W46" i="7"/>
  <c r="O50" i="7" s="1"/>
  <c r="V42" i="7"/>
  <c r="AD66" i="9"/>
  <c r="T47" i="7"/>
  <c r="Q42" i="7"/>
  <c r="AV72" i="7"/>
  <c r="M72" i="7" s="1"/>
  <c r="AV71" i="7"/>
  <c r="M71" i="7" s="1"/>
  <c r="AZ62" i="5"/>
  <c r="W63" i="5" s="1"/>
  <c r="AZ61" i="5"/>
  <c r="S63" i="5" s="1"/>
  <c r="L60" i="7"/>
  <c r="L61" i="7" s="1"/>
  <c r="AU57" i="10"/>
  <c r="AM75" i="10"/>
  <c r="AI76" i="10"/>
  <c r="AI75" i="10"/>
  <c r="AB76" i="10"/>
  <c r="Q76" i="10"/>
  <c r="T42" i="9"/>
  <c r="V42" i="9"/>
  <c r="Z42" i="9"/>
  <c r="X42" i="9"/>
  <c r="AW61" i="5"/>
  <c r="S62" i="5" s="1"/>
  <c r="AW62" i="5"/>
  <c r="W62" i="5" s="1"/>
  <c r="AU58" i="10" l="1"/>
  <c r="AB57" i="10" s="1"/>
  <c r="AI55" i="6"/>
  <c r="AI54" i="6"/>
  <c r="AK54" i="6"/>
  <c r="AO54" i="6"/>
  <c r="AM54" i="6"/>
  <c r="W45" i="7"/>
  <c r="O49" i="7" s="1"/>
  <c r="T51" i="7"/>
  <c r="AV58" i="10"/>
  <c r="AF57" i="10" s="1"/>
</calcChain>
</file>

<file path=xl/sharedStrings.xml><?xml version="1.0" encoding="utf-8"?>
<sst xmlns="http://schemas.openxmlformats.org/spreadsheetml/2006/main" count="496" uniqueCount="327">
  <si>
    <t>名前</t>
    <rPh sb="0" eb="2">
      <t>ナマエ</t>
    </rPh>
    <phoneticPr fontId="1"/>
  </si>
  <si>
    <t>解答</t>
    <rPh sb="0" eb="2">
      <t>カイトウ</t>
    </rPh>
    <phoneticPr fontId="1"/>
  </si>
  <si>
    <t>右の図の線分ＡＢ，ＣＤの長さを比べます。</t>
    <rPh sb="0" eb="1">
      <t>ミギ</t>
    </rPh>
    <rPh sb="2" eb="3">
      <t>ズ</t>
    </rPh>
    <rPh sb="4" eb="6">
      <t>センブン</t>
    </rPh>
    <rPh sb="12" eb="13">
      <t>ナガ</t>
    </rPh>
    <rPh sb="15" eb="16">
      <t>クラ</t>
    </rPh>
    <phoneticPr fontId="1"/>
  </si>
  <si>
    <t>下の□にあてはまる数を書き入れなさい。</t>
    <rPh sb="0" eb="1">
      <t>シタ</t>
    </rPh>
    <rPh sb="9" eb="10">
      <t>スウ</t>
    </rPh>
    <rPh sb="11" eb="12">
      <t>カ</t>
    </rPh>
    <rPh sb="13" eb="14">
      <t>イ</t>
    </rPh>
    <phoneticPr fontId="1"/>
  </si>
  <si>
    <t>ＡＢ</t>
    <phoneticPr fontId="1"/>
  </si>
  <si>
    <t>：</t>
    <phoneticPr fontId="1"/>
  </si>
  <si>
    <t>ＣＤ</t>
    <phoneticPr fontId="1"/>
  </si>
  <si>
    <t>＝</t>
    <phoneticPr fontId="1"/>
  </si>
  <si>
    <t>の比の値は，</t>
    <rPh sb="1" eb="2">
      <t>ヒ</t>
    </rPh>
    <rPh sb="3" eb="4">
      <t>アタイ</t>
    </rPh>
    <phoneticPr fontId="1"/>
  </si>
  <si>
    <t>倍である。</t>
    <rPh sb="0" eb="1">
      <t>バイ</t>
    </rPh>
    <phoneticPr fontId="1"/>
  </si>
  <si>
    <t>次の式で，ｘの値を求めなさい。</t>
    <rPh sb="0" eb="1">
      <t>ツギ</t>
    </rPh>
    <rPh sb="2" eb="3">
      <t>シキ</t>
    </rPh>
    <rPh sb="7" eb="8">
      <t>アタイ</t>
    </rPh>
    <rPh sb="9" eb="10">
      <t>モト</t>
    </rPh>
    <phoneticPr fontId="1"/>
  </si>
  <si>
    <t>ｘ</t>
    <phoneticPr fontId="1"/>
  </si>
  <si>
    <t>△ＡＢＣ∽△ＤＥＦで，その相似比が</t>
    <rPh sb="13" eb="15">
      <t>ソウジ</t>
    </rPh>
    <rPh sb="15" eb="16">
      <t>ヒ</t>
    </rPh>
    <phoneticPr fontId="1"/>
  </si>
  <si>
    <t>のとき，次の問いに答えなさい。</t>
    <rPh sb="4" eb="5">
      <t>ツギ</t>
    </rPh>
    <rPh sb="6" eb="7">
      <t>ト</t>
    </rPh>
    <rPh sb="9" eb="10">
      <t>コタ</t>
    </rPh>
    <phoneticPr fontId="1"/>
  </si>
  <si>
    <t>ＤＥはＡＢの何倍ですか。</t>
    <rPh sb="6" eb="8">
      <t>ナンバイ</t>
    </rPh>
    <phoneticPr fontId="1"/>
  </si>
  <si>
    <t>㎝のとき，ＤＥは何㎝ですか。</t>
    <rPh sb="8" eb="9">
      <t>ナン</t>
    </rPh>
    <phoneticPr fontId="1"/>
  </si>
  <si>
    <t>A</t>
    <phoneticPr fontId="1"/>
  </si>
  <si>
    <t>D</t>
    <phoneticPr fontId="1"/>
  </si>
  <si>
    <t>÷</t>
    <phoneticPr fontId="1"/>
  </si>
  <si>
    <t>ＤＥ</t>
    <phoneticPr fontId="1"/>
  </si>
  <si>
    <t>(</t>
    <phoneticPr fontId="1"/>
  </si>
  <si>
    <t>倍</t>
    <rPh sb="0" eb="1">
      <t>バイ</t>
    </rPh>
    <phoneticPr fontId="1"/>
  </si>
  <si>
    <t>×</t>
    <phoneticPr fontId="1"/>
  </si>
  <si>
    <t>平行線と線分の比</t>
    <rPh sb="0" eb="3">
      <t>ヘイコウセン</t>
    </rPh>
    <rPh sb="4" eb="6">
      <t>センブン</t>
    </rPh>
    <rPh sb="7" eb="8">
      <t>ヒ</t>
    </rPh>
    <phoneticPr fontId="1"/>
  </si>
  <si>
    <t>右の図で，ＰＱ</t>
    <rPh sb="0" eb="1">
      <t>ミギ</t>
    </rPh>
    <rPh sb="2" eb="3">
      <t>ズ</t>
    </rPh>
    <phoneticPr fontId="1"/>
  </si>
  <si>
    <t>ＡＱ，ＰＱの長さを求めなさい。</t>
    <rPh sb="6" eb="7">
      <t>ナガ</t>
    </rPh>
    <rPh sb="9" eb="10">
      <t>モト</t>
    </rPh>
    <phoneticPr fontId="1"/>
  </si>
  <si>
    <t>右の図で，直線ｐ，ｑ，ｒ，ｓが</t>
    <rPh sb="0" eb="1">
      <t>ミギ</t>
    </rPh>
    <rPh sb="2" eb="3">
      <t>ズ</t>
    </rPh>
    <rPh sb="5" eb="7">
      <t>チョクセン</t>
    </rPh>
    <phoneticPr fontId="1"/>
  </si>
  <si>
    <t>平行のとき，ｘ，ｙ，ｚの値を求</t>
    <rPh sb="0" eb="2">
      <t>ヘイコウ</t>
    </rPh>
    <rPh sb="12" eb="13">
      <t>アタイ</t>
    </rPh>
    <rPh sb="14" eb="15">
      <t>モト</t>
    </rPh>
    <phoneticPr fontId="1"/>
  </si>
  <si>
    <t>同様にして，</t>
    <rPh sb="0" eb="2">
      <t>ドウヨウ</t>
    </rPh>
    <phoneticPr fontId="1"/>
  </si>
  <si>
    <t>ＰＱ//ＢＣだから，</t>
    <phoneticPr fontId="1"/>
  </si>
  <si>
    <t>ＡＰ：ＡＢ＝ＡＱ：ＡＣ　から，</t>
    <phoneticPr fontId="1"/>
  </si>
  <si>
    <t>＋</t>
    <phoneticPr fontId="1"/>
  </si>
  <si>
    <t>ＡＱ＝</t>
    <phoneticPr fontId="1"/>
  </si>
  <si>
    <t>(㎝)</t>
    <phoneticPr fontId="1"/>
  </si>
  <si>
    <t>№</t>
    <phoneticPr fontId="1"/>
  </si>
  <si>
    <t>三角形の相似条件</t>
    <rPh sb="0" eb="3">
      <t>サンカクケイ</t>
    </rPh>
    <rPh sb="4" eb="6">
      <t>ソウジ</t>
    </rPh>
    <rPh sb="6" eb="8">
      <t>ジョウケン</t>
    </rPh>
    <phoneticPr fontId="1"/>
  </si>
  <si>
    <t>１．</t>
    <phoneticPr fontId="1"/>
  </si>
  <si>
    <t>また，そのとき使った相似条件をいいなさい。</t>
    <rPh sb="7" eb="8">
      <t>ツカ</t>
    </rPh>
    <rPh sb="10" eb="12">
      <t>ソウジ</t>
    </rPh>
    <rPh sb="12" eb="14">
      <t>ジョウケン</t>
    </rPh>
    <phoneticPr fontId="1"/>
  </si>
  <si>
    <t>右の図で，相似な三角形を記号∽を使って表し</t>
    <rPh sb="0" eb="1">
      <t>ミギ</t>
    </rPh>
    <rPh sb="2" eb="3">
      <t>ズ</t>
    </rPh>
    <rPh sb="5" eb="7">
      <t>ソウジ</t>
    </rPh>
    <rPh sb="8" eb="11">
      <t>サンカクケイ</t>
    </rPh>
    <rPh sb="12" eb="14">
      <t>キゴウ</t>
    </rPh>
    <rPh sb="16" eb="17">
      <t>ツカ</t>
    </rPh>
    <rPh sb="19" eb="20">
      <t>アラワ</t>
    </rPh>
    <phoneticPr fontId="1"/>
  </si>
  <si>
    <t>なさい。</t>
    <phoneticPr fontId="1"/>
  </si>
  <si>
    <t>°</t>
    <phoneticPr fontId="1"/>
  </si>
  <si>
    <t>∠Ａ＝∠Ａ（共通）</t>
    <rPh sb="6" eb="8">
      <t>キョウツウ</t>
    </rPh>
    <phoneticPr fontId="1"/>
  </si>
  <si>
    <t>仮定より，</t>
    <rPh sb="0" eb="2">
      <t>カテイ</t>
    </rPh>
    <phoneticPr fontId="1"/>
  </si>
  <si>
    <t>２組の角が，それぞれ等しいとき</t>
    <rPh sb="1" eb="2">
      <t>クミ</t>
    </rPh>
    <rPh sb="3" eb="4">
      <t>カク</t>
    </rPh>
    <rPh sb="10" eb="11">
      <t>ヒト</t>
    </rPh>
    <phoneticPr fontId="1"/>
  </si>
  <si>
    <t>２つの三角形は，相似である。</t>
    <rPh sb="3" eb="6">
      <t>サンカクケイ</t>
    </rPh>
    <rPh sb="8" eb="10">
      <t>ソウジ</t>
    </rPh>
    <phoneticPr fontId="1"/>
  </si>
  <si>
    <t>°</t>
    <phoneticPr fontId="1"/>
  </si>
  <si>
    <t>また，</t>
    <phoneticPr fontId="1"/>
  </si>
  <si>
    <t>２．</t>
    <phoneticPr fontId="1"/>
  </si>
  <si>
    <t>２つの三角形△ＡＢＣと△ＤＥＦで，</t>
    <rPh sb="3" eb="6">
      <t>サンカクケイ</t>
    </rPh>
    <phoneticPr fontId="1"/>
  </si>
  <si>
    <t>ＡＢ＝</t>
    <phoneticPr fontId="1"/>
  </si>
  <si>
    <t>㎝，ＢＣ＝</t>
    <phoneticPr fontId="1"/>
  </si>
  <si>
    <t>㎝，ＤＥ＝</t>
    <phoneticPr fontId="1"/>
  </si>
  <si>
    <t>㎝，ＥＦ＝</t>
    <phoneticPr fontId="1"/>
  </si>
  <si>
    <t>㎝</t>
    <phoneticPr fontId="1"/>
  </si>
  <si>
    <t>∠Ｂ＝∠Ｅ</t>
    <phoneticPr fontId="1"/>
  </si>
  <si>
    <t>となっています。</t>
    <phoneticPr fontId="1"/>
  </si>
  <si>
    <t>(1)</t>
    <phoneticPr fontId="1"/>
  </si>
  <si>
    <t>△ＡＢＣと△ＤＥＦの相似比を求めなさい。</t>
    <rPh sb="10" eb="13">
      <t>ソウジヒ</t>
    </rPh>
    <rPh sb="14" eb="15">
      <t>モト</t>
    </rPh>
    <phoneticPr fontId="1"/>
  </si>
  <si>
    <t>△ＡＢＣ∽△ＤＥＦ であるわけを書きなさい。</t>
    <rPh sb="16" eb="17">
      <t>カ</t>
    </rPh>
    <phoneticPr fontId="1"/>
  </si>
  <si>
    <t>△ＡＢＣ∽△ＡＥＤ</t>
    <phoneticPr fontId="1"/>
  </si>
  <si>
    <t>ＡＢ：ＤＥ＝ＢＣ：ＥＦ＝</t>
    <phoneticPr fontId="1"/>
  </si>
  <si>
    <t>２組の辺の比とその間の角が，それぞれ等しいとき</t>
    <rPh sb="1" eb="2">
      <t>クミ</t>
    </rPh>
    <rPh sb="3" eb="4">
      <t>ヘン</t>
    </rPh>
    <rPh sb="5" eb="6">
      <t>ヒ</t>
    </rPh>
    <rPh sb="9" eb="10">
      <t>アイダ</t>
    </rPh>
    <rPh sb="11" eb="12">
      <t>カク</t>
    </rPh>
    <rPh sb="18" eb="19">
      <t>ヒト</t>
    </rPh>
    <phoneticPr fontId="1"/>
  </si>
  <si>
    <t>(2)</t>
    <phoneticPr fontId="1"/>
  </si>
  <si>
    <t>２つの三角形は相似である。</t>
    <rPh sb="3" eb="6">
      <t>サンカクケイ</t>
    </rPh>
    <rPh sb="7" eb="9">
      <t>ソウジ</t>
    </rPh>
    <phoneticPr fontId="1"/>
  </si>
  <si>
    <t>:</t>
    <phoneticPr fontId="1"/>
  </si>
  <si>
    <t>ＡＣ＝</t>
    <phoneticPr fontId="1"/>
  </si>
  <si>
    <t>㎝ のとき，ＤＦの長さは何㎝ですか。</t>
    <rPh sb="9" eb="10">
      <t>ナガ</t>
    </rPh>
    <rPh sb="12" eb="13">
      <t>ナン</t>
    </rPh>
    <phoneticPr fontId="1"/>
  </si>
  <si>
    <t>もしくは，△ＡＢＣの△ＤＥＦに対する相似比は</t>
    <rPh sb="15" eb="16">
      <t>タイ</t>
    </rPh>
    <rPh sb="18" eb="21">
      <t>ソウジヒ</t>
    </rPh>
    <phoneticPr fontId="1"/>
  </si>
  <si>
    <t>△ＡＢＣと△ＤＥＦの相似比は，</t>
    <phoneticPr fontId="1"/>
  </si>
  <si>
    <t>：</t>
    <phoneticPr fontId="1"/>
  </si>
  <si>
    <t>(3)</t>
    <phoneticPr fontId="1"/>
  </si>
  <si>
    <t>△ＤＥＦの△ＡＢＣに対する相似比は，</t>
    <rPh sb="10" eb="11">
      <t>タイ</t>
    </rPh>
    <rPh sb="13" eb="16">
      <t>ソウジヒ</t>
    </rPh>
    <phoneticPr fontId="1"/>
  </si>
  <si>
    <t>ＤＦ＝</t>
    <phoneticPr fontId="1"/>
  </si>
  <si>
    <t>×</t>
    <phoneticPr fontId="1"/>
  </si>
  <si>
    <t>＝</t>
    <phoneticPr fontId="1"/>
  </si>
  <si>
    <t>(㎝）</t>
    <phoneticPr fontId="1"/>
  </si>
  <si>
    <t>∠ＡＢＣ＝</t>
    <phoneticPr fontId="1"/>
  </si>
  <si>
    <t>∠ＡＥＤ＝</t>
    <phoneticPr fontId="1"/>
  </si>
  <si>
    <t>∠ＡＣＢ＝</t>
    <phoneticPr fontId="1"/>
  </si>
  <si>
    <t>∠ＡＤＥ＝</t>
    <phoneticPr fontId="1"/>
  </si>
  <si>
    <t>№</t>
    <phoneticPr fontId="1"/>
  </si>
  <si>
    <t>１．</t>
    <phoneticPr fontId="1"/>
  </si>
  <si>
    <t>右の図のように，２つの線分ＡＢと</t>
    <rPh sb="0" eb="1">
      <t>ミギ</t>
    </rPh>
    <rPh sb="2" eb="3">
      <t>ズ</t>
    </rPh>
    <rPh sb="11" eb="13">
      <t>センブン</t>
    </rPh>
    <phoneticPr fontId="1"/>
  </si>
  <si>
    <t>ＣＤが点Ｏで交わっていて，</t>
    <rPh sb="3" eb="4">
      <t>テン</t>
    </rPh>
    <rPh sb="6" eb="7">
      <t>マジ</t>
    </rPh>
    <phoneticPr fontId="1"/>
  </si>
  <si>
    <t>ならば</t>
    <phoneticPr fontId="1"/>
  </si>
  <si>
    <t>証明しなさい。</t>
    <rPh sb="0" eb="2">
      <t>ショウメイ</t>
    </rPh>
    <phoneticPr fontId="1"/>
  </si>
  <si>
    <t>(証明)</t>
    <rPh sb="1" eb="3">
      <t>ショウメイ</t>
    </rPh>
    <phoneticPr fontId="1"/>
  </si>
  <si>
    <t>対頂角は等しいから，</t>
    <rPh sb="0" eb="3">
      <t>タイチョウカク</t>
    </rPh>
    <rPh sb="4" eb="5">
      <t>ヒト</t>
    </rPh>
    <phoneticPr fontId="1"/>
  </si>
  <si>
    <t>①，②から，２組の角が，それぞれ等しいので，</t>
    <rPh sb="7" eb="8">
      <t>クミ</t>
    </rPh>
    <rPh sb="9" eb="10">
      <t>カク</t>
    </rPh>
    <rPh sb="16" eb="17">
      <t>ヒト</t>
    </rPh>
    <phoneticPr fontId="1"/>
  </si>
  <si>
    <t>…①</t>
    <phoneticPr fontId="1"/>
  </si>
  <si>
    <t>∠ＡＯＤ＝∠ＣＯＢ</t>
    <phoneticPr fontId="1"/>
  </si>
  <si>
    <t>…②</t>
    <phoneticPr fontId="1"/>
  </si>
  <si>
    <t>△ＡＯＤ∽△ＣＯＢ</t>
    <phoneticPr fontId="1"/>
  </si>
  <si>
    <t>２．</t>
    <phoneticPr fontId="1"/>
  </si>
  <si>
    <t>右の図で，</t>
    <rPh sb="0" eb="1">
      <t>ミギ</t>
    </rPh>
    <rPh sb="2" eb="3">
      <t>ズ</t>
    </rPh>
    <phoneticPr fontId="1"/>
  </si>
  <si>
    <t>△ＡＥＤ∽△ＡＢＣ</t>
    <phoneticPr fontId="1"/>
  </si>
  <si>
    <t>であることを証明しなさい。</t>
    <rPh sb="6" eb="8">
      <t>ショウメイ</t>
    </rPh>
    <phoneticPr fontId="1"/>
  </si>
  <si>
    <t>ＡＤ＝</t>
    <phoneticPr fontId="1"/>
  </si>
  <si>
    <t>㎝，ＤＢ＝</t>
    <phoneticPr fontId="1"/>
  </si>
  <si>
    <t>㎝</t>
    <phoneticPr fontId="1"/>
  </si>
  <si>
    <t>ＡＥ＝</t>
    <phoneticPr fontId="1"/>
  </si>
  <si>
    <t>㎝，ＥＣ＝</t>
    <phoneticPr fontId="1"/>
  </si>
  <si>
    <t>∠Ａ＝∠Ａ(共通）</t>
    <rPh sb="6" eb="8">
      <t>キョウツウ</t>
    </rPh>
    <phoneticPr fontId="1"/>
  </si>
  <si>
    <t>①，②から，２組の辺の比とその間の角がそれぞれ等しいので，</t>
    <rPh sb="7" eb="8">
      <t>クミ</t>
    </rPh>
    <rPh sb="9" eb="10">
      <t>ヘン</t>
    </rPh>
    <rPh sb="11" eb="12">
      <t>ヒ</t>
    </rPh>
    <rPh sb="15" eb="16">
      <t>アイダ</t>
    </rPh>
    <rPh sb="17" eb="18">
      <t>カク</t>
    </rPh>
    <rPh sb="23" eb="24">
      <t>ヒト</t>
    </rPh>
    <phoneticPr fontId="1"/>
  </si>
  <si>
    <t>△ＡＥＤと△ＡＢＣで，</t>
    <phoneticPr fontId="1"/>
  </si>
  <si>
    <t>ＡＥ：ＡＢ</t>
    <phoneticPr fontId="1"/>
  </si>
  <si>
    <t>＝</t>
    <phoneticPr fontId="1"/>
  </si>
  <si>
    <t>：</t>
    <phoneticPr fontId="1"/>
  </si>
  <si>
    <t>ＡＤ：ＡＣ</t>
    <phoneticPr fontId="1"/>
  </si>
  <si>
    <t>:</t>
    <phoneticPr fontId="1"/>
  </si>
  <si>
    <t>よって，</t>
    <phoneticPr fontId="1"/>
  </si>
  <si>
    <t>…②</t>
    <phoneticPr fontId="1"/>
  </si>
  <si>
    <t>△ＡＥＤ∽△ＡＢＣ</t>
    <phoneticPr fontId="1"/>
  </si>
  <si>
    <t>∠ＯＡＤ＝∠ＯＣＢ</t>
    <phoneticPr fontId="1"/>
  </si>
  <si>
    <t>∠ＯＤＡ＝∠ＯＢＣ</t>
    <phoneticPr fontId="1"/>
  </si>
  <si>
    <t>ＡＢ</t>
    <phoneticPr fontId="1"/>
  </si>
  <si>
    <t>ＡＤ</t>
    <phoneticPr fontId="1"/>
  </si>
  <si>
    <t>ＤＥ</t>
    <phoneticPr fontId="1"/>
  </si>
  <si>
    <t>ＡＣ</t>
    <phoneticPr fontId="1"/>
  </si>
  <si>
    <t>ＡＥ</t>
    <phoneticPr fontId="1"/>
  </si>
  <si>
    <t>ＥＣ</t>
    <phoneticPr fontId="1"/>
  </si>
  <si>
    <t>№</t>
    <phoneticPr fontId="1"/>
  </si>
  <si>
    <t>１．</t>
    <phoneticPr fontId="1"/>
  </si>
  <si>
    <t>右の図の△ＡＢＣで，点Ｄ，Ｅ，Ｆは，</t>
    <rPh sb="0" eb="1">
      <t>ミギ</t>
    </rPh>
    <rPh sb="2" eb="3">
      <t>ズ</t>
    </rPh>
    <rPh sb="10" eb="11">
      <t>テン</t>
    </rPh>
    <phoneticPr fontId="1"/>
  </si>
  <si>
    <t>それぞれ，辺ＡＢ，ＢＣ，ＣＡの中点</t>
    <rPh sb="5" eb="6">
      <t>ヘン</t>
    </rPh>
    <rPh sb="15" eb="17">
      <t>チュウテン</t>
    </rPh>
    <phoneticPr fontId="1"/>
  </si>
  <si>
    <t>である。</t>
    <phoneticPr fontId="1"/>
  </si>
  <si>
    <t>△ＤＥＦの周の長さを求めなさい。</t>
    <rPh sb="5" eb="6">
      <t>シュウ</t>
    </rPh>
    <rPh sb="7" eb="8">
      <t>ナガ</t>
    </rPh>
    <rPh sb="10" eb="11">
      <t>モト</t>
    </rPh>
    <phoneticPr fontId="1"/>
  </si>
  <si>
    <t>中点連結定理</t>
    <rPh sb="0" eb="2">
      <t>チュウテン</t>
    </rPh>
    <rPh sb="2" eb="4">
      <t>レンケツ</t>
    </rPh>
    <rPh sb="4" eb="6">
      <t>テイリ</t>
    </rPh>
    <phoneticPr fontId="1"/>
  </si>
  <si>
    <t>ＡＢ＝</t>
    <phoneticPr fontId="1"/>
  </si>
  <si>
    <t>ＢＣ＝</t>
    <phoneticPr fontId="1"/>
  </si>
  <si>
    <t>ＣＡ＝</t>
    <phoneticPr fontId="1"/>
  </si>
  <si>
    <t>中点連結定理から，</t>
    <rPh sb="0" eb="2">
      <t>チュウテン</t>
    </rPh>
    <rPh sb="2" eb="4">
      <t>レンケツ</t>
    </rPh>
    <rPh sb="4" eb="6">
      <t>テイリ</t>
    </rPh>
    <phoneticPr fontId="1"/>
  </si>
  <si>
    <t>△ＤＥＦの周の長さ</t>
    <rPh sb="5" eb="6">
      <t>シュウ</t>
    </rPh>
    <rPh sb="7" eb="8">
      <t>ナガ</t>
    </rPh>
    <phoneticPr fontId="1"/>
  </si>
  <si>
    <t>ＤＥ＝</t>
    <phoneticPr fontId="1"/>
  </si>
  <si>
    <t>ＣＡ</t>
    <phoneticPr fontId="1"/>
  </si>
  <si>
    <t>＝</t>
    <phoneticPr fontId="1"/>
  </si>
  <si>
    <t>×</t>
    <phoneticPr fontId="1"/>
  </si>
  <si>
    <t>ＥＦ＝</t>
    <phoneticPr fontId="1"/>
  </si>
  <si>
    <t>ＡＢ</t>
    <phoneticPr fontId="1"/>
  </si>
  <si>
    <t>ＦＤ＝</t>
    <phoneticPr fontId="1"/>
  </si>
  <si>
    <t>ＢＣ</t>
    <phoneticPr fontId="1"/>
  </si>
  <si>
    <t>ＤＥ＋ＥＦ＋ＦＤ＝</t>
    <phoneticPr fontId="1"/>
  </si>
  <si>
    <t>＋</t>
    <phoneticPr fontId="1"/>
  </si>
  <si>
    <t>２．</t>
    <phoneticPr fontId="1"/>
  </si>
  <si>
    <t>右の図の△ＡＢＣで，点Ｄ，Ｅは辺ＡＢ</t>
    <rPh sb="0" eb="1">
      <t>ミギ</t>
    </rPh>
    <rPh sb="2" eb="3">
      <t>ズ</t>
    </rPh>
    <rPh sb="10" eb="11">
      <t>テン</t>
    </rPh>
    <rPh sb="15" eb="16">
      <t>ヘン</t>
    </rPh>
    <phoneticPr fontId="1"/>
  </si>
  <si>
    <t>を３等分する点で，点Ｆは辺ＡＣの中点</t>
    <rPh sb="2" eb="4">
      <t>トウブン</t>
    </rPh>
    <rPh sb="6" eb="7">
      <t>テン</t>
    </rPh>
    <rPh sb="9" eb="10">
      <t>テン</t>
    </rPh>
    <rPh sb="12" eb="13">
      <t>ヘン</t>
    </rPh>
    <rPh sb="16" eb="18">
      <t>チュウテン</t>
    </rPh>
    <phoneticPr fontId="1"/>
  </si>
  <si>
    <t>です。また，点ＧはＤＦを延長した直線</t>
    <rPh sb="6" eb="7">
      <t>テン</t>
    </rPh>
    <rPh sb="12" eb="14">
      <t>エンチョウ</t>
    </rPh>
    <rPh sb="16" eb="18">
      <t>チョクセン</t>
    </rPh>
    <phoneticPr fontId="1"/>
  </si>
  <si>
    <t>とＢＣを延長した直線の交点です。</t>
    <rPh sb="4" eb="6">
      <t>エンチョウ</t>
    </rPh>
    <rPh sb="8" eb="10">
      <t>チョクセン</t>
    </rPh>
    <rPh sb="11" eb="13">
      <t>コウテン</t>
    </rPh>
    <phoneticPr fontId="1"/>
  </si>
  <si>
    <t>ＤＦの長さを求めなさい。</t>
    <rPh sb="3" eb="4">
      <t>ナガ</t>
    </rPh>
    <rPh sb="6" eb="7">
      <t>モト</t>
    </rPh>
    <phoneticPr fontId="1"/>
  </si>
  <si>
    <t>△ＡＥＣで，中点連結定理より，</t>
    <rPh sb="6" eb="8">
      <t>チュウテン</t>
    </rPh>
    <rPh sb="8" eb="10">
      <t>レンケツ</t>
    </rPh>
    <rPh sb="10" eb="12">
      <t>テイリ</t>
    </rPh>
    <phoneticPr fontId="1"/>
  </si>
  <si>
    <t>ＤＦ＝</t>
    <phoneticPr fontId="1"/>
  </si>
  <si>
    <t>ＥＣ</t>
    <phoneticPr fontId="1"/>
  </si>
  <si>
    <t>(㎝）</t>
    <phoneticPr fontId="1"/>
  </si>
  <si>
    <t>(2)</t>
    <phoneticPr fontId="1"/>
  </si>
  <si>
    <t>ＦＧの長さを求めなさい。</t>
    <rPh sb="3" eb="4">
      <t>ナガ</t>
    </rPh>
    <rPh sb="6" eb="7">
      <t>モト</t>
    </rPh>
    <phoneticPr fontId="1"/>
  </si>
  <si>
    <t>ＤＦ</t>
    <phoneticPr fontId="1"/>
  </si>
  <si>
    <t>だから，平行線と線分の比の関係から</t>
    <rPh sb="4" eb="7">
      <t>ヘイコウセン</t>
    </rPh>
    <rPh sb="8" eb="10">
      <t>センブン</t>
    </rPh>
    <rPh sb="11" eb="12">
      <t>ヒ</t>
    </rPh>
    <rPh sb="13" eb="15">
      <t>カンケイ</t>
    </rPh>
    <phoneticPr fontId="1"/>
  </si>
  <si>
    <t>ＥＣ＝</t>
    <phoneticPr fontId="1"/>
  </si>
  <si>
    <t>//</t>
    <phoneticPr fontId="1"/>
  </si>
  <si>
    <t>△ＢＧＤで，</t>
    <phoneticPr fontId="1"/>
  </si>
  <si>
    <t>ＤＧ</t>
    <phoneticPr fontId="1"/>
  </si>
  <si>
    <t>ＤＧ＝</t>
    <phoneticPr fontId="1"/>
  </si>
  <si>
    <t>ＥＣ＝</t>
    <phoneticPr fontId="1"/>
  </si>
  <si>
    <t>×</t>
    <phoneticPr fontId="1"/>
  </si>
  <si>
    <t>＝</t>
    <phoneticPr fontId="1"/>
  </si>
  <si>
    <t>ＦＧ＝ＤＧ－ＤＦ＝</t>
    <phoneticPr fontId="1"/>
  </si>
  <si>
    <t>－</t>
    <phoneticPr fontId="1"/>
  </si>
  <si>
    <t>(㎝)</t>
    <phoneticPr fontId="1"/>
  </si>
  <si>
    <t>△ＡＯＤ∽△ＣＯＢであることを</t>
    <phoneticPr fontId="1"/>
  </si>
  <si>
    <t>△ＡＯＤと△ＣＯＢで，</t>
    <phoneticPr fontId="1"/>
  </si>
  <si>
    <t>№</t>
    <phoneticPr fontId="1"/>
  </si>
  <si>
    <t>１．</t>
    <phoneticPr fontId="1"/>
  </si>
  <si>
    <t>Ａ</t>
    <phoneticPr fontId="1"/>
  </si>
  <si>
    <t>㎝</t>
    <phoneticPr fontId="1"/>
  </si>
  <si>
    <t>Ｂ</t>
    <phoneticPr fontId="1"/>
  </si>
  <si>
    <t>Ｃ</t>
    <phoneticPr fontId="1"/>
  </si>
  <si>
    <t>Ｄ</t>
    <phoneticPr fontId="1"/>
  </si>
  <si>
    <t>(1)</t>
    <phoneticPr fontId="1"/>
  </si>
  <si>
    <t>ＡＢ</t>
    <phoneticPr fontId="1"/>
  </si>
  <si>
    <t>：</t>
    <phoneticPr fontId="1"/>
  </si>
  <si>
    <t>ＣＤ</t>
    <phoneticPr fontId="1"/>
  </si>
  <si>
    <t>＝</t>
    <phoneticPr fontId="1"/>
  </si>
  <si>
    <t>：</t>
    <phoneticPr fontId="1"/>
  </si>
  <si>
    <t>(2)</t>
    <phoneticPr fontId="1"/>
  </si>
  <si>
    <t>ＡＢ</t>
    <phoneticPr fontId="1"/>
  </si>
  <si>
    <t>：</t>
    <phoneticPr fontId="1"/>
  </si>
  <si>
    <t>ＣＤ</t>
    <phoneticPr fontId="1"/>
  </si>
  <si>
    <t>である。</t>
    <phoneticPr fontId="1"/>
  </si>
  <si>
    <t>(3)</t>
    <phoneticPr fontId="1"/>
  </si>
  <si>
    <t>ＡＢはＣＤの</t>
    <phoneticPr fontId="1"/>
  </si>
  <si>
    <t>２．</t>
    <phoneticPr fontId="1"/>
  </si>
  <si>
    <t>(1)</t>
    <phoneticPr fontId="1"/>
  </si>
  <si>
    <t>ｘ</t>
    <phoneticPr fontId="1"/>
  </si>
  <si>
    <t>ｘ</t>
    <phoneticPr fontId="1"/>
  </si>
  <si>
    <t>３．</t>
    <phoneticPr fontId="1"/>
  </si>
  <si>
    <t>A</t>
    <phoneticPr fontId="1"/>
  </si>
  <si>
    <t>D</t>
    <phoneticPr fontId="1"/>
  </si>
  <si>
    <t>B</t>
    <phoneticPr fontId="1"/>
  </si>
  <si>
    <t>C</t>
    <phoneticPr fontId="1"/>
  </si>
  <si>
    <t>(2)</t>
    <phoneticPr fontId="1"/>
  </si>
  <si>
    <t>ＡＢ＝</t>
    <phoneticPr fontId="1"/>
  </si>
  <si>
    <t>E</t>
    <phoneticPr fontId="1"/>
  </si>
  <si>
    <t>F</t>
    <phoneticPr fontId="1"/>
  </si>
  <si>
    <t>：</t>
    <phoneticPr fontId="1"/>
  </si>
  <si>
    <t>ＡＢ</t>
    <phoneticPr fontId="1"/>
  </si>
  <si>
    <t>÷</t>
    <phoneticPr fontId="1"/>
  </si>
  <si>
    <t>ＣＤ</t>
    <phoneticPr fontId="1"/>
  </si>
  <si>
    <t>＝</t>
    <phoneticPr fontId="1"/>
  </si>
  <si>
    <t>)</t>
    <phoneticPr fontId="1"/>
  </si>
  <si>
    <t>B</t>
    <phoneticPr fontId="1"/>
  </si>
  <si>
    <t>C</t>
    <phoneticPr fontId="1"/>
  </si>
  <si>
    <t>＝</t>
    <phoneticPr fontId="1"/>
  </si>
  <si>
    <t>(</t>
    <phoneticPr fontId="1"/>
  </si>
  <si>
    <t>㎝</t>
    <phoneticPr fontId="1"/>
  </si>
  <si>
    <t>)</t>
    <phoneticPr fontId="1"/>
  </si>
  <si>
    <t>//</t>
    <phoneticPr fontId="1"/>
  </si>
  <si>
    <t>ＢＣのとき，</t>
    <phoneticPr fontId="1"/>
  </si>
  <si>
    <t>ただし，</t>
    <phoneticPr fontId="1"/>
  </si>
  <si>
    <t>ＡＰ＝</t>
    <phoneticPr fontId="1"/>
  </si>
  <si>
    <t>Ｐ</t>
    <phoneticPr fontId="1"/>
  </si>
  <si>
    <t>Ｑ</t>
    <phoneticPr fontId="1"/>
  </si>
  <si>
    <t>ＰＢ＝</t>
    <phoneticPr fontId="1"/>
  </si>
  <si>
    <t>ＢＣ＝</t>
    <phoneticPr fontId="1"/>
  </si>
  <si>
    <t>ＡＣ＝</t>
    <phoneticPr fontId="1"/>
  </si>
  <si>
    <t>㎝</t>
    <phoneticPr fontId="1"/>
  </si>
  <si>
    <t>Ｂ</t>
    <phoneticPr fontId="1"/>
  </si>
  <si>
    <t>Ｃ</t>
    <phoneticPr fontId="1"/>
  </si>
  <si>
    <t>とする。</t>
    <phoneticPr fontId="1"/>
  </si>
  <si>
    <t>２．</t>
    <phoneticPr fontId="1"/>
  </si>
  <si>
    <t>めなさい。</t>
    <phoneticPr fontId="1"/>
  </si>
  <si>
    <t>ただし，</t>
    <phoneticPr fontId="1"/>
  </si>
  <si>
    <t>ａ＝</t>
    <phoneticPr fontId="1"/>
  </si>
  <si>
    <t>ｂ＝</t>
    <phoneticPr fontId="1"/>
  </si>
  <si>
    <t>ｃ＝</t>
    <phoneticPr fontId="1"/>
  </si>
  <si>
    <t>ｄ＝</t>
    <phoneticPr fontId="1"/>
  </si>
  <si>
    <t>ｅ＝</t>
    <phoneticPr fontId="1"/>
  </si>
  <si>
    <t>)</t>
    <phoneticPr fontId="1"/>
  </si>
  <si>
    <t>＝</t>
    <phoneticPr fontId="1"/>
  </si>
  <si>
    <t>ＡＱ</t>
    <phoneticPr fontId="1"/>
  </si>
  <si>
    <t>ＡＰ：ＡＢ＝ＰＱ：ＢＣ　から，</t>
    <phoneticPr fontId="1"/>
  </si>
  <si>
    <t>＋</t>
    <phoneticPr fontId="1"/>
  </si>
  <si>
    <t>)</t>
    <phoneticPr fontId="1"/>
  </si>
  <si>
    <t>＝</t>
    <phoneticPr fontId="1"/>
  </si>
  <si>
    <t>ＰＱ</t>
    <phoneticPr fontId="1"/>
  </si>
  <si>
    <t>：</t>
    <phoneticPr fontId="1"/>
  </si>
  <si>
    <t>ＰＱ＝</t>
    <phoneticPr fontId="1"/>
  </si>
  <si>
    <t>×</t>
    <phoneticPr fontId="1"/>
  </si>
  <si>
    <t>(㎝)</t>
    <phoneticPr fontId="1"/>
  </si>
  <si>
    <t>ｘ</t>
    <phoneticPr fontId="1"/>
  </si>
  <si>
    <t>：</t>
    <phoneticPr fontId="1"/>
  </si>
  <si>
    <t>より</t>
    <phoneticPr fontId="1"/>
  </si>
  <si>
    <t>ｘ＝</t>
    <phoneticPr fontId="1"/>
  </si>
  <si>
    <t>×</t>
    <phoneticPr fontId="1"/>
  </si>
  <si>
    <t>y</t>
    <phoneticPr fontId="1"/>
  </si>
  <si>
    <t>ｙ＝</t>
    <phoneticPr fontId="1"/>
  </si>
  <si>
    <t>ｚ</t>
    <phoneticPr fontId="1"/>
  </si>
  <si>
    <t>より</t>
    <phoneticPr fontId="1"/>
  </si>
  <si>
    <t>ｚ＝</t>
    <phoneticPr fontId="1"/>
  </si>
  <si>
    <t>半径</t>
    <rPh sb="0" eb="2">
      <t>ハンケイ</t>
    </rPh>
    <phoneticPr fontId="10"/>
  </si>
  <si>
    <t>㎝の円Ｐと半径</t>
    <rPh sb="2" eb="3">
      <t>エン</t>
    </rPh>
    <rPh sb="5" eb="7">
      <t>ハンケイ</t>
    </rPh>
    <phoneticPr fontId="10"/>
  </si>
  <si>
    <t>㎝の円Ｑがあります。</t>
    <rPh sb="2" eb="3">
      <t>エン</t>
    </rPh>
    <phoneticPr fontId="10"/>
  </si>
  <si>
    <t>次の問いに答えなさい。</t>
    <rPh sb="0" eb="1">
      <t>ツギ</t>
    </rPh>
    <rPh sb="2" eb="3">
      <t>ト</t>
    </rPh>
    <rPh sb="5" eb="6">
      <t>コタ</t>
    </rPh>
    <phoneticPr fontId="10"/>
  </si>
  <si>
    <t>(1)</t>
    <phoneticPr fontId="10"/>
  </si>
  <si>
    <t>(2)</t>
    <phoneticPr fontId="10"/>
  </si>
  <si>
    <t>円Ｐと円Ｑの周の長さを求めなさい。</t>
    <rPh sb="0" eb="1">
      <t>エン</t>
    </rPh>
    <rPh sb="3" eb="4">
      <t>エン</t>
    </rPh>
    <rPh sb="6" eb="7">
      <t>シュウ</t>
    </rPh>
    <rPh sb="8" eb="9">
      <t>ナガ</t>
    </rPh>
    <rPh sb="11" eb="12">
      <t>モト</t>
    </rPh>
    <phoneticPr fontId="10"/>
  </si>
  <si>
    <t>１．</t>
    <phoneticPr fontId="10"/>
  </si>
  <si>
    <t>円Ｐと円Ｑの面積を求めなさい。</t>
    <rPh sb="0" eb="1">
      <t>エン</t>
    </rPh>
    <rPh sb="3" eb="4">
      <t>エン</t>
    </rPh>
    <rPh sb="6" eb="8">
      <t>メンセキ</t>
    </rPh>
    <rPh sb="9" eb="10">
      <t>モト</t>
    </rPh>
    <phoneticPr fontId="10"/>
  </si>
  <si>
    <t>(4)</t>
    <phoneticPr fontId="10"/>
  </si>
  <si>
    <t>円Ｐと円Ｑの面積の比を求めなさい。</t>
    <rPh sb="0" eb="1">
      <t>エン</t>
    </rPh>
    <rPh sb="3" eb="4">
      <t>エン</t>
    </rPh>
    <rPh sb="6" eb="8">
      <t>メンセキ</t>
    </rPh>
    <rPh sb="9" eb="10">
      <t>ヒ</t>
    </rPh>
    <rPh sb="11" eb="12">
      <t>モト</t>
    </rPh>
    <phoneticPr fontId="10"/>
  </si>
  <si>
    <t>２．</t>
    <phoneticPr fontId="10"/>
  </si>
  <si>
    <t>相似比が</t>
    <rPh sb="0" eb="3">
      <t>ソウジヒ</t>
    </rPh>
    <phoneticPr fontId="10"/>
  </si>
  <si>
    <t>：</t>
    <phoneticPr fontId="10"/>
  </si>
  <si>
    <t>の相似な２つの図形Ｆ，Ｇがあります。</t>
    <rPh sb="1" eb="3">
      <t>ソウジ</t>
    </rPh>
    <rPh sb="7" eb="9">
      <t>ズケイ</t>
    </rPh>
    <phoneticPr fontId="10"/>
  </si>
  <si>
    <t>Ｆの面積が</t>
    <rPh sb="2" eb="4">
      <t>メンセキ</t>
    </rPh>
    <phoneticPr fontId="10"/>
  </si>
  <si>
    <t>㎠のとき，Ｇの面積を求めなさい。</t>
    <rPh sb="7" eb="9">
      <t>メンセキ</t>
    </rPh>
    <rPh sb="10" eb="11">
      <t>モト</t>
    </rPh>
    <phoneticPr fontId="10"/>
  </si>
  <si>
    <t>(3)</t>
    <phoneticPr fontId="10"/>
  </si>
  <si>
    <t>円Ｐ：円Ｑ＝</t>
    <rPh sb="0" eb="1">
      <t>エン</t>
    </rPh>
    <rPh sb="3" eb="4">
      <t>エン</t>
    </rPh>
    <phoneticPr fontId="10"/>
  </si>
  <si>
    <t>円Ｐの周の長さ</t>
    <rPh sb="0" eb="1">
      <t>エン</t>
    </rPh>
    <rPh sb="3" eb="4">
      <t>シュウ</t>
    </rPh>
    <rPh sb="5" eb="6">
      <t>ナガ</t>
    </rPh>
    <phoneticPr fontId="10"/>
  </si>
  <si>
    <t>π</t>
    <phoneticPr fontId="10"/>
  </si>
  <si>
    <t>（㎝）</t>
    <phoneticPr fontId="10"/>
  </si>
  <si>
    <t>円Ｑの周の長さ</t>
    <rPh sb="0" eb="1">
      <t>エン</t>
    </rPh>
    <rPh sb="3" eb="4">
      <t>シュウ</t>
    </rPh>
    <rPh sb="5" eb="6">
      <t>ナガ</t>
    </rPh>
    <phoneticPr fontId="10"/>
  </si>
  <si>
    <t>＝</t>
    <phoneticPr fontId="10"/>
  </si>
  <si>
    <t>円Ｐの面積</t>
    <rPh sb="0" eb="1">
      <t>エン</t>
    </rPh>
    <rPh sb="3" eb="5">
      <t>メンセキ</t>
    </rPh>
    <phoneticPr fontId="10"/>
  </si>
  <si>
    <t>円Ｑの面積</t>
    <rPh sb="0" eb="1">
      <t>エン</t>
    </rPh>
    <rPh sb="3" eb="5">
      <t>メンセキ</t>
    </rPh>
    <phoneticPr fontId="10"/>
  </si>
  <si>
    <t>（㎠）</t>
    <phoneticPr fontId="10"/>
  </si>
  <si>
    <t>円Ｐの面積：円Ｑの面積＝</t>
    <rPh sb="0" eb="1">
      <t>エン</t>
    </rPh>
    <rPh sb="3" eb="5">
      <t>メンセキ</t>
    </rPh>
    <rPh sb="6" eb="7">
      <t>エン</t>
    </rPh>
    <rPh sb="9" eb="11">
      <t>メンセキ</t>
    </rPh>
    <phoneticPr fontId="10"/>
  </si>
  <si>
    <t>Ｇの面積をｘ㎠とすると，</t>
    <rPh sb="2" eb="4">
      <t>メンセキ</t>
    </rPh>
    <phoneticPr fontId="10"/>
  </si>
  <si>
    <t>ｘ</t>
    <phoneticPr fontId="10"/>
  </si>
  <si>
    <t>×</t>
    <phoneticPr fontId="10"/>
  </si>
  <si>
    <t>Ｇの面積</t>
    <rPh sb="2" eb="4">
      <t>メンセキ</t>
    </rPh>
    <phoneticPr fontId="10"/>
  </si>
  <si>
    <t>(1)</t>
    <phoneticPr fontId="10"/>
  </si>
  <si>
    <t>(2)</t>
    <phoneticPr fontId="10"/>
  </si>
  <si>
    <t>Ｇの面積が</t>
    <rPh sb="2" eb="4">
      <t>メンセキ</t>
    </rPh>
    <phoneticPr fontId="10"/>
  </si>
  <si>
    <t>㎠のとき，Ｆの面積を求めなさい。</t>
    <rPh sb="7" eb="9">
      <t>メンセキ</t>
    </rPh>
    <rPh sb="10" eb="11">
      <t>モト</t>
    </rPh>
    <phoneticPr fontId="10"/>
  </si>
  <si>
    <t>Ｆの面積をｘ㎠とすると，</t>
    <rPh sb="2" eb="4">
      <t>メンセキ</t>
    </rPh>
    <phoneticPr fontId="10"/>
  </si>
  <si>
    <t>㎝の球Ｑがあります。</t>
    <rPh sb="2" eb="3">
      <t>キュウ</t>
    </rPh>
    <phoneticPr fontId="10"/>
  </si>
  <si>
    <t>㎝の球Ｐと半径</t>
    <rPh sb="2" eb="3">
      <t>キュウ</t>
    </rPh>
    <rPh sb="5" eb="7">
      <t>ハンケイ</t>
    </rPh>
    <phoneticPr fontId="10"/>
  </si>
  <si>
    <t>球Ｐと球Ｑの表面積を求めなさい。</t>
    <rPh sb="0" eb="1">
      <t>キュウ</t>
    </rPh>
    <rPh sb="3" eb="4">
      <t>キュウ</t>
    </rPh>
    <rPh sb="6" eb="9">
      <t>ヒョウメンセキ</t>
    </rPh>
    <rPh sb="10" eb="11">
      <t>モト</t>
    </rPh>
    <phoneticPr fontId="10"/>
  </si>
  <si>
    <t>円Ｐと円Ｑの相似比を求めなさい。</t>
    <rPh sb="0" eb="1">
      <t>エン</t>
    </rPh>
    <rPh sb="3" eb="4">
      <t>エン</t>
    </rPh>
    <rPh sb="6" eb="9">
      <t>ソウジヒ</t>
    </rPh>
    <rPh sb="10" eb="11">
      <t>モト</t>
    </rPh>
    <phoneticPr fontId="10"/>
  </si>
  <si>
    <t>球Ｐと球Ｑの表面積の比を求めなさい。</t>
    <rPh sb="0" eb="1">
      <t>キュウ</t>
    </rPh>
    <rPh sb="3" eb="4">
      <t>キュウ</t>
    </rPh>
    <rPh sb="6" eb="9">
      <t>ヒョウメンセキ</t>
    </rPh>
    <rPh sb="10" eb="11">
      <t>ヒ</t>
    </rPh>
    <rPh sb="12" eb="13">
      <t>モト</t>
    </rPh>
    <phoneticPr fontId="10"/>
  </si>
  <si>
    <t>球Ｐと球Ｑの体積を求めなさい。</t>
    <rPh sb="0" eb="1">
      <t>キュウ</t>
    </rPh>
    <rPh sb="3" eb="4">
      <t>キュウ</t>
    </rPh>
    <rPh sb="6" eb="8">
      <t>タイセキ</t>
    </rPh>
    <rPh sb="9" eb="10">
      <t>モト</t>
    </rPh>
    <phoneticPr fontId="10"/>
  </si>
  <si>
    <t>球Ｐと球Ｑの体積の比を求めなさい。</t>
    <rPh sb="0" eb="1">
      <t>キュウ</t>
    </rPh>
    <rPh sb="3" eb="4">
      <t>キュウ</t>
    </rPh>
    <rPh sb="6" eb="8">
      <t>タイセキ</t>
    </rPh>
    <rPh sb="9" eb="10">
      <t>ヒ</t>
    </rPh>
    <rPh sb="11" eb="12">
      <t>モト</t>
    </rPh>
    <phoneticPr fontId="10"/>
  </si>
  <si>
    <t>相似な２つの円錐Ｆ，Ｇがあり，その高さの比は</t>
    <rPh sb="0" eb="2">
      <t>ソウジ</t>
    </rPh>
    <rPh sb="6" eb="8">
      <t>エンスイ</t>
    </rPh>
    <rPh sb="17" eb="18">
      <t>タカ</t>
    </rPh>
    <rPh sb="20" eb="21">
      <t>ヒ</t>
    </rPh>
    <phoneticPr fontId="10"/>
  </si>
  <si>
    <t>：</t>
    <phoneticPr fontId="10"/>
  </si>
  <si>
    <t>です。</t>
    <phoneticPr fontId="10"/>
  </si>
  <si>
    <t>ＦとＧの底面の円周の長さの比を求めなさい</t>
    <rPh sb="4" eb="6">
      <t>テイメン</t>
    </rPh>
    <rPh sb="7" eb="9">
      <t>エンシュウ</t>
    </rPh>
    <rPh sb="10" eb="11">
      <t>ナガ</t>
    </rPh>
    <rPh sb="13" eb="14">
      <t>ヒ</t>
    </rPh>
    <rPh sb="15" eb="16">
      <t>モト</t>
    </rPh>
    <phoneticPr fontId="10"/>
  </si>
  <si>
    <t>(2)</t>
    <phoneticPr fontId="10"/>
  </si>
  <si>
    <t>Ｆの体積が</t>
    <rPh sb="2" eb="4">
      <t>タイセキ</t>
    </rPh>
    <phoneticPr fontId="10"/>
  </si>
  <si>
    <t>π㎤のとき，Ｇの体積は何㎤ですか。</t>
    <rPh sb="8" eb="10">
      <t>タイセキ</t>
    </rPh>
    <rPh sb="11" eb="12">
      <t>ナン</t>
    </rPh>
    <phoneticPr fontId="10"/>
  </si>
  <si>
    <t>球Ｐの表面積＝</t>
    <rPh sb="0" eb="1">
      <t>キュウ</t>
    </rPh>
    <rPh sb="3" eb="6">
      <t>ヒョウメンセキ</t>
    </rPh>
    <phoneticPr fontId="10"/>
  </si>
  <si>
    <t>4π×</t>
    <phoneticPr fontId="10"/>
  </si>
  <si>
    <t>球Ｑの表面積＝</t>
    <rPh sb="0" eb="1">
      <t>キュウ</t>
    </rPh>
    <rPh sb="3" eb="6">
      <t>ヒョウメンセキ</t>
    </rPh>
    <phoneticPr fontId="10"/>
  </si>
  <si>
    <t>球Ｐの表面積：球Ｑの表面積＝</t>
    <rPh sb="0" eb="1">
      <t>キュウ</t>
    </rPh>
    <rPh sb="3" eb="6">
      <t>ヒョウメンセキ</t>
    </rPh>
    <rPh sb="7" eb="8">
      <t>キュウ</t>
    </rPh>
    <rPh sb="10" eb="13">
      <t>ヒョウメンセキ</t>
    </rPh>
    <phoneticPr fontId="10"/>
  </si>
  <si>
    <t>球Ｐの体積＝</t>
    <rPh sb="0" eb="1">
      <t>キュウ</t>
    </rPh>
    <rPh sb="3" eb="5">
      <t>タイセキ</t>
    </rPh>
    <phoneticPr fontId="10"/>
  </si>
  <si>
    <t>π×</t>
    <phoneticPr fontId="10"/>
  </si>
  <si>
    <t>π</t>
    <phoneticPr fontId="10"/>
  </si>
  <si>
    <t>球Ｑの体積＝</t>
    <rPh sb="0" eb="1">
      <t>キュウ</t>
    </rPh>
    <rPh sb="3" eb="5">
      <t>タイセキ</t>
    </rPh>
    <phoneticPr fontId="10"/>
  </si>
  <si>
    <t>球Ｐの体積：球Ｑの体積＝</t>
    <rPh sb="0" eb="1">
      <t>キュウ</t>
    </rPh>
    <rPh sb="3" eb="5">
      <t>タイセキ</t>
    </rPh>
    <rPh sb="6" eb="7">
      <t>キュウ</t>
    </rPh>
    <rPh sb="9" eb="11">
      <t>タイセキ</t>
    </rPh>
    <phoneticPr fontId="10"/>
  </si>
  <si>
    <t>Ｆの底面の円周の長さ：Ｇの底面の円周の長さ＝</t>
    <rPh sb="2" eb="4">
      <t>テイメン</t>
    </rPh>
    <rPh sb="5" eb="7">
      <t>エンシュウ</t>
    </rPh>
    <rPh sb="8" eb="9">
      <t>ナガ</t>
    </rPh>
    <rPh sb="13" eb="15">
      <t>テイメン</t>
    </rPh>
    <rPh sb="16" eb="18">
      <t>エンシュウ</t>
    </rPh>
    <rPh sb="19" eb="20">
      <t>ナガ</t>
    </rPh>
    <phoneticPr fontId="10"/>
  </si>
  <si>
    <t>Ｆの表面積：Ｇの表面積＝</t>
    <rPh sb="2" eb="5">
      <t>ヒョウメンセキ</t>
    </rPh>
    <rPh sb="8" eb="11">
      <t>ヒョウメンセキ</t>
    </rPh>
    <phoneticPr fontId="10"/>
  </si>
  <si>
    <t>Ｆの体積：Ｇの体積＝</t>
    <rPh sb="2" eb="4">
      <t>タイセキ</t>
    </rPh>
    <rPh sb="7" eb="9">
      <t>タイセキ</t>
    </rPh>
    <phoneticPr fontId="10"/>
  </si>
  <si>
    <t>Ｇの体積をｘ㎤とすると</t>
    <rPh sb="2" eb="4">
      <t>タイセキ</t>
    </rPh>
    <phoneticPr fontId="10"/>
  </si>
  <si>
    <t>ＦとＧの表面積の比を求めなさい</t>
    <rPh sb="4" eb="7">
      <t>ヒョウメンセキ</t>
    </rPh>
    <rPh sb="8" eb="9">
      <t>ヒ</t>
    </rPh>
    <rPh sb="10" eb="11">
      <t>モト</t>
    </rPh>
    <phoneticPr fontId="10"/>
  </si>
  <si>
    <t>相似な図形の計量①</t>
    <rPh sb="0" eb="2">
      <t>ソウジ</t>
    </rPh>
    <rPh sb="3" eb="5">
      <t>ズケイ</t>
    </rPh>
    <rPh sb="6" eb="8">
      <t>ケイリョウ</t>
    </rPh>
    <phoneticPr fontId="1"/>
  </si>
  <si>
    <t>相似な図形の計量②</t>
    <rPh sb="0" eb="2">
      <t>ソウジ</t>
    </rPh>
    <rPh sb="3" eb="5">
      <t>ズケイ</t>
    </rPh>
    <rPh sb="6" eb="8">
      <t>ケイリョウ</t>
    </rPh>
    <phoneticPr fontId="1"/>
  </si>
  <si>
    <t>相似な図形</t>
    <rPh sb="0" eb="2">
      <t>ソウジ</t>
    </rPh>
    <rPh sb="3" eb="5">
      <t>ズケイ</t>
    </rPh>
    <phoneticPr fontId="1"/>
  </si>
  <si>
    <t>三角形の相似条件と証明</t>
    <rPh sb="0" eb="3">
      <t>サンカクケイ</t>
    </rPh>
    <rPh sb="4" eb="6">
      <t>ソウジ</t>
    </rPh>
    <rPh sb="6" eb="8">
      <t>ジョウケン</t>
    </rPh>
    <rPh sb="9" eb="11">
      <t>ショウメイ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</si>
</sst>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0"/>
      <name val="ＭＳ ゴシック"/>
      <family val="3"/>
      <charset val="128"/>
    </font>
    <font>
      <sz val="6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 style="thin">
        <color indexed="64"/>
      </top>
      <bottom style="thin">
        <color indexed="1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6" fillId="0" borderId="0" xfId="0" applyFont="1">
      <alignment vertical="center"/>
    </xf>
    <xf numFmtId="0" fontId="6" fillId="0" borderId="2" xfId="0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quotePrefix="1" applyFont="1">
      <alignment vertical="center"/>
    </xf>
    <xf numFmtId="0" fontId="6" fillId="0" borderId="0" xfId="0" quotePrefix="1" applyFont="1">
      <alignment vertical="center"/>
    </xf>
    <xf numFmtId="0" fontId="9" fillId="0" borderId="0" xfId="0" applyFont="1">
      <alignment vertical="center"/>
    </xf>
    <xf numFmtId="0" fontId="6" fillId="0" borderId="10" xfId="0" quotePrefix="1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top"/>
    </xf>
    <xf numFmtId="0" fontId="11" fillId="0" borderId="16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quotePrefix="1" applyFont="1">
      <alignment vertical="center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/>
    </xf>
    <xf numFmtId="0" fontId="0" fillId="0" borderId="16" xfId="0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0" xfId="0" quotePrefix="1" applyFont="1" applyBorder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0" fillId="0" borderId="0" xfId="0" quotePrefix="1" applyAlignment="1">
      <alignment horizontal="right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5" xfId="0" quotePrefix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11" fillId="0" borderId="17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</cellXfs>
  <cellStyles count="1">
    <cellStyle name="標準" xfId="0" builtinId="0"/>
  </cellStyles>
  <dxfs count="12">
    <dxf>
      <border>
        <top style="thin">
          <color rgb="FFFF0000"/>
        </top>
      </border>
    </dxf>
    <dxf>
      <border>
        <top style="thin">
          <color rgb="FFFF0000"/>
        </top>
      </border>
    </dxf>
    <dxf>
      <border>
        <top style="thin">
          <color rgb="FFFF0000"/>
        </top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font>
        <color rgb="FFFF0000"/>
      </font>
      <border>
        <top style="thin">
          <color rgb="FFFF0000"/>
        </top>
      </border>
    </dxf>
    <dxf>
      <border>
        <top style="thin">
          <color rgb="FFFF0000"/>
        </top>
      </border>
    </dxf>
    <dxf>
      <border>
        <top style="thin">
          <color rgb="FFFF0000"/>
        </top>
      </border>
    </dxf>
    <dxf>
      <font>
        <color theme="0"/>
      </font>
      <border>
        <top/>
      </border>
    </dxf>
    <dxf>
      <font>
        <color theme="0"/>
      </font>
      <border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28575</xdr:colOff>
      <xdr:row>27</xdr:row>
      <xdr:rowOff>85725</xdr:rowOff>
    </xdr:from>
    <xdr:to>
      <xdr:col>42</xdr:col>
      <xdr:colOff>38100</xdr:colOff>
      <xdr:row>31</xdr:row>
      <xdr:rowOff>219075</xdr:rowOff>
    </xdr:to>
    <xdr:grpSp>
      <xdr:nvGrpSpPr>
        <xdr:cNvPr id="6327" name="Group 27">
          <a:extLst>
            <a:ext uri="{FF2B5EF4-FFF2-40B4-BE49-F238E27FC236}">
              <a16:creationId xmlns:a16="http://schemas.microsoft.com/office/drawing/2014/main" id="{EC24B80D-8E06-4A77-8527-C08E843F9E9B}"/>
            </a:ext>
          </a:extLst>
        </xdr:cNvPr>
        <xdr:cNvGrpSpPr>
          <a:grpSpLocks/>
        </xdr:cNvGrpSpPr>
      </xdr:nvGrpSpPr>
      <xdr:grpSpPr bwMode="auto">
        <a:xfrm>
          <a:off x="3629025" y="7000875"/>
          <a:ext cx="2009775" cy="1149350"/>
          <a:chOff x="2" y="2"/>
          <a:chExt cx="2835" cy="1588"/>
        </a:xfrm>
      </xdr:grpSpPr>
      <xdr:sp macro="" textlink="">
        <xdr:nvSpPr>
          <xdr:cNvPr id="6335" name="Line 28">
            <a:extLst>
              <a:ext uri="{FF2B5EF4-FFF2-40B4-BE49-F238E27FC236}">
                <a16:creationId xmlns:a16="http://schemas.microsoft.com/office/drawing/2014/main" id="{BCD00809-5D00-425E-BD0A-64BE503ADAC7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681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6" name="Line 29">
            <a:extLst>
              <a:ext uri="{FF2B5EF4-FFF2-40B4-BE49-F238E27FC236}">
                <a16:creationId xmlns:a16="http://schemas.microsoft.com/office/drawing/2014/main" id="{7E4FCEDA-49A6-4571-B1B0-DA491A61108F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453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7" name="Line 30">
            <a:extLst>
              <a:ext uri="{FF2B5EF4-FFF2-40B4-BE49-F238E27FC236}">
                <a16:creationId xmlns:a16="http://schemas.microsoft.com/office/drawing/2014/main" id="{5D8AF08B-4AAE-42A8-B109-E1DB44B38B9E}"/>
              </a:ext>
            </a:extLst>
          </xdr:cNvPr>
          <xdr:cNvSpPr>
            <a:spLocks noChangeShapeType="1"/>
          </xdr:cNvSpPr>
        </xdr:nvSpPr>
        <xdr:spPr bwMode="auto">
          <a:xfrm>
            <a:off x="2" y="683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8" name="Line 31">
            <a:extLst>
              <a:ext uri="{FF2B5EF4-FFF2-40B4-BE49-F238E27FC236}">
                <a16:creationId xmlns:a16="http://schemas.microsoft.com/office/drawing/2014/main" id="{5E2F367E-56A7-47AE-A30D-A6DE3533C1FB}"/>
              </a:ext>
            </a:extLst>
          </xdr:cNvPr>
          <xdr:cNvSpPr>
            <a:spLocks noChangeShapeType="1"/>
          </xdr:cNvSpPr>
        </xdr:nvSpPr>
        <xdr:spPr bwMode="auto">
          <a:xfrm flipV="1">
            <a:off x="569" y="229"/>
            <a:ext cx="136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9" name="Line 32">
            <a:extLst>
              <a:ext uri="{FF2B5EF4-FFF2-40B4-BE49-F238E27FC236}">
                <a16:creationId xmlns:a16="http://schemas.microsoft.com/office/drawing/2014/main" id="{AD2AB6F9-8A99-4892-9298-5EF82C089A3B}"/>
              </a:ext>
            </a:extLst>
          </xdr:cNvPr>
          <xdr:cNvSpPr>
            <a:spLocks noChangeShapeType="1"/>
          </xdr:cNvSpPr>
        </xdr:nvSpPr>
        <xdr:spPr bwMode="auto">
          <a:xfrm>
            <a:off x="1930" y="229"/>
            <a:ext cx="907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40" name="Line 33">
            <a:extLst>
              <a:ext uri="{FF2B5EF4-FFF2-40B4-BE49-F238E27FC236}">
                <a16:creationId xmlns:a16="http://schemas.microsoft.com/office/drawing/2014/main" id="{877F66E8-AFD7-448A-8BF3-39ADDB8154AB}"/>
              </a:ext>
            </a:extLst>
          </xdr:cNvPr>
          <xdr:cNvSpPr>
            <a:spLocks noChangeShapeType="1"/>
          </xdr:cNvSpPr>
        </xdr:nvSpPr>
        <xdr:spPr bwMode="auto">
          <a:xfrm>
            <a:off x="569" y="1590"/>
            <a:ext cx="2268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27</xdr:col>
      <xdr:colOff>19050</xdr:colOff>
      <xdr:row>64</xdr:row>
      <xdr:rowOff>85725</xdr:rowOff>
    </xdr:from>
    <xdr:to>
      <xdr:col>42</xdr:col>
      <xdr:colOff>28575</xdr:colOff>
      <xdr:row>68</xdr:row>
      <xdr:rowOff>219075</xdr:rowOff>
    </xdr:to>
    <xdr:grpSp>
      <xdr:nvGrpSpPr>
        <xdr:cNvPr id="6328" name="Group 34">
          <a:extLst>
            <a:ext uri="{FF2B5EF4-FFF2-40B4-BE49-F238E27FC236}">
              <a16:creationId xmlns:a16="http://schemas.microsoft.com/office/drawing/2014/main" id="{3513DCDC-D997-44F3-A070-39DBA9D61F90}"/>
            </a:ext>
          </a:extLst>
        </xdr:cNvPr>
        <xdr:cNvGrpSpPr>
          <a:grpSpLocks/>
        </xdr:cNvGrpSpPr>
      </xdr:nvGrpSpPr>
      <xdr:grpSpPr bwMode="auto">
        <a:xfrm>
          <a:off x="3619500" y="16462375"/>
          <a:ext cx="2009775" cy="1149350"/>
          <a:chOff x="2" y="2"/>
          <a:chExt cx="2835" cy="1588"/>
        </a:xfrm>
      </xdr:grpSpPr>
      <xdr:sp macro="" textlink="">
        <xdr:nvSpPr>
          <xdr:cNvPr id="6329" name="Line 35">
            <a:extLst>
              <a:ext uri="{FF2B5EF4-FFF2-40B4-BE49-F238E27FC236}">
                <a16:creationId xmlns:a16="http://schemas.microsoft.com/office/drawing/2014/main" id="{7E676755-372D-47BC-A588-CF61713F3441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681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0" name="Line 36">
            <a:extLst>
              <a:ext uri="{FF2B5EF4-FFF2-40B4-BE49-F238E27FC236}">
                <a16:creationId xmlns:a16="http://schemas.microsoft.com/office/drawing/2014/main" id="{84431C4B-C06F-43B9-BDA8-20FE73B19340}"/>
              </a:ext>
            </a:extLst>
          </xdr:cNvPr>
          <xdr:cNvSpPr>
            <a:spLocks noChangeShapeType="1"/>
          </xdr:cNvSpPr>
        </xdr:nvSpPr>
        <xdr:spPr bwMode="auto">
          <a:xfrm>
            <a:off x="683" y="2"/>
            <a:ext cx="453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1" name="Line 37">
            <a:extLst>
              <a:ext uri="{FF2B5EF4-FFF2-40B4-BE49-F238E27FC236}">
                <a16:creationId xmlns:a16="http://schemas.microsoft.com/office/drawing/2014/main" id="{855DC899-63E4-40E1-82BB-B90F44263D6D}"/>
              </a:ext>
            </a:extLst>
          </xdr:cNvPr>
          <xdr:cNvSpPr>
            <a:spLocks noChangeShapeType="1"/>
          </xdr:cNvSpPr>
        </xdr:nvSpPr>
        <xdr:spPr bwMode="auto">
          <a:xfrm>
            <a:off x="2" y="683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2" name="Line 38">
            <a:extLst>
              <a:ext uri="{FF2B5EF4-FFF2-40B4-BE49-F238E27FC236}">
                <a16:creationId xmlns:a16="http://schemas.microsoft.com/office/drawing/2014/main" id="{1B6696D3-91F4-44E1-A281-B83689E1ED9C}"/>
              </a:ext>
            </a:extLst>
          </xdr:cNvPr>
          <xdr:cNvSpPr>
            <a:spLocks noChangeShapeType="1"/>
          </xdr:cNvSpPr>
        </xdr:nvSpPr>
        <xdr:spPr bwMode="auto">
          <a:xfrm flipV="1">
            <a:off x="569" y="229"/>
            <a:ext cx="136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3" name="Line 39">
            <a:extLst>
              <a:ext uri="{FF2B5EF4-FFF2-40B4-BE49-F238E27FC236}">
                <a16:creationId xmlns:a16="http://schemas.microsoft.com/office/drawing/2014/main" id="{64E879FB-DC27-4AAE-B2EE-46A92C678804}"/>
              </a:ext>
            </a:extLst>
          </xdr:cNvPr>
          <xdr:cNvSpPr>
            <a:spLocks noChangeShapeType="1"/>
          </xdr:cNvSpPr>
        </xdr:nvSpPr>
        <xdr:spPr bwMode="auto">
          <a:xfrm>
            <a:off x="1930" y="229"/>
            <a:ext cx="907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34" name="Line 40">
            <a:extLst>
              <a:ext uri="{FF2B5EF4-FFF2-40B4-BE49-F238E27FC236}">
                <a16:creationId xmlns:a16="http://schemas.microsoft.com/office/drawing/2014/main" id="{E967D25F-727F-40E8-8623-DB4195C085CE}"/>
              </a:ext>
            </a:extLst>
          </xdr:cNvPr>
          <xdr:cNvSpPr>
            <a:spLocks noChangeShapeType="1"/>
          </xdr:cNvSpPr>
        </xdr:nvSpPr>
        <xdr:spPr bwMode="auto">
          <a:xfrm>
            <a:off x="569" y="1590"/>
            <a:ext cx="2268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38100</xdr:colOff>
      <xdr:row>2</xdr:row>
      <xdr:rowOff>47625</xdr:rowOff>
    </xdr:from>
    <xdr:to>
      <xdr:col>42</xdr:col>
      <xdr:colOff>85725</xdr:colOff>
      <xdr:row>10</xdr:row>
      <xdr:rowOff>66675</xdr:rowOff>
    </xdr:to>
    <xdr:grpSp>
      <xdr:nvGrpSpPr>
        <xdr:cNvPr id="3815" name="Group 15">
          <a:extLst>
            <a:ext uri="{FF2B5EF4-FFF2-40B4-BE49-F238E27FC236}">
              <a16:creationId xmlns:a16="http://schemas.microsoft.com/office/drawing/2014/main" id="{09027BC0-1809-45D8-8AC3-2B38C90A8BCA}"/>
            </a:ext>
          </a:extLst>
        </xdr:cNvPr>
        <xdr:cNvGrpSpPr>
          <a:grpSpLocks/>
        </xdr:cNvGrpSpPr>
      </xdr:nvGrpSpPr>
      <xdr:grpSpPr bwMode="auto">
        <a:xfrm>
          <a:off x="3505200" y="612775"/>
          <a:ext cx="2181225" cy="2051050"/>
          <a:chOff x="57" y="57"/>
          <a:chExt cx="1370" cy="1258"/>
        </a:xfrm>
      </xdr:grpSpPr>
      <xdr:sp macro="" textlink="">
        <xdr:nvSpPr>
          <xdr:cNvPr id="3855" name="Line 16">
            <a:extLst>
              <a:ext uri="{FF2B5EF4-FFF2-40B4-BE49-F238E27FC236}">
                <a16:creationId xmlns:a16="http://schemas.microsoft.com/office/drawing/2014/main" id="{A5C7E8C9-BAA3-4CC8-A59D-47D469E45BA9}"/>
              </a:ext>
            </a:extLst>
          </xdr:cNvPr>
          <xdr:cNvSpPr>
            <a:spLocks noChangeShapeType="1"/>
          </xdr:cNvSpPr>
        </xdr:nvSpPr>
        <xdr:spPr bwMode="auto">
          <a:xfrm>
            <a:off x="170" y="1133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6" name="Line 17">
            <a:extLst>
              <a:ext uri="{FF2B5EF4-FFF2-40B4-BE49-F238E27FC236}">
                <a16:creationId xmlns:a16="http://schemas.microsoft.com/office/drawing/2014/main" id="{11B76930-8E0F-4710-89AB-4175C9AAFD6C}"/>
              </a:ext>
            </a:extLst>
          </xdr:cNvPr>
          <xdr:cNvSpPr>
            <a:spLocks noChangeShapeType="1"/>
          </xdr:cNvSpPr>
        </xdr:nvSpPr>
        <xdr:spPr bwMode="auto">
          <a:xfrm>
            <a:off x="961" y="190"/>
            <a:ext cx="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7" name="Line 18">
            <a:extLst>
              <a:ext uri="{FF2B5EF4-FFF2-40B4-BE49-F238E27FC236}">
                <a16:creationId xmlns:a16="http://schemas.microsoft.com/office/drawing/2014/main" id="{4FEC2F4F-EBDF-4D7F-8BEE-F847A473C976}"/>
              </a:ext>
            </a:extLst>
          </xdr:cNvPr>
          <xdr:cNvSpPr>
            <a:spLocks noChangeShapeType="1"/>
          </xdr:cNvSpPr>
        </xdr:nvSpPr>
        <xdr:spPr bwMode="auto">
          <a:xfrm>
            <a:off x="961" y="190"/>
            <a:ext cx="249" cy="68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8" name="Line 19">
            <a:extLst>
              <a:ext uri="{FF2B5EF4-FFF2-40B4-BE49-F238E27FC236}">
                <a16:creationId xmlns:a16="http://schemas.microsoft.com/office/drawing/2014/main" id="{8CB44A31-7FCD-4510-A47C-45FE6D6EBD3D}"/>
              </a:ext>
            </a:extLst>
          </xdr:cNvPr>
          <xdr:cNvSpPr>
            <a:spLocks noChangeShapeType="1"/>
          </xdr:cNvSpPr>
        </xdr:nvSpPr>
        <xdr:spPr bwMode="auto">
          <a:xfrm>
            <a:off x="1210" y="874"/>
            <a:ext cx="94" cy="25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9" name="Line 20">
            <a:extLst>
              <a:ext uri="{FF2B5EF4-FFF2-40B4-BE49-F238E27FC236}">
                <a16:creationId xmlns:a16="http://schemas.microsoft.com/office/drawing/2014/main" id="{1D884B17-88A4-40AD-A725-6A05DEA71761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645"/>
            <a:ext cx="409" cy="48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0" name="Line 21">
            <a:extLst>
              <a:ext uri="{FF2B5EF4-FFF2-40B4-BE49-F238E27FC236}">
                <a16:creationId xmlns:a16="http://schemas.microsoft.com/office/drawing/2014/main" id="{0EABA04C-3129-45BD-A65C-148A25B0032C}"/>
              </a:ext>
            </a:extLst>
          </xdr:cNvPr>
          <xdr:cNvSpPr>
            <a:spLocks noChangeShapeType="1"/>
          </xdr:cNvSpPr>
        </xdr:nvSpPr>
        <xdr:spPr bwMode="auto">
          <a:xfrm flipV="1">
            <a:off x="579" y="190"/>
            <a:ext cx="381" cy="455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1" name="Line 22">
            <a:extLst>
              <a:ext uri="{FF2B5EF4-FFF2-40B4-BE49-F238E27FC236}">
                <a16:creationId xmlns:a16="http://schemas.microsoft.com/office/drawing/2014/main" id="{CD3C67C3-DB2A-4E50-80EC-C6C901ABF5FC}"/>
              </a:ext>
            </a:extLst>
          </xdr:cNvPr>
          <xdr:cNvSpPr>
            <a:spLocks noChangeShapeType="1"/>
          </xdr:cNvSpPr>
        </xdr:nvSpPr>
        <xdr:spPr bwMode="auto">
          <a:xfrm>
            <a:off x="580" y="645"/>
            <a:ext cx="630" cy="23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272EB057-B853-495E-A978-676F72D616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913" y="5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6" name="Text Box 24">
            <a:extLst>
              <a:ext uri="{FF2B5EF4-FFF2-40B4-BE49-F238E27FC236}">
                <a16:creationId xmlns:a16="http://schemas.microsoft.com/office/drawing/2014/main" id="{3C675AF0-F909-483A-8013-8577DF8D61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075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7" name="Text Box 25">
            <a:extLst>
              <a:ext uri="{FF2B5EF4-FFF2-40B4-BE49-F238E27FC236}">
                <a16:creationId xmlns:a16="http://schemas.microsoft.com/office/drawing/2014/main" id="{D300E9D5-67FF-4E6A-AC9B-ED640B5904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1" y="108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8" name="Text Box 26">
            <a:extLst>
              <a:ext uri="{FF2B5EF4-FFF2-40B4-BE49-F238E27FC236}">
                <a16:creationId xmlns:a16="http://schemas.microsoft.com/office/drawing/2014/main" id="{36504D3C-70AA-4A75-A594-FA85DA6507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" y="542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9" name="Text Box 27">
            <a:extLst>
              <a:ext uri="{FF2B5EF4-FFF2-40B4-BE49-F238E27FC236}">
                <a16:creationId xmlns:a16="http://schemas.microsoft.com/office/drawing/2014/main" id="{C3CBEDCD-E271-4B1C-BBE0-62325501F5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818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26</xdr:col>
      <xdr:colOff>47625</xdr:colOff>
      <xdr:row>39</xdr:row>
      <xdr:rowOff>171450</xdr:rowOff>
    </xdr:from>
    <xdr:to>
      <xdr:col>42</xdr:col>
      <xdr:colOff>95250</xdr:colOff>
      <xdr:row>47</xdr:row>
      <xdr:rowOff>190500</xdr:rowOff>
    </xdr:to>
    <xdr:grpSp>
      <xdr:nvGrpSpPr>
        <xdr:cNvPr id="3816" name="Group 28">
          <a:extLst>
            <a:ext uri="{FF2B5EF4-FFF2-40B4-BE49-F238E27FC236}">
              <a16:creationId xmlns:a16="http://schemas.microsoft.com/office/drawing/2014/main" id="{DE3F3B20-DA89-44E4-BA49-56FC5551A76C}"/>
            </a:ext>
          </a:extLst>
        </xdr:cNvPr>
        <xdr:cNvGrpSpPr>
          <a:grpSpLocks/>
        </xdr:cNvGrpSpPr>
      </xdr:nvGrpSpPr>
      <xdr:grpSpPr bwMode="auto">
        <a:xfrm>
          <a:off x="3514725" y="10198100"/>
          <a:ext cx="2181225" cy="2051050"/>
          <a:chOff x="57" y="57"/>
          <a:chExt cx="1370" cy="1258"/>
        </a:xfrm>
      </xdr:grpSpPr>
      <xdr:sp macro="" textlink="">
        <xdr:nvSpPr>
          <xdr:cNvPr id="3843" name="Line 29">
            <a:extLst>
              <a:ext uri="{FF2B5EF4-FFF2-40B4-BE49-F238E27FC236}">
                <a16:creationId xmlns:a16="http://schemas.microsoft.com/office/drawing/2014/main" id="{1A882708-47A8-4087-A132-EEEDF821591D}"/>
              </a:ext>
            </a:extLst>
          </xdr:cNvPr>
          <xdr:cNvSpPr>
            <a:spLocks noChangeShapeType="1"/>
          </xdr:cNvSpPr>
        </xdr:nvSpPr>
        <xdr:spPr bwMode="auto">
          <a:xfrm>
            <a:off x="170" y="1133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4" name="Line 30">
            <a:extLst>
              <a:ext uri="{FF2B5EF4-FFF2-40B4-BE49-F238E27FC236}">
                <a16:creationId xmlns:a16="http://schemas.microsoft.com/office/drawing/2014/main" id="{B843BBF7-53A2-4C4E-9697-7613ED0C41C3}"/>
              </a:ext>
            </a:extLst>
          </xdr:cNvPr>
          <xdr:cNvSpPr>
            <a:spLocks noChangeShapeType="1"/>
          </xdr:cNvSpPr>
        </xdr:nvSpPr>
        <xdr:spPr bwMode="auto">
          <a:xfrm>
            <a:off x="961" y="190"/>
            <a:ext cx="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5" name="Line 31">
            <a:extLst>
              <a:ext uri="{FF2B5EF4-FFF2-40B4-BE49-F238E27FC236}">
                <a16:creationId xmlns:a16="http://schemas.microsoft.com/office/drawing/2014/main" id="{BD96F082-7D4F-4148-AC33-3F339F4D5618}"/>
              </a:ext>
            </a:extLst>
          </xdr:cNvPr>
          <xdr:cNvSpPr>
            <a:spLocks noChangeShapeType="1"/>
          </xdr:cNvSpPr>
        </xdr:nvSpPr>
        <xdr:spPr bwMode="auto">
          <a:xfrm>
            <a:off x="961" y="190"/>
            <a:ext cx="249" cy="68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6" name="Line 32">
            <a:extLst>
              <a:ext uri="{FF2B5EF4-FFF2-40B4-BE49-F238E27FC236}">
                <a16:creationId xmlns:a16="http://schemas.microsoft.com/office/drawing/2014/main" id="{359DB90A-93B5-421A-AB2C-E48DB1FAA3CB}"/>
              </a:ext>
            </a:extLst>
          </xdr:cNvPr>
          <xdr:cNvSpPr>
            <a:spLocks noChangeShapeType="1"/>
          </xdr:cNvSpPr>
        </xdr:nvSpPr>
        <xdr:spPr bwMode="auto">
          <a:xfrm>
            <a:off x="1210" y="874"/>
            <a:ext cx="94" cy="25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7" name="Line 33">
            <a:extLst>
              <a:ext uri="{FF2B5EF4-FFF2-40B4-BE49-F238E27FC236}">
                <a16:creationId xmlns:a16="http://schemas.microsoft.com/office/drawing/2014/main" id="{7BF316D7-DCB6-4DDC-A3F7-5CB67F2B5876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645"/>
            <a:ext cx="409" cy="48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8" name="Line 34">
            <a:extLst>
              <a:ext uri="{FF2B5EF4-FFF2-40B4-BE49-F238E27FC236}">
                <a16:creationId xmlns:a16="http://schemas.microsoft.com/office/drawing/2014/main" id="{63A52CD8-B129-4153-BF08-DECD5C15E2EC}"/>
              </a:ext>
            </a:extLst>
          </xdr:cNvPr>
          <xdr:cNvSpPr>
            <a:spLocks noChangeShapeType="1"/>
          </xdr:cNvSpPr>
        </xdr:nvSpPr>
        <xdr:spPr bwMode="auto">
          <a:xfrm flipV="1">
            <a:off x="579" y="190"/>
            <a:ext cx="381" cy="455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9" name="Line 35">
            <a:extLst>
              <a:ext uri="{FF2B5EF4-FFF2-40B4-BE49-F238E27FC236}">
                <a16:creationId xmlns:a16="http://schemas.microsoft.com/office/drawing/2014/main" id="{5E925B55-0BBE-4E45-B9BF-EE681F19FADE}"/>
              </a:ext>
            </a:extLst>
          </xdr:cNvPr>
          <xdr:cNvSpPr>
            <a:spLocks noChangeShapeType="1"/>
          </xdr:cNvSpPr>
        </xdr:nvSpPr>
        <xdr:spPr bwMode="auto">
          <a:xfrm>
            <a:off x="580" y="645"/>
            <a:ext cx="630" cy="23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8" name="Text Box 36">
            <a:extLst>
              <a:ext uri="{FF2B5EF4-FFF2-40B4-BE49-F238E27FC236}">
                <a16:creationId xmlns:a16="http://schemas.microsoft.com/office/drawing/2014/main" id="{0D5FF4C5-1DB8-4B99-BC34-72B037C79B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913" y="5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09" name="Text Box 37">
            <a:extLst>
              <a:ext uri="{FF2B5EF4-FFF2-40B4-BE49-F238E27FC236}">
                <a16:creationId xmlns:a16="http://schemas.microsoft.com/office/drawing/2014/main" id="{A293333C-4B43-42B7-BED9-AAA56EB7EE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075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0" name="Text Box 38">
            <a:extLst>
              <a:ext uri="{FF2B5EF4-FFF2-40B4-BE49-F238E27FC236}">
                <a16:creationId xmlns:a16="http://schemas.microsoft.com/office/drawing/2014/main" id="{CEB007D6-498B-4577-97F7-B987E92553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1" y="108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1" name="Text Box 39">
            <a:extLst>
              <a:ext uri="{FF2B5EF4-FFF2-40B4-BE49-F238E27FC236}">
                <a16:creationId xmlns:a16="http://schemas.microsoft.com/office/drawing/2014/main" id="{E87FAC45-506D-4100-B8AC-A0B34E15EF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8" y="542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2" name="Text Box 40">
            <a:extLst>
              <a:ext uri="{FF2B5EF4-FFF2-40B4-BE49-F238E27FC236}">
                <a16:creationId xmlns:a16="http://schemas.microsoft.com/office/drawing/2014/main" id="{6664CAF0-DE42-4B17-85EE-A24B11AFA6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818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30</xdr:col>
      <xdr:colOff>57150</xdr:colOff>
      <xdr:row>15</xdr:row>
      <xdr:rowOff>66675</xdr:rowOff>
    </xdr:from>
    <xdr:to>
      <xdr:col>42</xdr:col>
      <xdr:colOff>38100</xdr:colOff>
      <xdr:row>25</xdr:row>
      <xdr:rowOff>28575</xdr:rowOff>
    </xdr:to>
    <xdr:grpSp>
      <xdr:nvGrpSpPr>
        <xdr:cNvPr id="3817" name="Group 41">
          <a:extLst>
            <a:ext uri="{FF2B5EF4-FFF2-40B4-BE49-F238E27FC236}">
              <a16:creationId xmlns:a16="http://schemas.microsoft.com/office/drawing/2014/main" id="{1E5DA222-1C9A-49D4-9660-3159E4B85CB1}"/>
            </a:ext>
          </a:extLst>
        </xdr:cNvPr>
        <xdr:cNvGrpSpPr>
          <a:grpSpLocks/>
        </xdr:cNvGrpSpPr>
      </xdr:nvGrpSpPr>
      <xdr:grpSpPr bwMode="auto">
        <a:xfrm>
          <a:off x="4057650" y="3933825"/>
          <a:ext cx="1581150" cy="2501900"/>
          <a:chOff x="57" y="57"/>
          <a:chExt cx="1459" cy="2254"/>
        </a:xfrm>
      </xdr:grpSpPr>
      <xdr:sp macro="" textlink="">
        <xdr:nvSpPr>
          <xdr:cNvPr id="3831" name="Line 42">
            <a:extLst>
              <a:ext uri="{FF2B5EF4-FFF2-40B4-BE49-F238E27FC236}">
                <a16:creationId xmlns:a16="http://schemas.microsoft.com/office/drawing/2014/main" id="{3C92F468-9F94-4051-9C77-7DB669E45135}"/>
              </a:ext>
            </a:extLst>
          </xdr:cNvPr>
          <xdr:cNvSpPr>
            <a:spLocks noChangeShapeType="1"/>
          </xdr:cNvSpPr>
        </xdr:nvSpPr>
        <xdr:spPr bwMode="auto">
          <a:xfrm>
            <a:off x="170" y="850"/>
            <a:ext cx="9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2" name="Line 43">
            <a:extLst>
              <a:ext uri="{FF2B5EF4-FFF2-40B4-BE49-F238E27FC236}">
                <a16:creationId xmlns:a16="http://schemas.microsoft.com/office/drawing/2014/main" id="{7627AE43-EABC-4DAF-AB2C-E28BC9E2183C}"/>
              </a:ext>
            </a:extLst>
          </xdr:cNvPr>
          <xdr:cNvSpPr>
            <a:spLocks noChangeShapeType="1"/>
          </xdr:cNvSpPr>
        </xdr:nvSpPr>
        <xdr:spPr bwMode="auto">
          <a:xfrm>
            <a:off x="850" y="170"/>
            <a:ext cx="227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3" name="Line 44">
            <a:extLst>
              <a:ext uri="{FF2B5EF4-FFF2-40B4-BE49-F238E27FC236}">
                <a16:creationId xmlns:a16="http://schemas.microsoft.com/office/drawing/2014/main" id="{2E3E16A0-71E1-4795-A50F-DDFC274F3909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680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7" name="Text Box 45">
            <a:extLst>
              <a:ext uri="{FF2B5EF4-FFF2-40B4-BE49-F238E27FC236}">
                <a16:creationId xmlns:a16="http://schemas.microsoft.com/office/drawing/2014/main" id="{A7A0562E-DF3A-44A3-A5B2-30C046B635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7" y="57"/>
            <a:ext cx="141" cy="33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8" name="Text Box 46">
            <a:extLst>
              <a:ext uri="{FF2B5EF4-FFF2-40B4-BE49-F238E27FC236}">
                <a16:creationId xmlns:a16="http://schemas.microsoft.com/office/drawing/2014/main" id="{3C888BEF-C34C-4457-83D4-5FACC11073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49"/>
            <a:ext cx="141" cy="33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9" name="Text Box 47">
            <a:extLst>
              <a:ext uri="{FF2B5EF4-FFF2-40B4-BE49-F238E27FC236}">
                <a16:creationId xmlns:a16="http://schemas.microsoft.com/office/drawing/2014/main" id="{6C701642-66CC-488D-ABA7-B46EA87D0B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5" y="849"/>
            <a:ext cx="141" cy="33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37" name="Line 48">
            <a:extLst>
              <a:ext uri="{FF2B5EF4-FFF2-40B4-BE49-F238E27FC236}">
                <a16:creationId xmlns:a16="http://schemas.microsoft.com/office/drawing/2014/main" id="{7D8854C2-27B5-496B-ADBF-F63816BBEBBD}"/>
              </a:ext>
            </a:extLst>
          </xdr:cNvPr>
          <xdr:cNvSpPr>
            <a:spLocks noChangeShapeType="1"/>
          </xdr:cNvSpPr>
        </xdr:nvSpPr>
        <xdr:spPr bwMode="auto">
          <a:xfrm>
            <a:off x="175" y="1976"/>
            <a:ext cx="117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8" name="Line 49">
            <a:extLst>
              <a:ext uri="{FF2B5EF4-FFF2-40B4-BE49-F238E27FC236}">
                <a16:creationId xmlns:a16="http://schemas.microsoft.com/office/drawing/2014/main" id="{882159E1-21ED-4A8A-BD2D-538356AE4CBF}"/>
              </a:ext>
            </a:extLst>
          </xdr:cNvPr>
          <xdr:cNvSpPr>
            <a:spLocks noChangeShapeType="1"/>
          </xdr:cNvSpPr>
        </xdr:nvSpPr>
        <xdr:spPr bwMode="auto">
          <a:xfrm>
            <a:off x="1055" y="1096"/>
            <a:ext cx="294" cy="8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9" name="Line 50">
            <a:extLst>
              <a:ext uri="{FF2B5EF4-FFF2-40B4-BE49-F238E27FC236}">
                <a16:creationId xmlns:a16="http://schemas.microsoft.com/office/drawing/2014/main" id="{8ACDA864-4C62-4A00-A490-C22A0BC155D7}"/>
              </a:ext>
            </a:extLst>
          </xdr:cNvPr>
          <xdr:cNvSpPr>
            <a:spLocks noChangeShapeType="1"/>
          </xdr:cNvSpPr>
        </xdr:nvSpPr>
        <xdr:spPr bwMode="auto">
          <a:xfrm flipV="1">
            <a:off x="175" y="1096"/>
            <a:ext cx="880" cy="8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23" name="Text Box 51">
            <a:extLst>
              <a:ext uri="{FF2B5EF4-FFF2-40B4-BE49-F238E27FC236}">
                <a16:creationId xmlns:a16="http://schemas.microsoft.com/office/drawing/2014/main" id="{72C492B3-228E-4F02-A860-F4CE755F97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4" y="1026"/>
            <a:ext cx="141" cy="33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24" name="Text Box 52">
            <a:extLst>
              <a:ext uri="{FF2B5EF4-FFF2-40B4-BE49-F238E27FC236}">
                <a16:creationId xmlns:a16="http://schemas.microsoft.com/office/drawing/2014/main" id="{589095F5-815C-40C4-82F9-65369BA7DA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" y="1976"/>
            <a:ext cx="141" cy="33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25" name="Text Box 53">
            <a:extLst>
              <a:ext uri="{FF2B5EF4-FFF2-40B4-BE49-F238E27FC236}">
                <a16:creationId xmlns:a16="http://schemas.microsoft.com/office/drawing/2014/main" id="{5BA0BF96-BAF1-48F6-A152-E5EF59DDFA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5" y="1976"/>
            <a:ext cx="141" cy="33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30</xdr:col>
      <xdr:colOff>66675</xdr:colOff>
      <xdr:row>52</xdr:row>
      <xdr:rowOff>57150</xdr:rowOff>
    </xdr:from>
    <xdr:to>
      <xdr:col>42</xdr:col>
      <xdr:colOff>47625</xdr:colOff>
      <xdr:row>61</xdr:row>
      <xdr:rowOff>238125</xdr:rowOff>
    </xdr:to>
    <xdr:grpSp>
      <xdr:nvGrpSpPr>
        <xdr:cNvPr id="3818" name="Group 54">
          <a:extLst>
            <a:ext uri="{FF2B5EF4-FFF2-40B4-BE49-F238E27FC236}">
              <a16:creationId xmlns:a16="http://schemas.microsoft.com/office/drawing/2014/main" id="{D8888391-3ED0-49A3-9AFD-F0149EEBE836}"/>
            </a:ext>
          </a:extLst>
        </xdr:cNvPr>
        <xdr:cNvGrpSpPr>
          <a:grpSpLocks/>
        </xdr:cNvGrpSpPr>
      </xdr:nvGrpSpPr>
      <xdr:grpSpPr bwMode="auto">
        <a:xfrm>
          <a:off x="4067175" y="13385800"/>
          <a:ext cx="1581150" cy="2466975"/>
          <a:chOff x="57" y="57"/>
          <a:chExt cx="1459" cy="2255"/>
        </a:xfrm>
      </xdr:grpSpPr>
      <xdr:sp macro="" textlink="">
        <xdr:nvSpPr>
          <xdr:cNvPr id="3819" name="Line 55">
            <a:extLst>
              <a:ext uri="{FF2B5EF4-FFF2-40B4-BE49-F238E27FC236}">
                <a16:creationId xmlns:a16="http://schemas.microsoft.com/office/drawing/2014/main" id="{C839E10A-4CC8-40B3-9F8E-8CC217FA1537}"/>
              </a:ext>
            </a:extLst>
          </xdr:cNvPr>
          <xdr:cNvSpPr>
            <a:spLocks noChangeShapeType="1"/>
          </xdr:cNvSpPr>
        </xdr:nvSpPr>
        <xdr:spPr bwMode="auto">
          <a:xfrm>
            <a:off x="170" y="850"/>
            <a:ext cx="9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0" name="Line 56">
            <a:extLst>
              <a:ext uri="{FF2B5EF4-FFF2-40B4-BE49-F238E27FC236}">
                <a16:creationId xmlns:a16="http://schemas.microsoft.com/office/drawing/2014/main" id="{35359226-C608-4473-8FF7-40C6C2566415}"/>
              </a:ext>
            </a:extLst>
          </xdr:cNvPr>
          <xdr:cNvSpPr>
            <a:spLocks noChangeShapeType="1"/>
          </xdr:cNvSpPr>
        </xdr:nvSpPr>
        <xdr:spPr bwMode="auto">
          <a:xfrm>
            <a:off x="850" y="170"/>
            <a:ext cx="227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1" name="Line 57">
            <a:extLst>
              <a:ext uri="{FF2B5EF4-FFF2-40B4-BE49-F238E27FC236}">
                <a16:creationId xmlns:a16="http://schemas.microsoft.com/office/drawing/2014/main" id="{5B6EE84A-23A5-4291-8919-28052DF9B63C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680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0" name="Text Box 58">
            <a:extLst>
              <a:ext uri="{FF2B5EF4-FFF2-40B4-BE49-F238E27FC236}">
                <a16:creationId xmlns:a16="http://schemas.microsoft.com/office/drawing/2014/main" id="{E5E4657F-5757-45EA-80EF-D1E641441F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857" y="57"/>
            <a:ext cx="141" cy="33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31" name="Text Box 59">
            <a:extLst>
              <a:ext uri="{FF2B5EF4-FFF2-40B4-BE49-F238E27FC236}">
                <a16:creationId xmlns:a16="http://schemas.microsoft.com/office/drawing/2014/main" id="{F58F8888-7D7F-4150-9254-64466601C2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50"/>
            <a:ext cx="141" cy="33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32" name="Text Box 60">
            <a:extLst>
              <a:ext uri="{FF2B5EF4-FFF2-40B4-BE49-F238E27FC236}">
                <a16:creationId xmlns:a16="http://schemas.microsoft.com/office/drawing/2014/main" id="{8F3395E0-16D5-4CA6-B4DB-7540EC9EFD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5" y="850"/>
            <a:ext cx="141" cy="33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25" name="Line 61">
            <a:extLst>
              <a:ext uri="{FF2B5EF4-FFF2-40B4-BE49-F238E27FC236}">
                <a16:creationId xmlns:a16="http://schemas.microsoft.com/office/drawing/2014/main" id="{1C15EA92-38C0-4B3B-B497-55C70B8DFFC0}"/>
              </a:ext>
            </a:extLst>
          </xdr:cNvPr>
          <xdr:cNvSpPr>
            <a:spLocks noChangeShapeType="1"/>
          </xdr:cNvSpPr>
        </xdr:nvSpPr>
        <xdr:spPr bwMode="auto">
          <a:xfrm>
            <a:off x="175" y="1976"/>
            <a:ext cx="117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6" name="Line 62">
            <a:extLst>
              <a:ext uri="{FF2B5EF4-FFF2-40B4-BE49-F238E27FC236}">
                <a16:creationId xmlns:a16="http://schemas.microsoft.com/office/drawing/2014/main" id="{C23F15E0-7A6B-4DE6-870A-7032D809E084}"/>
              </a:ext>
            </a:extLst>
          </xdr:cNvPr>
          <xdr:cNvSpPr>
            <a:spLocks noChangeShapeType="1"/>
          </xdr:cNvSpPr>
        </xdr:nvSpPr>
        <xdr:spPr bwMode="auto">
          <a:xfrm>
            <a:off x="1055" y="1096"/>
            <a:ext cx="294" cy="8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7" name="Line 63">
            <a:extLst>
              <a:ext uri="{FF2B5EF4-FFF2-40B4-BE49-F238E27FC236}">
                <a16:creationId xmlns:a16="http://schemas.microsoft.com/office/drawing/2014/main" id="{07D1845C-A946-4F36-81E1-0B3C30787534}"/>
              </a:ext>
            </a:extLst>
          </xdr:cNvPr>
          <xdr:cNvSpPr>
            <a:spLocks noChangeShapeType="1"/>
          </xdr:cNvSpPr>
        </xdr:nvSpPr>
        <xdr:spPr bwMode="auto">
          <a:xfrm flipV="1">
            <a:off x="175" y="1096"/>
            <a:ext cx="880" cy="8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6" name="Text Box 64">
            <a:extLst>
              <a:ext uri="{FF2B5EF4-FFF2-40B4-BE49-F238E27FC236}">
                <a16:creationId xmlns:a16="http://schemas.microsoft.com/office/drawing/2014/main" id="{6BC79EEA-3661-442F-AC69-D95C6B9745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4" y="1029"/>
            <a:ext cx="141" cy="33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37" name="Text Box 65">
            <a:extLst>
              <a:ext uri="{FF2B5EF4-FFF2-40B4-BE49-F238E27FC236}">
                <a16:creationId xmlns:a16="http://schemas.microsoft.com/office/drawing/2014/main" id="{836BCCA4-EEB4-4236-AAA6-C1DD0E8165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" y="1973"/>
            <a:ext cx="141" cy="33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38" name="Text Box 66">
            <a:extLst>
              <a:ext uri="{FF2B5EF4-FFF2-40B4-BE49-F238E27FC236}">
                <a16:creationId xmlns:a16="http://schemas.microsoft.com/office/drawing/2014/main" id="{C3D9C5EB-D0F3-4B4D-ADA5-7BDE879D18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5" y="1973"/>
            <a:ext cx="141" cy="33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66675</xdr:colOff>
      <xdr:row>2</xdr:row>
      <xdr:rowOff>123825</xdr:rowOff>
    </xdr:from>
    <xdr:to>
      <xdr:col>41</xdr:col>
      <xdr:colOff>104775</xdr:colOff>
      <xdr:row>9</xdr:row>
      <xdr:rowOff>38100</xdr:rowOff>
    </xdr:to>
    <xdr:grpSp>
      <xdr:nvGrpSpPr>
        <xdr:cNvPr id="4765" name="Group 53">
          <a:extLst>
            <a:ext uri="{FF2B5EF4-FFF2-40B4-BE49-F238E27FC236}">
              <a16:creationId xmlns:a16="http://schemas.microsoft.com/office/drawing/2014/main" id="{0B7D365A-BAB7-4A19-9DD4-8EF2A1158464}"/>
            </a:ext>
          </a:extLst>
        </xdr:cNvPr>
        <xdr:cNvGrpSpPr>
          <a:grpSpLocks/>
        </xdr:cNvGrpSpPr>
      </xdr:nvGrpSpPr>
      <xdr:grpSpPr bwMode="auto">
        <a:xfrm>
          <a:off x="2867025" y="688975"/>
          <a:ext cx="2705100" cy="1692275"/>
          <a:chOff x="57" y="57"/>
          <a:chExt cx="1705" cy="1016"/>
        </a:xfrm>
      </xdr:grpSpPr>
      <xdr:sp macro="" textlink="">
        <xdr:nvSpPr>
          <xdr:cNvPr id="4800" name="Line 54">
            <a:extLst>
              <a:ext uri="{FF2B5EF4-FFF2-40B4-BE49-F238E27FC236}">
                <a16:creationId xmlns:a16="http://schemas.microsoft.com/office/drawing/2014/main" id="{CC212404-C3CD-4AEC-AD60-9C6DF51D45B9}"/>
              </a:ext>
            </a:extLst>
          </xdr:cNvPr>
          <xdr:cNvSpPr>
            <a:spLocks noChangeShapeType="1"/>
          </xdr:cNvSpPr>
        </xdr:nvSpPr>
        <xdr:spPr bwMode="auto">
          <a:xfrm>
            <a:off x="397" y="168"/>
            <a:ext cx="1270" cy="635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01" name="Line 55">
            <a:extLst>
              <a:ext uri="{FF2B5EF4-FFF2-40B4-BE49-F238E27FC236}">
                <a16:creationId xmlns:a16="http://schemas.microsoft.com/office/drawing/2014/main" id="{88F06C16-D645-42F2-965E-038EA7167EDF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395"/>
            <a:ext cx="1361" cy="4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02" name="Line 56">
            <a:extLst>
              <a:ext uri="{FF2B5EF4-FFF2-40B4-BE49-F238E27FC236}">
                <a16:creationId xmlns:a16="http://schemas.microsoft.com/office/drawing/2014/main" id="{6EA47A35-A201-47D2-90A9-E9D4D823D888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68"/>
            <a:ext cx="227" cy="68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03" name="Line 57">
            <a:extLst>
              <a:ext uri="{FF2B5EF4-FFF2-40B4-BE49-F238E27FC236}">
                <a16:creationId xmlns:a16="http://schemas.microsoft.com/office/drawing/2014/main" id="{77339201-9ED2-4DE1-B0C5-73D6FC9A643A}"/>
              </a:ext>
            </a:extLst>
          </xdr:cNvPr>
          <xdr:cNvSpPr>
            <a:spLocks noChangeShapeType="1"/>
          </xdr:cNvSpPr>
        </xdr:nvSpPr>
        <xdr:spPr bwMode="auto">
          <a:xfrm>
            <a:off x="1531" y="395"/>
            <a:ext cx="136" cy="40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4" name="Text Box 58">
            <a:extLst>
              <a:ext uri="{FF2B5EF4-FFF2-40B4-BE49-F238E27FC236}">
                <a16:creationId xmlns:a16="http://schemas.microsoft.com/office/drawing/2014/main" id="{0EF4A881-A5DE-480B-8E3A-800A9F9E50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3" y="57"/>
            <a:ext cx="96" cy="22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5" name="Text Box 59">
            <a:extLst>
              <a:ext uri="{FF2B5EF4-FFF2-40B4-BE49-F238E27FC236}">
                <a16:creationId xmlns:a16="http://schemas.microsoft.com/office/drawing/2014/main" id="{76148C78-7528-4F13-A170-18E2F43136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66" y="850"/>
            <a:ext cx="96" cy="22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6" name="Text Box 60">
            <a:extLst>
              <a:ext uri="{FF2B5EF4-FFF2-40B4-BE49-F238E27FC236}">
                <a16:creationId xmlns:a16="http://schemas.microsoft.com/office/drawing/2014/main" id="{AC69ACD2-DE72-490E-A819-2FB531F60C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34" y="339"/>
            <a:ext cx="96" cy="22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7" name="Text Box 61">
            <a:extLst>
              <a:ext uri="{FF2B5EF4-FFF2-40B4-BE49-F238E27FC236}">
                <a16:creationId xmlns:a16="http://schemas.microsoft.com/office/drawing/2014/main" id="{684EBA7A-C028-41FA-8979-26F79C21F3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50"/>
            <a:ext cx="96" cy="22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8" name="Text Box 62">
            <a:extLst>
              <a:ext uri="{FF2B5EF4-FFF2-40B4-BE49-F238E27FC236}">
                <a16:creationId xmlns:a16="http://schemas.microsoft.com/office/drawing/2014/main" id="{C131EB26-223A-4127-9F9D-DD84757BB7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8" y="621"/>
            <a:ext cx="96" cy="22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21</xdr:col>
      <xdr:colOff>104775</xdr:colOff>
      <xdr:row>39</xdr:row>
      <xdr:rowOff>76200</xdr:rowOff>
    </xdr:from>
    <xdr:to>
      <xdr:col>42</xdr:col>
      <xdr:colOff>9525</xdr:colOff>
      <xdr:row>45</xdr:row>
      <xdr:rowOff>209550</xdr:rowOff>
    </xdr:to>
    <xdr:grpSp>
      <xdr:nvGrpSpPr>
        <xdr:cNvPr id="4766" name="Group 63">
          <a:extLst>
            <a:ext uri="{FF2B5EF4-FFF2-40B4-BE49-F238E27FC236}">
              <a16:creationId xmlns:a16="http://schemas.microsoft.com/office/drawing/2014/main" id="{2999533A-D6D7-4ED2-82EA-5E9A86F6C53A}"/>
            </a:ext>
          </a:extLst>
        </xdr:cNvPr>
        <xdr:cNvGrpSpPr>
          <a:grpSpLocks/>
        </xdr:cNvGrpSpPr>
      </xdr:nvGrpSpPr>
      <xdr:grpSpPr bwMode="auto">
        <a:xfrm>
          <a:off x="2905125" y="10128250"/>
          <a:ext cx="2705100" cy="1657350"/>
          <a:chOff x="57" y="57"/>
          <a:chExt cx="1705" cy="1018"/>
        </a:xfrm>
      </xdr:grpSpPr>
      <xdr:sp macro="" textlink="">
        <xdr:nvSpPr>
          <xdr:cNvPr id="4791" name="Line 64">
            <a:extLst>
              <a:ext uri="{FF2B5EF4-FFF2-40B4-BE49-F238E27FC236}">
                <a16:creationId xmlns:a16="http://schemas.microsoft.com/office/drawing/2014/main" id="{D67C245E-30B7-4BAF-A687-C9EB5BD50B63}"/>
              </a:ext>
            </a:extLst>
          </xdr:cNvPr>
          <xdr:cNvSpPr>
            <a:spLocks noChangeShapeType="1"/>
          </xdr:cNvSpPr>
        </xdr:nvSpPr>
        <xdr:spPr bwMode="auto">
          <a:xfrm>
            <a:off x="397" y="168"/>
            <a:ext cx="1270" cy="635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92" name="Line 65">
            <a:extLst>
              <a:ext uri="{FF2B5EF4-FFF2-40B4-BE49-F238E27FC236}">
                <a16:creationId xmlns:a16="http://schemas.microsoft.com/office/drawing/2014/main" id="{09A51474-89C9-4647-95E5-7E49E7ED223C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395"/>
            <a:ext cx="1361" cy="4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93" name="Line 66">
            <a:extLst>
              <a:ext uri="{FF2B5EF4-FFF2-40B4-BE49-F238E27FC236}">
                <a16:creationId xmlns:a16="http://schemas.microsoft.com/office/drawing/2014/main" id="{00B4F4B7-5A85-45E0-B9A9-F3934E666A2F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68"/>
            <a:ext cx="227" cy="681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94" name="Line 67">
            <a:extLst>
              <a:ext uri="{FF2B5EF4-FFF2-40B4-BE49-F238E27FC236}">
                <a16:creationId xmlns:a16="http://schemas.microsoft.com/office/drawing/2014/main" id="{82CA035B-B3FF-41A6-B4DE-6FCC7C4F2AFD}"/>
              </a:ext>
            </a:extLst>
          </xdr:cNvPr>
          <xdr:cNvSpPr>
            <a:spLocks noChangeShapeType="1"/>
          </xdr:cNvSpPr>
        </xdr:nvSpPr>
        <xdr:spPr bwMode="auto">
          <a:xfrm>
            <a:off x="1531" y="395"/>
            <a:ext cx="136" cy="408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4" name="Text Box 68">
            <a:extLst>
              <a:ext uri="{FF2B5EF4-FFF2-40B4-BE49-F238E27FC236}">
                <a16:creationId xmlns:a16="http://schemas.microsoft.com/office/drawing/2014/main" id="{83E7AEEC-F396-4B52-83CF-1B5024B7BF3D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3" y="5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5" name="Text Box 69">
            <a:extLst>
              <a:ext uri="{FF2B5EF4-FFF2-40B4-BE49-F238E27FC236}">
                <a16:creationId xmlns:a16="http://schemas.microsoft.com/office/drawing/2014/main" id="{2C2394D3-9E96-403D-A4E0-329711CF2E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66" y="84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6" name="Text Box 70">
            <a:extLst>
              <a:ext uri="{FF2B5EF4-FFF2-40B4-BE49-F238E27FC236}">
                <a16:creationId xmlns:a16="http://schemas.microsoft.com/office/drawing/2014/main" id="{84CEF382-7B0B-42AF-9807-87F18DFA2B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34" y="338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7" name="Text Box 71">
            <a:extLst>
              <a:ext uri="{FF2B5EF4-FFF2-40B4-BE49-F238E27FC236}">
                <a16:creationId xmlns:a16="http://schemas.microsoft.com/office/drawing/2014/main" id="{BCB2A5D6-D3C2-4D60-968F-A5582FF686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47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68" name="Text Box 72">
            <a:extLst>
              <a:ext uri="{FF2B5EF4-FFF2-40B4-BE49-F238E27FC236}">
                <a16:creationId xmlns:a16="http://schemas.microsoft.com/office/drawing/2014/main" id="{170219E7-D9C9-43F6-8E97-3FBF962F32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8" y="620"/>
            <a:ext cx="96" cy="22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25</xdr:col>
      <xdr:colOff>9525</xdr:colOff>
      <xdr:row>17</xdr:row>
      <xdr:rowOff>171450</xdr:rowOff>
    </xdr:from>
    <xdr:to>
      <xdr:col>41</xdr:col>
      <xdr:colOff>47625</xdr:colOff>
      <xdr:row>25</xdr:row>
      <xdr:rowOff>209550</xdr:rowOff>
    </xdr:to>
    <xdr:grpSp>
      <xdr:nvGrpSpPr>
        <xdr:cNvPr id="4767" name="Group 73">
          <a:extLst>
            <a:ext uri="{FF2B5EF4-FFF2-40B4-BE49-F238E27FC236}">
              <a16:creationId xmlns:a16="http://schemas.microsoft.com/office/drawing/2014/main" id="{128F1646-D1AB-4D0D-8557-383EF1B7BAD1}"/>
            </a:ext>
          </a:extLst>
        </xdr:cNvPr>
        <xdr:cNvGrpSpPr>
          <a:grpSpLocks/>
        </xdr:cNvGrpSpPr>
      </xdr:nvGrpSpPr>
      <xdr:grpSpPr bwMode="auto">
        <a:xfrm>
          <a:off x="3343275" y="4546600"/>
          <a:ext cx="2171700" cy="2070100"/>
          <a:chOff x="57" y="57"/>
          <a:chExt cx="1365" cy="1267"/>
        </a:xfrm>
      </xdr:grpSpPr>
      <xdr:sp macro="" textlink="">
        <xdr:nvSpPr>
          <xdr:cNvPr id="4780" name="Line 74">
            <a:extLst>
              <a:ext uri="{FF2B5EF4-FFF2-40B4-BE49-F238E27FC236}">
                <a16:creationId xmlns:a16="http://schemas.microsoft.com/office/drawing/2014/main" id="{8DAA5850-C7B7-496C-AC5E-5BF20E8F8679}"/>
              </a:ext>
            </a:extLst>
          </xdr:cNvPr>
          <xdr:cNvSpPr>
            <a:spLocks noChangeShapeType="1"/>
          </xdr:cNvSpPr>
        </xdr:nvSpPr>
        <xdr:spPr bwMode="auto">
          <a:xfrm>
            <a:off x="170" y="1121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81" name="Line 75">
            <a:extLst>
              <a:ext uri="{FF2B5EF4-FFF2-40B4-BE49-F238E27FC236}">
                <a16:creationId xmlns:a16="http://schemas.microsoft.com/office/drawing/2014/main" id="{2ACAC36B-FC36-4012-86F8-405A1DD60905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9"/>
            <a:ext cx="343" cy="9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82" name="Line 76">
            <a:extLst>
              <a:ext uri="{FF2B5EF4-FFF2-40B4-BE49-F238E27FC236}">
                <a16:creationId xmlns:a16="http://schemas.microsoft.com/office/drawing/2014/main" id="{D6658A7D-18A7-41D5-9CBD-C218F220BE8F}"/>
              </a:ext>
            </a:extLst>
          </xdr:cNvPr>
          <xdr:cNvSpPr>
            <a:spLocks noChangeShapeType="1"/>
          </xdr:cNvSpPr>
        </xdr:nvSpPr>
        <xdr:spPr bwMode="auto">
          <a:xfrm>
            <a:off x="513" y="179"/>
            <a:ext cx="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83" name="Line 77">
            <a:extLst>
              <a:ext uri="{FF2B5EF4-FFF2-40B4-BE49-F238E27FC236}">
                <a16:creationId xmlns:a16="http://schemas.microsoft.com/office/drawing/2014/main" id="{A9032737-74B9-443F-AB09-E822FA0DDD2D}"/>
              </a:ext>
            </a:extLst>
          </xdr:cNvPr>
          <xdr:cNvSpPr>
            <a:spLocks noChangeShapeType="1"/>
          </xdr:cNvSpPr>
        </xdr:nvSpPr>
        <xdr:spPr bwMode="auto">
          <a:xfrm>
            <a:off x="514" y="179"/>
            <a:ext cx="340" cy="40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84" name="Line 78">
            <a:extLst>
              <a:ext uri="{FF2B5EF4-FFF2-40B4-BE49-F238E27FC236}">
                <a16:creationId xmlns:a16="http://schemas.microsoft.com/office/drawing/2014/main" id="{4191AD4A-7F11-4027-9519-746BF629C91D}"/>
              </a:ext>
            </a:extLst>
          </xdr:cNvPr>
          <xdr:cNvSpPr>
            <a:spLocks noChangeShapeType="1"/>
          </xdr:cNvSpPr>
        </xdr:nvSpPr>
        <xdr:spPr bwMode="auto">
          <a:xfrm>
            <a:off x="854" y="585"/>
            <a:ext cx="450" cy="53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85" name="Line 79">
            <a:extLst>
              <a:ext uri="{FF2B5EF4-FFF2-40B4-BE49-F238E27FC236}">
                <a16:creationId xmlns:a16="http://schemas.microsoft.com/office/drawing/2014/main" id="{6194DDC1-E561-4118-9C43-13B99326A275}"/>
              </a:ext>
            </a:extLst>
          </xdr:cNvPr>
          <xdr:cNvSpPr>
            <a:spLocks noChangeShapeType="1"/>
          </xdr:cNvSpPr>
        </xdr:nvSpPr>
        <xdr:spPr bwMode="auto">
          <a:xfrm flipV="1">
            <a:off x="283" y="585"/>
            <a:ext cx="571" cy="2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76" name="Text Box 80">
            <a:extLst>
              <a:ext uri="{FF2B5EF4-FFF2-40B4-BE49-F238E27FC236}">
                <a16:creationId xmlns:a16="http://schemas.microsoft.com/office/drawing/2014/main" id="{1E660C99-C5BC-42E8-A3A0-AEAB3FA70D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4" y="5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7" name="Text Box 81">
            <a:extLst>
              <a:ext uri="{FF2B5EF4-FFF2-40B4-BE49-F238E27FC236}">
                <a16:creationId xmlns:a16="http://schemas.microsoft.com/office/drawing/2014/main" id="{4BAB406C-4073-4510-B1F6-4360739493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09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8" name="Text Box 82">
            <a:extLst>
              <a:ext uri="{FF2B5EF4-FFF2-40B4-BE49-F238E27FC236}">
                <a16:creationId xmlns:a16="http://schemas.microsoft.com/office/drawing/2014/main" id="{FA98061D-3942-46BC-87D3-E08C802444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6" y="106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9" name="Text Box 83">
            <a:extLst>
              <a:ext uri="{FF2B5EF4-FFF2-40B4-BE49-F238E27FC236}">
                <a16:creationId xmlns:a16="http://schemas.microsoft.com/office/drawing/2014/main" id="{787B275D-C501-40B8-8804-FEABD6A3C0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" y="726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0" name="Text Box 84">
            <a:extLst>
              <a:ext uri="{FF2B5EF4-FFF2-40B4-BE49-F238E27FC236}">
                <a16:creationId xmlns:a16="http://schemas.microsoft.com/office/drawing/2014/main" id="{D2A040E4-4157-4B5C-AB0C-48F3805B53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1" y="499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25</xdr:col>
      <xdr:colOff>104775</xdr:colOff>
      <xdr:row>54</xdr:row>
      <xdr:rowOff>171450</xdr:rowOff>
    </xdr:from>
    <xdr:to>
      <xdr:col>42</xdr:col>
      <xdr:colOff>9525</xdr:colOff>
      <xdr:row>62</xdr:row>
      <xdr:rowOff>200025</xdr:rowOff>
    </xdr:to>
    <xdr:grpSp>
      <xdr:nvGrpSpPr>
        <xdr:cNvPr id="4768" name="Group 85">
          <a:extLst>
            <a:ext uri="{FF2B5EF4-FFF2-40B4-BE49-F238E27FC236}">
              <a16:creationId xmlns:a16="http://schemas.microsoft.com/office/drawing/2014/main" id="{2DF52D49-BAB9-4F2C-940C-04F5AD8E9EB0}"/>
            </a:ext>
          </a:extLst>
        </xdr:cNvPr>
        <xdr:cNvGrpSpPr>
          <a:grpSpLocks/>
        </xdr:cNvGrpSpPr>
      </xdr:nvGrpSpPr>
      <xdr:grpSpPr bwMode="auto">
        <a:xfrm>
          <a:off x="3438525" y="14033500"/>
          <a:ext cx="2171700" cy="2060575"/>
          <a:chOff x="57" y="57"/>
          <a:chExt cx="1365" cy="1261"/>
        </a:xfrm>
      </xdr:grpSpPr>
      <xdr:sp macro="" textlink="">
        <xdr:nvSpPr>
          <xdr:cNvPr id="4769" name="Line 86">
            <a:extLst>
              <a:ext uri="{FF2B5EF4-FFF2-40B4-BE49-F238E27FC236}">
                <a16:creationId xmlns:a16="http://schemas.microsoft.com/office/drawing/2014/main" id="{1DCC1FC9-0137-407A-8251-BE1916054F33}"/>
              </a:ext>
            </a:extLst>
          </xdr:cNvPr>
          <xdr:cNvSpPr>
            <a:spLocks noChangeShapeType="1"/>
          </xdr:cNvSpPr>
        </xdr:nvSpPr>
        <xdr:spPr bwMode="auto">
          <a:xfrm>
            <a:off x="170" y="1121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70" name="Line 87">
            <a:extLst>
              <a:ext uri="{FF2B5EF4-FFF2-40B4-BE49-F238E27FC236}">
                <a16:creationId xmlns:a16="http://schemas.microsoft.com/office/drawing/2014/main" id="{EC7062BB-3300-404C-B30E-370540A24BF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9"/>
            <a:ext cx="343" cy="9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71" name="Line 88">
            <a:extLst>
              <a:ext uri="{FF2B5EF4-FFF2-40B4-BE49-F238E27FC236}">
                <a16:creationId xmlns:a16="http://schemas.microsoft.com/office/drawing/2014/main" id="{53ECAECF-4D3E-4917-8792-9CD5AC2DC6A1}"/>
              </a:ext>
            </a:extLst>
          </xdr:cNvPr>
          <xdr:cNvSpPr>
            <a:spLocks noChangeShapeType="1"/>
          </xdr:cNvSpPr>
        </xdr:nvSpPr>
        <xdr:spPr bwMode="auto">
          <a:xfrm>
            <a:off x="513" y="179"/>
            <a:ext cx="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72" name="Line 89">
            <a:extLst>
              <a:ext uri="{FF2B5EF4-FFF2-40B4-BE49-F238E27FC236}">
                <a16:creationId xmlns:a16="http://schemas.microsoft.com/office/drawing/2014/main" id="{D7AB058E-0D26-4B54-B54F-AA1D8F065211}"/>
              </a:ext>
            </a:extLst>
          </xdr:cNvPr>
          <xdr:cNvSpPr>
            <a:spLocks noChangeShapeType="1"/>
          </xdr:cNvSpPr>
        </xdr:nvSpPr>
        <xdr:spPr bwMode="auto">
          <a:xfrm>
            <a:off x="514" y="179"/>
            <a:ext cx="340" cy="40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73" name="Line 90">
            <a:extLst>
              <a:ext uri="{FF2B5EF4-FFF2-40B4-BE49-F238E27FC236}">
                <a16:creationId xmlns:a16="http://schemas.microsoft.com/office/drawing/2014/main" id="{94969560-C35B-4481-AB86-38EA370AA22B}"/>
              </a:ext>
            </a:extLst>
          </xdr:cNvPr>
          <xdr:cNvSpPr>
            <a:spLocks noChangeShapeType="1"/>
          </xdr:cNvSpPr>
        </xdr:nvSpPr>
        <xdr:spPr bwMode="auto">
          <a:xfrm>
            <a:off x="854" y="585"/>
            <a:ext cx="450" cy="53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74" name="Line 91">
            <a:extLst>
              <a:ext uri="{FF2B5EF4-FFF2-40B4-BE49-F238E27FC236}">
                <a16:creationId xmlns:a16="http://schemas.microsoft.com/office/drawing/2014/main" id="{F589B77D-841F-4A0E-863F-47B24CE127F5}"/>
              </a:ext>
            </a:extLst>
          </xdr:cNvPr>
          <xdr:cNvSpPr>
            <a:spLocks noChangeShapeType="1"/>
          </xdr:cNvSpPr>
        </xdr:nvSpPr>
        <xdr:spPr bwMode="auto">
          <a:xfrm flipV="1">
            <a:off x="283" y="585"/>
            <a:ext cx="571" cy="2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8" name="Text Box 92">
            <a:extLst>
              <a:ext uri="{FF2B5EF4-FFF2-40B4-BE49-F238E27FC236}">
                <a16:creationId xmlns:a16="http://schemas.microsoft.com/office/drawing/2014/main" id="{EC3AD030-1439-4B8F-A1B6-D84665FF1D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4" y="5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89" name="Text Box 93">
            <a:extLst>
              <a:ext uri="{FF2B5EF4-FFF2-40B4-BE49-F238E27FC236}">
                <a16:creationId xmlns:a16="http://schemas.microsoft.com/office/drawing/2014/main" id="{6AFDA081-73D9-4316-A2FF-EF931BE0C4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091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90" name="Text Box 94">
            <a:extLst>
              <a:ext uri="{FF2B5EF4-FFF2-40B4-BE49-F238E27FC236}">
                <a16:creationId xmlns:a16="http://schemas.microsoft.com/office/drawing/2014/main" id="{F73CCCE7-37D3-461B-A7F6-6BB76324FE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6" y="106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91" name="Text Box 95">
            <a:extLst>
              <a:ext uri="{FF2B5EF4-FFF2-40B4-BE49-F238E27FC236}">
                <a16:creationId xmlns:a16="http://schemas.microsoft.com/office/drawing/2014/main" id="{A289FD23-B7DE-4456-8B4A-E7F8768DBE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" y="726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92" name="Text Box 96">
            <a:extLst>
              <a:ext uri="{FF2B5EF4-FFF2-40B4-BE49-F238E27FC236}">
                <a16:creationId xmlns:a16="http://schemas.microsoft.com/office/drawing/2014/main" id="{41A7F251-F8C6-4F8E-8D39-71B532C590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1" y="499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28575</xdr:colOff>
      <xdr:row>3</xdr:row>
      <xdr:rowOff>19050</xdr:rowOff>
    </xdr:from>
    <xdr:to>
      <xdr:col>39</xdr:col>
      <xdr:colOff>19050</xdr:colOff>
      <xdr:row>9</xdr:row>
      <xdr:rowOff>9525</xdr:rowOff>
    </xdr:to>
    <xdr:grpSp>
      <xdr:nvGrpSpPr>
        <xdr:cNvPr id="8027" name="Group 1">
          <a:extLst>
            <a:ext uri="{FF2B5EF4-FFF2-40B4-BE49-F238E27FC236}">
              <a16:creationId xmlns:a16="http://schemas.microsoft.com/office/drawing/2014/main" id="{EDBB6ADD-88A5-4560-BFC0-06C518EA7361}"/>
            </a:ext>
          </a:extLst>
        </xdr:cNvPr>
        <xdr:cNvGrpSpPr>
          <a:grpSpLocks/>
        </xdr:cNvGrpSpPr>
      </xdr:nvGrpSpPr>
      <xdr:grpSpPr bwMode="auto">
        <a:xfrm>
          <a:off x="3495675" y="838200"/>
          <a:ext cx="1724025" cy="1514475"/>
          <a:chOff x="2" y="2"/>
          <a:chExt cx="1588" cy="1361"/>
        </a:xfrm>
      </xdr:grpSpPr>
      <xdr:sp macro="" textlink="">
        <xdr:nvSpPr>
          <xdr:cNvPr id="8089" name="Line 2">
            <a:extLst>
              <a:ext uri="{FF2B5EF4-FFF2-40B4-BE49-F238E27FC236}">
                <a16:creationId xmlns:a16="http://schemas.microsoft.com/office/drawing/2014/main" id="{CFF1DD74-CAEB-4A3A-8F8F-70ADFC18362C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136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90" name="Line 3">
            <a:extLst>
              <a:ext uri="{FF2B5EF4-FFF2-40B4-BE49-F238E27FC236}">
                <a16:creationId xmlns:a16="http://schemas.microsoft.com/office/drawing/2014/main" id="{8E7D7DA3-01F2-4DB9-B539-B57E3B3525EA}"/>
              </a:ext>
            </a:extLst>
          </xdr:cNvPr>
          <xdr:cNvSpPr>
            <a:spLocks noChangeShapeType="1"/>
          </xdr:cNvSpPr>
        </xdr:nvSpPr>
        <xdr:spPr bwMode="auto">
          <a:xfrm>
            <a:off x="1363" y="2"/>
            <a:ext cx="227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91" name="Line 4">
            <a:extLst>
              <a:ext uri="{FF2B5EF4-FFF2-40B4-BE49-F238E27FC236}">
                <a16:creationId xmlns:a16="http://schemas.microsoft.com/office/drawing/2014/main" id="{6CE83C8B-BAB3-46E2-B2B4-73C3EA19313F}"/>
              </a:ext>
            </a:extLst>
          </xdr:cNvPr>
          <xdr:cNvSpPr>
            <a:spLocks noChangeShapeType="1"/>
          </xdr:cNvSpPr>
        </xdr:nvSpPr>
        <xdr:spPr bwMode="auto">
          <a:xfrm>
            <a:off x="2" y="1363"/>
            <a:ext cx="1588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92" name="Line 5">
            <a:extLst>
              <a:ext uri="{FF2B5EF4-FFF2-40B4-BE49-F238E27FC236}">
                <a16:creationId xmlns:a16="http://schemas.microsoft.com/office/drawing/2014/main" id="{CE22434F-E5F0-4DF6-AB73-DE0608F184DE}"/>
              </a:ext>
            </a:extLst>
          </xdr:cNvPr>
          <xdr:cNvSpPr>
            <a:spLocks noChangeShapeType="1"/>
          </xdr:cNvSpPr>
        </xdr:nvSpPr>
        <xdr:spPr bwMode="auto">
          <a:xfrm>
            <a:off x="797" y="569"/>
            <a:ext cx="656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24</xdr:col>
      <xdr:colOff>95250</xdr:colOff>
      <xdr:row>18</xdr:row>
      <xdr:rowOff>180975</xdr:rowOff>
    </xdr:from>
    <xdr:to>
      <xdr:col>39</xdr:col>
      <xdr:colOff>85725</xdr:colOff>
      <xdr:row>26</xdr:row>
      <xdr:rowOff>228600</xdr:rowOff>
    </xdr:to>
    <xdr:grpSp>
      <xdr:nvGrpSpPr>
        <xdr:cNvPr id="8028" name="Group 21">
          <a:extLst>
            <a:ext uri="{FF2B5EF4-FFF2-40B4-BE49-F238E27FC236}">
              <a16:creationId xmlns:a16="http://schemas.microsoft.com/office/drawing/2014/main" id="{AB9C4A2B-0C42-44A9-B5C1-8932C418E1FB}"/>
            </a:ext>
          </a:extLst>
        </xdr:cNvPr>
        <xdr:cNvGrpSpPr>
          <a:grpSpLocks/>
        </xdr:cNvGrpSpPr>
      </xdr:nvGrpSpPr>
      <xdr:grpSpPr bwMode="auto">
        <a:xfrm>
          <a:off x="3295650" y="4810125"/>
          <a:ext cx="1990725" cy="2079625"/>
          <a:chOff x="0" y="2"/>
          <a:chExt cx="1250" cy="1278"/>
        </a:xfrm>
      </xdr:grpSpPr>
      <xdr:sp macro="" textlink="">
        <xdr:nvSpPr>
          <xdr:cNvPr id="8062" name="Line 22">
            <a:extLst>
              <a:ext uri="{FF2B5EF4-FFF2-40B4-BE49-F238E27FC236}">
                <a16:creationId xmlns:a16="http://schemas.microsoft.com/office/drawing/2014/main" id="{2E604151-4644-423C-80B8-59DBC058EC74}"/>
              </a:ext>
            </a:extLst>
          </xdr:cNvPr>
          <xdr:cNvSpPr>
            <a:spLocks noChangeShapeType="1"/>
          </xdr:cNvSpPr>
        </xdr:nvSpPr>
        <xdr:spPr bwMode="auto">
          <a:xfrm>
            <a:off x="111" y="77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3" name="Line 23">
            <a:extLst>
              <a:ext uri="{FF2B5EF4-FFF2-40B4-BE49-F238E27FC236}">
                <a16:creationId xmlns:a16="http://schemas.microsoft.com/office/drawing/2014/main" id="{70347929-62DD-4CF2-8F15-89109A0F5E5E}"/>
              </a:ext>
            </a:extLst>
          </xdr:cNvPr>
          <xdr:cNvSpPr>
            <a:spLocks noChangeShapeType="1"/>
          </xdr:cNvSpPr>
        </xdr:nvSpPr>
        <xdr:spPr bwMode="auto">
          <a:xfrm>
            <a:off x="111" y="375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4" name="Line 24">
            <a:extLst>
              <a:ext uri="{FF2B5EF4-FFF2-40B4-BE49-F238E27FC236}">
                <a16:creationId xmlns:a16="http://schemas.microsoft.com/office/drawing/2014/main" id="{8C5FF9B2-BA0D-4C02-9FC4-AD9CF682046C}"/>
              </a:ext>
            </a:extLst>
          </xdr:cNvPr>
          <xdr:cNvSpPr>
            <a:spLocks noChangeShapeType="1"/>
          </xdr:cNvSpPr>
        </xdr:nvSpPr>
        <xdr:spPr bwMode="auto">
          <a:xfrm>
            <a:off x="111" y="823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5" name="Line 25">
            <a:extLst>
              <a:ext uri="{FF2B5EF4-FFF2-40B4-BE49-F238E27FC236}">
                <a16:creationId xmlns:a16="http://schemas.microsoft.com/office/drawing/2014/main" id="{74862F83-9281-4FAF-84C3-E9F0617D6580}"/>
              </a:ext>
            </a:extLst>
          </xdr:cNvPr>
          <xdr:cNvSpPr>
            <a:spLocks noChangeShapeType="1"/>
          </xdr:cNvSpPr>
        </xdr:nvSpPr>
        <xdr:spPr bwMode="auto">
          <a:xfrm>
            <a:off x="111" y="972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6" name="Line 26">
            <a:extLst>
              <a:ext uri="{FF2B5EF4-FFF2-40B4-BE49-F238E27FC236}">
                <a16:creationId xmlns:a16="http://schemas.microsoft.com/office/drawing/2014/main" id="{CCEEB06F-BE5E-45FE-9EA9-59A27026D12A}"/>
              </a:ext>
            </a:extLst>
          </xdr:cNvPr>
          <xdr:cNvSpPr>
            <a:spLocks noChangeShapeType="1"/>
          </xdr:cNvSpPr>
        </xdr:nvSpPr>
        <xdr:spPr bwMode="auto">
          <a:xfrm>
            <a:off x="185" y="2"/>
            <a:ext cx="630" cy="105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7" name="Line 27">
            <a:extLst>
              <a:ext uri="{FF2B5EF4-FFF2-40B4-BE49-F238E27FC236}">
                <a16:creationId xmlns:a16="http://schemas.microsoft.com/office/drawing/2014/main" id="{BFC7CF0E-3B00-4B15-A0B3-BD8B743C3BDE}"/>
              </a:ext>
            </a:extLst>
          </xdr:cNvPr>
          <xdr:cNvSpPr>
            <a:spLocks noChangeShapeType="1"/>
          </xdr:cNvSpPr>
        </xdr:nvSpPr>
        <xdr:spPr bwMode="auto">
          <a:xfrm>
            <a:off x="1006" y="2"/>
            <a:ext cx="69" cy="105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8" name="Line 28">
            <a:extLst>
              <a:ext uri="{FF2B5EF4-FFF2-40B4-BE49-F238E27FC236}">
                <a16:creationId xmlns:a16="http://schemas.microsoft.com/office/drawing/2014/main" id="{365086AC-05F1-4874-BE39-608756252F06}"/>
              </a:ext>
            </a:extLst>
          </xdr:cNvPr>
          <xdr:cNvSpPr>
            <a:spLocks noChangeShapeType="1"/>
          </xdr:cNvSpPr>
        </xdr:nvSpPr>
        <xdr:spPr bwMode="auto">
          <a:xfrm flipV="1">
            <a:off x="135" y="6"/>
            <a:ext cx="429" cy="104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9" name="Freeform 29">
            <a:extLst>
              <a:ext uri="{FF2B5EF4-FFF2-40B4-BE49-F238E27FC236}">
                <a16:creationId xmlns:a16="http://schemas.microsoft.com/office/drawing/2014/main" id="{DDD3B7CD-9B49-4522-879D-F48CE985FBEF}"/>
              </a:ext>
            </a:extLst>
          </xdr:cNvPr>
          <xdr:cNvSpPr>
            <a:spLocks noChangeArrowheads="1"/>
          </xdr:cNvSpPr>
        </xdr:nvSpPr>
        <xdr:spPr bwMode="auto">
          <a:xfrm>
            <a:off x="217" y="77"/>
            <a:ext cx="192" cy="29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1465" y="0"/>
                </a:moveTo>
                <a:cubicBezTo>
                  <a:pt x="0" y="11293"/>
                  <a:pt x="21600" y="21600"/>
                  <a:pt x="2160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0" name="Freeform 30">
            <a:extLst>
              <a:ext uri="{FF2B5EF4-FFF2-40B4-BE49-F238E27FC236}">
                <a16:creationId xmlns:a16="http://schemas.microsoft.com/office/drawing/2014/main" id="{D6E56F8B-BA14-4C82-B158-D12883212D9B}"/>
              </a:ext>
            </a:extLst>
          </xdr:cNvPr>
          <xdr:cNvSpPr>
            <a:spLocks noChangeArrowheads="1"/>
          </xdr:cNvSpPr>
        </xdr:nvSpPr>
        <xdr:spPr bwMode="auto">
          <a:xfrm>
            <a:off x="413" y="375"/>
            <a:ext cx="296" cy="44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19324" y="21600"/>
                </a:moveTo>
                <a:cubicBezTo>
                  <a:pt x="21600" y="10923"/>
                  <a:pt x="0" y="0"/>
                  <a:pt x="0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1" name="Freeform 31">
            <a:extLst>
              <a:ext uri="{FF2B5EF4-FFF2-40B4-BE49-F238E27FC236}">
                <a16:creationId xmlns:a16="http://schemas.microsoft.com/office/drawing/2014/main" id="{A1AE14D6-B2EB-461D-B0BD-522899759D6D}"/>
              </a:ext>
            </a:extLst>
          </xdr:cNvPr>
          <xdr:cNvSpPr>
            <a:spLocks noChangeArrowheads="1"/>
          </xdr:cNvSpPr>
        </xdr:nvSpPr>
        <xdr:spPr bwMode="auto">
          <a:xfrm>
            <a:off x="656" y="823"/>
            <a:ext cx="111" cy="14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21600" y="21600"/>
                </a:moveTo>
                <a:cubicBezTo>
                  <a:pt x="0" y="18233"/>
                  <a:pt x="4188" y="0"/>
                  <a:pt x="4188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2" name="Freeform 32">
            <a:extLst>
              <a:ext uri="{FF2B5EF4-FFF2-40B4-BE49-F238E27FC236}">
                <a16:creationId xmlns:a16="http://schemas.microsoft.com/office/drawing/2014/main" id="{A2AD901B-C37B-4F0B-8EA4-73D6AF5A88C1}"/>
              </a:ext>
            </a:extLst>
          </xdr:cNvPr>
          <xdr:cNvSpPr>
            <a:spLocks noChangeArrowheads="1"/>
          </xdr:cNvSpPr>
        </xdr:nvSpPr>
        <xdr:spPr bwMode="auto">
          <a:xfrm>
            <a:off x="413" y="77"/>
            <a:ext cx="166" cy="29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15869" y="0"/>
                </a:moveTo>
                <a:cubicBezTo>
                  <a:pt x="21600" y="10554"/>
                  <a:pt x="0" y="21600"/>
                  <a:pt x="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3" name="Freeform 33">
            <a:extLst>
              <a:ext uri="{FF2B5EF4-FFF2-40B4-BE49-F238E27FC236}">
                <a16:creationId xmlns:a16="http://schemas.microsoft.com/office/drawing/2014/main" id="{2A0EB57A-923B-4A3A-B8B1-6A56C115B3AD}"/>
              </a:ext>
            </a:extLst>
          </xdr:cNvPr>
          <xdr:cNvSpPr>
            <a:spLocks noChangeArrowheads="1"/>
          </xdr:cNvSpPr>
        </xdr:nvSpPr>
        <xdr:spPr bwMode="auto">
          <a:xfrm>
            <a:off x="214" y="375"/>
            <a:ext cx="199" cy="44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1605" y="21600"/>
                </a:moveTo>
                <a:cubicBezTo>
                  <a:pt x="0" y="10923"/>
                  <a:pt x="21600" y="0"/>
                  <a:pt x="21600" y="0"/>
                </a:cubicBezTo>
                <a:cubicBezTo>
                  <a:pt x="21600" y="0"/>
                  <a:pt x="21477" y="0"/>
                  <a:pt x="21477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4" name="Freeform 34">
            <a:extLst>
              <a:ext uri="{FF2B5EF4-FFF2-40B4-BE49-F238E27FC236}">
                <a16:creationId xmlns:a16="http://schemas.microsoft.com/office/drawing/2014/main" id="{9F6D727C-CA42-49EB-92A6-DE79913F5347}"/>
              </a:ext>
            </a:extLst>
          </xdr:cNvPr>
          <xdr:cNvSpPr>
            <a:spLocks noChangeArrowheads="1"/>
          </xdr:cNvSpPr>
        </xdr:nvSpPr>
        <xdr:spPr bwMode="auto">
          <a:xfrm>
            <a:off x="168" y="823"/>
            <a:ext cx="131" cy="14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0" y="21600"/>
                </a:moveTo>
                <a:cubicBezTo>
                  <a:pt x="21600" y="14126"/>
                  <a:pt x="10099" y="0"/>
                  <a:pt x="10099" y="0"/>
                </a:cubicBezTo>
                <a:cubicBezTo>
                  <a:pt x="10099" y="0"/>
                  <a:pt x="10192" y="0"/>
                  <a:pt x="10192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5" name="Freeform 35">
            <a:extLst>
              <a:ext uri="{FF2B5EF4-FFF2-40B4-BE49-F238E27FC236}">
                <a16:creationId xmlns:a16="http://schemas.microsoft.com/office/drawing/2014/main" id="{2A353A58-0AC6-4B21-BC98-760C6344A35A}"/>
              </a:ext>
            </a:extLst>
          </xdr:cNvPr>
          <xdr:cNvSpPr>
            <a:spLocks noChangeArrowheads="1"/>
          </xdr:cNvSpPr>
        </xdr:nvSpPr>
        <xdr:spPr bwMode="auto">
          <a:xfrm>
            <a:off x="1010" y="77"/>
            <a:ext cx="120" cy="29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3685" y="21600"/>
                </a:moveTo>
                <a:cubicBezTo>
                  <a:pt x="21600" y="13592"/>
                  <a:pt x="0" y="0"/>
                  <a:pt x="0" y="0"/>
                </a:cubicBezTo>
                <a:cubicBezTo>
                  <a:pt x="0" y="0"/>
                  <a:pt x="205" y="82"/>
                  <a:pt x="205" y="82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76" name="Freeform 36">
            <a:extLst>
              <a:ext uri="{FF2B5EF4-FFF2-40B4-BE49-F238E27FC236}">
                <a16:creationId xmlns:a16="http://schemas.microsoft.com/office/drawing/2014/main" id="{4808CA7F-3EDF-4772-AA1F-7A875AAAFB35}"/>
              </a:ext>
            </a:extLst>
          </xdr:cNvPr>
          <xdr:cNvSpPr>
            <a:spLocks noChangeArrowheads="1"/>
          </xdr:cNvSpPr>
        </xdr:nvSpPr>
        <xdr:spPr bwMode="auto">
          <a:xfrm>
            <a:off x="1060" y="823"/>
            <a:ext cx="78" cy="14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2838" y="21600"/>
                </a:moveTo>
                <a:cubicBezTo>
                  <a:pt x="21600" y="13387"/>
                  <a:pt x="0" y="0"/>
                  <a:pt x="0" y="0"/>
                </a:cubicBezTo>
                <a:cubicBezTo>
                  <a:pt x="0" y="0"/>
                  <a:pt x="315" y="0"/>
                  <a:pt x="315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3" name="Text Box 37">
            <a:extLst>
              <a:ext uri="{FF2B5EF4-FFF2-40B4-BE49-F238E27FC236}">
                <a16:creationId xmlns:a16="http://schemas.microsoft.com/office/drawing/2014/main" id="{DE7FC05F-45D1-4EB4-8290-1B03204C4B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" y="26"/>
            <a:ext cx="72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ｐ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4" name="Text Box 38">
            <a:extLst>
              <a:ext uri="{FF2B5EF4-FFF2-40B4-BE49-F238E27FC236}">
                <a16:creationId xmlns:a16="http://schemas.microsoft.com/office/drawing/2014/main" id="{50A345D1-C5E5-4C2B-94A5-4A3C0B7C58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338"/>
            <a:ext cx="72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ｑ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5" name="Text Box 39">
            <a:extLst>
              <a:ext uri="{FF2B5EF4-FFF2-40B4-BE49-F238E27FC236}">
                <a16:creationId xmlns:a16="http://schemas.microsoft.com/office/drawing/2014/main" id="{28607CEF-12C3-489B-9292-62C2EDAE4B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" y="776"/>
            <a:ext cx="72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6" name="Text Box 40">
            <a:extLst>
              <a:ext uri="{FF2B5EF4-FFF2-40B4-BE49-F238E27FC236}">
                <a16:creationId xmlns:a16="http://schemas.microsoft.com/office/drawing/2014/main" id="{7CE5259A-46F5-4464-B792-66C2FD3399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" y="938"/>
            <a:ext cx="72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ｓ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7" name="Text Box 41">
            <a:extLst>
              <a:ext uri="{FF2B5EF4-FFF2-40B4-BE49-F238E27FC236}">
                <a16:creationId xmlns:a16="http://schemas.microsoft.com/office/drawing/2014/main" id="{92DB46C1-1E5F-40B3-A495-81BFC8C443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2" y="164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ａ㎝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8" name="Text Box 42">
            <a:extLst>
              <a:ext uri="{FF2B5EF4-FFF2-40B4-BE49-F238E27FC236}">
                <a16:creationId xmlns:a16="http://schemas.microsoft.com/office/drawing/2014/main" id="{53DA6F3F-3E05-4902-8D66-7A726460DA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6" y="584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ｂ㎝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9" name="Text Box 43">
            <a:extLst>
              <a:ext uri="{FF2B5EF4-FFF2-40B4-BE49-F238E27FC236}">
                <a16:creationId xmlns:a16="http://schemas.microsoft.com/office/drawing/2014/main" id="{8D25E969-FBAC-4CAE-BF6C-FFE809F88B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" y="572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ｃ㎝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" name="Text Box 44">
            <a:extLst>
              <a:ext uri="{FF2B5EF4-FFF2-40B4-BE49-F238E27FC236}">
                <a16:creationId xmlns:a16="http://schemas.microsoft.com/office/drawing/2014/main" id="{26367637-AAFF-4DE9-81C0-CA69DC07CF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5" y="860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ｄ㎝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" name="Text Box 45">
            <a:extLst>
              <a:ext uri="{FF2B5EF4-FFF2-40B4-BE49-F238E27FC236}">
                <a16:creationId xmlns:a16="http://schemas.microsoft.com/office/drawing/2014/main" id="{295A53C4-2A2B-441C-9D84-497E8B8821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6" y="860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ｅ㎝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" name="Text Box 46">
            <a:extLst>
              <a:ext uri="{FF2B5EF4-FFF2-40B4-BE49-F238E27FC236}">
                <a16:creationId xmlns:a16="http://schemas.microsoft.com/office/drawing/2014/main" id="{F431D97A-D564-43B3-8F8E-156B56A15E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6" y="200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3" name="Text Box 47">
            <a:extLst>
              <a:ext uri="{FF2B5EF4-FFF2-40B4-BE49-F238E27FC236}">
                <a16:creationId xmlns:a16="http://schemas.microsoft.com/office/drawing/2014/main" id="{64ACE63E-BFDF-4756-940E-4D4E7D6BBE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854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" name="Text Box 48">
            <a:extLst>
              <a:ext uri="{FF2B5EF4-FFF2-40B4-BE49-F238E27FC236}">
                <a16:creationId xmlns:a16="http://schemas.microsoft.com/office/drawing/2014/main" id="{5D475BA8-F75F-4510-BC54-C77B74C68F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9" y="188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ｚ㎝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26</xdr:col>
      <xdr:colOff>38100</xdr:colOff>
      <xdr:row>39</xdr:row>
      <xdr:rowOff>219075</xdr:rowOff>
    </xdr:from>
    <xdr:to>
      <xdr:col>39</xdr:col>
      <xdr:colOff>28575</xdr:colOff>
      <xdr:row>45</xdr:row>
      <xdr:rowOff>209550</xdr:rowOff>
    </xdr:to>
    <xdr:grpSp>
      <xdr:nvGrpSpPr>
        <xdr:cNvPr id="8029" name="Group 49">
          <a:extLst>
            <a:ext uri="{FF2B5EF4-FFF2-40B4-BE49-F238E27FC236}">
              <a16:creationId xmlns:a16="http://schemas.microsoft.com/office/drawing/2014/main" id="{65D990C0-5D8A-41B0-9BC1-91FC9F3E5BC4}"/>
            </a:ext>
          </a:extLst>
        </xdr:cNvPr>
        <xdr:cNvGrpSpPr>
          <a:grpSpLocks/>
        </xdr:cNvGrpSpPr>
      </xdr:nvGrpSpPr>
      <xdr:grpSpPr bwMode="auto">
        <a:xfrm>
          <a:off x="3505200" y="10245725"/>
          <a:ext cx="1724025" cy="1514475"/>
          <a:chOff x="2" y="2"/>
          <a:chExt cx="1588" cy="1361"/>
        </a:xfrm>
      </xdr:grpSpPr>
      <xdr:sp macro="" textlink="">
        <xdr:nvSpPr>
          <xdr:cNvPr id="8058" name="Line 50">
            <a:extLst>
              <a:ext uri="{FF2B5EF4-FFF2-40B4-BE49-F238E27FC236}">
                <a16:creationId xmlns:a16="http://schemas.microsoft.com/office/drawing/2014/main" id="{664663D6-1A74-429F-9A47-3811BFA5C306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1361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59" name="Line 51">
            <a:extLst>
              <a:ext uri="{FF2B5EF4-FFF2-40B4-BE49-F238E27FC236}">
                <a16:creationId xmlns:a16="http://schemas.microsoft.com/office/drawing/2014/main" id="{44567C56-7D2D-42FD-9A75-C22A14915072}"/>
              </a:ext>
            </a:extLst>
          </xdr:cNvPr>
          <xdr:cNvSpPr>
            <a:spLocks noChangeShapeType="1"/>
          </xdr:cNvSpPr>
        </xdr:nvSpPr>
        <xdr:spPr bwMode="auto">
          <a:xfrm>
            <a:off x="1363" y="2"/>
            <a:ext cx="227" cy="136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0" name="Line 52">
            <a:extLst>
              <a:ext uri="{FF2B5EF4-FFF2-40B4-BE49-F238E27FC236}">
                <a16:creationId xmlns:a16="http://schemas.microsoft.com/office/drawing/2014/main" id="{DCF71E8C-6236-40EB-BD30-FD7F152EC628}"/>
              </a:ext>
            </a:extLst>
          </xdr:cNvPr>
          <xdr:cNvSpPr>
            <a:spLocks noChangeShapeType="1"/>
          </xdr:cNvSpPr>
        </xdr:nvSpPr>
        <xdr:spPr bwMode="auto">
          <a:xfrm>
            <a:off x="2" y="1363"/>
            <a:ext cx="1588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61" name="Line 53">
            <a:extLst>
              <a:ext uri="{FF2B5EF4-FFF2-40B4-BE49-F238E27FC236}">
                <a16:creationId xmlns:a16="http://schemas.microsoft.com/office/drawing/2014/main" id="{F285219F-8D3C-4B53-84A4-A30F00782BFC}"/>
              </a:ext>
            </a:extLst>
          </xdr:cNvPr>
          <xdr:cNvSpPr>
            <a:spLocks noChangeShapeType="1"/>
          </xdr:cNvSpPr>
        </xdr:nvSpPr>
        <xdr:spPr bwMode="auto">
          <a:xfrm>
            <a:off x="797" y="569"/>
            <a:ext cx="656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26</xdr:col>
      <xdr:colOff>76200</xdr:colOff>
      <xdr:row>55</xdr:row>
      <xdr:rowOff>28575</xdr:rowOff>
    </xdr:from>
    <xdr:to>
      <xdr:col>41</xdr:col>
      <xdr:colOff>66675</xdr:colOff>
      <xdr:row>63</xdr:row>
      <xdr:rowOff>76200</xdr:rowOff>
    </xdr:to>
    <xdr:grpSp>
      <xdr:nvGrpSpPr>
        <xdr:cNvPr id="8030" name="Group 54">
          <a:extLst>
            <a:ext uri="{FF2B5EF4-FFF2-40B4-BE49-F238E27FC236}">
              <a16:creationId xmlns:a16="http://schemas.microsoft.com/office/drawing/2014/main" id="{532EFB84-F76B-49F0-ACD4-6343A2CCA4BD}"/>
            </a:ext>
          </a:extLst>
        </xdr:cNvPr>
        <xdr:cNvGrpSpPr>
          <a:grpSpLocks/>
        </xdr:cNvGrpSpPr>
      </xdr:nvGrpSpPr>
      <xdr:grpSpPr bwMode="auto">
        <a:xfrm>
          <a:off x="3543300" y="14119225"/>
          <a:ext cx="1990725" cy="2079625"/>
          <a:chOff x="0" y="2"/>
          <a:chExt cx="1250" cy="1278"/>
        </a:xfrm>
      </xdr:grpSpPr>
      <xdr:sp macro="" textlink="">
        <xdr:nvSpPr>
          <xdr:cNvPr id="8031" name="Line 55">
            <a:extLst>
              <a:ext uri="{FF2B5EF4-FFF2-40B4-BE49-F238E27FC236}">
                <a16:creationId xmlns:a16="http://schemas.microsoft.com/office/drawing/2014/main" id="{C4010680-181F-48C7-99D3-8E4B0C6441E1}"/>
              </a:ext>
            </a:extLst>
          </xdr:cNvPr>
          <xdr:cNvSpPr>
            <a:spLocks noChangeShapeType="1"/>
          </xdr:cNvSpPr>
        </xdr:nvSpPr>
        <xdr:spPr bwMode="auto">
          <a:xfrm>
            <a:off x="111" y="77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2" name="Line 56">
            <a:extLst>
              <a:ext uri="{FF2B5EF4-FFF2-40B4-BE49-F238E27FC236}">
                <a16:creationId xmlns:a16="http://schemas.microsoft.com/office/drawing/2014/main" id="{324D7AA5-7B21-4374-A4A6-A46F0ADA6D80}"/>
              </a:ext>
            </a:extLst>
          </xdr:cNvPr>
          <xdr:cNvSpPr>
            <a:spLocks noChangeShapeType="1"/>
          </xdr:cNvSpPr>
        </xdr:nvSpPr>
        <xdr:spPr bwMode="auto">
          <a:xfrm>
            <a:off x="111" y="375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3" name="Line 57">
            <a:extLst>
              <a:ext uri="{FF2B5EF4-FFF2-40B4-BE49-F238E27FC236}">
                <a16:creationId xmlns:a16="http://schemas.microsoft.com/office/drawing/2014/main" id="{2D97FAAC-6520-4839-A040-F40E98E81B69}"/>
              </a:ext>
            </a:extLst>
          </xdr:cNvPr>
          <xdr:cNvSpPr>
            <a:spLocks noChangeShapeType="1"/>
          </xdr:cNvSpPr>
        </xdr:nvSpPr>
        <xdr:spPr bwMode="auto">
          <a:xfrm>
            <a:off x="111" y="823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4" name="Line 58">
            <a:extLst>
              <a:ext uri="{FF2B5EF4-FFF2-40B4-BE49-F238E27FC236}">
                <a16:creationId xmlns:a16="http://schemas.microsoft.com/office/drawing/2014/main" id="{E57EC3E1-98EC-4BE1-BBCB-C2DCE4C91FD6}"/>
              </a:ext>
            </a:extLst>
          </xdr:cNvPr>
          <xdr:cNvSpPr>
            <a:spLocks noChangeShapeType="1"/>
          </xdr:cNvSpPr>
        </xdr:nvSpPr>
        <xdr:spPr bwMode="auto">
          <a:xfrm>
            <a:off x="111" y="972"/>
            <a:ext cx="104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5" name="Line 59">
            <a:extLst>
              <a:ext uri="{FF2B5EF4-FFF2-40B4-BE49-F238E27FC236}">
                <a16:creationId xmlns:a16="http://schemas.microsoft.com/office/drawing/2014/main" id="{8737C30A-2C0F-4F8A-AF4F-41AC59860845}"/>
              </a:ext>
            </a:extLst>
          </xdr:cNvPr>
          <xdr:cNvSpPr>
            <a:spLocks noChangeShapeType="1"/>
          </xdr:cNvSpPr>
        </xdr:nvSpPr>
        <xdr:spPr bwMode="auto">
          <a:xfrm>
            <a:off x="185" y="2"/>
            <a:ext cx="630" cy="105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6" name="Line 60">
            <a:extLst>
              <a:ext uri="{FF2B5EF4-FFF2-40B4-BE49-F238E27FC236}">
                <a16:creationId xmlns:a16="http://schemas.microsoft.com/office/drawing/2014/main" id="{1AADC0E3-B59F-4BCD-9B30-A0282EB57573}"/>
              </a:ext>
            </a:extLst>
          </xdr:cNvPr>
          <xdr:cNvSpPr>
            <a:spLocks noChangeShapeType="1"/>
          </xdr:cNvSpPr>
        </xdr:nvSpPr>
        <xdr:spPr bwMode="auto">
          <a:xfrm>
            <a:off x="1006" y="2"/>
            <a:ext cx="69" cy="105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7" name="Line 61">
            <a:extLst>
              <a:ext uri="{FF2B5EF4-FFF2-40B4-BE49-F238E27FC236}">
                <a16:creationId xmlns:a16="http://schemas.microsoft.com/office/drawing/2014/main" id="{0DEEB2BB-0974-460F-A68A-3F69995690AA}"/>
              </a:ext>
            </a:extLst>
          </xdr:cNvPr>
          <xdr:cNvSpPr>
            <a:spLocks noChangeShapeType="1"/>
          </xdr:cNvSpPr>
        </xdr:nvSpPr>
        <xdr:spPr bwMode="auto">
          <a:xfrm flipV="1">
            <a:off x="135" y="6"/>
            <a:ext cx="429" cy="104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38" name="Freeform 62">
            <a:extLst>
              <a:ext uri="{FF2B5EF4-FFF2-40B4-BE49-F238E27FC236}">
                <a16:creationId xmlns:a16="http://schemas.microsoft.com/office/drawing/2014/main" id="{66C81EE3-9963-48B4-ADD5-7164AC365CEE}"/>
              </a:ext>
            </a:extLst>
          </xdr:cNvPr>
          <xdr:cNvSpPr>
            <a:spLocks noChangeArrowheads="1"/>
          </xdr:cNvSpPr>
        </xdr:nvSpPr>
        <xdr:spPr bwMode="auto">
          <a:xfrm>
            <a:off x="217" y="77"/>
            <a:ext cx="192" cy="29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1465" y="0"/>
                </a:moveTo>
                <a:cubicBezTo>
                  <a:pt x="0" y="11293"/>
                  <a:pt x="21600" y="21600"/>
                  <a:pt x="2160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39" name="Freeform 63">
            <a:extLst>
              <a:ext uri="{FF2B5EF4-FFF2-40B4-BE49-F238E27FC236}">
                <a16:creationId xmlns:a16="http://schemas.microsoft.com/office/drawing/2014/main" id="{E26D6B1A-AC60-467B-8677-1D964A62D20E}"/>
              </a:ext>
            </a:extLst>
          </xdr:cNvPr>
          <xdr:cNvSpPr>
            <a:spLocks noChangeArrowheads="1"/>
          </xdr:cNvSpPr>
        </xdr:nvSpPr>
        <xdr:spPr bwMode="auto">
          <a:xfrm>
            <a:off x="413" y="375"/>
            <a:ext cx="296" cy="44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19324" y="21600"/>
                </a:moveTo>
                <a:cubicBezTo>
                  <a:pt x="21600" y="10923"/>
                  <a:pt x="0" y="0"/>
                  <a:pt x="0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40" name="Freeform 64">
            <a:extLst>
              <a:ext uri="{FF2B5EF4-FFF2-40B4-BE49-F238E27FC236}">
                <a16:creationId xmlns:a16="http://schemas.microsoft.com/office/drawing/2014/main" id="{0D451E41-CB18-464A-990B-B40DC3E556B4}"/>
              </a:ext>
            </a:extLst>
          </xdr:cNvPr>
          <xdr:cNvSpPr>
            <a:spLocks noChangeArrowheads="1"/>
          </xdr:cNvSpPr>
        </xdr:nvSpPr>
        <xdr:spPr bwMode="auto">
          <a:xfrm>
            <a:off x="656" y="823"/>
            <a:ext cx="111" cy="14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21600" y="21600"/>
                </a:moveTo>
                <a:cubicBezTo>
                  <a:pt x="0" y="18233"/>
                  <a:pt x="4188" y="0"/>
                  <a:pt x="4188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41" name="Freeform 65">
            <a:extLst>
              <a:ext uri="{FF2B5EF4-FFF2-40B4-BE49-F238E27FC236}">
                <a16:creationId xmlns:a16="http://schemas.microsoft.com/office/drawing/2014/main" id="{06C58C73-B34B-4490-8D9D-735F57239C19}"/>
              </a:ext>
            </a:extLst>
          </xdr:cNvPr>
          <xdr:cNvSpPr>
            <a:spLocks noChangeArrowheads="1"/>
          </xdr:cNvSpPr>
        </xdr:nvSpPr>
        <xdr:spPr bwMode="auto">
          <a:xfrm>
            <a:off x="413" y="77"/>
            <a:ext cx="166" cy="29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  <a:gd name="T6" fmla="*/ 0 w 21600"/>
              <a:gd name="T7" fmla="*/ 0 h 21600"/>
              <a:gd name="T8" fmla="*/ 21600 w 21600"/>
              <a:gd name="T9" fmla="*/ 21600 h 21600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21600" h="21600">
                <a:moveTo>
                  <a:pt x="15869" y="0"/>
                </a:moveTo>
                <a:cubicBezTo>
                  <a:pt x="21600" y="10554"/>
                  <a:pt x="0" y="21600"/>
                  <a:pt x="0" y="2160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42" name="Freeform 66">
            <a:extLst>
              <a:ext uri="{FF2B5EF4-FFF2-40B4-BE49-F238E27FC236}">
                <a16:creationId xmlns:a16="http://schemas.microsoft.com/office/drawing/2014/main" id="{1E29A07D-F218-4504-9D84-DFA3FE56EF00}"/>
              </a:ext>
            </a:extLst>
          </xdr:cNvPr>
          <xdr:cNvSpPr>
            <a:spLocks noChangeArrowheads="1"/>
          </xdr:cNvSpPr>
        </xdr:nvSpPr>
        <xdr:spPr bwMode="auto">
          <a:xfrm>
            <a:off x="214" y="375"/>
            <a:ext cx="199" cy="44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1605" y="21600"/>
                </a:moveTo>
                <a:cubicBezTo>
                  <a:pt x="0" y="10923"/>
                  <a:pt x="21600" y="0"/>
                  <a:pt x="21600" y="0"/>
                </a:cubicBezTo>
                <a:cubicBezTo>
                  <a:pt x="21600" y="0"/>
                  <a:pt x="21477" y="0"/>
                  <a:pt x="21477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43" name="Freeform 67">
            <a:extLst>
              <a:ext uri="{FF2B5EF4-FFF2-40B4-BE49-F238E27FC236}">
                <a16:creationId xmlns:a16="http://schemas.microsoft.com/office/drawing/2014/main" id="{2AA8C492-9E0F-455B-B2FD-F2777A4E826F}"/>
              </a:ext>
            </a:extLst>
          </xdr:cNvPr>
          <xdr:cNvSpPr>
            <a:spLocks noChangeArrowheads="1"/>
          </xdr:cNvSpPr>
        </xdr:nvSpPr>
        <xdr:spPr bwMode="auto">
          <a:xfrm>
            <a:off x="168" y="823"/>
            <a:ext cx="131" cy="14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0" y="21600"/>
                </a:moveTo>
                <a:cubicBezTo>
                  <a:pt x="21600" y="14126"/>
                  <a:pt x="10099" y="0"/>
                  <a:pt x="10099" y="0"/>
                </a:cubicBezTo>
                <a:cubicBezTo>
                  <a:pt x="10099" y="0"/>
                  <a:pt x="10192" y="0"/>
                  <a:pt x="10192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44" name="Freeform 68">
            <a:extLst>
              <a:ext uri="{FF2B5EF4-FFF2-40B4-BE49-F238E27FC236}">
                <a16:creationId xmlns:a16="http://schemas.microsoft.com/office/drawing/2014/main" id="{CA2ED669-D4FE-4642-8AA2-0042C6DE7330}"/>
              </a:ext>
            </a:extLst>
          </xdr:cNvPr>
          <xdr:cNvSpPr>
            <a:spLocks noChangeArrowheads="1"/>
          </xdr:cNvSpPr>
        </xdr:nvSpPr>
        <xdr:spPr bwMode="auto">
          <a:xfrm>
            <a:off x="1010" y="77"/>
            <a:ext cx="120" cy="29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3685" y="21600"/>
                </a:moveTo>
                <a:cubicBezTo>
                  <a:pt x="21600" y="13592"/>
                  <a:pt x="0" y="0"/>
                  <a:pt x="0" y="0"/>
                </a:cubicBezTo>
                <a:cubicBezTo>
                  <a:pt x="0" y="0"/>
                  <a:pt x="205" y="82"/>
                  <a:pt x="205" y="82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045" name="Freeform 69">
            <a:extLst>
              <a:ext uri="{FF2B5EF4-FFF2-40B4-BE49-F238E27FC236}">
                <a16:creationId xmlns:a16="http://schemas.microsoft.com/office/drawing/2014/main" id="{E4314E21-8119-4E22-9DF6-110E680EAC58}"/>
              </a:ext>
            </a:extLst>
          </xdr:cNvPr>
          <xdr:cNvSpPr>
            <a:spLocks noChangeArrowheads="1"/>
          </xdr:cNvSpPr>
        </xdr:nvSpPr>
        <xdr:spPr bwMode="auto">
          <a:xfrm>
            <a:off x="1060" y="823"/>
            <a:ext cx="78" cy="14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  <a:gd name="T9" fmla="*/ 0 w 21600"/>
              <a:gd name="T10" fmla="*/ 0 h 21600"/>
              <a:gd name="T11" fmla="*/ 21600 w 216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21600" h="21600">
                <a:moveTo>
                  <a:pt x="2838" y="21600"/>
                </a:moveTo>
                <a:cubicBezTo>
                  <a:pt x="21600" y="13387"/>
                  <a:pt x="0" y="0"/>
                  <a:pt x="0" y="0"/>
                </a:cubicBezTo>
                <a:cubicBezTo>
                  <a:pt x="0" y="0"/>
                  <a:pt x="315" y="0"/>
                  <a:pt x="315" y="0"/>
                </a:cubicBezTo>
              </a:path>
            </a:pathLst>
          </a:custGeom>
          <a:noFill/>
          <a:ln w="3600">
            <a:solidFill>
              <a:srgbClr val="000000"/>
            </a:solidFill>
            <a:prstDash val="sysDot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6" name="Text Box 70">
            <a:extLst>
              <a:ext uri="{FF2B5EF4-FFF2-40B4-BE49-F238E27FC236}">
                <a16:creationId xmlns:a16="http://schemas.microsoft.com/office/drawing/2014/main" id="{F2B04571-A23B-440D-9D54-771CED4B3D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" y="26"/>
            <a:ext cx="72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ｐ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7" name="Text Box 71">
            <a:extLst>
              <a:ext uri="{FF2B5EF4-FFF2-40B4-BE49-F238E27FC236}">
                <a16:creationId xmlns:a16="http://schemas.microsoft.com/office/drawing/2014/main" id="{1F8DFBEE-8B0E-44B6-A9DD-341B8981F4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338"/>
            <a:ext cx="72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ｑ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8" name="Text Box 72">
            <a:extLst>
              <a:ext uri="{FF2B5EF4-FFF2-40B4-BE49-F238E27FC236}">
                <a16:creationId xmlns:a16="http://schemas.microsoft.com/office/drawing/2014/main" id="{CE225342-C9F6-4F29-93FD-517312F7F5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" y="776"/>
            <a:ext cx="72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ｒ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9" name="Text Box 73">
            <a:extLst>
              <a:ext uri="{FF2B5EF4-FFF2-40B4-BE49-F238E27FC236}">
                <a16:creationId xmlns:a16="http://schemas.microsoft.com/office/drawing/2014/main" id="{6EDBAC0B-183F-45A1-80F4-C2B4E8EB6E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" y="938"/>
            <a:ext cx="72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ｓ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0" name="Text Box 74">
            <a:extLst>
              <a:ext uri="{FF2B5EF4-FFF2-40B4-BE49-F238E27FC236}">
                <a16:creationId xmlns:a16="http://schemas.microsoft.com/office/drawing/2014/main" id="{7A02EF12-CFDB-479A-8CC6-9223EA899C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2" y="164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ａ㎝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1" name="Text Box 75">
            <a:extLst>
              <a:ext uri="{FF2B5EF4-FFF2-40B4-BE49-F238E27FC236}">
                <a16:creationId xmlns:a16="http://schemas.microsoft.com/office/drawing/2014/main" id="{05A5AD34-3B20-40EA-8044-23C3A2BEE2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46" y="584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ｂ㎝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" name="Text Box 76">
            <a:extLst>
              <a:ext uri="{FF2B5EF4-FFF2-40B4-BE49-F238E27FC236}">
                <a16:creationId xmlns:a16="http://schemas.microsoft.com/office/drawing/2014/main" id="{EA4F562B-D385-48FD-99C3-EB6BA3B345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" y="572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ｃ㎝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3" name="Text Box 77">
            <a:extLst>
              <a:ext uri="{FF2B5EF4-FFF2-40B4-BE49-F238E27FC236}">
                <a16:creationId xmlns:a16="http://schemas.microsoft.com/office/drawing/2014/main" id="{75E6E1F2-2B4D-4A23-B11E-571BD67E04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5" y="860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ｄ㎝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4" name="Text Box 78">
            <a:extLst>
              <a:ext uri="{FF2B5EF4-FFF2-40B4-BE49-F238E27FC236}">
                <a16:creationId xmlns:a16="http://schemas.microsoft.com/office/drawing/2014/main" id="{82E7164C-6CF1-431F-B157-B6CB0F19BBD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6" y="860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ｅ㎝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5" name="Text Box 79">
            <a:extLst>
              <a:ext uri="{FF2B5EF4-FFF2-40B4-BE49-F238E27FC236}">
                <a16:creationId xmlns:a16="http://schemas.microsoft.com/office/drawing/2014/main" id="{752AA91A-45A2-436B-930F-90AE177FDF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6" y="200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6" name="Text Box 80">
            <a:extLst>
              <a:ext uri="{FF2B5EF4-FFF2-40B4-BE49-F238E27FC236}">
                <a16:creationId xmlns:a16="http://schemas.microsoft.com/office/drawing/2014/main" id="{E6E9DEB9-22BF-4F24-A014-3147CE4C80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6" y="854"/>
            <a:ext cx="144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7" name="Text Box 81">
            <a:extLst>
              <a:ext uri="{FF2B5EF4-FFF2-40B4-BE49-F238E27FC236}">
                <a16:creationId xmlns:a16="http://schemas.microsoft.com/office/drawing/2014/main" id="{DA4DBB0E-98A6-4AE2-90E9-FA9F89B9EF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9" y="188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ｚ㎝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76200</xdr:colOff>
      <xdr:row>2</xdr:row>
      <xdr:rowOff>38100</xdr:rowOff>
    </xdr:from>
    <xdr:to>
      <xdr:col>41</xdr:col>
      <xdr:colOff>123825</xdr:colOff>
      <xdr:row>8</xdr:row>
      <xdr:rowOff>209550</xdr:rowOff>
    </xdr:to>
    <xdr:grpSp>
      <xdr:nvGrpSpPr>
        <xdr:cNvPr id="6010" name="Group 67">
          <a:extLst>
            <a:ext uri="{FF2B5EF4-FFF2-40B4-BE49-F238E27FC236}">
              <a16:creationId xmlns:a16="http://schemas.microsoft.com/office/drawing/2014/main" id="{895C76A2-DDFB-4908-B8C0-F7435E4FE520}"/>
            </a:ext>
          </a:extLst>
        </xdr:cNvPr>
        <xdr:cNvGrpSpPr>
          <a:grpSpLocks/>
        </xdr:cNvGrpSpPr>
      </xdr:nvGrpSpPr>
      <xdr:grpSpPr bwMode="auto">
        <a:xfrm>
          <a:off x="3810000" y="603250"/>
          <a:ext cx="1781175" cy="1695450"/>
          <a:chOff x="57" y="57"/>
          <a:chExt cx="1122" cy="1041"/>
        </a:xfrm>
      </xdr:grpSpPr>
      <xdr:sp macro="" textlink="">
        <xdr:nvSpPr>
          <xdr:cNvPr id="6054" name="Line 68">
            <a:extLst>
              <a:ext uri="{FF2B5EF4-FFF2-40B4-BE49-F238E27FC236}">
                <a16:creationId xmlns:a16="http://schemas.microsoft.com/office/drawing/2014/main" id="{7146D8D9-676E-4CE7-BA80-28C88D0D2821}"/>
              </a:ext>
            </a:extLst>
          </xdr:cNvPr>
          <xdr:cNvSpPr>
            <a:spLocks noChangeShapeType="1"/>
          </xdr:cNvSpPr>
        </xdr:nvSpPr>
        <xdr:spPr bwMode="auto">
          <a:xfrm>
            <a:off x="170" y="974"/>
            <a:ext cx="907" cy="1"/>
          </a:xfrm>
          <a:prstGeom prst="line">
            <a:avLst/>
          </a:prstGeom>
          <a:noFill/>
          <a:ln w="7200" cap="rnd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55" name="Line 69">
            <a:extLst>
              <a:ext uri="{FF2B5EF4-FFF2-40B4-BE49-F238E27FC236}">
                <a16:creationId xmlns:a16="http://schemas.microsoft.com/office/drawing/2014/main" id="{F2DACCF5-A985-48A5-B4AE-A96AB9C7711A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278" cy="80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56" name="Line 70">
            <a:extLst>
              <a:ext uri="{FF2B5EF4-FFF2-40B4-BE49-F238E27FC236}">
                <a16:creationId xmlns:a16="http://schemas.microsoft.com/office/drawing/2014/main" id="{9146001E-6195-4249-BE8A-592556E9A2A0}"/>
              </a:ext>
            </a:extLst>
          </xdr:cNvPr>
          <xdr:cNvSpPr>
            <a:spLocks noChangeShapeType="1"/>
          </xdr:cNvSpPr>
        </xdr:nvSpPr>
        <xdr:spPr bwMode="auto">
          <a:xfrm>
            <a:off x="448" y="170"/>
            <a:ext cx="629" cy="80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57" name="Line 71">
            <a:extLst>
              <a:ext uri="{FF2B5EF4-FFF2-40B4-BE49-F238E27FC236}">
                <a16:creationId xmlns:a16="http://schemas.microsoft.com/office/drawing/2014/main" id="{9F50CBC9-C287-4B06-AEE9-7259EC1A6D16}"/>
              </a:ext>
            </a:extLst>
          </xdr:cNvPr>
          <xdr:cNvSpPr>
            <a:spLocks noChangeShapeType="1"/>
          </xdr:cNvSpPr>
        </xdr:nvSpPr>
        <xdr:spPr bwMode="auto">
          <a:xfrm>
            <a:off x="310" y="572"/>
            <a:ext cx="453" cy="1"/>
          </a:xfrm>
          <a:prstGeom prst="line">
            <a:avLst/>
          </a:prstGeom>
          <a:noFill/>
          <a:ln w="7200" cap="rnd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58" name="Line 72">
            <a:extLst>
              <a:ext uri="{FF2B5EF4-FFF2-40B4-BE49-F238E27FC236}">
                <a16:creationId xmlns:a16="http://schemas.microsoft.com/office/drawing/2014/main" id="{438DC61A-39AE-48BA-9A59-6D83CB6E1548}"/>
              </a:ext>
            </a:extLst>
          </xdr:cNvPr>
          <xdr:cNvSpPr>
            <a:spLocks noChangeShapeType="1"/>
          </xdr:cNvSpPr>
        </xdr:nvSpPr>
        <xdr:spPr bwMode="auto">
          <a:xfrm flipV="1">
            <a:off x="624" y="572"/>
            <a:ext cx="139" cy="40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59" name="Line 73">
            <a:extLst>
              <a:ext uri="{FF2B5EF4-FFF2-40B4-BE49-F238E27FC236}">
                <a16:creationId xmlns:a16="http://schemas.microsoft.com/office/drawing/2014/main" id="{9954468E-7ECD-4AAB-9203-A47895296A39}"/>
              </a:ext>
            </a:extLst>
          </xdr:cNvPr>
          <xdr:cNvSpPr>
            <a:spLocks noChangeShapeType="1"/>
          </xdr:cNvSpPr>
        </xdr:nvSpPr>
        <xdr:spPr bwMode="auto">
          <a:xfrm>
            <a:off x="310" y="572"/>
            <a:ext cx="314" cy="40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94" name="Text Box 74">
            <a:extLst>
              <a:ext uri="{FF2B5EF4-FFF2-40B4-BE49-F238E27FC236}">
                <a16:creationId xmlns:a16="http://schemas.microsoft.com/office/drawing/2014/main" id="{B88C5211-4E24-40DD-809F-8F9B5B6F82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87" y="5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95" name="Text Box 75">
            <a:extLst>
              <a:ext uri="{FF2B5EF4-FFF2-40B4-BE49-F238E27FC236}">
                <a16:creationId xmlns:a16="http://schemas.microsoft.com/office/drawing/2014/main" id="{9DE76526-7C64-46D0-82A4-348C116A57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984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5196" name="Text Box 76">
            <a:extLst>
              <a:ext uri="{FF2B5EF4-FFF2-40B4-BE49-F238E27FC236}">
                <a16:creationId xmlns:a16="http://schemas.microsoft.com/office/drawing/2014/main" id="{79974338-ECB8-4A2E-986D-4445375DE9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3" y="984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</xdr:txBody>
      </xdr:sp>
      <xdr:sp macro="" textlink="">
        <xdr:nvSpPr>
          <xdr:cNvPr id="5197" name="Text Box 77">
            <a:extLst>
              <a:ext uri="{FF2B5EF4-FFF2-40B4-BE49-F238E27FC236}">
                <a16:creationId xmlns:a16="http://schemas.microsoft.com/office/drawing/2014/main" id="{D8A12390-6889-40CE-998D-3EB2EBA36F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" y="50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98" name="Text Box 78">
            <a:extLst>
              <a:ext uri="{FF2B5EF4-FFF2-40B4-BE49-F238E27FC236}">
                <a16:creationId xmlns:a16="http://schemas.microsoft.com/office/drawing/2014/main" id="{3CF42D28-3AEA-44BA-AD95-1079F87E68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984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</xdr:txBody>
      </xdr:sp>
      <xdr:sp macro="" textlink="">
        <xdr:nvSpPr>
          <xdr:cNvPr id="5199" name="Text Box 79">
            <a:extLst>
              <a:ext uri="{FF2B5EF4-FFF2-40B4-BE49-F238E27FC236}">
                <a16:creationId xmlns:a16="http://schemas.microsoft.com/office/drawing/2014/main" id="{15083643-3F39-456B-A594-C635F2A54C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9" y="47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28</xdr:col>
      <xdr:colOff>95250</xdr:colOff>
      <xdr:row>39</xdr:row>
      <xdr:rowOff>57150</xdr:rowOff>
    </xdr:from>
    <xdr:to>
      <xdr:col>42</xdr:col>
      <xdr:colOff>9525</xdr:colOff>
      <xdr:row>45</xdr:row>
      <xdr:rowOff>228600</xdr:rowOff>
    </xdr:to>
    <xdr:grpSp>
      <xdr:nvGrpSpPr>
        <xdr:cNvPr id="6011" name="Group 80">
          <a:extLst>
            <a:ext uri="{FF2B5EF4-FFF2-40B4-BE49-F238E27FC236}">
              <a16:creationId xmlns:a16="http://schemas.microsoft.com/office/drawing/2014/main" id="{18F287B8-1C3F-4566-8B96-B75DEC06B766}"/>
            </a:ext>
          </a:extLst>
        </xdr:cNvPr>
        <xdr:cNvGrpSpPr>
          <a:grpSpLocks/>
        </xdr:cNvGrpSpPr>
      </xdr:nvGrpSpPr>
      <xdr:grpSpPr bwMode="auto">
        <a:xfrm>
          <a:off x="3829050" y="10083800"/>
          <a:ext cx="1781175" cy="1695450"/>
          <a:chOff x="57" y="57"/>
          <a:chExt cx="1122" cy="1041"/>
        </a:xfrm>
      </xdr:grpSpPr>
      <xdr:sp macro="" textlink="">
        <xdr:nvSpPr>
          <xdr:cNvPr id="6042" name="Line 81">
            <a:extLst>
              <a:ext uri="{FF2B5EF4-FFF2-40B4-BE49-F238E27FC236}">
                <a16:creationId xmlns:a16="http://schemas.microsoft.com/office/drawing/2014/main" id="{C84279A3-4EA3-458D-BC77-AF5F1A60292F}"/>
              </a:ext>
            </a:extLst>
          </xdr:cNvPr>
          <xdr:cNvSpPr>
            <a:spLocks noChangeShapeType="1"/>
          </xdr:cNvSpPr>
        </xdr:nvSpPr>
        <xdr:spPr bwMode="auto">
          <a:xfrm>
            <a:off x="170" y="974"/>
            <a:ext cx="907" cy="1"/>
          </a:xfrm>
          <a:prstGeom prst="line">
            <a:avLst/>
          </a:prstGeom>
          <a:noFill/>
          <a:ln w="7200" cap="rnd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43" name="Line 82">
            <a:extLst>
              <a:ext uri="{FF2B5EF4-FFF2-40B4-BE49-F238E27FC236}">
                <a16:creationId xmlns:a16="http://schemas.microsoft.com/office/drawing/2014/main" id="{74BDAE44-43B3-4E57-9E65-67DA7D9017B2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278" cy="80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44" name="Line 83">
            <a:extLst>
              <a:ext uri="{FF2B5EF4-FFF2-40B4-BE49-F238E27FC236}">
                <a16:creationId xmlns:a16="http://schemas.microsoft.com/office/drawing/2014/main" id="{F3BBB91A-EAF8-4B3D-B092-3BE923EAA6C4}"/>
              </a:ext>
            </a:extLst>
          </xdr:cNvPr>
          <xdr:cNvSpPr>
            <a:spLocks noChangeShapeType="1"/>
          </xdr:cNvSpPr>
        </xdr:nvSpPr>
        <xdr:spPr bwMode="auto">
          <a:xfrm>
            <a:off x="448" y="170"/>
            <a:ext cx="629" cy="80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45" name="Line 84">
            <a:extLst>
              <a:ext uri="{FF2B5EF4-FFF2-40B4-BE49-F238E27FC236}">
                <a16:creationId xmlns:a16="http://schemas.microsoft.com/office/drawing/2014/main" id="{80833E4D-EC04-4447-A5CD-D0EE1B62E5EE}"/>
              </a:ext>
            </a:extLst>
          </xdr:cNvPr>
          <xdr:cNvSpPr>
            <a:spLocks noChangeShapeType="1"/>
          </xdr:cNvSpPr>
        </xdr:nvSpPr>
        <xdr:spPr bwMode="auto">
          <a:xfrm>
            <a:off x="310" y="572"/>
            <a:ext cx="453" cy="1"/>
          </a:xfrm>
          <a:prstGeom prst="line">
            <a:avLst/>
          </a:prstGeom>
          <a:noFill/>
          <a:ln w="7200" cap="rnd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46" name="Line 85">
            <a:extLst>
              <a:ext uri="{FF2B5EF4-FFF2-40B4-BE49-F238E27FC236}">
                <a16:creationId xmlns:a16="http://schemas.microsoft.com/office/drawing/2014/main" id="{1E0BFB7B-98A5-427F-9BF5-2041B32973CB}"/>
              </a:ext>
            </a:extLst>
          </xdr:cNvPr>
          <xdr:cNvSpPr>
            <a:spLocks noChangeShapeType="1"/>
          </xdr:cNvSpPr>
        </xdr:nvSpPr>
        <xdr:spPr bwMode="auto">
          <a:xfrm flipV="1">
            <a:off x="624" y="572"/>
            <a:ext cx="139" cy="40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47" name="Line 86">
            <a:extLst>
              <a:ext uri="{FF2B5EF4-FFF2-40B4-BE49-F238E27FC236}">
                <a16:creationId xmlns:a16="http://schemas.microsoft.com/office/drawing/2014/main" id="{2F17DE3C-6A19-4CED-8E0F-4107331EE795}"/>
              </a:ext>
            </a:extLst>
          </xdr:cNvPr>
          <xdr:cNvSpPr>
            <a:spLocks noChangeShapeType="1"/>
          </xdr:cNvSpPr>
        </xdr:nvSpPr>
        <xdr:spPr bwMode="auto">
          <a:xfrm>
            <a:off x="310" y="572"/>
            <a:ext cx="314" cy="40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07" name="Text Box 87">
            <a:extLst>
              <a:ext uri="{FF2B5EF4-FFF2-40B4-BE49-F238E27FC236}">
                <a16:creationId xmlns:a16="http://schemas.microsoft.com/office/drawing/2014/main" id="{B64A10E0-2538-44A1-BFBA-77B67455B9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87" y="57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08" name="Text Box 88">
            <a:extLst>
              <a:ext uri="{FF2B5EF4-FFF2-40B4-BE49-F238E27FC236}">
                <a16:creationId xmlns:a16="http://schemas.microsoft.com/office/drawing/2014/main" id="{BB83F921-0F42-429B-A9A9-342567BA3D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984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5209" name="Text Box 89">
            <a:extLst>
              <a:ext uri="{FF2B5EF4-FFF2-40B4-BE49-F238E27FC236}">
                <a16:creationId xmlns:a16="http://schemas.microsoft.com/office/drawing/2014/main" id="{1F18EF1F-D0C5-443B-B3F3-95567F03B0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3" y="984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</xdr:txBody>
      </xdr:sp>
      <xdr:sp macro="" textlink="">
        <xdr:nvSpPr>
          <xdr:cNvPr id="5210" name="Text Box 90">
            <a:extLst>
              <a:ext uri="{FF2B5EF4-FFF2-40B4-BE49-F238E27FC236}">
                <a16:creationId xmlns:a16="http://schemas.microsoft.com/office/drawing/2014/main" id="{9C5DFA2B-610D-4351-941B-61E1A4C5A6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" y="50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211" name="Text Box 91">
            <a:extLst>
              <a:ext uri="{FF2B5EF4-FFF2-40B4-BE49-F238E27FC236}">
                <a16:creationId xmlns:a16="http://schemas.microsoft.com/office/drawing/2014/main" id="{72F63179-38B4-495A-B71B-BB6782F756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984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</xdr:txBody>
      </xdr:sp>
      <xdr:sp macro="" textlink="">
        <xdr:nvSpPr>
          <xdr:cNvPr id="5212" name="Text Box 92">
            <a:extLst>
              <a:ext uri="{FF2B5EF4-FFF2-40B4-BE49-F238E27FC236}">
                <a16:creationId xmlns:a16="http://schemas.microsoft.com/office/drawing/2014/main" id="{B593BC8E-DF03-4781-87AA-DE9402C5AB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9" y="470"/>
            <a:ext cx="96" cy="2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27</xdr:col>
      <xdr:colOff>0</xdr:colOff>
      <xdr:row>56</xdr:row>
      <xdr:rowOff>19050</xdr:rowOff>
    </xdr:from>
    <xdr:to>
      <xdr:col>41</xdr:col>
      <xdr:colOff>123825</xdr:colOff>
      <xdr:row>62</xdr:row>
      <xdr:rowOff>9525</xdr:rowOff>
    </xdr:to>
    <xdr:grpSp>
      <xdr:nvGrpSpPr>
        <xdr:cNvPr id="6012" name="Group 132">
          <a:extLst>
            <a:ext uri="{FF2B5EF4-FFF2-40B4-BE49-F238E27FC236}">
              <a16:creationId xmlns:a16="http://schemas.microsoft.com/office/drawing/2014/main" id="{57637AFB-6D8F-4E77-885D-BFFD967224A1}"/>
            </a:ext>
          </a:extLst>
        </xdr:cNvPr>
        <xdr:cNvGrpSpPr>
          <a:grpSpLocks/>
        </xdr:cNvGrpSpPr>
      </xdr:nvGrpSpPr>
      <xdr:grpSpPr bwMode="auto">
        <a:xfrm>
          <a:off x="3600450" y="14363700"/>
          <a:ext cx="1990725" cy="1514475"/>
          <a:chOff x="57" y="57"/>
          <a:chExt cx="1254" cy="928"/>
        </a:xfrm>
      </xdr:grpSpPr>
      <xdr:grpSp>
        <xdr:nvGrpSpPr>
          <xdr:cNvPr id="6028" name="Group 133">
            <a:extLst>
              <a:ext uri="{FF2B5EF4-FFF2-40B4-BE49-F238E27FC236}">
                <a16:creationId xmlns:a16="http://schemas.microsoft.com/office/drawing/2014/main" id="{4125D345-5387-412E-BA6B-409344ECB28D}"/>
              </a:ext>
            </a:extLst>
          </xdr:cNvPr>
          <xdr:cNvGrpSpPr>
            <a:grpSpLocks/>
          </xdr:cNvGrpSpPr>
        </xdr:nvGrpSpPr>
        <xdr:grpSpPr bwMode="auto">
          <a:xfrm>
            <a:off x="57" y="57"/>
            <a:ext cx="1148" cy="928"/>
            <a:chOff x="57" y="57"/>
            <a:chExt cx="1148" cy="928"/>
          </a:xfrm>
        </xdr:grpSpPr>
        <xdr:sp macro="" textlink="">
          <xdr:nvSpPr>
            <xdr:cNvPr id="6030" name="Line 134">
              <a:extLst>
                <a:ext uri="{FF2B5EF4-FFF2-40B4-BE49-F238E27FC236}">
                  <a16:creationId xmlns:a16="http://schemas.microsoft.com/office/drawing/2014/main" id="{17B87581-74AE-49B8-B8F9-37ADC72D029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84" y="168"/>
              <a:ext cx="340" cy="68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1" name="Line 135">
              <a:extLst>
                <a:ext uri="{FF2B5EF4-FFF2-40B4-BE49-F238E27FC236}">
                  <a16:creationId xmlns:a16="http://schemas.microsoft.com/office/drawing/2014/main" id="{48F5B322-A86E-4BCE-A917-59ECC12F3A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4" y="168"/>
              <a:ext cx="227" cy="68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2" name="Line 136">
              <a:extLst>
                <a:ext uri="{FF2B5EF4-FFF2-40B4-BE49-F238E27FC236}">
                  <a16:creationId xmlns:a16="http://schemas.microsoft.com/office/drawing/2014/main" id="{9CB3F90F-8B5E-42F2-B5B6-345CF76A72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84" y="849"/>
              <a:ext cx="567" cy="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3" name="Line 137">
              <a:extLst>
                <a:ext uri="{FF2B5EF4-FFF2-40B4-BE49-F238E27FC236}">
                  <a16:creationId xmlns:a16="http://schemas.microsoft.com/office/drawing/2014/main" id="{47557E11-38D2-47B6-8FD7-5564BB821D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751" y="849"/>
              <a:ext cx="454" cy="1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4" name="Line 138">
              <a:extLst>
                <a:ext uri="{FF2B5EF4-FFF2-40B4-BE49-F238E27FC236}">
                  <a16:creationId xmlns:a16="http://schemas.microsoft.com/office/drawing/2014/main" id="{C8DB49BE-B0A0-4F07-92D8-5072934750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622"/>
              <a:ext cx="453" cy="227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5" name="Line 139">
              <a:extLst>
                <a:ext uri="{FF2B5EF4-FFF2-40B4-BE49-F238E27FC236}">
                  <a16:creationId xmlns:a16="http://schemas.microsoft.com/office/drawing/2014/main" id="{94160FA2-43A5-437E-AA45-A27EA28DE06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11" y="395"/>
              <a:ext cx="794" cy="454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60" name="Text Box 140">
              <a:extLst>
                <a:ext uri="{FF2B5EF4-FFF2-40B4-BE49-F238E27FC236}">
                  <a16:creationId xmlns:a16="http://schemas.microsoft.com/office/drawing/2014/main" id="{BAAFABB4-FA3A-4DFF-8DE3-C3085663460A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77" y="57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Ａ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61" name="Text Box 141">
              <a:extLst>
                <a:ext uri="{FF2B5EF4-FFF2-40B4-BE49-F238E27FC236}">
                  <a16:creationId xmlns:a16="http://schemas.microsoft.com/office/drawing/2014/main" id="{49774A7D-FFD0-4BC2-BE81-DD88F576F0A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7" y="817"/>
              <a:ext cx="96" cy="114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</a:p>
          </xdr:txBody>
        </xdr:sp>
        <xdr:sp macro="" textlink="">
          <xdr:nvSpPr>
            <xdr:cNvPr id="5262" name="Text Box 142">
              <a:extLst>
                <a:ext uri="{FF2B5EF4-FFF2-40B4-BE49-F238E27FC236}">
                  <a16:creationId xmlns:a16="http://schemas.microsoft.com/office/drawing/2014/main" id="{B529054B-B31D-4123-9444-93C7E46DF8F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93" y="871"/>
              <a:ext cx="96" cy="114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Ｃ</a:t>
              </a:r>
            </a:p>
          </xdr:txBody>
        </xdr:sp>
        <xdr:sp macro="" textlink="">
          <xdr:nvSpPr>
            <xdr:cNvPr id="5263" name="Text Box 143">
              <a:extLst>
                <a:ext uri="{FF2B5EF4-FFF2-40B4-BE49-F238E27FC236}">
                  <a16:creationId xmlns:a16="http://schemas.microsoft.com/office/drawing/2014/main" id="{ABFB968B-02AD-4C35-AB04-12297E3D8DB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15" y="314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64" name="Text Box 144">
              <a:extLst>
                <a:ext uri="{FF2B5EF4-FFF2-40B4-BE49-F238E27FC236}">
                  <a16:creationId xmlns:a16="http://schemas.microsoft.com/office/drawing/2014/main" id="{1B12F14A-45DF-4C61-A11C-B3AB0A3A2A1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83" y="566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Ｅ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65" name="Text Box 145">
              <a:extLst>
                <a:ext uri="{FF2B5EF4-FFF2-40B4-BE49-F238E27FC236}">
                  <a16:creationId xmlns:a16="http://schemas.microsoft.com/office/drawing/2014/main" id="{0A823666-0D64-4106-96DA-B25F8F446FD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45" y="416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Ｆ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</xdr:grpSp>
      <xdr:sp macro="" textlink="">
        <xdr:nvSpPr>
          <xdr:cNvPr id="5266" name="Text Box 146">
            <a:extLst>
              <a:ext uri="{FF2B5EF4-FFF2-40B4-BE49-F238E27FC236}">
                <a16:creationId xmlns:a16="http://schemas.microsoft.com/office/drawing/2014/main" id="{33E4DF2D-2EF3-41FF-9C64-088379FEC6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5" y="823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</xdr:txBody>
      </xdr:sp>
    </xdr:grpSp>
    <xdr:clientData/>
  </xdr:twoCellAnchor>
  <xdr:twoCellAnchor>
    <xdr:from>
      <xdr:col>27</xdr:col>
      <xdr:colOff>19050</xdr:colOff>
      <xdr:row>18</xdr:row>
      <xdr:rowOff>209550</xdr:rowOff>
    </xdr:from>
    <xdr:to>
      <xdr:col>42</xdr:col>
      <xdr:colOff>9525</xdr:colOff>
      <xdr:row>24</xdr:row>
      <xdr:rowOff>200025</xdr:rowOff>
    </xdr:to>
    <xdr:grpSp>
      <xdr:nvGrpSpPr>
        <xdr:cNvPr id="6013" name="Group 147">
          <a:extLst>
            <a:ext uri="{FF2B5EF4-FFF2-40B4-BE49-F238E27FC236}">
              <a16:creationId xmlns:a16="http://schemas.microsoft.com/office/drawing/2014/main" id="{A8C2D83C-1D50-4222-9AB9-A2252CEC8CEF}"/>
            </a:ext>
          </a:extLst>
        </xdr:cNvPr>
        <xdr:cNvGrpSpPr>
          <a:grpSpLocks/>
        </xdr:cNvGrpSpPr>
      </xdr:nvGrpSpPr>
      <xdr:grpSpPr bwMode="auto">
        <a:xfrm>
          <a:off x="3619500" y="4838700"/>
          <a:ext cx="1990725" cy="1514475"/>
          <a:chOff x="57" y="57"/>
          <a:chExt cx="1254" cy="928"/>
        </a:xfrm>
      </xdr:grpSpPr>
      <xdr:grpSp>
        <xdr:nvGrpSpPr>
          <xdr:cNvPr id="6014" name="Group 148">
            <a:extLst>
              <a:ext uri="{FF2B5EF4-FFF2-40B4-BE49-F238E27FC236}">
                <a16:creationId xmlns:a16="http://schemas.microsoft.com/office/drawing/2014/main" id="{C0BB8D35-1BA1-4DA6-BC5F-9C9ACE018665}"/>
              </a:ext>
            </a:extLst>
          </xdr:cNvPr>
          <xdr:cNvGrpSpPr>
            <a:grpSpLocks/>
          </xdr:cNvGrpSpPr>
        </xdr:nvGrpSpPr>
        <xdr:grpSpPr bwMode="auto">
          <a:xfrm>
            <a:off x="57" y="57"/>
            <a:ext cx="1148" cy="928"/>
            <a:chOff x="57" y="57"/>
            <a:chExt cx="1148" cy="928"/>
          </a:xfrm>
        </xdr:grpSpPr>
        <xdr:sp macro="" textlink="">
          <xdr:nvSpPr>
            <xdr:cNvPr id="6016" name="Line 149">
              <a:extLst>
                <a:ext uri="{FF2B5EF4-FFF2-40B4-BE49-F238E27FC236}">
                  <a16:creationId xmlns:a16="http://schemas.microsoft.com/office/drawing/2014/main" id="{4DF743E2-A450-4F8D-9935-A4594C30D2E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84" y="168"/>
              <a:ext cx="340" cy="68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7" name="Line 150">
              <a:extLst>
                <a:ext uri="{FF2B5EF4-FFF2-40B4-BE49-F238E27FC236}">
                  <a16:creationId xmlns:a16="http://schemas.microsoft.com/office/drawing/2014/main" id="{D1199100-8041-4CA8-BC78-E0ED70576D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24" y="168"/>
              <a:ext cx="227" cy="68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8" name="Line 151">
              <a:extLst>
                <a:ext uri="{FF2B5EF4-FFF2-40B4-BE49-F238E27FC236}">
                  <a16:creationId xmlns:a16="http://schemas.microsoft.com/office/drawing/2014/main" id="{99DDE756-519A-485F-A37B-F4F5852DE0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84" y="849"/>
              <a:ext cx="567" cy="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9" name="Line 152">
              <a:extLst>
                <a:ext uri="{FF2B5EF4-FFF2-40B4-BE49-F238E27FC236}">
                  <a16:creationId xmlns:a16="http://schemas.microsoft.com/office/drawing/2014/main" id="{E5A484D9-FF1A-4135-9032-EB83E22D69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751" y="849"/>
              <a:ext cx="454" cy="1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0" name="Line 153">
              <a:extLst>
                <a:ext uri="{FF2B5EF4-FFF2-40B4-BE49-F238E27FC236}">
                  <a16:creationId xmlns:a16="http://schemas.microsoft.com/office/drawing/2014/main" id="{889D3CC3-8C6D-4D82-9722-93A42B0103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298" y="622"/>
              <a:ext cx="453" cy="227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1" name="Line 154">
              <a:extLst>
                <a:ext uri="{FF2B5EF4-FFF2-40B4-BE49-F238E27FC236}">
                  <a16:creationId xmlns:a16="http://schemas.microsoft.com/office/drawing/2014/main" id="{2D1B9D68-F559-4477-A0D4-40D0D72796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411" y="395"/>
              <a:ext cx="794" cy="454"/>
            </a:xfrm>
            <a:prstGeom prst="line">
              <a:avLst/>
            </a:prstGeom>
            <a:noFill/>
            <a:ln w="36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75" name="Text Box 155">
              <a:extLst>
                <a:ext uri="{FF2B5EF4-FFF2-40B4-BE49-F238E27FC236}">
                  <a16:creationId xmlns:a16="http://schemas.microsoft.com/office/drawing/2014/main" id="{14612214-3FA0-4487-ABBA-8FD56D258633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77" y="57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Ａ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76" name="Text Box 156">
              <a:extLst>
                <a:ext uri="{FF2B5EF4-FFF2-40B4-BE49-F238E27FC236}">
                  <a16:creationId xmlns:a16="http://schemas.microsoft.com/office/drawing/2014/main" id="{0F906175-7CDF-406C-9B60-9CD6E1ABAB2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7" y="817"/>
              <a:ext cx="96" cy="114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Ｂ</a:t>
              </a:r>
            </a:p>
          </xdr:txBody>
        </xdr:sp>
        <xdr:sp macro="" textlink="">
          <xdr:nvSpPr>
            <xdr:cNvPr id="5277" name="Text Box 157">
              <a:extLst>
                <a:ext uri="{FF2B5EF4-FFF2-40B4-BE49-F238E27FC236}">
                  <a16:creationId xmlns:a16="http://schemas.microsoft.com/office/drawing/2014/main" id="{7EDA394D-DED9-4FB4-8AE1-F00103A05A84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93" y="871"/>
              <a:ext cx="96" cy="114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Ｃ</a:t>
              </a:r>
            </a:p>
          </xdr:txBody>
        </xdr:sp>
        <xdr:sp macro="" textlink="">
          <xdr:nvSpPr>
            <xdr:cNvPr id="5278" name="Text Box 158">
              <a:extLst>
                <a:ext uri="{FF2B5EF4-FFF2-40B4-BE49-F238E27FC236}">
                  <a16:creationId xmlns:a16="http://schemas.microsoft.com/office/drawing/2014/main" id="{38CFC578-AE6C-48CA-A36C-671D4E93740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15" y="314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Ｄ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79" name="Text Box 159">
              <a:extLst>
                <a:ext uri="{FF2B5EF4-FFF2-40B4-BE49-F238E27FC236}">
                  <a16:creationId xmlns:a16="http://schemas.microsoft.com/office/drawing/2014/main" id="{D98CA296-7045-4B39-B7E1-00481394A96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83" y="566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Ｅ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80" name="Text Box 160">
              <a:extLst>
                <a:ext uri="{FF2B5EF4-FFF2-40B4-BE49-F238E27FC236}">
                  <a16:creationId xmlns:a16="http://schemas.microsoft.com/office/drawing/2014/main" id="{C1603CD4-00A1-4DAB-8B67-7D776C66EA1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45" y="416"/>
              <a:ext cx="96" cy="228"/>
            </a:xfrm>
            <a:prstGeom prst="rect">
              <a:avLst/>
            </a:prstGeom>
            <a:noFill/>
            <a:ln>
              <a:noFill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lnSpc>
                  <a:spcPts val="1400"/>
                </a:lnSpc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Ｆ</a:t>
              </a:r>
            </a:p>
            <a:p>
              <a:pPr algn="l" rtl="0">
                <a:lnSpc>
                  <a:spcPts val="1400"/>
                </a:lnSpc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</xdr:grpSp>
      <xdr:sp macro="" textlink="">
        <xdr:nvSpPr>
          <xdr:cNvPr id="5281" name="Text Box 161">
            <a:extLst>
              <a:ext uri="{FF2B5EF4-FFF2-40B4-BE49-F238E27FC236}">
                <a16:creationId xmlns:a16="http://schemas.microsoft.com/office/drawing/2014/main" id="{A5B4F6CC-3505-4361-A754-B0AC3D9467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5" y="823"/>
            <a:ext cx="96" cy="11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100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50" width="9" style="17"/>
  </cols>
  <sheetData>
    <row r="1" spans="1:50" ht="23.5" x14ac:dyDescent="0.2">
      <c r="D1" s="3" t="s">
        <v>325</v>
      </c>
      <c r="AM1" s="2" t="s">
        <v>170</v>
      </c>
      <c r="AN1" s="2"/>
      <c r="AO1" s="45"/>
      <c r="AP1" s="45"/>
      <c r="AR1" s="17"/>
      <c r="AS1" s="17"/>
      <c r="AT1" s="17"/>
      <c r="AV1"/>
      <c r="AW1"/>
      <c r="AX1"/>
    </row>
    <row r="2" spans="1:50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S2" s="17"/>
      <c r="AT2" s="17"/>
      <c r="AV2"/>
      <c r="AW2"/>
      <c r="AX2"/>
    </row>
    <row r="3" spans="1:50" ht="20.149999999999999" customHeight="1" x14ac:dyDescent="0.2">
      <c r="A3" s="1" t="s">
        <v>171</v>
      </c>
      <c r="D3" t="s">
        <v>2</v>
      </c>
      <c r="AB3" t="s">
        <v>172</v>
      </c>
      <c r="AC3" s="2"/>
      <c r="AD3" s="2"/>
      <c r="AE3" s="2"/>
      <c r="AF3" s="2"/>
      <c r="AG3" s="2"/>
      <c r="AH3" s="43">
        <f ca="1">INT(RAND()*3)+5</f>
        <v>7</v>
      </c>
      <c r="AI3" s="43"/>
      <c r="AJ3" s="2" t="s">
        <v>173</v>
      </c>
      <c r="AK3" s="2"/>
      <c r="AL3" s="2"/>
      <c r="AM3" s="2"/>
      <c r="AN3" s="2"/>
      <c r="AO3" s="2"/>
      <c r="AP3" t="s">
        <v>174</v>
      </c>
      <c r="AS3" s="17"/>
      <c r="AT3" s="17"/>
      <c r="AW3"/>
      <c r="AX3"/>
    </row>
    <row r="4" spans="1:50" ht="20.149999999999999" customHeight="1" x14ac:dyDescent="0.2">
      <c r="D4" t="s">
        <v>3</v>
      </c>
      <c r="AB4" t="s">
        <v>175</v>
      </c>
      <c r="AC4" s="7"/>
      <c r="AD4" s="7"/>
      <c r="AE4" s="7"/>
      <c r="AF4" s="43">
        <f ca="1">INT(RAND()*2+3)</f>
        <v>3</v>
      </c>
      <c r="AG4" s="43"/>
      <c r="AH4" s="7" t="s">
        <v>173</v>
      </c>
      <c r="AI4" s="7"/>
      <c r="AJ4" s="7"/>
      <c r="AK4" s="7"/>
      <c r="AL4" t="s">
        <v>176</v>
      </c>
      <c r="AS4" s="17"/>
      <c r="AT4" s="17"/>
      <c r="AW4"/>
      <c r="AX4"/>
    </row>
    <row r="5" spans="1:50" ht="20.149999999999999" customHeight="1" x14ac:dyDescent="0.2">
      <c r="C5" s="1" t="s">
        <v>177</v>
      </c>
      <c r="F5" s="35" t="s">
        <v>178</v>
      </c>
      <c r="G5" s="35"/>
      <c r="H5" s="35"/>
      <c r="I5" s="35" t="s">
        <v>179</v>
      </c>
      <c r="J5" s="35"/>
      <c r="K5" s="35" t="s">
        <v>180</v>
      </c>
      <c r="L5" s="35"/>
      <c r="M5" s="35"/>
      <c r="N5" s="35" t="s">
        <v>181</v>
      </c>
      <c r="O5" s="35"/>
      <c r="P5" s="8"/>
      <c r="Q5" s="7"/>
      <c r="R5" s="9"/>
      <c r="S5" s="41" t="s">
        <v>182</v>
      </c>
      <c r="T5" s="35"/>
      <c r="U5" s="8"/>
      <c r="V5" s="7"/>
      <c r="W5" s="9"/>
    </row>
    <row r="6" spans="1:50" ht="20.149999999999999" customHeight="1" x14ac:dyDescent="0.2"/>
    <row r="7" spans="1:50" ht="20.149999999999999" customHeight="1" x14ac:dyDescent="0.2"/>
    <row r="8" spans="1:50" ht="20.149999999999999" customHeight="1" x14ac:dyDescent="0.2">
      <c r="C8" s="39" t="s">
        <v>183</v>
      </c>
      <c r="D8" s="39"/>
      <c r="E8" s="39"/>
      <c r="F8" s="35" t="s">
        <v>184</v>
      </c>
      <c r="G8" s="35"/>
      <c r="H8" s="35"/>
      <c r="I8" s="35" t="s">
        <v>185</v>
      </c>
      <c r="J8" s="35"/>
      <c r="K8" s="35" t="s">
        <v>186</v>
      </c>
      <c r="L8" s="35"/>
      <c r="M8" s="35"/>
      <c r="N8" s="35" t="s">
        <v>8</v>
      </c>
      <c r="O8" s="35"/>
      <c r="P8" s="35"/>
      <c r="Q8" s="35"/>
      <c r="R8" s="35"/>
      <c r="S8" s="35"/>
      <c r="T8" s="35"/>
      <c r="U8" s="35"/>
      <c r="V8" s="10"/>
      <c r="W8" s="11"/>
      <c r="X8" s="11"/>
      <c r="Y8" s="12"/>
      <c r="Z8" s="35" t="s">
        <v>187</v>
      </c>
      <c r="AA8" s="35"/>
      <c r="AB8" s="35"/>
      <c r="AC8" s="35"/>
      <c r="AD8" s="35"/>
      <c r="AE8" s="35"/>
    </row>
    <row r="9" spans="1:50" ht="20.149999999999999" customHeight="1" x14ac:dyDescent="0.2">
      <c r="C9" s="39"/>
      <c r="D9" s="39"/>
      <c r="E9" s="39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13"/>
      <c r="W9" s="2"/>
      <c r="X9" s="2"/>
      <c r="Y9" s="14"/>
      <c r="Z9" s="35"/>
      <c r="AA9" s="35"/>
      <c r="AB9" s="35"/>
      <c r="AC9" s="35"/>
      <c r="AD9" s="35"/>
      <c r="AE9" s="35"/>
    </row>
    <row r="10" spans="1:50" ht="20.149999999999999" customHeight="1" x14ac:dyDescent="0.2"/>
    <row r="11" spans="1:50" ht="20.149999999999999" customHeight="1" x14ac:dyDescent="0.2"/>
    <row r="12" spans="1:50" ht="20.149999999999999" customHeight="1" x14ac:dyDescent="0.2">
      <c r="C12" s="39" t="s">
        <v>188</v>
      </c>
      <c r="D12" s="39"/>
      <c r="E12" s="39"/>
      <c r="F12" s="35" t="s">
        <v>189</v>
      </c>
      <c r="G12" s="35"/>
      <c r="H12" s="35"/>
      <c r="I12" s="35"/>
      <c r="J12" s="35"/>
      <c r="K12" s="35"/>
      <c r="L12" s="35"/>
      <c r="M12" s="35"/>
      <c r="N12" s="10"/>
      <c r="O12" s="11"/>
      <c r="P12" s="11"/>
      <c r="Q12" s="12"/>
      <c r="R12" s="41" t="s">
        <v>9</v>
      </c>
      <c r="S12" s="35"/>
      <c r="T12" s="35"/>
      <c r="U12" s="35"/>
      <c r="V12" s="35"/>
      <c r="W12" s="35"/>
      <c r="X12" s="35"/>
    </row>
    <row r="13" spans="1:50" ht="20.149999999999999" customHeight="1" x14ac:dyDescent="0.2">
      <c r="C13" s="39"/>
      <c r="D13" s="39"/>
      <c r="E13" s="39"/>
      <c r="F13" s="35"/>
      <c r="G13" s="35"/>
      <c r="H13" s="35"/>
      <c r="I13" s="35"/>
      <c r="J13" s="35"/>
      <c r="K13" s="35"/>
      <c r="L13" s="35"/>
      <c r="M13" s="35"/>
      <c r="N13" s="13"/>
      <c r="O13" s="2"/>
      <c r="P13" s="2"/>
      <c r="Q13" s="14"/>
      <c r="R13" s="41"/>
      <c r="S13" s="35"/>
      <c r="T13" s="35"/>
      <c r="U13" s="35"/>
      <c r="V13" s="35"/>
      <c r="W13" s="35"/>
      <c r="X13" s="35"/>
    </row>
    <row r="14" spans="1:50" ht="20.149999999999999" customHeight="1" x14ac:dyDescent="0.2"/>
    <row r="15" spans="1:50" ht="20.149999999999999" customHeight="1" x14ac:dyDescent="0.2"/>
    <row r="16" spans="1:50" ht="20.149999999999999" customHeight="1" x14ac:dyDescent="0.2"/>
    <row r="17" spans="1:52" ht="20.149999999999999" customHeight="1" x14ac:dyDescent="0.2">
      <c r="A17" s="1" t="s">
        <v>190</v>
      </c>
      <c r="D17" t="s">
        <v>10</v>
      </c>
    </row>
    <row r="18" spans="1:52" ht="20.149999999999999" customHeight="1" x14ac:dyDescent="0.2">
      <c r="C18" s="1" t="s">
        <v>191</v>
      </c>
      <c r="F18" s="35">
        <f ca="1">INT(RAND()*8+2)</f>
        <v>5</v>
      </c>
      <c r="G18" s="35"/>
      <c r="H18" s="35" t="s">
        <v>185</v>
      </c>
      <c r="I18" s="35"/>
      <c r="J18" s="35" t="s">
        <v>192</v>
      </c>
      <c r="K18" s="35"/>
      <c r="L18" s="35" t="s">
        <v>181</v>
      </c>
      <c r="M18" s="35"/>
      <c r="N18" s="35">
        <f ca="1">F18*AW18</f>
        <v>30</v>
      </c>
      <c r="O18" s="35"/>
      <c r="P18" s="35" t="s">
        <v>182</v>
      </c>
      <c r="Q18" s="35"/>
      <c r="R18" s="35">
        <f ca="1">AV18*AW18</f>
        <v>54</v>
      </c>
      <c r="S18" s="35"/>
      <c r="AU18"/>
      <c r="AV18" s="17">
        <f ca="1">INT(RAND()*8+2)</f>
        <v>9</v>
      </c>
      <c r="AW18" s="17">
        <f ca="1">INT(RAND()*9+1)</f>
        <v>6</v>
      </c>
      <c r="AY18" s="17"/>
    </row>
    <row r="19" spans="1:52" ht="20.149999999999999" customHeight="1" x14ac:dyDescent="0.2"/>
    <row r="20" spans="1:52" ht="20.149999999999999" customHeight="1" x14ac:dyDescent="0.2"/>
    <row r="21" spans="1:52" ht="20.149999999999999" customHeight="1" x14ac:dyDescent="0.2"/>
    <row r="22" spans="1:52" ht="20.149999999999999" customHeight="1" x14ac:dyDescent="0.2">
      <c r="C22" s="1" t="s">
        <v>183</v>
      </c>
      <c r="F22" s="35">
        <f ca="1">AX22</f>
        <v>5</v>
      </c>
      <c r="G22" s="35"/>
      <c r="H22" s="35" t="s">
        <v>185</v>
      </c>
      <c r="I22" s="35"/>
      <c r="J22">
        <f ca="1">AY22</f>
        <v>9</v>
      </c>
      <c r="K22" s="35" t="s">
        <v>181</v>
      </c>
      <c r="L22" s="35"/>
      <c r="M22" s="35">
        <f ca="1">F22*AU23</f>
        <v>40</v>
      </c>
      <c r="N22" s="35"/>
      <c r="O22" s="35" t="s">
        <v>182</v>
      </c>
      <c r="P22" s="35"/>
      <c r="Q22" s="35" t="s">
        <v>193</v>
      </c>
      <c r="R22" s="35"/>
      <c r="AU22"/>
      <c r="AV22" s="17">
        <f ca="1">INT(RAND()*(AW22-1)+1)</f>
        <v>5</v>
      </c>
      <c r="AW22" s="17">
        <f ca="1">INT(RAND()*8+2)</f>
        <v>9</v>
      </c>
      <c r="AX22" s="17">
        <f ca="1">AV22/GCD(AV22,AW22)</f>
        <v>5</v>
      </c>
      <c r="AY22" s="17">
        <f ca="1">AW22/GCD(AV22,AW22)</f>
        <v>9</v>
      </c>
    </row>
    <row r="23" spans="1:52" ht="20.149999999999999" customHeight="1" x14ac:dyDescent="0.2">
      <c r="AU23" s="17">
        <f ca="1">INT(RAND()*9+1)</f>
        <v>8</v>
      </c>
      <c r="AV23" s="17">
        <f ca="1">J22*AU23</f>
        <v>72</v>
      </c>
    </row>
    <row r="24" spans="1:52" ht="20.149999999999999" customHeight="1" x14ac:dyDescent="0.2"/>
    <row r="25" spans="1:52" ht="20.149999999999999" customHeight="1" x14ac:dyDescent="0.2"/>
    <row r="26" spans="1:52" ht="20.149999999999999" customHeight="1" x14ac:dyDescent="0.2"/>
    <row r="27" spans="1:52" ht="20.149999999999999" customHeight="1" x14ac:dyDescent="0.2">
      <c r="A27" s="1" t="s">
        <v>194</v>
      </c>
      <c r="D27" t="s">
        <v>12</v>
      </c>
      <c r="AE27" t="s">
        <v>195</v>
      </c>
      <c r="AU27" s="17">
        <f ca="1">INT(RAND()*2+1)</f>
        <v>2</v>
      </c>
      <c r="AV27" s="17">
        <f ca="1">INT(RAND()*3+3)</f>
        <v>4</v>
      </c>
    </row>
    <row r="28" spans="1:52" ht="20.149999999999999" customHeight="1" x14ac:dyDescent="0.2">
      <c r="D28" s="35">
        <f ca="1">AW28</f>
        <v>1</v>
      </c>
      <c r="E28" s="35"/>
      <c r="F28" s="35" t="s">
        <v>179</v>
      </c>
      <c r="G28" s="35"/>
      <c r="H28" s="35">
        <f ca="1">AX28</f>
        <v>2</v>
      </c>
      <c r="I28" s="35"/>
      <c r="J28" t="s">
        <v>13</v>
      </c>
      <c r="AL28" t="s">
        <v>196</v>
      </c>
      <c r="AU28"/>
      <c r="AV28"/>
      <c r="AW28" s="17">
        <f ca="1">AU27/GCD(AU27,AV27)</f>
        <v>1</v>
      </c>
      <c r="AX28" s="17">
        <f ca="1">AV27/GCD(AU27,AV27)</f>
        <v>2</v>
      </c>
      <c r="AY28" s="17"/>
      <c r="AZ28" s="17"/>
    </row>
    <row r="29" spans="1:52" ht="20.149999999999999" customHeight="1" x14ac:dyDescent="0.2">
      <c r="C29" s="1" t="s">
        <v>177</v>
      </c>
      <c r="F29" t="s">
        <v>14</v>
      </c>
    </row>
    <row r="30" spans="1:52" ht="20.149999999999999" customHeight="1" x14ac:dyDescent="0.2">
      <c r="AA30" t="s">
        <v>197</v>
      </c>
      <c r="AH30" t="s">
        <v>198</v>
      </c>
    </row>
    <row r="31" spans="1:52" ht="20.149999999999999" customHeight="1" x14ac:dyDescent="0.2"/>
    <row r="32" spans="1:52" ht="20.149999999999999" customHeight="1" x14ac:dyDescent="0.2"/>
    <row r="33" spans="1:53" ht="20.149999999999999" customHeight="1" x14ac:dyDescent="0.2">
      <c r="C33" s="1" t="s">
        <v>199</v>
      </c>
      <c r="F33" t="s">
        <v>200</v>
      </c>
      <c r="J33" s="35">
        <f ca="1">INT(RAND()*4+1)</f>
        <v>1</v>
      </c>
      <c r="K33" s="35"/>
      <c r="L33" t="s">
        <v>15</v>
      </c>
      <c r="AD33" t="s">
        <v>201</v>
      </c>
      <c r="AQ33" t="s">
        <v>202</v>
      </c>
      <c r="AU33"/>
      <c r="AY33" s="17"/>
    </row>
    <row r="34" spans="1:53" ht="20.149999999999999" customHeight="1" x14ac:dyDescent="0.2"/>
    <row r="35" spans="1:53" ht="20.149999999999999" customHeight="1" x14ac:dyDescent="0.2"/>
    <row r="36" spans="1:53" ht="19" customHeight="1" x14ac:dyDescent="0.2"/>
    <row r="37" spans="1:53" ht="19" customHeight="1" x14ac:dyDescent="0.2"/>
    <row r="38" spans="1:53" ht="23.5" x14ac:dyDescent="0.2">
      <c r="D38" s="3" t="str">
        <f>IF(D1="","",D1)</f>
        <v>相似な図形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S38" s="17"/>
      <c r="AT38" s="17"/>
      <c r="AV38"/>
      <c r="AW38"/>
      <c r="AX38"/>
    </row>
    <row r="39" spans="1:53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S39" s="17"/>
      <c r="AT39" s="17"/>
      <c r="AV39"/>
      <c r="AW39"/>
      <c r="AX39"/>
    </row>
    <row r="40" spans="1:53" ht="20.149999999999999" customHeight="1" x14ac:dyDescent="0.2">
      <c r="A40" s="1" t="str">
        <f>IF(A3="","",A3)</f>
        <v>１．</v>
      </c>
      <c r="D40" t="str">
        <f>IF(D3="","",D3)</f>
        <v>右の図の線分ＡＢ，ＣＤの長さを比べます。</v>
      </c>
      <c r="AB40" t="str">
        <f>IF(AB3="","",AB3)</f>
        <v>Ａ</v>
      </c>
      <c r="AC40" s="2"/>
      <c r="AD40" s="2"/>
      <c r="AE40" s="2"/>
      <c r="AF40" s="2"/>
      <c r="AG40" s="2"/>
      <c r="AH40" s="43">
        <f ca="1">IF(AH3="","",AH3)</f>
        <v>7</v>
      </c>
      <c r="AI40" s="43"/>
      <c r="AJ40" s="2" t="str">
        <f>IF(AJ3="","",AJ3)</f>
        <v>㎝</v>
      </c>
      <c r="AK40" s="2"/>
      <c r="AL40" s="2"/>
      <c r="AM40" s="2"/>
      <c r="AN40" s="2"/>
      <c r="AO40" s="2"/>
      <c r="AP40" t="str">
        <f>IF(AP3="","",AP3)</f>
        <v>Ｂ</v>
      </c>
      <c r="AS40" s="17"/>
      <c r="AT40" s="17"/>
      <c r="AW40"/>
      <c r="AX40"/>
    </row>
    <row r="41" spans="1:53" ht="20.149999999999999" customHeight="1" x14ac:dyDescent="0.2">
      <c r="A41" t="str">
        <f>IF(A4="","",A4)</f>
        <v/>
      </c>
      <c r="B41" t="str">
        <f t="shared" ref="B41:C43" si="0">IF(B4="","",B4)</f>
        <v/>
      </c>
      <c r="C41" t="str">
        <f t="shared" si="0"/>
        <v/>
      </c>
      <c r="D41" t="str">
        <f>IF(D4="","",D4)</f>
        <v>下の□にあてはまる数を書き入れなさい。</v>
      </c>
      <c r="AB41" t="str">
        <f>IF(AB4="","",AB4)</f>
        <v>Ｃ</v>
      </c>
      <c r="AC41" s="7"/>
      <c r="AD41" s="7"/>
      <c r="AE41" s="7"/>
      <c r="AF41" s="43">
        <f ca="1">IF(AF4="","",AF4)</f>
        <v>3</v>
      </c>
      <c r="AG41" s="43"/>
      <c r="AH41" s="7" t="str">
        <f>IF(AH4="","",AH4)</f>
        <v>㎝</v>
      </c>
      <c r="AI41" s="7"/>
      <c r="AJ41" s="7"/>
      <c r="AK41" s="7"/>
      <c r="AL41" s="7"/>
      <c r="AM41" t="str">
        <f>IF(AL4="","",AL4)</f>
        <v>Ｄ</v>
      </c>
      <c r="AT41" s="17"/>
      <c r="AX41"/>
    </row>
    <row r="42" spans="1:53" ht="20.149999999999999" customHeight="1" x14ac:dyDescent="0.2">
      <c r="A42" t="str">
        <f>IF(A5="","",A5)</f>
        <v/>
      </c>
      <c r="B42" t="str">
        <f t="shared" si="0"/>
        <v/>
      </c>
      <c r="C42" s="1" t="str">
        <f t="shared" si="0"/>
        <v>(1)</v>
      </c>
      <c r="F42" s="35" t="str">
        <f>IF(F5="","",F5)</f>
        <v>ＡＢ</v>
      </c>
      <c r="G42" s="35"/>
      <c r="H42" s="35"/>
      <c r="I42" s="35" t="str">
        <f>IF(I5="","",I5)</f>
        <v>：</v>
      </c>
      <c r="J42" s="35" t="str">
        <f>IF(J5="","",J5)</f>
        <v/>
      </c>
      <c r="K42" s="35" t="str">
        <f>IF(K5="","",K5)</f>
        <v>ＣＤ</v>
      </c>
      <c r="L42" s="35"/>
      <c r="M42" s="35"/>
      <c r="N42" s="35" t="str">
        <f>IF(N5="","",N5)</f>
        <v>＝</v>
      </c>
      <c r="O42" s="35"/>
      <c r="P42" s="8"/>
      <c r="Q42" s="16">
        <f ca="1">IF(X43="",P43,X43)</f>
        <v>7</v>
      </c>
      <c r="R42" s="9"/>
      <c r="S42" s="41" t="str">
        <f>IF(S5="","",S5)</f>
        <v>：</v>
      </c>
      <c r="T42" s="44"/>
      <c r="U42" s="8"/>
      <c r="V42" s="16">
        <f ca="1">IF(AB43="",T43,AB43)</f>
        <v>3</v>
      </c>
      <c r="W42" s="9"/>
    </row>
    <row r="43" spans="1:53" ht="20.149999999999999" customHeight="1" x14ac:dyDescent="0.2">
      <c r="A43" t="str">
        <f>IF(A6="","",A6)</f>
        <v/>
      </c>
      <c r="B43" t="str">
        <f t="shared" si="0"/>
        <v/>
      </c>
      <c r="C43" t="str">
        <f t="shared" si="0"/>
        <v/>
      </c>
      <c r="F43" s="33" t="s">
        <v>4</v>
      </c>
      <c r="G43" s="33"/>
      <c r="H43" s="33"/>
      <c r="I43" s="33" t="s">
        <v>5</v>
      </c>
      <c r="J43" s="33" t="str">
        <f>IF(J6="","",J6)</f>
        <v/>
      </c>
      <c r="K43" s="33" t="s">
        <v>6</v>
      </c>
      <c r="L43" s="33"/>
      <c r="M43" s="33"/>
      <c r="N43" s="33" t="s">
        <v>7</v>
      </c>
      <c r="O43" s="33"/>
      <c r="P43" s="42">
        <f ca="1">AH40</f>
        <v>7</v>
      </c>
      <c r="Q43" s="42"/>
      <c r="R43" s="42" t="s">
        <v>203</v>
      </c>
      <c r="S43" s="33"/>
      <c r="T43" s="33">
        <f ca="1">AF41</f>
        <v>3</v>
      </c>
      <c r="U43" s="33"/>
      <c r="V43" s="33" t="str">
        <f ca="1">IF(P43=AX43,"","＝")</f>
        <v/>
      </c>
      <c r="W43" s="33"/>
      <c r="X43" s="33" t="str">
        <f ca="1">IF(P43=AX43,"",AX43)</f>
        <v/>
      </c>
      <c r="Y43" s="33"/>
      <c r="Z43" s="33" t="str">
        <f ca="1">IF(P43=AX43,"","：")</f>
        <v/>
      </c>
      <c r="AA43" s="33"/>
      <c r="AB43" s="33" t="str">
        <f ca="1">IF(P43=AX43,"",AY43)</f>
        <v/>
      </c>
      <c r="AC43" s="33"/>
      <c r="AD43" t="str">
        <f t="shared" ref="AD43:AW43" si="1">IF(AA6="","",AA6)</f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/>
      </c>
      <c r="AO43" t="str">
        <f t="shared" si="1"/>
        <v/>
      </c>
      <c r="AP43" t="str">
        <f t="shared" si="1"/>
        <v/>
      </c>
      <c r="AQ43" t="str">
        <f t="shared" si="1"/>
        <v/>
      </c>
      <c r="AR43" t="str">
        <f t="shared" si="1"/>
        <v/>
      </c>
      <c r="AS43" t="str">
        <f t="shared" si="1"/>
        <v/>
      </c>
      <c r="AT43" t="str">
        <f t="shared" si="1"/>
        <v/>
      </c>
      <c r="AU43" t="str">
        <f t="shared" si="1"/>
        <v/>
      </c>
      <c r="AV43" t="str">
        <f t="shared" si="1"/>
        <v/>
      </c>
      <c r="AW43" t="str">
        <f t="shared" si="1"/>
        <v/>
      </c>
      <c r="AX43" s="17">
        <f ca="1">P43/GCD(P43,T43)</f>
        <v>7</v>
      </c>
      <c r="AY43" s="17">
        <f ca="1">T43/GCD(P43,T43)</f>
        <v>3</v>
      </c>
      <c r="AZ43" s="17"/>
      <c r="BA43" s="17"/>
    </row>
    <row r="44" spans="1:53" ht="20.149999999999999" customHeight="1" x14ac:dyDescent="0.2">
      <c r="A44" t="str">
        <f t="shared" ref="A44:AT44" si="2">IF(A7="","",A7)</f>
        <v/>
      </c>
      <c r="B44" t="str">
        <f t="shared" si="2"/>
        <v/>
      </c>
      <c r="C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53" ht="20.149999999999999" customHeight="1" x14ac:dyDescent="0.2">
      <c r="A45" t="str">
        <f>IF(A8="","",A8)</f>
        <v/>
      </c>
      <c r="B45" t="str">
        <f>IF(B8="","",B8)</f>
        <v/>
      </c>
      <c r="C45" s="39" t="str">
        <f>IF(C8="","",C8)</f>
        <v>(2)</v>
      </c>
      <c r="D45" s="39"/>
      <c r="E45" s="39"/>
      <c r="F45" s="35" t="str">
        <f>IF(F8="","",F8)</f>
        <v>ＡＢ</v>
      </c>
      <c r="G45" s="35"/>
      <c r="H45" s="35"/>
      <c r="I45" s="35" t="str">
        <f>IF(I8="","",I8)</f>
        <v>：</v>
      </c>
      <c r="J45" s="35" t="str">
        <f>IF(J8="","",J8)</f>
        <v/>
      </c>
      <c r="K45" s="35" t="str">
        <f>IF(K8="","",K8)</f>
        <v>ＣＤ</v>
      </c>
      <c r="L45" s="35"/>
      <c r="M45" s="35"/>
      <c r="N45" s="35" t="str">
        <f>IF(N8="","",N8)</f>
        <v>の比の値は，</v>
      </c>
      <c r="O45" s="35"/>
      <c r="P45" s="35"/>
      <c r="Q45" s="35"/>
      <c r="R45" s="35"/>
      <c r="S45" s="35"/>
      <c r="T45" s="35"/>
      <c r="U45" s="35"/>
      <c r="V45" s="10"/>
      <c r="W45" s="40">
        <f ca="1">IF(T47="",P47,T47)</f>
        <v>7</v>
      </c>
      <c r="X45" s="40"/>
      <c r="Y45" s="12"/>
      <c r="Z45" s="35" t="str">
        <f>IF(Z8="","",Z8)</f>
        <v>である。</v>
      </c>
      <c r="AA45" s="35"/>
      <c r="AB45" s="35"/>
      <c r="AC45" s="35"/>
      <c r="AD45" s="35"/>
      <c r="AE45" s="35"/>
    </row>
    <row r="46" spans="1:53" ht="20.149999999999999" customHeight="1" x14ac:dyDescent="0.2">
      <c r="A46" t="str">
        <f t="shared" ref="A46:AT48" si="3">IF(A9="","",A9)</f>
        <v/>
      </c>
      <c r="B46" t="str">
        <f t="shared" si="3"/>
        <v/>
      </c>
      <c r="C46" s="39" t="str">
        <f t="shared" si="3"/>
        <v/>
      </c>
      <c r="D46" s="39"/>
      <c r="E46" s="39"/>
      <c r="F46" s="35" t="str">
        <f t="shared" si="3"/>
        <v/>
      </c>
      <c r="G46" s="35" t="str">
        <f t="shared" si="3"/>
        <v/>
      </c>
      <c r="H46" s="35" t="str">
        <f t="shared" si="3"/>
        <v/>
      </c>
      <c r="I46" s="35" t="str">
        <f t="shared" si="3"/>
        <v/>
      </c>
      <c r="J46" s="35" t="str">
        <f t="shared" si="3"/>
        <v/>
      </c>
      <c r="K46" s="35" t="str">
        <f t="shared" si="3"/>
        <v/>
      </c>
      <c r="L46" s="35" t="str">
        <f t="shared" si="3"/>
        <v/>
      </c>
      <c r="M46" s="35" t="str">
        <f t="shared" si="3"/>
        <v/>
      </c>
      <c r="N46" s="35" t="str">
        <f t="shared" si="3"/>
        <v/>
      </c>
      <c r="O46" s="35" t="str">
        <f t="shared" si="3"/>
        <v/>
      </c>
      <c r="P46" s="35" t="str">
        <f t="shared" si="3"/>
        <v/>
      </c>
      <c r="Q46" s="35" t="str">
        <f t="shared" si="3"/>
        <v/>
      </c>
      <c r="R46" s="35" t="str">
        <f t="shared" si="3"/>
        <v/>
      </c>
      <c r="S46" s="35" t="str">
        <f t="shared" si="3"/>
        <v/>
      </c>
      <c r="T46" s="35" t="str">
        <f t="shared" si="3"/>
        <v/>
      </c>
      <c r="U46" s="35" t="str">
        <f t="shared" si="3"/>
        <v/>
      </c>
      <c r="V46" s="13" t="str">
        <f t="shared" si="3"/>
        <v/>
      </c>
      <c r="W46" s="38">
        <f ca="1">IF(AB43="",T43,IF(AB43=1,"",AB43))</f>
        <v>3</v>
      </c>
      <c r="X46" s="38"/>
      <c r="Y46" s="14" t="str">
        <f t="shared" si="3"/>
        <v/>
      </c>
      <c r="Z46" s="35" t="str">
        <f t="shared" si="3"/>
        <v/>
      </c>
      <c r="AA46" s="35" t="str">
        <f t="shared" si="3"/>
        <v/>
      </c>
      <c r="AB46" s="35" t="str">
        <f t="shared" si="3"/>
        <v/>
      </c>
      <c r="AC46" s="35" t="str">
        <f t="shared" si="3"/>
        <v/>
      </c>
      <c r="AD46" s="35" t="str">
        <f t="shared" si="3"/>
        <v/>
      </c>
      <c r="AE46" s="35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</row>
    <row r="47" spans="1:53" ht="20.149999999999999" customHeight="1" x14ac:dyDescent="0.2">
      <c r="A47" t="str">
        <f t="shared" si="3"/>
        <v/>
      </c>
      <c r="B47" t="str">
        <f t="shared" si="3"/>
        <v/>
      </c>
      <c r="C47" t="str">
        <f t="shared" si="3"/>
        <v/>
      </c>
      <c r="F47" s="33" t="s">
        <v>4</v>
      </c>
      <c r="G47" s="33"/>
      <c r="H47" s="33"/>
      <c r="I47" s="33" t="s">
        <v>18</v>
      </c>
      <c r="J47" s="33" t="str">
        <f>IF(J10="","",J10)</f>
        <v/>
      </c>
      <c r="K47" s="33" t="s">
        <v>6</v>
      </c>
      <c r="L47" s="33"/>
      <c r="M47" s="33"/>
      <c r="N47" s="33" t="s">
        <v>7</v>
      </c>
      <c r="O47" s="33"/>
      <c r="P47" s="34">
        <f ca="1">P43</f>
        <v>7</v>
      </c>
      <c r="Q47" s="34"/>
      <c r="R47" s="33" t="str">
        <f ca="1">IF(V43="","",V43)</f>
        <v/>
      </c>
      <c r="S47" s="33"/>
      <c r="T47" s="34" t="str">
        <f ca="1">IF(X43="","",X43)</f>
        <v/>
      </c>
      <c r="U47" s="34"/>
      <c r="V47" t="str">
        <f t="shared" si="3"/>
        <v/>
      </c>
      <c r="W47" t="str">
        <f t="shared" si="3"/>
        <v/>
      </c>
      <c r="X47" t="str">
        <f t="shared" si="3"/>
        <v/>
      </c>
      <c r="Y47" t="str">
        <f t="shared" si="3"/>
        <v/>
      </c>
      <c r="Z47" t="str">
        <f t="shared" si="3"/>
        <v/>
      </c>
      <c r="AA47" t="str">
        <f t="shared" si="3"/>
        <v/>
      </c>
      <c r="AB47" t="str">
        <f t="shared" si="3"/>
        <v/>
      </c>
      <c r="AC47" t="str">
        <f t="shared" si="3"/>
        <v/>
      </c>
      <c r="AD47" t="str">
        <f t="shared" si="3"/>
        <v/>
      </c>
      <c r="AE47" t="str">
        <f t="shared" si="3"/>
        <v/>
      </c>
      <c r="AF47" t="str">
        <f t="shared" si="3"/>
        <v/>
      </c>
      <c r="AG47" t="str">
        <f t="shared" si="3"/>
        <v/>
      </c>
      <c r="AH47" t="str">
        <f t="shared" si="3"/>
        <v/>
      </c>
      <c r="AI47" t="str">
        <f t="shared" si="3"/>
        <v/>
      </c>
      <c r="AJ47" t="str">
        <f t="shared" si="3"/>
        <v/>
      </c>
      <c r="AK47" t="str">
        <f t="shared" si="3"/>
        <v/>
      </c>
      <c r="AL47" t="str">
        <f t="shared" si="3"/>
        <v/>
      </c>
      <c r="AM47" t="str">
        <f t="shared" si="3"/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  <c r="AR47" t="str">
        <f t="shared" si="3"/>
        <v/>
      </c>
      <c r="AS47" t="str">
        <f t="shared" si="3"/>
        <v/>
      </c>
      <c r="AT47" t="str">
        <f t="shared" si="3"/>
        <v/>
      </c>
    </row>
    <row r="48" spans="1:53" ht="20.149999999999999" customHeight="1" x14ac:dyDescent="0.2">
      <c r="A48" t="str">
        <f t="shared" si="3"/>
        <v/>
      </c>
      <c r="B48" t="str">
        <f t="shared" si="3"/>
        <v/>
      </c>
      <c r="C48" t="str">
        <f t="shared" si="3"/>
        <v/>
      </c>
      <c r="F48" s="33" t="str">
        <f t="shared" ref="F48:M48" si="4">IF(F11="","",F11)</f>
        <v/>
      </c>
      <c r="G48" s="33" t="str">
        <f t="shared" si="4"/>
        <v/>
      </c>
      <c r="H48" s="33" t="str">
        <f t="shared" si="4"/>
        <v/>
      </c>
      <c r="I48" s="33" t="str">
        <f t="shared" si="4"/>
        <v/>
      </c>
      <c r="J48" s="33" t="str">
        <f t="shared" si="4"/>
        <v/>
      </c>
      <c r="K48" s="33" t="str">
        <f t="shared" si="4"/>
        <v/>
      </c>
      <c r="L48" s="33" t="str">
        <f t="shared" si="4"/>
        <v/>
      </c>
      <c r="M48" s="33" t="str">
        <f t="shared" si="4"/>
        <v/>
      </c>
      <c r="N48" s="38"/>
      <c r="O48" s="38"/>
      <c r="P48" s="38">
        <f ca="1">T43</f>
        <v>3</v>
      </c>
      <c r="Q48" s="38"/>
      <c r="R48" s="33"/>
      <c r="S48" s="33"/>
      <c r="T48" s="37" t="str">
        <f ca="1">IF(AB43="","",IF(AB43=1,"",AB43))</f>
        <v/>
      </c>
      <c r="U48" s="37"/>
      <c r="V48" t="str">
        <f t="shared" si="3"/>
        <v/>
      </c>
      <c r="W48" t="str">
        <f t="shared" si="3"/>
        <v/>
      </c>
      <c r="X48" t="str">
        <f t="shared" si="3"/>
        <v/>
      </c>
      <c r="Y48" t="str">
        <f t="shared" si="3"/>
        <v/>
      </c>
      <c r="Z48" t="str">
        <f t="shared" si="3"/>
        <v/>
      </c>
      <c r="AA48" t="str">
        <f t="shared" si="3"/>
        <v/>
      </c>
      <c r="AB48" t="str">
        <f t="shared" si="3"/>
        <v/>
      </c>
      <c r="AC48" t="str">
        <f t="shared" si="3"/>
        <v/>
      </c>
      <c r="AD48" t="str">
        <f t="shared" si="3"/>
        <v/>
      </c>
      <c r="AE48" t="str">
        <f t="shared" si="3"/>
        <v/>
      </c>
      <c r="AF4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</row>
    <row r="49" spans="1:52" ht="20.149999999999999" customHeight="1" x14ac:dyDescent="0.2">
      <c r="A49" t="str">
        <f>IF(A12="","",A12)</f>
        <v/>
      </c>
      <c r="B49" t="str">
        <f>IF(B12="","",B12)</f>
        <v/>
      </c>
      <c r="C49" s="39" t="str">
        <f>IF(C12="","",C12)</f>
        <v>(3)</v>
      </c>
      <c r="D49" s="39"/>
      <c r="E49" s="39"/>
      <c r="F49" s="35" t="str">
        <f>IF(F12="","",F12)</f>
        <v>ＡＢはＣＤの</v>
      </c>
      <c r="G49" s="35"/>
      <c r="H49" s="35"/>
      <c r="I49" s="35"/>
      <c r="J49" s="35"/>
      <c r="K49" s="35"/>
      <c r="L49" s="35"/>
      <c r="M49" s="35"/>
      <c r="N49" s="10"/>
      <c r="O49" s="40">
        <f ca="1">W45</f>
        <v>7</v>
      </c>
      <c r="P49" s="40"/>
      <c r="Q49" s="12"/>
      <c r="R49" s="41" t="str">
        <f>IF(R12="","",R12)</f>
        <v>倍である。</v>
      </c>
      <c r="S49" s="35"/>
      <c r="T49" s="35"/>
      <c r="U49" s="35"/>
      <c r="V49" s="35"/>
      <c r="W49" s="35"/>
      <c r="X49" s="35"/>
    </row>
    <row r="50" spans="1:52" ht="20.149999999999999" customHeight="1" x14ac:dyDescent="0.2">
      <c r="A50" t="str">
        <f t="shared" ref="A50:AT53" si="5">IF(A13="","",A13)</f>
        <v/>
      </c>
      <c r="B50" t="str">
        <f t="shared" si="5"/>
        <v/>
      </c>
      <c r="C50" s="39" t="str">
        <f t="shared" si="5"/>
        <v/>
      </c>
      <c r="D50" s="39"/>
      <c r="E50" s="39"/>
      <c r="F50" s="35" t="str">
        <f t="shared" si="5"/>
        <v/>
      </c>
      <c r="G50" s="35" t="str">
        <f t="shared" si="5"/>
        <v/>
      </c>
      <c r="H50" s="35" t="str">
        <f t="shared" si="5"/>
        <v/>
      </c>
      <c r="I50" s="35" t="str">
        <f t="shared" si="5"/>
        <v/>
      </c>
      <c r="J50" s="35" t="str">
        <f t="shared" si="5"/>
        <v/>
      </c>
      <c r="K50" s="35" t="str">
        <f t="shared" si="5"/>
        <v/>
      </c>
      <c r="L50" s="35" t="str">
        <f t="shared" si="5"/>
        <v/>
      </c>
      <c r="M50" s="35" t="str">
        <f t="shared" si="5"/>
        <v/>
      </c>
      <c r="N50" s="13" t="str">
        <f t="shared" si="5"/>
        <v/>
      </c>
      <c r="O50" s="38">
        <f ca="1">W46</f>
        <v>3</v>
      </c>
      <c r="P50" s="38"/>
      <c r="Q50" s="14" t="str">
        <f t="shared" si="5"/>
        <v/>
      </c>
      <c r="R50" s="41" t="str">
        <f t="shared" si="5"/>
        <v/>
      </c>
      <c r="S50" s="35" t="str">
        <f t="shared" si="5"/>
        <v/>
      </c>
      <c r="T50" s="35" t="str">
        <f t="shared" si="5"/>
        <v/>
      </c>
      <c r="U50" s="35" t="str">
        <f t="shared" si="5"/>
        <v/>
      </c>
      <c r="V50" s="35" t="str">
        <f t="shared" si="5"/>
        <v/>
      </c>
      <c r="W50" s="35" t="str">
        <f t="shared" si="5"/>
        <v/>
      </c>
      <c r="X50" s="35" t="str">
        <f t="shared" si="5"/>
        <v/>
      </c>
      <c r="Y50" t="str">
        <f t="shared" si="5"/>
        <v/>
      </c>
      <c r="Z50" t="str">
        <f t="shared" si="5"/>
        <v/>
      </c>
      <c r="AA50" t="str">
        <f t="shared" si="5"/>
        <v/>
      </c>
      <c r="AB50" t="str">
        <f t="shared" si="5"/>
        <v/>
      </c>
      <c r="AC50" t="str">
        <f t="shared" si="5"/>
        <v/>
      </c>
      <c r="AD50" t="str">
        <f t="shared" si="5"/>
        <v/>
      </c>
      <c r="AE50" t="str">
        <f t="shared" si="5"/>
        <v/>
      </c>
      <c r="AF50" t="str">
        <f t="shared" si="5"/>
        <v/>
      </c>
      <c r="AG50" t="str">
        <f t="shared" si="5"/>
        <v/>
      </c>
      <c r="AH50" t="str">
        <f t="shared" si="5"/>
        <v/>
      </c>
      <c r="AI50" t="str">
        <f t="shared" si="5"/>
        <v/>
      </c>
      <c r="AJ50" t="str">
        <f t="shared" si="5"/>
        <v/>
      </c>
      <c r="AK50" t="str">
        <f t="shared" si="5"/>
        <v/>
      </c>
      <c r="AL50" t="str">
        <f t="shared" si="5"/>
        <v/>
      </c>
      <c r="AM50" t="str">
        <f t="shared" si="5"/>
        <v/>
      </c>
      <c r="AN50" t="str">
        <f t="shared" si="5"/>
        <v/>
      </c>
      <c r="AO50" t="str">
        <f t="shared" si="5"/>
        <v/>
      </c>
      <c r="AP50" t="str">
        <f t="shared" si="5"/>
        <v/>
      </c>
      <c r="AQ50" t="str">
        <f t="shared" si="5"/>
        <v/>
      </c>
      <c r="AR50" t="str">
        <f t="shared" si="5"/>
        <v/>
      </c>
      <c r="AS50" t="str">
        <f t="shared" si="5"/>
        <v/>
      </c>
      <c r="AT50" t="str">
        <f t="shared" si="5"/>
        <v/>
      </c>
    </row>
    <row r="51" spans="1:52" ht="20.149999999999999" customHeight="1" x14ac:dyDescent="0.2">
      <c r="A51" t="str">
        <f t="shared" si="5"/>
        <v/>
      </c>
      <c r="B51" t="str">
        <f t="shared" si="5"/>
        <v/>
      </c>
      <c r="C51" t="str">
        <f t="shared" si="5"/>
        <v/>
      </c>
      <c r="F51" s="33" t="s">
        <v>204</v>
      </c>
      <c r="G51" s="33"/>
      <c r="H51" s="33"/>
      <c r="I51" s="33" t="s">
        <v>205</v>
      </c>
      <c r="J51" s="33" t="str">
        <f>IF(J14="","",J14)</f>
        <v/>
      </c>
      <c r="K51" s="33" t="s">
        <v>206</v>
      </c>
      <c r="L51" s="33"/>
      <c r="M51" s="33"/>
      <c r="N51" s="33" t="s">
        <v>207</v>
      </c>
      <c r="O51" s="33"/>
      <c r="P51" s="34">
        <f ca="1">P47</f>
        <v>7</v>
      </c>
      <c r="Q51" s="34"/>
      <c r="R51" s="33" t="str">
        <f ca="1">R47</f>
        <v/>
      </c>
      <c r="S51" s="33"/>
      <c r="T51" s="34" t="str">
        <f ca="1">T47</f>
        <v/>
      </c>
      <c r="U51" s="34"/>
      <c r="V51" t="str">
        <f t="shared" si="5"/>
        <v/>
      </c>
      <c r="W51" t="str">
        <f t="shared" si="5"/>
        <v/>
      </c>
      <c r="X51" t="str">
        <f t="shared" si="5"/>
        <v/>
      </c>
      <c r="Y51" t="str">
        <f t="shared" si="5"/>
        <v/>
      </c>
      <c r="Z51" t="str">
        <f t="shared" si="5"/>
        <v/>
      </c>
      <c r="AA51" t="str">
        <f t="shared" si="5"/>
        <v/>
      </c>
      <c r="AB51" t="str">
        <f t="shared" si="5"/>
        <v/>
      </c>
      <c r="AC51" t="str">
        <f t="shared" si="5"/>
        <v/>
      </c>
      <c r="AD51" t="str">
        <f t="shared" si="5"/>
        <v/>
      </c>
      <c r="AE51" t="str">
        <f t="shared" si="5"/>
        <v/>
      </c>
      <c r="AF51" t="str">
        <f t="shared" si="5"/>
        <v/>
      </c>
      <c r="AG51" t="str">
        <f t="shared" si="5"/>
        <v/>
      </c>
      <c r="AH51" t="str">
        <f t="shared" si="5"/>
        <v/>
      </c>
      <c r="AI51" t="str">
        <f t="shared" si="5"/>
        <v/>
      </c>
      <c r="AJ51" t="str">
        <f t="shared" si="5"/>
        <v/>
      </c>
      <c r="AK51" t="str">
        <f t="shared" si="5"/>
        <v/>
      </c>
      <c r="AL51" t="str">
        <f t="shared" si="5"/>
        <v/>
      </c>
      <c r="AM51" t="str">
        <f t="shared" si="5"/>
        <v/>
      </c>
      <c r="AN51" t="str">
        <f t="shared" si="5"/>
        <v/>
      </c>
      <c r="AO51" t="str">
        <f t="shared" si="5"/>
        <v/>
      </c>
      <c r="AP51" t="str">
        <f t="shared" si="5"/>
        <v/>
      </c>
      <c r="AQ51" t="str">
        <f t="shared" si="5"/>
        <v/>
      </c>
      <c r="AR51" t="str">
        <f t="shared" si="5"/>
        <v/>
      </c>
      <c r="AS51" t="str">
        <f t="shared" si="5"/>
        <v/>
      </c>
      <c r="AT51" t="str">
        <f t="shared" si="5"/>
        <v/>
      </c>
    </row>
    <row r="52" spans="1:52" ht="20.149999999999999" customHeight="1" x14ac:dyDescent="0.2">
      <c r="A52" t="str">
        <f t="shared" si="5"/>
        <v/>
      </c>
      <c r="B52" t="str">
        <f t="shared" si="5"/>
        <v/>
      </c>
      <c r="C52" t="str">
        <f t="shared" si="5"/>
        <v/>
      </c>
      <c r="F52" s="33" t="str">
        <f t="shared" ref="F52:M52" si="6">IF(F15="","",F15)</f>
        <v/>
      </c>
      <c r="G52" s="33" t="str">
        <f t="shared" si="6"/>
        <v/>
      </c>
      <c r="H52" s="33" t="str">
        <f t="shared" si="6"/>
        <v/>
      </c>
      <c r="I52" s="33" t="str">
        <f t="shared" si="6"/>
        <v/>
      </c>
      <c r="J52" s="33" t="str">
        <f t="shared" si="6"/>
        <v/>
      </c>
      <c r="K52" s="33" t="str">
        <f t="shared" si="6"/>
        <v/>
      </c>
      <c r="L52" s="33" t="str">
        <f t="shared" si="6"/>
        <v/>
      </c>
      <c r="M52" s="33" t="str">
        <f t="shared" si="6"/>
        <v/>
      </c>
      <c r="N52" s="33"/>
      <c r="O52" s="33"/>
      <c r="P52" s="33">
        <f ca="1">P48</f>
        <v>3</v>
      </c>
      <c r="Q52" s="33"/>
      <c r="R52" s="33"/>
      <c r="S52" s="33"/>
      <c r="T52" s="37" t="str">
        <f ca="1">T48</f>
        <v/>
      </c>
      <c r="U52" s="37"/>
      <c r="V52" t="str">
        <f t="shared" si="5"/>
        <v/>
      </c>
      <c r="W52" t="str">
        <f t="shared" si="5"/>
        <v/>
      </c>
      <c r="X52" t="str">
        <f t="shared" si="5"/>
        <v/>
      </c>
      <c r="Y52" t="str">
        <f t="shared" si="5"/>
        <v/>
      </c>
      <c r="Z52" t="str">
        <f t="shared" si="5"/>
        <v/>
      </c>
      <c r="AA52" t="str">
        <f t="shared" si="5"/>
        <v/>
      </c>
      <c r="AB52" t="str">
        <f t="shared" si="5"/>
        <v/>
      </c>
      <c r="AC52" t="str">
        <f t="shared" si="5"/>
        <v/>
      </c>
      <c r="AD52" t="str">
        <f t="shared" si="5"/>
        <v/>
      </c>
      <c r="AE52" t="str">
        <f t="shared" si="5"/>
        <v/>
      </c>
      <c r="AF52" t="str">
        <f t="shared" si="5"/>
        <v/>
      </c>
      <c r="AG52" t="str">
        <f t="shared" si="5"/>
        <v/>
      </c>
      <c r="AH52" t="str">
        <f t="shared" si="5"/>
        <v/>
      </c>
      <c r="AI52" t="str">
        <f t="shared" si="5"/>
        <v/>
      </c>
      <c r="AJ52" t="str">
        <f t="shared" si="5"/>
        <v/>
      </c>
      <c r="AK52" t="str">
        <f t="shared" si="5"/>
        <v/>
      </c>
      <c r="AL52" t="str">
        <f t="shared" si="5"/>
        <v/>
      </c>
      <c r="AM52" t="str">
        <f t="shared" si="5"/>
        <v/>
      </c>
      <c r="AN52" t="str">
        <f t="shared" si="5"/>
        <v/>
      </c>
      <c r="AO52" t="str">
        <f t="shared" si="5"/>
        <v/>
      </c>
      <c r="AP52" t="str">
        <f t="shared" si="5"/>
        <v/>
      </c>
      <c r="AQ52" t="str">
        <f t="shared" si="5"/>
        <v/>
      </c>
      <c r="AR52" t="str">
        <f t="shared" si="5"/>
        <v/>
      </c>
      <c r="AS52" t="str">
        <f t="shared" si="5"/>
        <v/>
      </c>
      <c r="AT52" t="str">
        <f t="shared" si="5"/>
        <v/>
      </c>
    </row>
    <row r="53" spans="1:52" ht="20.149999999999999" customHeight="1" x14ac:dyDescent="0.2">
      <c r="A53" t="str">
        <f t="shared" si="5"/>
        <v/>
      </c>
      <c r="B53" t="str">
        <f t="shared" si="5"/>
        <v/>
      </c>
      <c r="C53" t="str">
        <f t="shared" si="5"/>
        <v/>
      </c>
      <c r="F53" t="str">
        <f t="shared" si="5"/>
        <v/>
      </c>
      <c r="G53" t="str">
        <f t="shared" si="5"/>
        <v/>
      </c>
      <c r="H53" t="str">
        <f t="shared" si="5"/>
        <v/>
      </c>
      <c r="I53" t="str">
        <f t="shared" si="5"/>
        <v/>
      </c>
      <c r="J53" t="str">
        <f t="shared" si="5"/>
        <v/>
      </c>
      <c r="K53" t="str">
        <f t="shared" si="5"/>
        <v/>
      </c>
      <c r="L53" t="str">
        <f t="shared" si="5"/>
        <v/>
      </c>
      <c r="M53" t="str">
        <f t="shared" si="5"/>
        <v/>
      </c>
      <c r="N53" t="str">
        <f t="shared" si="5"/>
        <v/>
      </c>
      <c r="O53" t="str">
        <f t="shared" si="5"/>
        <v/>
      </c>
      <c r="P53" t="str">
        <f t="shared" si="5"/>
        <v/>
      </c>
      <c r="Q53" t="str">
        <f t="shared" si="5"/>
        <v/>
      </c>
      <c r="R53" t="str">
        <f t="shared" si="5"/>
        <v/>
      </c>
      <c r="S53" t="str">
        <f t="shared" si="5"/>
        <v/>
      </c>
      <c r="T53" t="str">
        <f t="shared" si="5"/>
        <v/>
      </c>
      <c r="U53" t="str">
        <f t="shared" si="5"/>
        <v/>
      </c>
      <c r="V53" t="str">
        <f t="shared" si="5"/>
        <v/>
      </c>
      <c r="W53" t="str">
        <f t="shared" si="5"/>
        <v/>
      </c>
      <c r="X53" t="str">
        <f t="shared" si="5"/>
        <v/>
      </c>
      <c r="Y53" t="str">
        <f t="shared" si="5"/>
        <v/>
      </c>
      <c r="Z53" t="str">
        <f t="shared" si="5"/>
        <v/>
      </c>
      <c r="AA53" t="str">
        <f t="shared" si="5"/>
        <v/>
      </c>
      <c r="AB53" t="str">
        <f t="shared" si="5"/>
        <v/>
      </c>
      <c r="AC53" t="str">
        <f t="shared" si="5"/>
        <v/>
      </c>
      <c r="AD53" t="str">
        <f t="shared" si="5"/>
        <v/>
      </c>
      <c r="AE53" t="str">
        <f t="shared" si="5"/>
        <v/>
      </c>
      <c r="AF53" t="str">
        <f t="shared" si="5"/>
        <v/>
      </c>
      <c r="AG53" t="str">
        <f t="shared" si="5"/>
        <v/>
      </c>
      <c r="AH53" t="str">
        <f t="shared" si="5"/>
        <v/>
      </c>
      <c r="AI53" t="str">
        <f t="shared" si="5"/>
        <v/>
      </c>
      <c r="AJ53" t="str">
        <f t="shared" si="5"/>
        <v/>
      </c>
      <c r="AK53" t="str">
        <f t="shared" si="5"/>
        <v/>
      </c>
      <c r="AL53" t="str">
        <f t="shared" si="5"/>
        <v/>
      </c>
      <c r="AM53" t="str">
        <f t="shared" si="5"/>
        <v/>
      </c>
      <c r="AN53" t="str">
        <f t="shared" si="5"/>
        <v/>
      </c>
      <c r="AO53" t="str">
        <f t="shared" si="5"/>
        <v/>
      </c>
      <c r="AP53" t="str">
        <f t="shared" si="5"/>
        <v/>
      </c>
      <c r="AQ53" t="str">
        <f t="shared" si="5"/>
        <v/>
      </c>
      <c r="AR53" t="str">
        <f t="shared" si="5"/>
        <v/>
      </c>
      <c r="AS53" t="str">
        <f t="shared" si="5"/>
        <v/>
      </c>
      <c r="AT53" t="str">
        <f t="shared" si="5"/>
        <v/>
      </c>
    </row>
    <row r="54" spans="1:52" ht="20.149999999999999" customHeight="1" x14ac:dyDescent="0.2">
      <c r="A54" s="1" t="str">
        <f t="shared" ref="A54:A67" si="7">IF(A17="","",A17)</f>
        <v>２．</v>
      </c>
      <c r="D54" t="str">
        <f>IF(D17="","",D17)</f>
        <v>次の式で，ｘの値を求めなさい。</v>
      </c>
    </row>
    <row r="55" spans="1:52" ht="20.149999999999999" customHeight="1" x14ac:dyDescent="0.2">
      <c r="A55" t="str">
        <f t="shared" si="7"/>
        <v/>
      </c>
      <c r="B55" t="str">
        <f t="shared" ref="B55:C63" si="8">IF(B18="","",B18)</f>
        <v/>
      </c>
      <c r="C55" s="1" t="str">
        <f t="shared" si="8"/>
        <v>(1)</v>
      </c>
      <c r="F55" s="35">
        <f ca="1">IF(F18="","",F18)</f>
        <v>5</v>
      </c>
      <c r="G55" s="35"/>
      <c r="H55" s="35" t="str">
        <f>IF(H18="","",H18)</f>
        <v>：</v>
      </c>
      <c r="I55" s="35" t="str">
        <f>IF(I18="","",I18)</f>
        <v/>
      </c>
      <c r="J55" s="35" t="str">
        <f>IF(J18="","",J18)</f>
        <v>ｘ</v>
      </c>
      <c r="K55" s="35"/>
      <c r="L55" s="35" t="str">
        <f>IF(L18="","",L18)</f>
        <v>＝</v>
      </c>
      <c r="M55" s="35"/>
      <c r="N55" s="35">
        <f t="shared" ref="N55:AU58" ca="1" si="9">IF(N18="","",N18)</f>
        <v>30</v>
      </c>
      <c r="O55" s="35" t="str">
        <f t="shared" si="9"/>
        <v/>
      </c>
      <c r="P55" s="35" t="str">
        <f t="shared" si="9"/>
        <v>：</v>
      </c>
      <c r="Q55" s="35" t="str">
        <f t="shared" si="9"/>
        <v/>
      </c>
      <c r="R55" s="35">
        <f t="shared" ca="1" si="9"/>
        <v>54</v>
      </c>
      <c r="S55" s="35" t="str">
        <f t="shared" si="9"/>
        <v/>
      </c>
      <c r="T55" t="str">
        <f t="shared" si="9"/>
        <v/>
      </c>
      <c r="U55" t="str">
        <f t="shared" si="9"/>
        <v/>
      </c>
      <c r="V55" t="str">
        <f t="shared" si="9"/>
        <v/>
      </c>
      <c r="W55" t="str">
        <f t="shared" si="9"/>
        <v/>
      </c>
      <c r="X55" t="str">
        <f t="shared" si="9"/>
        <v/>
      </c>
      <c r="Y55" t="str">
        <f t="shared" si="9"/>
        <v/>
      </c>
      <c r="Z55" t="str">
        <f t="shared" si="9"/>
        <v/>
      </c>
      <c r="AA55" t="str">
        <f t="shared" si="9"/>
        <v/>
      </c>
      <c r="AB55" t="str">
        <f t="shared" si="9"/>
        <v/>
      </c>
      <c r="AC55" t="str">
        <f t="shared" si="9"/>
        <v/>
      </c>
      <c r="AD55" t="str">
        <f t="shared" si="9"/>
        <v/>
      </c>
      <c r="AE55" t="str">
        <f t="shared" si="9"/>
        <v/>
      </c>
      <c r="AF55" t="str">
        <f t="shared" si="9"/>
        <v/>
      </c>
      <c r="AG55" t="str">
        <f t="shared" si="9"/>
        <v/>
      </c>
      <c r="AH55" t="str">
        <f t="shared" si="9"/>
        <v/>
      </c>
      <c r="AI55" t="str">
        <f t="shared" si="9"/>
        <v/>
      </c>
      <c r="AJ55" t="str">
        <f t="shared" si="9"/>
        <v/>
      </c>
      <c r="AK55" t="str">
        <f t="shared" si="9"/>
        <v/>
      </c>
      <c r="AL55" t="str">
        <f t="shared" si="9"/>
        <v/>
      </c>
      <c r="AM55" t="str">
        <f t="shared" si="9"/>
        <v/>
      </c>
      <c r="AN55" t="str">
        <f t="shared" si="9"/>
        <v/>
      </c>
      <c r="AO55" t="str">
        <f t="shared" si="9"/>
        <v/>
      </c>
      <c r="AP55" t="str">
        <f t="shared" si="9"/>
        <v/>
      </c>
      <c r="AQ55" t="str">
        <f t="shared" si="9"/>
        <v/>
      </c>
      <c r="AR55" t="str">
        <f t="shared" si="9"/>
        <v/>
      </c>
      <c r="AS55" t="str">
        <f t="shared" si="9"/>
        <v/>
      </c>
      <c r="AT55" t="str">
        <f t="shared" si="9"/>
        <v/>
      </c>
      <c r="AU55" t="str">
        <f t="shared" si="9"/>
        <v/>
      </c>
      <c r="AY55" s="17"/>
    </row>
    <row r="56" spans="1:52" ht="20.149999999999999" customHeight="1" x14ac:dyDescent="0.2">
      <c r="A56" t="str">
        <f t="shared" si="7"/>
        <v/>
      </c>
      <c r="B56" t="str">
        <f t="shared" si="8"/>
        <v/>
      </c>
      <c r="C56" t="str">
        <f t="shared" si="8"/>
        <v/>
      </c>
      <c r="F56" t="str">
        <f>IF(F19="","",F19)</f>
        <v/>
      </c>
      <c r="G56" s="33">
        <f ca="1">N55</f>
        <v>30</v>
      </c>
      <c r="H56" s="33"/>
      <c r="I56" s="33" t="s">
        <v>11</v>
      </c>
      <c r="J56" s="33"/>
      <c r="K56" s="33" t="s">
        <v>7</v>
      </c>
      <c r="L56" s="33"/>
      <c r="M56" s="33">
        <f ca="1">F55*R55</f>
        <v>270</v>
      </c>
      <c r="N56" s="33"/>
      <c r="O56" s="33"/>
      <c r="P56" t="str">
        <f>IF(P19="","",P19)</f>
        <v/>
      </c>
      <c r="Q56" t="str">
        <f t="shared" si="9"/>
        <v/>
      </c>
      <c r="R56" t="str">
        <f t="shared" si="9"/>
        <v/>
      </c>
      <c r="S56" t="str">
        <f t="shared" si="9"/>
        <v/>
      </c>
      <c r="T56" t="str">
        <f t="shared" si="9"/>
        <v/>
      </c>
      <c r="U56" t="str">
        <f t="shared" si="9"/>
        <v/>
      </c>
      <c r="V56" t="str">
        <f t="shared" si="9"/>
        <v/>
      </c>
      <c r="W56" t="str">
        <f t="shared" si="9"/>
        <v/>
      </c>
      <c r="X56" t="str">
        <f t="shared" si="9"/>
        <v/>
      </c>
      <c r="Y56" t="str">
        <f t="shared" si="9"/>
        <v/>
      </c>
      <c r="Z56" t="str">
        <f t="shared" si="9"/>
        <v/>
      </c>
      <c r="AA56" t="str">
        <f t="shared" si="9"/>
        <v/>
      </c>
      <c r="AB56" t="str">
        <f t="shared" si="9"/>
        <v/>
      </c>
      <c r="AC56" t="str">
        <f t="shared" si="9"/>
        <v/>
      </c>
      <c r="AD56" t="str">
        <f t="shared" si="9"/>
        <v/>
      </c>
      <c r="AE56" t="str">
        <f t="shared" si="9"/>
        <v/>
      </c>
      <c r="AF56" t="str">
        <f t="shared" si="9"/>
        <v/>
      </c>
      <c r="AG56" t="str">
        <f t="shared" si="9"/>
        <v/>
      </c>
      <c r="AH56" t="str">
        <f t="shared" si="9"/>
        <v/>
      </c>
      <c r="AI56" t="str">
        <f t="shared" si="9"/>
        <v/>
      </c>
      <c r="AJ56" t="str">
        <f t="shared" si="9"/>
        <v/>
      </c>
      <c r="AK56" t="str">
        <f t="shared" si="9"/>
        <v/>
      </c>
      <c r="AL56" t="str">
        <f t="shared" si="9"/>
        <v/>
      </c>
      <c r="AM56" t="str">
        <f t="shared" si="9"/>
        <v/>
      </c>
      <c r="AN56" t="str">
        <f t="shared" si="9"/>
        <v/>
      </c>
      <c r="AO56" t="str">
        <f t="shared" si="9"/>
        <v/>
      </c>
      <c r="AP56" t="str">
        <f t="shared" si="9"/>
        <v/>
      </c>
      <c r="AQ56" t="str">
        <f t="shared" si="9"/>
        <v/>
      </c>
      <c r="AR56" t="str">
        <f t="shared" si="9"/>
        <v/>
      </c>
      <c r="AS56" t="str">
        <f t="shared" si="9"/>
        <v/>
      </c>
      <c r="AT56" t="str">
        <f t="shared" si="9"/>
        <v/>
      </c>
    </row>
    <row r="57" spans="1:52" ht="20.149999999999999" customHeight="1" x14ac:dyDescent="0.2">
      <c r="A57" t="str">
        <f t="shared" si="7"/>
        <v/>
      </c>
      <c r="B57" t="str">
        <f t="shared" si="8"/>
        <v/>
      </c>
      <c r="C57" t="str">
        <f t="shared" si="8"/>
        <v/>
      </c>
      <c r="F57" t="str">
        <f>IF(F20="","",F20)</f>
        <v/>
      </c>
      <c r="G57" s="15" t="str">
        <f>IF(G20="","",G20)</f>
        <v/>
      </c>
      <c r="H57" s="15" t="str">
        <f>IF(H20="","",H20)</f>
        <v/>
      </c>
      <c r="I57" s="33" t="s">
        <v>11</v>
      </c>
      <c r="J57" s="33"/>
      <c r="K57" s="33" t="s">
        <v>7</v>
      </c>
      <c r="L57" s="33"/>
      <c r="M57" s="33">
        <f ca="1">M56/G56</f>
        <v>9</v>
      </c>
      <c r="N57" s="33"/>
      <c r="O57" s="15" t="str">
        <f>IF(O20="","",O20)</f>
        <v/>
      </c>
      <c r="P57" t="str">
        <f>IF(P20="","",P20)</f>
        <v/>
      </c>
      <c r="Q57" t="str">
        <f t="shared" si="9"/>
        <v/>
      </c>
      <c r="R57" t="str">
        <f t="shared" si="9"/>
        <v/>
      </c>
      <c r="S57" t="str">
        <f t="shared" si="9"/>
        <v/>
      </c>
      <c r="T57" t="str">
        <f t="shared" si="9"/>
        <v/>
      </c>
      <c r="U57" t="str">
        <f t="shared" si="9"/>
        <v/>
      </c>
      <c r="V57" t="str">
        <f t="shared" si="9"/>
        <v/>
      </c>
      <c r="W57" t="str">
        <f t="shared" si="9"/>
        <v/>
      </c>
      <c r="X57" t="str">
        <f t="shared" si="9"/>
        <v/>
      </c>
      <c r="Y57" t="str">
        <f t="shared" si="9"/>
        <v/>
      </c>
      <c r="Z57" t="str">
        <f t="shared" si="9"/>
        <v/>
      </c>
      <c r="AA57" t="str">
        <f t="shared" si="9"/>
        <v/>
      </c>
      <c r="AB57" t="str">
        <f t="shared" si="9"/>
        <v/>
      </c>
      <c r="AC57" t="str">
        <f t="shared" si="9"/>
        <v/>
      </c>
      <c r="AD57" t="str">
        <f t="shared" si="9"/>
        <v/>
      </c>
      <c r="AE57" t="str">
        <f t="shared" si="9"/>
        <v/>
      </c>
      <c r="AF57" t="str">
        <f t="shared" si="9"/>
        <v/>
      </c>
      <c r="AG57" t="str">
        <f t="shared" si="9"/>
        <v/>
      </c>
      <c r="AH57" t="str">
        <f t="shared" si="9"/>
        <v/>
      </c>
      <c r="AI57" t="str">
        <f t="shared" si="9"/>
        <v/>
      </c>
      <c r="AJ57" t="str">
        <f t="shared" si="9"/>
        <v/>
      </c>
      <c r="AK57" t="str">
        <f t="shared" si="9"/>
        <v/>
      </c>
      <c r="AL57" t="str">
        <f t="shared" si="9"/>
        <v/>
      </c>
      <c r="AM57" t="str">
        <f t="shared" si="9"/>
        <v/>
      </c>
      <c r="AN57" t="str">
        <f t="shared" si="9"/>
        <v/>
      </c>
      <c r="AO57" t="str">
        <f t="shared" si="9"/>
        <v/>
      </c>
      <c r="AP57" t="str">
        <f t="shared" si="9"/>
        <v/>
      </c>
      <c r="AQ57" t="str">
        <f t="shared" si="9"/>
        <v/>
      </c>
      <c r="AR57" t="str">
        <f t="shared" si="9"/>
        <v/>
      </c>
      <c r="AS57" t="str">
        <f t="shared" si="9"/>
        <v/>
      </c>
      <c r="AT57" t="str">
        <f t="shared" si="9"/>
        <v/>
      </c>
    </row>
    <row r="58" spans="1:52" ht="20.149999999999999" customHeight="1" x14ac:dyDescent="0.2">
      <c r="A58" t="str">
        <f t="shared" si="7"/>
        <v/>
      </c>
      <c r="B58" t="str">
        <f t="shared" si="8"/>
        <v/>
      </c>
      <c r="C58" t="str">
        <f t="shared" si="8"/>
        <v/>
      </c>
      <c r="F58" t="str">
        <f>IF(F21="","",F21)</f>
        <v/>
      </c>
      <c r="G58" t="str">
        <f>IF(G21="","",G21)</f>
        <v/>
      </c>
      <c r="H58" t="str">
        <f>IF(H21="","",H21)</f>
        <v/>
      </c>
      <c r="I58" t="str">
        <f t="shared" ref="I58:N58" si="10">IF(I21="","",I21)</f>
        <v/>
      </c>
      <c r="J58" t="str">
        <f t="shared" si="10"/>
        <v/>
      </c>
      <c r="K58" t="str">
        <f t="shared" si="10"/>
        <v/>
      </c>
      <c r="L58" t="str">
        <f t="shared" si="10"/>
        <v/>
      </c>
      <c r="M58" t="str">
        <f t="shared" si="10"/>
        <v/>
      </c>
      <c r="N58" t="str">
        <f t="shared" si="10"/>
        <v/>
      </c>
      <c r="O58" t="str">
        <f>IF(O21="","",O21)</f>
        <v/>
      </c>
      <c r="P58" t="str">
        <f>IF(P21="","",P21)</f>
        <v/>
      </c>
      <c r="Q58" t="str">
        <f t="shared" si="9"/>
        <v/>
      </c>
      <c r="R58" t="str">
        <f t="shared" si="9"/>
        <v/>
      </c>
      <c r="S58" t="str">
        <f t="shared" si="9"/>
        <v/>
      </c>
      <c r="T58" t="str">
        <f t="shared" si="9"/>
        <v/>
      </c>
      <c r="U58" t="str">
        <f t="shared" si="9"/>
        <v/>
      </c>
      <c r="V58" t="str">
        <f t="shared" si="9"/>
        <v/>
      </c>
      <c r="W58" t="str">
        <f t="shared" si="9"/>
        <v/>
      </c>
      <c r="X58" t="str">
        <f t="shared" si="9"/>
        <v/>
      </c>
      <c r="Y58" t="str">
        <f t="shared" si="9"/>
        <v/>
      </c>
      <c r="Z58" t="str">
        <f t="shared" si="9"/>
        <v/>
      </c>
      <c r="AA58" t="str">
        <f t="shared" si="9"/>
        <v/>
      </c>
      <c r="AB58" t="str">
        <f t="shared" si="9"/>
        <v/>
      </c>
      <c r="AC58" t="str">
        <f t="shared" si="9"/>
        <v/>
      </c>
      <c r="AD58" t="str">
        <f t="shared" si="9"/>
        <v/>
      </c>
      <c r="AE58" t="str">
        <f t="shared" si="9"/>
        <v/>
      </c>
      <c r="AF58" t="str">
        <f t="shared" si="9"/>
        <v/>
      </c>
      <c r="AG58" t="str">
        <f t="shared" si="9"/>
        <v/>
      </c>
      <c r="AH58" t="str">
        <f t="shared" si="9"/>
        <v/>
      </c>
      <c r="AI58" t="str">
        <f t="shared" si="9"/>
        <v/>
      </c>
      <c r="AJ58" t="str">
        <f t="shared" si="9"/>
        <v/>
      </c>
      <c r="AK58" t="str">
        <f t="shared" si="9"/>
        <v/>
      </c>
      <c r="AL58" t="str">
        <f t="shared" si="9"/>
        <v/>
      </c>
      <c r="AM58" t="str">
        <f t="shared" si="9"/>
        <v/>
      </c>
      <c r="AN58" t="str">
        <f t="shared" si="9"/>
        <v/>
      </c>
      <c r="AO58" t="str">
        <f t="shared" si="9"/>
        <v/>
      </c>
      <c r="AP58" t="str">
        <f t="shared" si="9"/>
        <v/>
      </c>
      <c r="AQ58" t="str">
        <f t="shared" si="9"/>
        <v/>
      </c>
      <c r="AR58" t="str">
        <f t="shared" si="9"/>
        <v/>
      </c>
      <c r="AS58" t="str">
        <f t="shared" si="9"/>
        <v/>
      </c>
      <c r="AT58" t="str">
        <f t="shared" si="9"/>
        <v/>
      </c>
    </row>
    <row r="59" spans="1:52" ht="20.149999999999999" customHeight="1" x14ac:dyDescent="0.2">
      <c r="A59" t="str">
        <f t="shared" si="7"/>
        <v/>
      </c>
      <c r="B59" t="str">
        <f t="shared" si="8"/>
        <v/>
      </c>
      <c r="C59" s="1" t="str">
        <f t="shared" si="8"/>
        <v>(2)</v>
      </c>
      <c r="F59" s="35">
        <f ca="1">IF(F22="","",F22)</f>
        <v>5</v>
      </c>
      <c r="G59" s="35"/>
      <c r="H59" s="35" t="str">
        <f>IF(H22="","",H22)</f>
        <v>：</v>
      </c>
      <c r="I59" s="35" t="str">
        <f>IF(I22="","",I22)</f>
        <v/>
      </c>
      <c r="J59" s="35">
        <f ca="1">IF(J22="","",J22)</f>
        <v>9</v>
      </c>
      <c r="K59" s="35"/>
      <c r="L59" s="35" t="str">
        <f>IF(K22="","",K22)</f>
        <v>＝</v>
      </c>
      <c r="M59" s="35"/>
      <c r="N59" s="35">
        <f ca="1">IF(M22="","",M22)</f>
        <v>40</v>
      </c>
      <c r="O59" s="35"/>
      <c r="P59" s="35" t="str">
        <f>IF(O22="","",O22)</f>
        <v>：</v>
      </c>
      <c r="Q59" s="35"/>
      <c r="R59" s="35" t="str">
        <f>IF(Q22="","",Q22)</f>
        <v>ｘ</v>
      </c>
      <c r="S59" s="35"/>
      <c r="AU59" t="str">
        <f>IF(AT22="","",AT22)</f>
        <v/>
      </c>
      <c r="AV59" t="str">
        <f>IF(AU22="","",AU22)</f>
        <v/>
      </c>
      <c r="AY59" s="17"/>
      <c r="AZ59" s="17"/>
    </row>
    <row r="60" spans="1:52" ht="20.149999999999999" customHeight="1" x14ac:dyDescent="0.2">
      <c r="A60" t="str">
        <f t="shared" si="7"/>
        <v/>
      </c>
      <c r="B60" t="str">
        <f t="shared" si="8"/>
        <v/>
      </c>
      <c r="C60" t="str">
        <f t="shared" si="8"/>
        <v/>
      </c>
      <c r="F60" s="33">
        <f ca="1">IF(F59=1,"",F59)</f>
        <v>5</v>
      </c>
      <c r="G60" s="33"/>
      <c r="H60" s="33" t="s">
        <v>11</v>
      </c>
      <c r="I60" s="33"/>
      <c r="J60" s="33" t="s">
        <v>7</v>
      </c>
      <c r="K60" s="33"/>
      <c r="L60" s="36">
        <f ca="1">J59*N59</f>
        <v>360</v>
      </c>
      <c r="M60" s="36"/>
      <c r="N60" s="36"/>
      <c r="O60" t="str">
        <f t="shared" ref="O60:P63" si="11">IF(O23="","",O23)</f>
        <v/>
      </c>
      <c r="P60" t="str">
        <f t="shared" si="11"/>
        <v/>
      </c>
      <c r="Q60" t="str">
        <f t="shared" ref="Q60:AT63" si="12">IF(Q23="","",Q23)</f>
        <v/>
      </c>
      <c r="R60" t="str">
        <f t="shared" si="12"/>
        <v/>
      </c>
      <c r="S60" t="str">
        <f t="shared" si="12"/>
        <v/>
      </c>
      <c r="T60" t="str">
        <f t="shared" si="12"/>
        <v/>
      </c>
      <c r="U60" t="str">
        <f t="shared" si="12"/>
        <v/>
      </c>
      <c r="V60" t="str">
        <f t="shared" si="12"/>
        <v/>
      </c>
      <c r="W60" t="str">
        <f t="shared" si="12"/>
        <v/>
      </c>
      <c r="X60" t="str">
        <f t="shared" si="12"/>
        <v/>
      </c>
      <c r="Y60" t="str">
        <f t="shared" si="12"/>
        <v/>
      </c>
      <c r="Z60" t="str">
        <f t="shared" si="12"/>
        <v/>
      </c>
      <c r="AA60" t="str">
        <f t="shared" si="12"/>
        <v/>
      </c>
      <c r="AB60" t="str">
        <f t="shared" si="12"/>
        <v/>
      </c>
      <c r="AC60" t="str">
        <f t="shared" si="12"/>
        <v/>
      </c>
      <c r="AD60" t="str">
        <f t="shared" si="12"/>
        <v/>
      </c>
      <c r="AE60" t="str">
        <f t="shared" si="12"/>
        <v/>
      </c>
      <c r="AF60" t="str">
        <f t="shared" si="12"/>
        <v/>
      </c>
      <c r="AG60" t="str">
        <f t="shared" si="12"/>
        <v/>
      </c>
      <c r="AH60" t="str">
        <f t="shared" si="12"/>
        <v/>
      </c>
      <c r="AI60" t="str">
        <f t="shared" si="12"/>
        <v/>
      </c>
      <c r="AJ60" t="str">
        <f t="shared" si="12"/>
        <v/>
      </c>
      <c r="AK60" t="str">
        <f t="shared" si="12"/>
        <v/>
      </c>
      <c r="AL60" t="str">
        <f t="shared" si="12"/>
        <v/>
      </c>
      <c r="AM60" t="str">
        <f t="shared" si="12"/>
        <v/>
      </c>
      <c r="AN60" t="str">
        <f t="shared" si="12"/>
        <v/>
      </c>
      <c r="AO60" t="str">
        <f t="shared" si="12"/>
        <v/>
      </c>
      <c r="AP60" t="str">
        <f t="shared" si="12"/>
        <v/>
      </c>
      <c r="AQ60" t="str">
        <f t="shared" si="12"/>
        <v/>
      </c>
      <c r="AR60" t="str">
        <f t="shared" si="12"/>
        <v/>
      </c>
      <c r="AS60" t="str">
        <f t="shared" si="12"/>
        <v/>
      </c>
      <c r="AT60" t="str">
        <f t="shared" si="12"/>
        <v/>
      </c>
    </row>
    <row r="61" spans="1:52" ht="20.149999999999999" customHeight="1" x14ac:dyDescent="0.2">
      <c r="A61" t="str">
        <f t="shared" si="7"/>
        <v/>
      </c>
      <c r="B61" t="str">
        <f t="shared" si="8"/>
        <v/>
      </c>
      <c r="C61" t="str">
        <f t="shared" si="8"/>
        <v/>
      </c>
      <c r="F61" s="15" t="str">
        <f t="shared" ref="F61:G63" si="13">IF(F24="","",F24)</f>
        <v/>
      </c>
      <c r="G61" s="15" t="str">
        <f t="shared" si="13"/>
        <v/>
      </c>
      <c r="H61" s="33" t="s">
        <v>11</v>
      </c>
      <c r="I61" s="33"/>
      <c r="J61" s="33" t="s">
        <v>7</v>
      </c>
      <c r="K61" s="33"/>
      <c r="L61" s="36">
        <f ca="1">L60/F59</f>
        <v>72</v>
      </c>
      <c r="M61" s="36"/>
      <c r="N61" s="15" t="str">
        <f>IF(N24="","",N24)</f>
        <v/>
      </c>
      <c r="O61" t="str">
        <f t="shared" si="11"/>
        <v/>
      </c>
      <c r="P61" t="str">
        <f t="shared" si="11"/>
        <v/>
      </c>
      <c r="Q61" t="str">
        <f t="shared" si="12"/>
        <v/>
      </c>
      <c r="R61" t="str">
        <f t="shared" si="12"/>
        <v/>
      </c>
      <c r="S61" t="str">
        <f t="shared" si="12"/>
        <v/>
      </c>
      <c r="T61" t="str">
        <f t="shared" si="12"/>
        <v/>
      </c>
      <c r="U61" t="str">
        <f t="shared" si="12"/>
        <v/>
      </c>
      <c r="V61" t="str">
        <f t="shared" si="12"/>
        <v/>
      </c>
      <c r="W61" t="str">
        <f t="shared" si="12"/>
        <v/>
      </c>
      <c r="X61" t="str">
        <f t="shared" si="12"/>
        <v/>
      </c>
      <c r="Y61" t="str">
        <f t="shared" si="12"/>
        <v/>
      </c>
      <c r="Z61" t="str">
        <f t="shared" si="12"/>
        <v/>
      </c>
      <c r="AA61" t="str">
        <f t="shared" si="12"/>
        <v/>
      </c>
      <c r="AB61" t="str">
        <f t="shared" si="12"/>
        <v/>
      </c>
      <c r="AC61" t="str">
        <f t="shared" si="12"/>
        <v/>
      </c>
      <c r="AD61" t="str">
        <f t="shared" si="12"/>
        <v/>
      </c>
      <c r="AE61" t="str">
        <f t="shared" si="12"/>
        <v/>
      </c>
      <c r="AF61" t="str">
        <f t="shared" si="12"/>
        <v/>
      </c>
      <c r="AG61" t="str">
        <f t="shared" si="12"/>
        <v/>
      </c>
      <c r="AH61" t="str">
        <f t="shared" si="12"/>
        <v/>
      </c>
      <c r="AI61" t="str">
        <f t="shared" si="12"/>
        <v/>
      </c>
      <c r="AJ61" t="str">
        <f t="shared" si="12"/>
        <v/>
      </c>
      <c r="AK61" t="str">
        <f t="shared" si="12"/>
        <v/>
      </c>
      <c r="AL61" t="str">
        <f t="shared" si="12"/>
        <v/>
      </c>
      <c r="AM61" t="str">
        <f t="shared" si="12"/>
        <v/>
      </c>
      <c r="AN61" t="str">
        <f t="shared" si="12"/>
        <v/>
      </c>
      <c r="AO61" t="str">
        <f t="shared" si="12"/>
        <v/>
      </c>
      <c r="AP61" t="str">
        <f t="shared" si="12"/>
        <v/>
      </c>
      <c r="AQ61" t="str">
        <f t="shared" si="12"/>
        <v/>
      </c>
      <c r="AR61" t="str">
        <f t="shared" si="12"/>
        <v/>
      </c>
      <c r="AS61" t="str">
        <f t="shared" si="12"/>
        <v/>
      </c>
      <c r="AT61" t="str">
        <f t="shared" si="12"/>
        <v/>
      </c>
    </row>
    <row r="62" spans="1:52" ht="20.149999999999999" customHeight="1" x14ac:dyDescent="0.2">
      <c r="A62" t="str">
        <f t="shared" si="7"/>
        <v/>
      </c>
      <c r="B62" t="str">
        <f t="shared" si="8"/>
        <v/>
      </c>
      <c r="C62" t="str">
        <f t="shared" si="8"/>
        <v/>
      </c>
      <c r="F62" t="str">
        <f t="shared" si="13"/>
        <v/>
      </c>
      <c r="G62" t="str">
        <f t="shared" si="13"/>
        <v/>
      </c>
      <c r="H62" s="15"/>
      <c r="I62" s="15"/>
      <c r="J62" s="15"/>
      <c r="K62" s="15"/>
      <c r="L62" s="35"/>
      <c r="M62" s="35"/>
      <c r="N62" t="str">
        <f>IF(N25="","",N25)</f>
        <v/>
      </c>
      <c r="O62" t="str">
        <f t="shared" si="11"/>
        <v/>
      </c>
      <c r="P62" t="str">
        <f t="shared" si="11"/>
        <v/>
      </c>
      <c r="Q62" t="str">
        <f t="shared" si="12"/>
        <v/>
      </c>
      <c r="R62" t="str">
        <f t="shared" si="12"/>
        <v/>
      </c>
      <c r="S62" t="str">
        <f t="shared" si="12"/>
        <v/>
      </c>
      <c r="T62" t="str">
        <f t="shared" si="12"/>
        <v/>
      </c>
      <c r="U62" t="str">
        <f t="shared" si="12"/>
        <v/>
      </c>
      <c r="V62" t="str">
        <f t="shared" si="12"/>
        <v/>
      </c>
      <c r="W62" t="str">
        <f t="shared" si="12"/>
        <v/>
      </c>
      <c r="X62" t="str">
        <f t="shared" si="12"/>
        <v/>
      </c>
      <c r="Y62" t="str">
        <f t="shared" si="12"/>
        <v/>
      </c>
      <c r="Z62" t="str">
        <f t="shared" si="12"/>
        <v/>
      </c>
      <c r="AA62" t="str">
        <f t="shared" si="12"/>
        <v/>
      </c>
      <c r="AB62" t="str">
        <f t="shared" si="12"/>
        <v/>
      </c>
      <c r="AC62" t="str">
        <f t="shared" si="12"/>
        <v/>
      </c>
      <c r="AD62" t="str">
        <f t="shared" si="12"/>
        <v/>
      </c>
      <c r="AE62" t="str">
        <f t="shared" si="12"/>
        <v/>
      </c>
      <c r="AF62" t="str">
        <f t="shared" si="12"/>
        <v/>
      </c>
      <c r="AG62" t="str">
        <f t="shared" si="12"/>
        <v/>
      </c>
      <c r="AH62" t="str">
        <f t="shared" si="12"/>
        <v/>
      </c>
      <c r="AI62" t="str">
        <f t="shared" si="12"/>
        <v/>
      </c>
      <c r="AJ62" t="str">
        <f t="shared" si="12"/>
        <v/>
      </c>
      <c r="AK62" t="str">
        <f t="shared" si="12"/>
        <v/>
      </c>
      <c r="AL62" t="str">
        <f t="shared" si="12"/>
        <v/>
      </c>
      <c r="AM62" t="str">
        <f t="shared" si="12"/>
        <v/>
      </c>
      <c r="AN62" t="str">
        <f t="shared" si="12"/>
        <v/>
      </c>
      <c r="AO62" t="str">
        <f t="shared" si="12"/>
        <v/>
      </c>
      <c r="AP62" t="str">
        <f t="shared" si="12"/>
        <v/>
      </c>
      <c r="AQ62" t="str">
        <f t="shared" si="12"/>
        <v/>
      </c>
      <c r="AR62" t="str">
        <f t="shared" si="12"/>
        <v/>
      </c>
      <c r="AS62" t="str">
        <f t="shared" si="12"/>
        <v/>
      </c>
      <c r="AT62" t="str">
        <f t="shared" si="12"/>
        <v/>
      </c>
    </row>
    <row r="63" spans="1:52" ht="20.149999999999999" customHeight="1" x14ac:dyDescent="0.2">
      <c r="A63" t="str">
        <f t="shared" si="7"/>
        <v/>
      </c>
      <c r="B63" t="str">
        <f t="shared" si="8"/>
        <v/>
      </c>
      <c r="C63" t="str">
        <f t="shared" si="8"/>
        <v/>
      </c>
      <c r="F63" t="str">
        <f t="shared" si="13"/>
        <v/>
      </c>
      <c r="G63" t="str">
        <f t="shared" si="13"/>
        <v/>
      </c>
      <c r="H63" t="str">
        <f t="shared" ref="H63:M63" si="14">IF(H26="","",H26)</f>
        <v/>
      </c>
      <c r="I63" t="str">
        <f t="shared" si="14"/>
        <v/>
      </c>
      <c r="J63" t="str">
        <f t="shared" si="14"/>
        <v/>
      </c>
      <c r="K63" t="str">
        <f t="shared" si="14"/>
        <v/>
      </c>
      <c r="L63" t="str">
        <f t="shared" si="14"/>
        <v/>
      </c>
      <c r="M63" t="str">
        <f t="shared" si="14"/>
        <v/>
      </c>
      <c r="N63" t="str">
        <f>IF(N26="","",N26)</f>
        <v/>
      </c>
      <c r="O63" t="str">
        <f t="shared" si="11"/>
        <v/>
      </c>
      <c r="P63" t="str">
        <f t="shared" si="11"/>
        <v/>
      </c>
      <c r="Q63" t="str">
        <f t="shared" si="12"/>
        <v/>
      </c>
      <c r="R63" t="str">
        <f t="shared" si="12"/>
        <v/>
      </c>
      <c r="S63" t="str">
        <f t="shared" si="12"/>
        <v/>
      </c>
      <c r="T63" t="str">
        <f t="shared" si="12"/>
        <v/>
      </c>
      <c r="U63" t="str">
        <f t="shared" si="12"/>
        <v/>
      </c>
      <c r="V63" t="str">
        <f t="shared" si="12"/>
        <v/>
      </c>
      <c r="W63" t="str">
        <f t="shared" si="12"/>
        <v/>
      </c>
      <c r="X63" t="str">
        <f t="shared" si="12"/>
        <v/>
      </c>
      <c r="Y63" t="str">
        <f t="shared" si="12"/>
        <v/>
      </c>
      <c r="Z63" t="str">
        <f t="shared" si="12"/>
        <v/>
      </c>
      <c r="AA63" t="str">
        <f t="shared" si="12"/>
        <v/>
      </c>
      <c r="AB63" t="str">
        <f t="shared" si="12"/>
        <v/>
      </c>
      <c r="AC63" t="str">
        <f t="shared" si="12"/>
        <v/>
      </c>
      <c r="AD63" t="str">
        <f t="shared" si="12"/>
        <v/>
      </c>
      <c r="AE63" t="str">
        <f t="shared" si="12"/>
        <v/>
      </c>
      <c r="AF63" t="str">
        <f t="shared" si="12"/>
        <v/>
      </c>
      <c r="AG63" t="str">
        <f t="shared" si="12"/>
        <v/>
      </c>
      <c r="AH63" t="str">
        <f t="shared" si="12"/>
        <v/>
      </c>
      <c r="AI63" t="str">
        <f t="shared" si="12"/>
        <v/>
      </c>
      <c r="AJ63" t="str">
        <f t="shared" si="12"/>
        <v/>
      </c>
      <c r="AK63" t="str">
        <f t="shared" si="12"/>
        <v/>
      </c>
      <c r="AL63" t="str">
        <f t="shared" si="12"/>
        <v/>
      </c>
      <c r="AM63" t="str">
        <f t="shared" si="12"/>
        <v/>
      </c>
      <c r="AN63" t="str">
        <f t="shared" si="12"/>
        <v/>
      </c>
      <c r="AO63" t="str">
        <f t="shared" si="12"/>
        <v/>
      </c>
      <c r="AP63" t="str">
        <f t="shared" si="12"/>
        <v/>
      </c>
      <c r="AQ63" t="str">
        <f t="shared" si="12"/>
        <v/>
      </c>
      <c r="AR63" t="str">
        <f t="shared" si="12"/>
        <v/>
      </c>
      <c r="AS63" t="str">
        <f t="shared" si="12"/>
        <v/>
      </c>
      <c r="AT63" t="str">
        <f t="shared" si="12"/>
        <v/>
      </c>
    </row>
    <row r="64" spans="1:52" ht="20.149999999999999" customHeight="1" x14ac:dyDescent="0.2">
      <c r="A64" s="1" t="str">
        <f t="shared" si="7"/>
        <v>３．</v>
      </c>
      <c r="D64" t="str">
        <f>IF(D27="","",D27)</f>
        <v>△ＡＢＣ∽△ＤＥＦで，その相似比が</v>
      </c>
      <c r="AE64" t="s">
        <v>16</v>
      </c>
    </row>
    <row r="65" spans="1:52" ht="20.149999999999999" customHeight="1" x14ac:dyDescent="0.2">
      <c r="A65" t="str">
        <f t="shared" si="7"/>
        <v/>
      </c>
      <c r="B65" t="str">
        <f t="shared" ref="B65:C67" si="15">IF(B28="","",B28)</f>
        <v/>
      </c>
      <c r="C65" t="str">
        <f t="shared" si="15"/>
        <v/>
      </c>
      <c r="D65" s="35">
        <f ca="1">IF(D28="","",D28)</f>
        <v>1</v>
      </c>
      <c r="E65" s="35"/>
      <c r="F65" s="35" t="str">
        <f>IF(F28="","",F28)</f>
        <v>：</v>
      </c>
      <c r="G65" s="35" t="str">
        <f>IF(G28="","",G28)</f>
        <v/>
      </c>
      <c r="H65" s="35">
        <f ca="1">IF(H28="","",H28)</f>
        <v>2</v>
      </c>
      <c r="I65" s="35"/>
      <c r="J65" t="str">
        <f>IF(J28="","",J28)</f>
        <v>のとき，次の問いに答えなさい。</v>
      </c>
      <c r="AL65" t="s">
        <v>17</v>
      </c>
      <c r="AU65"/>
      <c r="AV65"/>
      <c r="AY65" s="17"/>
      <c r="AZ65" s="17"/>
    </row>
    <row r="66" spans="1:52" ht="20.149999999999999" customHeight="1" x14ac:dyDescent="0.2">
      <c r="A66" t="str">
        <f t="shared" si="7"/>
        <v/>
      </c>
      <c r="B66" t="str">
        <f t="shared" si="15"/>
        <v/>
      </c>
      <c r="C66" s="1" t="str">
        <f t="shared" si="15"/>
        <v>(1)</v>
      </c>
      <c r="F66" t="str">
        <f>IF(F29="","",F29)</f>
        <v>ＤＥはＡＢの何倍ですか。</v>
      </c>
    </row>
    <row r="67" spans="1:52" ht="20.149999999999999" customHeight="1" x14ac:dyDescent="0.2">
      <c r="A67" t="str">
        <f t="shared" si="7"/>
        <v/>
      </c>
      <c r="B67" t="str">
        <f t="shared" si="15"/>
        <v/>
      </c>
      <c r="C67" t="str">
        <f t="shared" si="15"/>
        <v/>
      </c>
      <c r="F67" s="33" t="s">
        <v>19</v>
      </c>
      <c r="G67" s="33"/>
      <c r="H67" s="33"/>
      <c r="I67" s="33" t="s">
        <v>18</v>
      </c>
      <c r="J67" s="33" t="str">
        <f>IF(J30="","",J30)</f>
        <v/>
      </c>
      <c r="K67" s="33" t="s">
        <v>4</v>
      </c>
      <c r="L67" s="33"/>
      <c r="M67" s="33"/>
      <c r="N67" s="33" t="s">
        <v>7</v>
      </c>
      <c r="O67" s="33"/>
      <c r="P67" s="34">
        <f ca="1">H65</f>
        <v>2</v>
      </c>
      <c r="Q67" s="34"/>
      <c r="R67" s="33" t="str">
        <f ca="1">IF(P68=1,"＝","")</f>
        <v>＝</v>
      </c>
      <c r="S67" s="33"/>
      <c r="T67" s="33">
        <f ca="1">IF(P68=1,P67,"")</f>
        <v>2</v>
      </c>
      <c r="U67" s="33"/>
      <c r="V67" s="33" t="s">
        <v>20</v>
      </c>
      <c r="W67" s="33" t="s">
        <v>21</v>
      </c>
      <c r="X67" s="33"/>
      <c r="Y67" s="33" t="s">
        <v>208</v>
      </c>
      <c r="Z67" t="str">
        <f>IF(Z30="","",Z30)</f>
        <v/>
      </c>
      <c r="AA67" t="s">
        <v>209</v>
      </c>
      <c r="AB67" t="str">
        <f t="shared" ref="AB67:AG67" si="16">IF(AB30="","",AB30)</f>
        <v/>
      </c>
      <c r="AC67" t="str">
        <f t="shared" si="16"/>
        <v/>
      </c>
      <c r="AD67" t="str">
        <f t="shared" si="16"/>
        <v/>
      </c>
      <c r="AE67" t="str">
        <f t="shared" si="16"/>
        <v/>
      </c>
      <c r="AF67" t="str">
        <f t="shared" si="16"/>
        <v/>
      </c>
      <c r="AG67" t="str">
        <f t="shared" si="16"/>
        <v/>
      </c>
      <c r="AH67" t="s">
        <v>210</v>
      </c>
      <c r="AI67" t="str">
        <f t="shared" ref="AI67:AT67" si="17">IF(AI30="","",AI30)</f>
        <v/>
      </c>
      <c r="AJ67" t="str">
        <f t="shared" si="17"/>
        <v/>
      </c>
      <c r="AK67" t="str">
        <f t="shared" si="17"/>
        <v/>
      </c>
      <c r="AL67" t="str">
        <f t="shared" si="17"/>
        <v/>
      </c>
      <c r="AM67" t="str">
        <f t="shared" si="17"/>
        <v/>
      </c>
      <c r="AN67" t="str">
        <f t="shared" si="17"/>
        <v/>
      </c>
      <c r="AO67" t="str">
        <f t="shared" si="17"/>
        <v/>
      </c>
      <c r="AP67" t="str">
        <f t="shared" si="17"/>
        <v/>
      </c>
      <c r="AQ67" t="str">
        <f t="shared" si="17"/>
        <v/>
      </c>
      <c r="AR67" t="str">
        <f t="shared" si="17"/>
        <v/>
      </c>
      <c r="AS67" t="str">
        <f t="shared" si="17"/>
        <v/>
      </c>
      <c r="AT67" t="str">
        <f t="shared" si="17"/>
        <v/>
      </c>
    </row>
    <row r="68" spans="1:52" ht="20.149999999999999" customHeight="1" x14ac:dyDescent="0.2">
      <c r="A68" t="str">
        <f t="shared" ref="A68:AT69" si="18">IF(A31="","",A31)</f>
        <v/>
      </c>
      <c r="B68" t="str">
        <f t="shared" si="18"/>
        <v/>
      </c>
      <c r="C68" t="str">
        <f t="shared" si="18"/>
        <v/>
      </c>
      <c r="F68" s="33" t="str">
        <f t="shared" ref="F68:M68" si="19">IF(F31="","",F31)</f>
        <v/>
      </c>
      <c r="G68" s="33" t="str">
        <f t="shared" si="19"/>
        <v/>
      </c>
      <c r="H68" s="33" t="str">
        <f t="shared" si="19"/>
        <v/>
      </c>
      <c r="I68" s="33" t="str">
        <f t="shared" si="19"/>
        <v/>
      </c>
      <c r="J68" s="33" t="str">
        <f t="shared" si="19"/>
        <v/>
      </c>
      <c r="K68" s="33" t="str">
        <f t="shared" si="19"/>
        <v/>
      </c>
      <c r="L68" s="33" t="str">
        <f t="shared" si="19"/>
        <v/>
      </c>
      <c r="M68" s="33" t="str">
        <f t="shared" si="19"/>
        <v/>
      </c>
      <c r="N68" s="33"/>
      <c r="O68" s="33"/>
      <c r="P68" s="33">
        <f ca="1">D65</f>
        <v>1</v>
      </c>
      <c r="Q68" s="33"/>
      <c r="R68" s="33"/>
      <c r="S68" s="33"/>
      <c r="T68" s="33"/>
      <c r="U68" s="33"/>
      <c r="V68" s="33"/>
      <c r="W68" s="33"/>
      <c r="X68" s="33"/>
      <c r="Y68" s="33"/>
      <c r="Z68" t="str">
        <f t="shared" si="18"/>
        <v/>
      </c>
      <c r="AA68" t="str">
        <f t="shared" si="18"/>
        <v/>
      </c>
      <c r="AB68" t="str">
        <f t="shared" si="18"/>
        <v/>
      </c>
      <c r="AC68" t="str">
        <f t="shared" si="18"/>
        <v/>
      </c>
      <c r="AD68" t="str">
        <f t="shared" si="18"/>
        <v/>
      </c>
      <c r="AE68" t="str">
        <f t="shared" si="18"/>
        <v/>
      </c>
      <c r="AF68" t="str">
        <f t="shared" si="18"/>
        <v/>
      </c>
      <c r="AG68" t="str">
        <f t="shared" si="18"/>
        <v/>
      </c>
      <c r="AH68" t="str">
        <f t="shared" si="18"/>
        <v/>
      </c>
      <c r="AI68" t="str">
        <f t="shared" si="18"/>
        <v/>
      </c>
      <c r="AJ68" t="str">
        <f t="shared" si="18"/>
        <v/>
      </c>
      <c r="AK68" t="str">
        <f t="shared" si="18"/>
        <v/>
      </c>
      <c r="AL68" t="str">
        <f t="shared" si="18"/>
        <v/>
      </c>
      <c r="AM68" t="str">
        <f t="shared" si="18"/>
        <v/>
      </c>
      <c r="AN68" t="str">
        <f t="shared" si="18"/>
        <v/>
      </c>
      <c r="AO68" t="str">
        <f t="shared" si="18"/>
        <v/>
      </c>
      <c r="AP68" t="str">
        <f t="shared" si="18"/>
        <v/>
      </c>
      <c r="AQ68" t="str">
        <f t="shared" si="18"/>
        <v/>
      </c>
      <c r="AR68" t="str">
        <f t="shared" si="18"/>
        <v/>
      </c>
      <c r="AS68" t="str">
        <f t="shared" si="18"/>
        <v/>
      </c>
      <c r="AT68" t="str">
        <f t="shared" si="18"/>
        <v/>
      </c>
    </row>
    <row r="69" spans="1:52" ht="20.149999999999999" customHeight="1" x14ac:dyDescent="0.2">
      <c r="A69" t="str">
        <f t="shared" si="18"/>
        <v/>
      </c>
      <c r="B69" t="str">
        <f t="shared" si="18"/>
        <v/>
      </c>
      <c r="C69" t="str">
        <f t="shared" si="18"/>
        <v/>
      </c>
      <c r="F69" t="str">
        <f t="shared" si="18"/>
        <v/>
      </c>
      <c r="G69" t="str">
        <f t="shared" si="18"/>
        <v/>
      </c>
      <c r="H69" t="str">
        <f t="shared" si="18"/>
        <v/>
      </c>
      <c r="I69" t="str">
        <f t="shared" si="18"/>
        <v/>
      </c>
      <c r="J69" t="str">
        <f t="shared" si="18"/>
        <v/>
      </c>
      <c r="K69" t="str">
        <f t="shared" si="18"/>
        <v/>
      </c>
      <c r="L69" t="str">
        <f t="shared" si="18"/>
        <v/>
      </c>
      <c r="M69" t="str">
        <f t="shared" si="18"/>
        <v/>
      </c>
      <c r="N69" t="str">
        <f t="shared" si="18"/>
        <v/>
      </c>
      <c r="O69" t="str">
        <f t="shared" si="18"/>
        <v/>
      </c>
      <c r="P69" t="str">
        <f t="shared" si="18"/>
        <v/>
      </c>
      <c r="Q69" t="str">
        <f t="shared" si="18"/>
        <v/>
      </c>
      <c r="R69" t="str">
        <f t="shared" si="18"/>
        <v/>
      </c>
      <c r="S69" t="str">
        <f t="shared" si="18"/>
        <v/>
      </c>
      <c r="T69" t="str">
        <f t="shared" si="18"/>
        <v/>
      </c>
      <c r="U69" t="str">
        <f t="shared" si="18"/>
        <v/>
      </c>
      <c r="V69" t="str">
        <f t="shared" si="18"/>
        <v/>
      </c>
      <c r="W69" t="str">
        <f t="shared" si="18"/>
        <v/>
      </c>
      <c r="X69" t="str">
        <f t="shared" si="18"/>
        <v/>
      </c>
      <c r="Y69" t="str">
        <f t="shared" si="18"/>
        <v/>
      </c>
      <c r="Z69" t="str">
        <f t="shared" si="18"/>
        <v/>
      </c>
      <c r="AA69" t="str">
        <f t="shared" si="18"/>
        <v/>
      </c>
      <c r="AB69" t="str">
        <f t="shared" si="18"/>
        <v/>
      </c>
      <c r="AC69" t="str">
        <f t="shared" si="18"/>
        <v/>
      </c>
      <c r="AD69" t="str">
        <f t="shared" si="18"/>
        <v/>
      </c>
      <c r="AF69" t="str">
        <f t="shared" si="18"/>
        <v/>
      </c>
      <c r="AG69" t="str">
        <f t="shared" si="18"/>
        <v/>
      </c>
      <c r="AH69" t="str">
        <f t="shared" si="18"/>
        <v/>
      </c>
      <c r="AI69" t="str">
        <f t="shared" si="18"/>
        <v/>
      </c>
      <c r="AJ69" t="str">
        <f t="shared" si="18"/>
        <v/>
      </c>
      <c r="AK69" t="str">
        <f t="shared" si="18"/>
        <v/>
      </c>
      <c r="AL69" t="str">
        <f t="shared" si="18"/>
        <v/>
      </c>
      <c r="AM69" t="str">
        <f t="shared" si="18"/>
        <v/>
      </c>
      <c r="AN69" t="str">
        <f t="shared" si="18"/>
        <v/>
      </c>
      <c r="AO69" t="str">
        <f t="shared" si="18"/>
        <v/>
      </c>
      <c r="AP69" t="str">
        <f t="shared" si="18"/>
        <v/>
      </c>
      <c r="AQ69" t="str">
        <f t="shared" si="18"/>
        <v/>
      </c>
      <c r="AR69" t="str">
        <f t="shared" si="18"/>
        <v/>
      </c>
      <c r="AT69" t="str">
        <f t="shared" si="18"/>
        <v/>
      </c>
    </row>
    <row r="70" spans="1:52" ht="20.149999999999999" customHeight="1" x14ac:dyDescent="0.2">
      <c r="A70" t="str">
        <f>IF(A33="","",A33)</f>
        <v/>
      </c>
      <c r="B70" t="str">
        <f>IF(B33="","",B33)</f>
        <v/>
      </c>
      <c r="C70" s="1" t="str">
        <f>IF(C33="","",C33)</f>
        <v>(2)</v>
      </c>
      <c r="F70" t="str">
        <f>IF(F33="","",F33)</f>
        <v>ＡＢ＝</v>
      </c>
      <c r="J70">
        <f ca="1">IF(J33="","",J33)</f>
        <v>1</v>
      </c>
      <c r="K70" t="str">
        <f>IF(L33="","",L33)</f>
        <v>㎝のとき，ＤＥは何㎝ですか。</v>
      </c>
      <c r="AD70" t="str">
        <f>IF(AD33="","",AD33)</f>
        <v>E</v>
      </c>
      <c r="AQ70" t="str">
        <f>IF(AQ33="","",AQ33)</f>
        <v>F</v>
      </c>
    </row>
    <row r="71" spans="1:52" ht="20.149999999999999" customHeight="1" x14ac:dyDescent="0.2">
      <c r="A71" t="str">
        <f t="shared" ref="A71:AT73" si="20">IF(A34="","",A34)</f>
        <v/>
      </c>
      <c r="B71" t="str">
        <f t="shared" si="20"/>
        <v/>
      </c>
      <c r="C71" t="str">
        <f t="shared" si="20"/>
        <v/>
      </c>
      <c r="F71" s="33">
        <f ca="1">J70</f>
        <v>1</v>
      </c>
      <c r="G71" s="33" t="s">
        <v>22</v>
      </c>
      <c r="H71" s="33"/>
      <c r="I71" s="34">
        <f ca="1">P67</f>
        <v>2</v>
      </c>
      <c r="J71" s="34"/>
      <c r="K71" s="33" t="s">
        <v>211</v>
      </c>
      <c r="L71" s="33"/>
      <c r="M71" s="34">
        <f ca="1">AV71</f>
        <v>2</v>
      </c>
      <c r="N71" s="34"/>
      <c r="O71" s="15" t="str">
        <f t="shared" si="20"/>
        <v/>
      </c>
      <c r="P71" s="33" t="s">
        <v>212</v>
      </c>
      <c r="Q71" s="33" t="s">
        <v>213</v>
      </c>
      <c r="R71" s="33"/>
      <c r="S71" s="33" t="s">
        <v>214</v>
      </c>
      <c r="T71" t="str">
        <f t="shared" si="20"/>
        <v/>
      </c>
      <c r="U71" t="str">
        <f t="shared" si="20"/>
        <v/>
      </c>
      <c r="V71" t="str">
        <f t="shared" si="20"/>
        <v/>
      </c>
      <c r="W71" t="str">
        <f t="shared" si="20"/>
        <v/>
      </c>
      <c r="X71" t="str">
        <f t="shared" si="20"/>
        <v/>
      </c>
      <c r="Y71" t="str">
        <f t="shared" si="20"/>
        <v/>
      </c>
      <c r="Z71" t="str">
        <f t="shared" si="20"/>
        <v/>
      </c>
      <c r="AA71" t="str">
        <f t="shared" si="20"/>
        <v/>
      </c>
      <c r="AB71" t="str">
        <f t="shared" si="20"/>
        <v/>
      </c>
      <c r="AC71" t="str">
        <f t="shared" si="20"/>
        <v/>
      </c>
      <c r="AD71" t="str">
        <f t="shared" si="20"/>
        <v/>
      </c>
      <c r="AE71" t="str">
        <f t="shared" si="20"/>
        <v/>
      </c>
      <c r="AF71" t="str">
        <f t="shared" si="20"/>
        <v/>
      </c>
      <c r="AG71" t="str">
        <f t="shared" si="20"/>
        <v/>
      </c>
      <c r="AH71" t="str">
        <f t="shared" si="20"/>
        <v/>
      </c>
      <c r="AI71" t="str">
        <f t="shared" si="20"/>
        <v/>
      </c>
      <c r="AJ71" t="str">
        <f t="shared" si="20"/>
        <v/>
      </c>
      <c r="AK71" t="str">
        <f t="shared" si="20"/>
        <v/>
      </c>
      <c r="AL71" t="str">
        <f t="shared" si="20"/>
        <v/>
      </c>
      <c r="AM71" t="str">
        <f t="shared" si="20"/>
        <v/>
      </c>
      <c r="AN71" t="str">
        <f t="shared" si="20"/>
        <v/>
      </c>
      <c r="AO71" t="str">
        <f t="shared" si="20"/>
        <v/>
      </c>
      <c r="AP71" t="str">
        <f t="shared" si="20"/>
        <v/>
      </c>
      <c r="AQ71" t="str">
        <f t="shared" si="20"/>
        <v/>
      </c>
      <c r="AR71" t="str">
        <f t="shared" si="20"/>
        <v/>
      </c>
      <c r="AS71" t="str">
        <f t="shared" si="20"/>
        <v/>
      </c>
      <c r="AT71" t="str">
        <f t="shared" si="20"/>
        <v/>
      </c>
      <c r="AU71" s="17">
        <f ca="1">F71*I71</f>
        <v>2</v>
      </c>
      <c r="AV71" s="17">
        <f ca="1">AU71/GCD(AU71,AU72)</f>
        <v>2</v>
      </c>
    </row>
    <row r="72" spans="1:52" ht="20.149999999999999" customHeight="1" x14ac:dyDescent="0.2">
      <c r="A72" t="str">
        <f t="shared" si="20"/>
        <v/>
      </c>
      <c r="B72" t="str">
        <f t="shared" si="20"/>
        <v/>
      </c>
      <c r="C72" t="str">
        <f t="shared" si="20"/>
        <v/>
      </c>
      <c r="F72" s="33"/>
      <c r="G72" s="33"/>
      <c r="H72" s="33"/>
      <c r="I72" s="33" t="str">
        <f ca="1">IF(P68=1,"",P68)</f>
        <v/>
      </c>
      <c r="J72" s="33"/>
      <c r="K72" s="33"/>
      <c r="L72" s="33"/>
      <c r="M72" s="33" t="str">
        <f ca="1">IF(AV72=1,"",AV72)</f>
        <v/>
      </c>
      <c r="N72" s="33"/>
      <c r="O72" s="15" t="str">
        <f t="shared" si="20"/>
        <v/>
      </c>
      <c r="P72" s="33"/>
      <c r="Q72" s="33"/>
      <c r="R72" s="33"/>
      <c r="S72" s="33"/>
      <c r="T72" t="str">
        <f t="shared" si="20"/>
        <v/>
      </c>
      <c r="U72" t="str">
        <f t="shared" si="20"/>
        <v/>
      </c>
      <c r="V72" t="str">
        <f t="shared" si="20"/>
        <v/>
      </c>
      <c r="W72" t="str">
        <f t="shared" si="20"/>
        <v/>
      </c>
      <c r="X72" t="str">
        <f t="shared" si="20"/>
        <v/>
      </c>
      <c r="Y72" t="str">
        <f t="shared" si="20"/>
        <v/>
      </c>
      <c r="Z72" t="str">
        <f t="shared" si="20"/>
        <v/>
      </c>
      <c r="AA72" t="str">
        <f t="shared" si="20"/>
        <v/>
      </c>
      <c r="AB72" t="str">
        <f t="shared" si="20"/>
        <v/>
      </c>
      <c r="AC72" t="str">
        <f t="shared" si="20"/>
        <v/>
      </c>
      <c r="AD72" t="str">
        <f t="shared" si="20"/>
        <v/>
      </c>
      <c r="AE72" t="str">
        <f t="shared" si="20"/>
        <v/>
      </c>
      <c r="AF72" t="str">
        <f t="shared" si="20"/>
        <v/>
      </c>
      <c r="AG72" t="str">
        <f t="shared" si="20"/>
        <v/>
      </c>
      <c r="AH72" t="str">
        <f t="shared" si="20"/>
        <v/>
      </c>
      <c r="AI72" t="str">
        <f t="shared" si="20"/>
        <v/>
      </c>
      <c r="AJ72" t="str">
        <f t="shared" si="20"/>
        <v/>
      </c>
      <c r="AK72" t="str">
        <f t="shared" si="20"/>
        <v/>
      </c>
      <c r="AL72" t="str">
        <f t="shared" si="20"/>
        <v/>
      </c>
      <c r="AM72" t="str">
        <f t="shared" si="20"/>
        <v/>
      </c>
      <c r="AN72" t="str">
        <f t="shared" si="20"/>
        <v/>
      </c>
      <c r="AO72" t="str">
        <f t="shared" si="20"/>
        <v/>
      </c>
      <c r="AP72" t="str">
        <f t="shared" si="20"/>
        <v/>
      </c>
      <c r="AQ72" t="str">
        <f t="shared" si="20"/>
        <v/>
      </c>
      <c r="AR72" t="str">
        <f t="shared" si="20"/>
        <v/>
      </c>
      <c r="AS72" t="str">
        <f t="shared" si="20"/>
        <v/>
      </c>
      <c r="AT72" t="str">
        <f t="shared" si="20"/>
        <v/>
      </c>
      <c r="AU72" s="17">
        <f ca="1">P68</f>
        <v>1</v>
      </c>
      <c r="AV72" s="17">
        <f ca="1">AU72/GCD(AU72,AU71)</f>
        <v>1</v>
      </c>
    </row>
    <row r="73" spans="1:52" ht="20.149999999999999" customHeight="1" x14ac:dyDescent="0.2">
      <c r="A73" t="str">
        <f t="shared" si="20"/>
        <v/>
      </c>
      <c r="B73" t="str">
        <f t="shared" si="20"/>
        <v/>
      </c>
      <c r="C73" t="str">
        <f t="shared" si="20"/>
        <v/>
      </c>
      <c r="F73" t="str">
        <f t="shared" si="20"/>
        <v/>
      </c>
      <c r="G73" t="str">
        <f t="shared" si="20"/>
        <v/>
      </c>
      <c r="H73" t="str">
        <f t="shared" si="20"/>
        <v/>
      </c>
      <c r="I73" t="str">
        <f t="shared" si="20"/>
        <v/>
      </c>
      <c r="J73" t="str">
        <f t="shared" si="20"/>
        <v/>
      </c>
      <c r="K73" t="str">
        <f t="shared" si="20"/>
        <v/>
      </c>
      <c r="L73" t="str">
        <f t="shared" si="20"/>
        <v/>
      </c>
      <c r="M73" t="str">
        <f t="shared" si="20"/>
        <v/>
      </c>
      <c r="N73" t="str">
        <f t="shared" si="20"/>
        <v/>
      </c>
      <c r="O73" t="str">
        <f t="shared" si="20"/>
        <v/>
      </c>
      <c r="P73" t="str">
        <f t="shared" si="20"/>
        <v/>
      </c>
      <c r="Q73" t="str">
        <f t="shared" si="20"/>
        <v/>
      </c>
      <c r="R73" t="str">
        <f t="shared" si="20"/>
        <v/>
      </c>
      <c r="S73" t="str">
        <f t="shared" si="20"/>
        <v/>
      </c>
      <c r="T73" t="str">
        <f t="shared" si="20"/>
        <v/>
      </c>
      <c r="U73" t="str">
        <f t="shared" si="20"/>
        <v/>
      </c>
      <c r="V73" t="str">
        <f t="shared" si="20"/>
        <v/>
      </c>
      <c r="W73" t="str">
        <f t="shared" si="20"/>
        <v/>
      </c>
      <c r="X73" t="str">
        <f t="shared" si="20"/>
        <v/>
      </c>
      <c r="Y73" t="str">
        <f t="shared" si="20"/>
        <v/>
      </c>
      <c r="Z73" t="str">
        <f t="shared" si="20"/>
        <v/>
      </c>
      <c r="AA73" t="str">
        <f t="shared" si="20"/>
        <v/>
      </c>
      <c r="AB73" t="str">
        <f t="shared" si="20"/>
        <v/>
      </c>
      <c r="AC73" t="str">
        <f t="shared" si="20"/>
        <v/>
      </c>
      <c r="AD73" t="str">
        <f t="shared" si="20"/>
        <v/>
      </c>
      <c r="AE73" t="str">
        <f t="shared" si="20"/>
        <v/>
      </c>
      <c r="AF73" t="str">
        <f t="shared" si="20"/>
        <v/>
      </c>
      <c r="AG73" t="str">
        <f t="shared" si="20"/>
        <v/>
      </c>
      <c r="AH73" t="str">
        <f t="shared" si="20"/>
        <v/>
      </c>
      <c r="AI73" t="str">
        <f t="shared" si="20"/>
        <v/>
      </c>
      <c r="AJ73" t="str">
        <f t="shared" si="20"/>
        <v/>
      </c>
      <c r="AK73" t="str">
        <f t="shared" si="20"/>
        <v/>
      </c>
      <c r="AL73" t="str">
        <f t="shared" si="20"/>
        <v/>
      </c>
      <c r="AM73" t="str">
        <f t="shared" si="20"/>
        <v/>
      </c>
      <c r="AN73" t="str">
        <f t="shared" si="20"/>
        <v/>
      </c>
      <c r="AO73" t="str">
        <f t="shared" si="20"/>
        <v/>
      </c>
      <c r="AP73" t="str">
        <f t="shared" si="20"/>
        <v/>
      </c>
      <c r="AQ73" t="str">
        <f t="shared" si="20"/>
        <v/>
      </c>
      <c r="AR73" t="str">
        <f t="shared" si="20"/>
        <v/>
      </c>
      <c r="AS73" t="str">
        <f t="shared" si="20"/>
        <v/>
      </c>
      <c r="AT73" t="str">
        <f t="shared" si="20"/>
        <v/>
      </c>
    </row>
    <row r="74" spans="1:52" ht="20.149999999999999" customHeight="1" x14ac:dyDescent="0.2"/>
    <row r="75" spans="1:52" ht="20.149999999999999" customHeight="1" x14ac:dyDescent="0.2"/>
    <row r="76" spans="1:52" ht="20.149999999999999" customHeight="1" x14ac:dyDescent="0.2"/>
    <row r="77" spans="1:52" ht="20.149999999999999" customHeight="1" x14ac:dyDescent="0.2"/>
    <row r="78" spans="1:52" ht="20.149999999999999" customHeight="1" x14ac:dyDescent="0.2"/>
    <row r="79" spans="1:52" ht="20.149999999999999" customHeight="1" x14ac:dyDescent="0.2"/>
    <row r="80" spans="1:5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37">
    <mergeCell ref="C8:E9"/>
    <mergeCell ref="F8:H9"/>
    <mergeCell ref="I8:J9"/>
    <mergeCell ref="K8:M9"/>
    <mergeCell ref="N8:U9"/>
    <mergeCell ref="Z8:AE9"/>
    <mergeCell ref="AO1:AP1"/>
    <mergeCell ref="AH3:AI3"/>
    <mergeCell ref="AF4:AG4"/>
    <mergeCell ref="F5:H5"/>
    <mergeCell ref="I5:J5"/>
    <mergeCell ref="K5:M5"/>
    <mergeCell ref="N5:O5"/>
    <mergeCell ref="S5:T5"/>
    <mergeCell ref="AO38:AP38"/>
    <mergeCell ref="AH40:AI40"/>
    <mergeCell ref="F22:G22"/>
    <mergeCell ref="H22:I22"/>
    <mergeCell ref="K22:L22"/>
    <mergeCell ref="M22:N22"/>
    <mergeCell ref="O22:P22"/>
    <mergeCell ref="Q22:R22"/>
    <mergeCell ref="C12:E13"/>
    <mergeCell ref="F12:M13"/>
    <mergeCell ref="R12:X13"/>
    <mergeCell ref="F18:G18"/>
    <mergeCell ref="H18:I18"/>
    <mergeCell ref="J18:K18"/>
    <mergeCell ref="L18:M18"/>
    <mergeCell ref="N18:O18"/>
    <mergeCell ref="P18:Q18"/>
    <mergeCell ref="R18:S18"/>
    <mergeCell ref="AF41:AG41"/>
    <mergeCell ref="F42:H42"/>
    <mergeCell ref="I42:J42"/>
    <mergeCell ref="K42:M42"/>
    <mergeCell ref="N42:O42"/>
    <mergeCell ref="S42:T42"/>
    <mergeCell ref="D28:E28"/>
    <mergeCell ref="F28:G28"/>
    <mergeCell ref="H28:I28"/>
    <mergeCell ref="J33:K33"/>
    <mergeCell ref="T43:U43"/>
    <mergeCell ref="V43:W43"/>
    <mergeCell ref="X43:Y43"/>
    <mergeCell ref="Z43:AA43"/>
    <mergeCell ref="AB43:AC43"/>
    <mergeCell ref="C45:E46"/>
    <mergeCell ref="F45:H46"/>
    <mergeCell ref="I45:J46"/>
    <mergeCell ref="K45:M46"/>
    <mergeCell ref="N45:U46"/>
    <mergeCell ref="F43:H43"/>
    <mergeCell ref="I43:J43"/>
    <mergeCell ref="K43:M43"/>
    <mergeCell ref="N43:O43"/>
    <mergeCell ref="P43:Q43"/>
    <mergeCell ref="R43:S43"/>
    <mergeCell ref="P48:Q48"/>
    <mergeCell ref="T48:U48"/>
    <mergeCell ref="C49:E50"/>
    <mergeCell ref="F49:M50"/>
    <mergeCell ref="O49:P49"/>
    <mergeCell ref="R49:X50"/>
    <mergeCell ref="O50:P50"/>
    <mergeCell ref="W45:X45"/>
    <mergeCell ref="Z45:AE46"/>
    <mergeCell ref="W46:X46"/>
    <mergeCell ref="F47:H48"/>
    <mergeCell ref="I47:J48"/>
    <mergeCell ref="K47:M48"/>
    <mergeCell ref="N47:O48"/>
    <mergeCell ref="P47:Q47"/>
    <mergeCell ref="R47:S48"/>
    <mergeCell ref="T47:U47"/>
    <mergeCell ref="G56:H56"/>
    <mergeCell ref="I56:J56"/>
    <mergeCell ref="K56:L56"/>
    <mergeCell ref="M56:O56"/>
    <mergeCell ref="I57:J57"/>
    <mergeCell ref="K57:L57"/>
    <mergeCell ref="M57:N57"/>
    <mergeCell ref="T51:U51"/>
    <mergeCell ref="P52:Q52"/>
    <mergeCell ref="T52:U52"/>
    <mergeCell ref="F55:G55"/>
    <mergeCell ref="H55:I55"/>
    <mergeCell ref="J55:K55"/>
    <mergeCell ref="L55:M55"/>
    <mergeCell ref="N55:O55"/>
    <mergeCell ref="P55:Q55"/>
    <mergeCell ref="R55:S55"/>
    <mergeCell ref="F51:H52"/>
    <mergeCell ref="I51:J52"/>
    <mergeCell ref="K51:M52"/>
    <mergeCell ref="N51:O52"/>
    <mergeCell ref="P51:Q51"/>
    <mergeCell ref="R51:S52"/>
    <mergeCell ref="L62:M62"/>
    <mergeCell ref="D65:E65"/>
    <mergeCell ref="F65:G65"/>
    <mergeCell ref="H65:I65"/>
    <mergeCell ref="F67:H68"/>
    <mergeCell ref="I67:J68"/>
    <mergeCell ref="K67:M68"/>
    <mergeCell ref="R59:S59"/>
    <mergeCell ref="F60:G60"/>
    <mergeCell ref="H60:I60"/>
    <mergeCell ref="J60:K60"/>
    <mergeCell ref="L60:N60"/>
    <mergeCell ref="H61:I61"/>
    <mergeCell ref="J61:K61"/>
    <mergeCell ref="L61:M61"/>
    <mergeCell ref="F59:G59"/>
    <mergeCell ref="H59:I59"/>
    <mergeCell ref="J59:K59"/>
    <mergeCell ref="L59:M59"/>
    <mergeCell ref="N59:O59"/>
    <mergeCell ref="P59:Q59"/>
    <mergeCell ref="I72:J72"/>
    <mergeCell ref="M72:N72"/>
    <mergeCell ref="Y67:Y68"/>
    <mergeCell ref="P68:Q68"/>
    <mergeCell ref="F71:F72"/>
    <mergeCell ref="G71:H72"/>
    <mergeCell ref="I71:J71"/>
    <mergeCell ref="K71:L72"/>
    <mergeCell ref="M71:N71"/>
    <mergeCell ref="P71:P72"/>
    <mergeCell ref="Q71:R72"/>
    <mergeCell ref="S71:S72"/>
    <mergeCell ref="N67:O68"/>
    <mergeCell ref="P67:Q67"/>
    <mergeCell ref="R67:S68"/>
    <mergeCell ref="T67:U68"/>
    <mergeCell ref="V67:V68"/>
    <mergeCell ref="W67:X68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7"/>
  </cols>
  <sheetData>
    <row r="1" spans="1:52" ht="23.5" x14ac:dyDescent="0.2">
      <c r="D1" s="3" t="s">
        <v>35</v>
      </c>
      <c r="AM1" s="2" t="s">
        <v>34</v>
      </c>
      <c r="AN1" s="2"/>
      <c r="AO1" s="45"/>
      <c r="AP1" s="45"/>
      <c r="AR1" s="17"/>
      <c r="AS1" s="17"/>
      <c r="AT1" s="17"/>
      <c r="AW1"/>
      <c r="AX1"/>
      <c r="AY1"/>
    </row>
    <row r="2" spans="1:52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S2" s="17"/>
      <c r="AT2" s="17"/>
      <c r="AW2"/>
      <c r="AX2"/>
      <c r="AY2"/>
    </row>
    <row r="3" spans="1:52" ht="20.149999999999999" customHeight="1" x14ac:dyDescent="0.2">
      <c r="A3" s="1" t="s">
        <v>36</v>
      </c>
      <c r="B3" s="1"/>
      <c r="C3" t="s">
        <v>38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7">
        <v>1</v>
      </c>
      <c r="AV3" s="17" t="s">
        <v>76</v>
      </c>
      <c r="AW3" s="17">
        <f ca="1">INT(RAND()*5)*5+40</f>
        <v>40</v>
      </c>
      <c r="AX3" s="17" t="s">
        <v>77</v>
      </c>
      <c r="AY3" s="17">
        <f ca="1">AW3</f>
        <v>40</v>
      </c>
    </row>
    <row r="4" spans="1:52" ht="20.149999999999999" customHeight="1" x14ac:dyDescent="0.2">
      <c r="A4" s="1"/>
      <c r="B4" s="1"/>
      <c r="C4" t="s">
        <v>39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7">
        <v>2</v>
      </c>
      <c r="AV4" s="17" t="s">
        <v>78</v>
      </c>
      <c r="AW4" s="17">
        <f ca="1">INT(RAND()*5)*5+60</f>
        <v>75</v>
      </c>
      <c r="AX4" s="17" t="s">
        <v>79</v>
      </c>
      <c r="AY4" s="17">
        <f ca="1">AW4</f>
        <v>75</v>
      </c>
    </row>
    <row r="5" spans="1:52" ht="20.149999999999999" customHeight="1" x14ac:dyDescent="0.2">
      <c r="A5" s="1"/>
      <c r="B5" s="1"/>
      <c r="C5" t="s">
        <v>37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52" ht="20.149999999999999" customHeight="1" x14ac:dyDescent="0.2">
      <c r="A6" s="1"/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52" ht="20.149999999999999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52" ht="20.149999999999999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52" ht="20.149999999999999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52" ht="20.149999999999999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52" ht="20.149999999999999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9">
        <f ca="1">INT(RAND()*2+1)</f>
        <v>1</v>
      </c>
      <c r="AE11" s="1"/>
      <c r="AF11" s="1" t="str">
        <f ca="1">VLOOKUP($AD$11,$AU$3:$AY$4,2)</f>
        <v>∠ＡＢＣ＝</v>
      </c>
      <c r="AI11" s="1"/>
      <c r="AJ11" s="1"/>
      <c r="AM11" s="39">
        <f ca="1">VLOOKUP($AD$11,$AU$3:$AY$4,3)</f>
        <v>40</v>
      </c>
      <c r="AN11" s="39" t="str">
        <f ca="1">VLOOKUP($AD$11,$AU$3:$AY$4,2)</f>
        <v>∠ＡＢＣ＝</v>
      </c>
      <c r="AO11" t="s">
        <v>40</v>
      </c>
      <c r="AP11" s="1"/>
      <c r="AQ11" s="1"/>
      <c r="AR11" s="1"/>
      <c r="AS11" s="1"/>
      <c r="AT11" s="1"/>
      <c r="AU11" s="19"/>
      <c r="AV11" s="19"/>
      <c r="AZ11" s="18"/>
    </row>
    <row r="12" spans="1:52" ht="20.149999999999999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 t="str">
        <f ca="1">VLOOKUP($AD$11,$AU$3:$AY$4,4)</f>
        <v>∠ＡＥＤ＝</v>
      </c>
      <c r="AI12" s="1"/>
      <c r="AJ12" s="1"/>
      <c r="AL12" s="1"/>
      <c r="AM12" s="39">
        <f ca="1">VLOOKUP($AD$11,$AU$3:$AY$4,5)</f>
        <v>40</v>
      </c>
      <c r="AN12" s="39" t="str">
        <f ca="1">VLOOKUP($AD$11,$AU$3:$AY$4,2)</f>
        <v>∠ＡＢＣ＝</v>
      </c>
      <c r="AO12" t="s">
        <v>40</v>
      </c>
      <c r="AP12" s="1"/>
      <c r="AQ12" s="1"/>
      <c r="AR12" s="1"/>
      <c r="AS12" s="1"/>
      <c r="AT12" s="1"/>
      <c r="AU12" s="19"/>
      <c r="AV12" s="19"/>
      <c r="AZ12" s="18"/>
    </row>
    <row r="13" spans="1:52" ht="20.149999999999999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52" ht="20.149999999999999" customHeight="1" x14ac:dyDescent="0.2">
      <c r="A14" s="1" t="s">
        <v>47</v>
      </c>
      <c r="B14" s="1"/>
      <c r="C14" s="1"/>
      <c r="D14" t="s">
        <v>48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52" ht="20.149999999999999" customHeight="1" x14ac:dyDescent="0.2">
      <c r="A15" s="1"/>
      <c r="B15" s="1"/>
      <c r="C15" s="1"/>
      <c r="D15" t="s">
        <v>49</v>
      </c>
      <c r="E15" s="1"/>
      <c r="F15" s="1"/>
      <c r="G15" s="1"/>
      <c r="H15" s="1">
        <f ca="1">INT(RAND()*3)+3</f>
        <v>5</v>
      </c>
      <c r="I15" t="s">
        <v>50</v>
      </c>
      <c r="J15" s="1"/>
      <c r="K15" s="1"/>
      <c r="L15" s="1"/>
      <c r="M15" s="1"/>
      <c r="N15" s="1"/>
      <c r="O15" s="1"/>
      <c r="P15" s="1">
        <f ca="1">INT(RAND()*3)+5</f>
        <v>5</v>
      </c>
      <c r="Q15" t="s">
        <v>51</v>
      </c>
      <c r="R15" s="1"/>
      <c r="S15" s="1"/>
      <c r="T15" s="1"/>
      <c r="U15" s="1"/>
      <c r="V15" s="1"/>
      <c r="W15" s="48">
        <f ca="1">H15*AS15</f>
        <v>12.5</v>
      </c>
      <c r="X15" s="48"/>
      <c r="Y15" s="48"/>
      <c r="Z15" t="s">
        <v>52</v>
      </c>
      <c r="AA15" s="1"/>
      <c r="AB15" s="1"/>
      <c r="AC15" s="1"/>
      <c r="AD15" s="1"/>
      <c r="AE15" s="1"/>
      <c r="AF15" s="48">
        <f ca="1">P15*AS15</f>
        <v>12.5</v>
      </c>
      <c r="AG15" s="48"/>
      <c r="AH15" s="48"/>
      <c r="AI15" t="s">
        <v>53</v>
      </c>
      <c r="AJ15" s="1"/>
      <c r="AK15" s="1"/>
      <c r="AL15" s="1"/>
      <c r="AM15" s="1"/>
      <c r="AN15" s="1"/>
      <c r="AO15" s="1"/>
      <c r="AP15" s="1"/>
      <c r="AQ15" s="1"/>
      <c r="AR15" s="1"/>
      <c r="AS15" s="19">
        <f ca="1">INT(RAND()*4)*0.5+1.5</f>
        <v>2.5</v>
      </c>
      <c r="AT15" s="17"/>
      <c r="AX15"/>
      <c r="AY15"/>
    </row>
    <row r="16" spans="1:52" ht="20.149999999999999" customHeight="1" x14ac:dyDescent="0.2">
      <c r="A16" s="1"/>
      <c r="B16" s="1"/>
      <c r="C16" s="1"/>
      <c r="D16" t="s">
        <v>54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ht="20.149999999999999" customHeight="1" x14ac:dyDescent="0.2">
      <c r="A17" s="1"/>
      <c r="B17" s="1"/>
      <c r="C17" s="1"/>
      <c r="D17" t="s">
        <v>55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ht="20.149999999999999" customHeight="1" x14ac:dyDescent="0.2">
      <c r="A18" s="1"/>
      <c r="B18" s="1"/>
      <c r="C18" s="1" t="s">
        <v>56</v>
      </c>
      <c r="D18" s="1"/>
      <c r="E18" s="1"/>
      <c r="F18" t="s">
        <v>58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ht="20.149999999999999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20.149999999999999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 ht="20.149999999999999" customHeight="1" x14ac:dyDescent="0.2">
      <c r="A21" s="1"/>
      <c r="B21" s="1"/>
      <c r="C21" s="1"/>
      <c r="D21" s="1"/>
      <c r="E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 ht="20.149999999999999" customHeight="1" x14ac:dyDescent="0.2">
      <c r="A22" s="1"/>
      <c r="B22" s="1"/>
      <c r="C22" s="1"/>
      <c r="D22" s="1"/>
      <c r="E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 ht="20.149999999999999" customHeight="1" x14ac:dyDescent="0.2">
      <c r="A23" s="1"/>
      <c r="B23" s="1"/>
      <c r="C23" s="1"/>
      <c r="D23" s="1"/>
      <c r="E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 ht="20.149999999999999" customHeight="1" x14ac:dyDescent="0.2">
      <c r="A24" s="1"/>
      <c r="B24" s="1"/>
      <c r="C24" s="1" t="s">
        <v>62</v>
      </c>
      <c r="D24" s="1"/>
      <c r="E24" s="1"/>
      <c r="F24" t="s">
        <v>57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 ht="20.149999999999999" customHeight="1" x14ac:dyDescent="0.2">
      <c r="A25" s="1"/>
      <c r="B25" s="1"/>
      <c r="C25" s="1"/>
      <c r="D25" s="1"/>
      <c r="E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 ht="20.149999999999999" customHeight="1" x14ac:dyDescent="0.2">
      <c r="A26" s="1"/>
      <c r="B26" s="1"/>
      <c r="C26" s="1"/>
      <c r="D26" s="1"/>
      <c r="E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 ht="20.149999999999999" customHeight="1" x14ac:dyDescent="0.2">
      <c r="A27" s="1"/>
      <c r="B27" s="1"/>
      <c r="C27" s="1"/>
      <c r="D27" s="1"/>
      <c r="E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 ht="20.149999999999999" customHeight="1" x14ac:dyDescent="0.2">
      <c r="A28" s="1"/>
      <c r="B28" s="1"/>
      <c r="C28" s="1"/>
      <c r="D28" s="1"/>
      <c r="E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 ht="20.149999999999999" customHeight="1" x14ac:dyDescent="0.2">
      <c r="A29" s="1"/>
      <c r="B29" s="1"/>
      <c r="C29" s="1"/>
      <c r="D29" s="1"/>
      <c r="E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20.149999999999999" customHeight="1" x14ac:dyDescent="0.2">
      <c r="A30" s="1"/>
      <c r="B30" s="1"/>
      <c r="C30" s="1"/>
      <c r="D30" s="1"/>
      <c r="E30" s="1"/>
      <c r="G30" s="1"/>
      <c r="H30" s="1"/>
      <c r="I30" s="1"/>
      <c r="J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20.149999999999999" customHeight="1" x14ac:dyDescent="0.2">
      <c r="A31" s="1"/>
      <c r="B31" s="1"/>
      <c r="C31" s="1" t="s">
        <v>70</v>
      </c>
      <c r="D31" s="1"/>
      <c r="E31" s="1"/>
      <c r="F31" t="s">
        <v>65</v>
      </c>
      <c r="G31" s="1"/>
      <c r="H31" s="1"/>
      <c r="I31" s="1"/>
      <c r="J31" s="1">
        <f ca="1">INT(RAND()*3)+2</f>
        <v>3</v>
      </c>
      <c r="K31" t="s">
        <v>66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 ht="20.149999999999999" customHeight="1" x14ac:dyDescent="0.2">
      <c r="A32" s="1"/>
      <c r="B32" s="1"/>
      <c r="C32" s="1"/>
      <c r="D32" s="1"/>
      <c r="E32" s="1"/>
      <c r="G32" s="1"/>
      <c r="H32" s="1"/>
      <c r="I32" s="1"/>
      <c r="J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51" ht="20.149999999999999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51" ht="20.149999999999999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51" ht="20.149999999999999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51" ht="19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51" ht="19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51" ht="23.5" x14ac:dyDescent="0.2">
      <c r="D38" s="3" t="str">
        <f>IF(D1="","",D1)</f>
        <v>三角形の相似条件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S38" s="17"/>
      <c r="AT38" s="17"/>
      <c r="AW38"/>
      <c r="AX38"/>
      <c r="AY38"/>
    </row>
    <row r="39" spans="1:51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S39" s="17"/>
      <c r="AT39" s="17"/>
      <c r="AW39"/>
      <c r="AX39"/>
      <c r="AY39"/>
    </row>
    <row r="40" spans="1:51" ht="20.149999999999999" customHeight="1" x14ac:dyDescent="0.2">
      <c r="A40" s="1" t="str">
        <f t="shared" ref="A40:C42" si="0">IF(A3="","",A3)</f>
        <v>１．</v>
      </c>
      <c r="B40" s="1" t="str">
        <f t="shared" si="0"/>
        <v/>
      </c>
      <c r="C40" t="str">
        <f t="shared" si="0"/>
        <v>右の図で，相似な三角形を記号∽を使って表し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51" ht="20.149999999999999" customHeight="1" x14ac:dyDescent="0.2">
      <c r="A41" s="1" t="str">
        <f t="shared" si="0"/>
        <v/>
      </c>
      <c r="B41" s="1" t="str">
        <f t="shared" si="0"/>
        <v/>
      </c>
      <c r="C41" t="str">
        <f t="shared" si="0"/>
        <v>なさい。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51" ht="20.149999999999999" customHeight="1" x14ac:dyDescent="0.2">
      <c r="A42" s="1" t="str">
        <f t="shared" si="0"/>
        <v/>
      </c>
      <c r="B42" s="1" t="str">
        <f t="shared" si="0"/>
        <v/>
      </c>
      <c r="C42" t="str">
        <f t="shared" si="0"/>
        <v>また，そのとき使った相似条件をいいなさい。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</row>
    <row r="43" spans="1:51" ht="20.149999999999999" customHeight="1" x14ac:dyDescent="0.2">
      <c r="A43" s="1" t="str">
        <f t="shared" ref="A43:B49" si="1">IF(A6="","",A6)</f>
        <v/>
      </c>
      <c r="B43" s="1" t="str">
        <f t="shared" si="1"/>
        <v/>
      </c>
      <c r="Z43" s="1"/>
      <c r="AA43" s="1"/>
      <c r="AB43" s="1"/>
      <c r="AC43" s="1" t="str">
        <f t="shared" ref="AC43:AT43" si="2">IF(AC6="","",AC6)</f>
        <v/>
      </c>
      <c r="AD43" s="1" t="str">
        <f t="shared" si="2"/>
        <v/>
      </c>
      <c r="AE43" s="1" t="str">
        <f t="shared" si="2"/>
        <v/>
      </c>
      <c r="AF43" s="1" t="str">
        <f t="shared" si="2"/>
        <v/>
      </c>
      <c r="AG43" s="1" t="str">
        <f t="shared" si="2"/>
        <v/>
      </c>
      <c r="AH43" s="1" t="str">
        <f t="shared" si="2"/>
        <v/>
      </c>
      <c r="AI43" s="1" t="str">
        <f t="shared" si="2"/>
        <v/>
      </c>
      <c r="AJ43" s="1" t="str">
        <f t="shared" si="2"/>
        <v/>
      </c>
      <c r="AK43" s="1" t="str">
        <f t="shared" si="2"/>
        <v/>
      </c>
      <c r="AL43" s="1" t="str">
        <f t="shared" si="2"/>
        <v/>
      </c>
      <c r="AM43" s="1" t="str">
        <f t="shared" si="2"/>
        <v/>
      </c>
      <c r="AN43" s="1" t="str">
        <f t="shared" si="2"/>
        <v/>
      </c>
      <c r="AO43" s="1" t="str">
        <f t="shared" si="2"/>
        <v/>
      </c>
      <c r="AP43" s="1" t="str">
        <f t="shared" si="2"/>
        <v/>
      </c>
      <c r="AQ43" s="1" t="str">
        <f t="shared" si="2"/>
        <v/>
      </c>
      <c r="AR43" s="1" t="str">
        <f t="shared" si="2"/>
        <v/>
      </c>
      <c r="AS43" s="1" t="str">
        <f t="shared" si="2"/>
        <v/>
      </c>
      <c r="AT43" s="1" t="str">
        <f t="shared" si="2"/>
        <v/>
      </c>
    </row>
    <row r="44" spans="1:51" ht="20.149999999999999" customHeight="1" x14ac:dyDescent="0.2">
      <c r="A44" s="1" t="str">
        <f t="shared" si="1"/>
        <v/>
      </c>
      <c r="B44" s="1" t="str">
        <f t="shared" si="1"/>
        <v/>
      </c>
      <c r="C44" s="15" t="s">
        <v>59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 t="str">
        <f t="shared" ref="AB44:AT44" si="3">IF(AB7="","",AB7)</f>
        <v/>
      </c>
      <c r="AC44" s="1" t="str">
        <f t="shared" si="3"/>
        <v/>
      </c>
      <c r="AD44" s="1" t="str">
        <f t="shared" si="3"/>
        <v/>
      </c>
      <c r="AE44" s="1" t="str">
        <f t="shared" si="3"/>
        <v/>
      </c>
      <c r="AF44" s="1" t="str">
        <f t="shared" si="3"/>
        <v/>
      </c>
      <c r="AG44" s="1" t="str">
        <f t="shared" si="3"/>
        <v/>
      </c>
      <c r="AH44" s="1" t="str">
        <f t="shared" si="3"/>
        <v/>
      </c>
      <c r="AI44" s="1" t="str">
        <f t="shared" si="3"/>
        <v/>
      </c>
      <c r="AJ44" s="1" t="str">
        <f t="shared" si="3"/>
        <v/>
      </c>
      <c r="AK44" s="1" t="str">
        <f t="shared" si="3"/>
        <v/>
      </c>
      <c r="AL44" s="1" t="str">
        <f t="shared" si="3"/>
        <v/>
      </c>
      <c r="AM44" s="1" t="str">
        <f t="shared" si="3"/>
        <v/>
      </c>
      <c r="AN44" s="1" t="str">
        <f t="shared" si="3"/>
        <v/>
      </c>
      <c r="AO44" s="1" t="str">
        <f t="shared" si="3"/>
        <v/>
      </c>
      <c r="AP44" s="1" t="str">
        <f t="shared" si="3"/>
        <v/>
      </c>
      <c r="AQ44" s="1" t="str">
        <f t="shared" si="3"/>
        <v/>
      </c>
      <c r="AR44" s="1" t="str">
        <f t="shared" si="3"/>
        <v/>
      </c>
      <c r="AS44" s="1" t="str">
        <f t="shared" si="3"/>
        <v/>
      </c>
      <c r="AT44" s="1" t="str">
        <f t="shared" si="3"/>
        <v/>
      </c>
    </row>
    <row r="45" spans="1:51" ht="20.149999999999999" customHeight="1" x14ac:dyDescent="0.2">
      <c r="A45" s="1" t="str">
        <f t="shared" si="1"/>
        <v/>
      </c>
      <c r="B45" s="1" t="str">
        <f t="shared" si="1"/>
        <v/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 t="str">
        <f t="shared" ref="AC45:AT45" si="4">IF(AC8="","",AC8)</f>
        <v/>
      </c>
      <c r="AD45" s="1" t="str">
        <f t="shared" si="4"/>
        <v/>
      </c>
      <c r="AE45" s="1" t="str">
        <f t="shared" si="4"/>
        <v/>
      </c>
      <c r="AF45" s="1" t="str">
        <f t="shared" si="4"/>
        <v/>
      </c>
      <c r="AG45" s="1" t="str">
        <f t="shared" si="4"/>
        <v/>
      </c>
      <c r="AH45" s="1" t="str">
        <f t="shared" si="4"/>
        <v/>
      </c>
      <c r="AI45" s="1" t="str">
        <f t="shared" si="4"/>
        <v/>
      </c>
      <c r="AJ45" s="1" t="str">
        <f t="shared" si="4"/>
        <v/>
      </c>
      <c r="AK45" s="1" t="str">
        <f t="shared" si="4"/>
        <v/>
      </c>
      <c r="AL45" s="1" t="str">
        <f t="shared" si="4"/>
        <v/>
      </c>
      <c r="AM45" s="1" t="str">
        <f t="shared" si="4"/>
        <v/>
      </c>
      <c r="AN45" s="1" t="str">
        <f t="shared" si="4"/>
        <v/>
      </c>
      <c r="AO45" s="1" t="str">
        <f t="shared" si="4"/>
        <v/>
      </c>
      <c r="AP45" s="1" t="str">
        <f t="shared" si="4"/>
        <v/>
      </c>
      <c r="AQ45" s="1" t="str">
        <f t="shared" si="4"/>
        <v/>
      </c>
      <c r="AR45" s="1" t="str">
        <f t="shared" si="4"/>
        <v/>
      </c>
      <c r="AS45" s="1" t="str">
        <f t="shared" si="4"/>
        <v/>
      </c>
      <c r="AT45" s="1" t="str">
        <f t="shared" si="4"/>
        <v/>
      </c>
    </row>
    <row r="46" spans="1:51" ht="20.149999999999999" customHeight="1" x14ac:dyDescent="0.2">
      <c r="A46" s="1" t="str">
        <f t="shared" si="1"/>
        <v/>
      </c>
      <c r="B46" s="1" t="str">
        <f t="shared" si="1"/>
        <v/>
      </c>
      <c r="C46" s="15" t="s">
        <v>42</v>
      </c>
      <c r="D46" s="20"/>
      <c r="E46" s="20"/>
      <c r="F46" s="20"/>
      <c r="G46" s="20"/>
      <c r="H46" s="20"/>
      <c r="I46" s="20" t="str">
        <f ca="1">AF48</f>
        <v>∠ＡＢＣ＝</v>
      </c>
      <c r="J46" s="20"/>
      <c r="K46" s="20"/>
      <c r="L46" s="20"/>
      <c r="M46" s="20"/>
      <c r="N46" s="20"/>
      <c r="O46" s="20"/>
      <c r="P46" s="20" t="str">
        <f ca="1">AF49</f>
        <v>∠ＡＥＤ＝</v>
      </c>
      <c r="Q46" s="20"/>
      <c r="R46" s="20"/>
      <c r="S46" s="20"/>
      <c r="T46" s="20"/>
      <c r="U46" s="20"/>
      <c r="V46" s="20"/>
      <c r="W46" s="47">
        <f ca="1">AL48</f>
        <v>40</v>
      </c>
      <c r="X46" s="47"/>
      <c r="Y46" s="15" t="s">
        <v>45</v>
      </c>
      <c r="Z46" s="20"/>
      <c r="AA46" s="1"/>
      <c r="AB46" s="1" t="str">
        <f t="shared" ref="AB46:AT46" si="5">IF(AB9="","",AB9)</f>
        <v/>
      </c>
      <c r="AC46" s="1" t="str">
        <f t="shared" si="5"/>
        <v/>
      </c>
      <c r="AD46" s="1" t="str">
        <f t="shared" si="5"/>
        <v/>
      </c>
      <c r="AE46" s="1" t="str">
        <f t="shared" si="5"/>
        <v/>
      </c>
      <c r="AF46" s="1" t="str">
        <f t="shared" si="5"/>
        <v/>
      </c>
      <c r="AG46" s="1" t="str">
        <f t="shared" si="5"/>
        <v/>
      </c>
      <c r="AH46" s="1" t="str">
        <f t="shared" si="5"/>
        <v/>
      </c>
      <c r="AI46" s="1" t="str">
        <f t="shared" si="5"/>
        <v/>
      </c>
      <c r="AJ46" s="1" t="str">
        <f t="shared" si="5"/>
        <v/>
      </c>
      <c r="AK46" s="1" t="str">
        <f t="shared" si="5"/>
        <v/>
      </c>
      <c r="AL46" s="1" t="str">
        <f t="shared" si="5"/>
        <v/>
      </c>
      <c r="AM46" s="1" t="str">
        <f t="shared" si="5"/>
        <v/>
      </c>
      <c r="AN46" s="1" t="str">
        <f t="shared" si="5"/>
        <v/>
      </c>
      <c r="AO46" s="1" t="str">
        <f t="shared" si="5"/>
        <v/>
      </c>
      <c r="AP46" s="1" t="str">
        <f t="shared" si="5"/>
        <v/>
      </c>
      <c r="AQ46" s="1" t="str">
        <f t="shared" si="5"/>
        <v/>
      </c>
      <c r="AR46" s="1" t="str">
        <f t="shared" si="5"/>
        <v/>
      </c>
      <c r="AS46" s="1" t="str">
        <f t="shared" si="5"/>
        <v/>
      </c>
      <c r="AT46" s="1" t="str">
        <f t="shared" si="5"/>
        <v/>
      </c>
    </row>
    <row r="47" spans="1:51" ht="20.149999999999999" customHeight="1" x14ac:dyDescent="0.2">
      <c r="A47" s="1" t="str">
        <f t="shared" si="1"/>
        <v/>
      </c>
      <c r="B47" s="1" t="str">
        <f t="shared" si="1"/>
        <v/>
      </c>
      <c r="C47" s="15" t="s">
        <v>46</v>
      </c>
      <c r="D47" s="20"/>
      <c r="E47" s="20"/>
      <c r="F47" s="20"/>
      <c r="G47" s="20"/>
      <c r="H47" s="20"/>
      <c r="I47" s="15" t="s">
        <v>41</v>
      </c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1"/>
      <c r="AB47" s="1" t="str">
        <f t="shared" ref="AB47:AT47" si="6">IF(AB10="","",AB10)</f>
        <v/>
      </c>
      <c r="AC47" s="1" t="str">
        <f t="shared" si="6"/>
        <v/>
      </c>
      <c r="AD47" s="1" t="str">
        <f t="shared" si="6"/>
        <v/>
      </c>
      <c r="AE47" s="1" t="str">
        <f t="shared" si="6"/>
        <v/>
      </c>
      <c r="AF47" s="1" t="str">
        <f t="shared" si="6"/>
        <v/>
      </c>
      <c r="AG47" s="1" t="str">
        <f t="shared" si="6"/>
        <v/>
      </c>
      <c r="AH47" s="1" t="str">
        <f t="shared" si="6"/>
        <v/>
      </c>
      <c r="AI47" s="1" t="str">
        <f t="shared" si="6"/>
        <v/>
      </c>
      <c r="AJ47" s="1" t="str">
        <f t="shared" si="6"/>
        <v/>
      </c>
      <c r="AK47" s="1" t="str">
        <f t="shared" si="6"/>
        <v/>
      </c>
      <c r="AL47" s="1" t="str">
        <f t="shared" si="6"/>
        <v/>
      </c>
      <c r="AM47" s="1" t="str">
        <f t="shared" si="6"/>
        <v/>
      </c>
      <c r="AN47" s="1" t="str">
        <f t="shared" si="6"/>
        <v/>
      </c>
      <c r="AO47" s="1" t="str">
        <f t="shared" si="6"/>
        <v/>
      </c>
      <c r="AP47" s="1" t="str">
        <f t="shared" si="6"/>
        <v/>
      </c>
      <c r="AQ47" s="1" t="str">
        <f t="shared" si="6"/>
        <v/>
      </c>
      <c r="AR47" s="1" t="str">
        <f t="shared" si="6"/>
        <v/>
      </c>
      <c r="AS47" s="1" t="str">
        <f t="shared" si="6"/>
        <v/>
      </c>
      <c r="AT47" s="1" t="str">
        <f t="shared" si="6"/>
        <v/>
      </c>
    </row>
    <row r="48" spans="1:51" ht="20.149999999999999" customHeight="1" x14ac:dyDescent="0.2">
      <c r="A48" s="1" t="str">
        <f t="shared" si="1"/>
        <v/>
      </c>
      <c r="B48" s="1" t="str">
        <f t="shared" si="1"/>
        <v/>
      </c>
      <c r="C48" s="21" t="s">
        <v>43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1" t="str">
        <f t="shared" ref="AA48:AF48" si="7">IF(AA11="","",AA11)</f>
        <v/>
      </c>
      <c r="AB48" s="1" t="str">
        <f t="shared" si="7"/>
        <v/>
      </c>
      <c r="AC48" s="1" t="str">
        <f t="shared" si="7"/>
        <v/>
      </c>
      <c r="AD48" s="19">
        <f t="shared" ca="1" si="7"/>
        <v>1</v>
      </c>
      <c r="AE48" s="1" t="str">
        <f t="shared" si="7"/>
        <v/>
      </c>
      <c r="AF48" s="1" t="str">
        <f t="shared" ca="1" si="7"/>
        <v>∠ＡＢＣ＝</v>
      </c>
      <c r="AI48" s="1"/>
      <c r="AJ48" s="1"/>
      <c r="AL48" s="39">
        <f t="shared" ref="AL48:AS49" ca="1" si="8">IF(AM11="","",AM11)</f>
        <v>40</v>
      </c>
      <c r="AM48" s="39" t="str">
        <f t="shared" ca="1" si="8"/>
        <v>∠ＡＢＣ＝</v>
      </c>
      <c r="AN48" t="str">
        <f t="shared" si="8"/>
        <v>°</v>
      </c>
      <c r="AO48" s="1" t="str">
        <f t="shared" si="8"/>
        <v/>
      </c>
      <c r="AP48" s="1" t="str">
        <f t="shared" si="8"/>
        <v/>
      </c>
      <c r="AQ48" s="1" t="str">
        <f t="shared" si="8"/>
        <v/>
      </c>
      <c r="AR48" s="1" t="str">
        <f t="shared" si="8"/>
        <v/>
      </c>
      <c r="AS48" s="1" t="str">
        <f t="shared" si="8"/>
        <v/>
      </c>
      <c r="AT48" s="17"/>
      <c r="AY48"/>
    </row>
    <row r="49" spans="1:77" ht="20.149999999999999" customHeight="1" x14ac:dyDescent="0.2">
      <c r="A49" s="1" t="str">
        <f t="shared" si="1"/>
        <v/>
      </c>
      <c r="B49" s="1" t="str">
        <f t="shared" si="1"/>
        <v/>
      </c>
      <c r="C49" s="21" t="s">
        <v>44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1"/>
      <c r="AB49" s="1"/>
      <c r="AC49" s="1" t="str">
        <f>IF(AC12="","",AC12)</f>
        <v/>
      </c>
      <c r="AD49" s="1" t="str">
        <f>IF(AD12="","",AD12)</f>
        <v/>
      </c>
      <c r="AE49" s="1" t="str">
        <f>IF(AE12="","",AE12)</f>
        <v/>
      </c>
      <c r="AF49" s="1" t="str">
        <f ca="1">IF(AF12="","",AF12)</f>
        <v>∠ＡＥＤ＝</v>
      </c>
      <c r="AI49" s="1"/>
      <c r="AJ49" s="1"/>
      <c r="AL49" s="39">
        <f t="shared" ca="1" si="8"/>
        <v>40</v>
      </c>
      <c r="AM49" s="39" t="str">
        <f t="shared" ca="1" si="8"/>
        <v>∠ＡＢＣ＝</v>
      </c>
      <c r="AN49" t="str">
        <f t="shared" si="8"/>
        <v>°</v>
      </c>
      <c r="AO49" s="1" t="str">
        <f t="shared" si="8"/>
        <v/>
      </c>
      <c r="AP49" s="1" t="str">
        <f t="shared" si="8"/>
        <v/>
      </c>
      <c r="AQ49" s="1" t="str">
        <f t="shared" si="8"/>
        <v/>
      </c>
      <c r="AR49" s="1" t="str">
        <f t="shared" si="8"/>
        <v/>
      </c>
      <c r="AS49" s="1" t="str">
        <f t="shared" si="8"/>
        <v/>
      </c>
      <c r="AT49" s="17"/>
      <c r="AY49"/>
    </row>
    <row r="50" spans="1:77" ht="20.149999999999999" customHeight="1" x14ac:dyDescent="0.2">
      <c r="A50" s="1" t="str">
        <f t="shared" ref="A50:P50" si="9">IF(A13="","",A13)</f>
        <v/>
      </c>
      <c r="B50" s="1" t="str">
        <f t="shared" si="9"/>
        <v/>
      </c>
      <c r="C50" s="1" t="str">
        <f t="shared" si="9"/>
        <v/>
      </c>
      <c r="D50" s="1" t="str">
        <f t="shared" si="9"/>
        <v/>
      </c>
      <c r="E50" s="1" t="str">
        <f t="shared" si="9"/>
        <v/>
      </c>
      <c r="F50" s="1" t="str">
        <f t="shared" si="9"/>
        <v/>
      </c>
      <c r="G50" s="1" t="str">
        <f t="shared" si="9"/>
        <v/>
      </c>
      <c r="H50" s="1" t="str">
        <f t="shared" si="9"/>
        <v/>
      </c>
      <c r="I50" s="1" t="str">
        <f t="shared" si="9"/>
        <v/>
      </c>
      <c r="J50" s="1" t="str">
        <f t="shared" si="9"/>
        <v/>
      </c>
      <c r="K50" s="1" t="str">
        <f t="shared" si="9"/>
        <v/>
      </c>
      <c r="L50" s="1" t="str">
        <f t="shared" si="9"/>
        <v/>
      </c>
      <c r="M50" s="1" t="str">
        <f t="shared" si="9"/>
        <v/>
      </c>
      <c r="N50" s="1" t="str">
        <f t="shared" si="9"/>
        <v/>
      </c>
      <c r="O50" s="1" t="str">
        <f t="shared" si="9"/>
        <v/>
      </c>
      <c r="P50" s="1" t="str">
        <f t="shared" si="9"/>
        <v/>
      </c>
      <c r="Q50" s="1" t="str">
        <f t="shared" ref="Q50:AT50" si="10">IF(Q13="","",Q13)</f>
        <v/>
      </c>
      <c r="R50" s="1" t="str">
        <f t="shared" si="10"/>
        <v/>
      </c>
      <c r="S50" s="1" t="str">
        <f t="shared" si="10"/>
        <v/>
      </c>
      <c r="T50" s="1" t="str">
        <f t="shared" si="10"/>
        <v/>
      </c>
      <c r="U50" s="1" t="str">
        <f t="shared" si="10"/>
        <v/>
      </c>
      <c r="V50" s="1" t="str">
        <f t="shared" si="10"/>
        <v/>
      </c>
      <c r="W50" s="1" t="str">
        <f t="shared" si="10"/>
        <v/>
      </c>
      <c r="X50" s="1" t="str">
        <f t="shared" si="10"/>
        <v/>
      </c>
      <c r="Y50" s="1" t="str">
        <f t="shared" si="10"/>
        <v/>
      </c>
      <c r="Z50" s="1" t="str">
        <f t="shared" si="10"/>
        <v/>
      </c>
      <c r="AA50" s="1" t="str">
        <f t="shared" si="10"/>
        <v/>
      </c>
      <c r="AB50" s="1" t="str">
        <f t="shared" si="10"/>
        <v/>
      </c>
      <c r="AC50" s="1" t="str">
        <f t="shared" si="10"/>
        <v/>
      </c>
      <c r="AD50" s="1" t="str">
        <f t="shared" si="10"/>
        <v/>
      </c>
      <c r="AE50" s="1" t="str">
        <f t="shared" si="10"/>
        <v/>
      </c>
      <c r="AF50" s="1" t="str">
        <f t="shared" si="10"/>
        <v/>
      </c>
      <c r="AG50" s="1" t="str">
        <f t="shared" si="10"/>
        <v/>
      </c>
      <c r="AH50" s="1" t="str">
        <f t="shared" si="10"/>
        <v/>
      </c>
      <c r="AI50" s="1" t="str">
        <f t="shared" si="10"/>
        <v/>
      </c>
      <c r="AJ50" s="1" t="str">
        <f t="shared" si="10"/>
        <v/>
      </c>
      <c r="AK50" s="1" t="str">
        <f t="shared" si="10"/>
        <v/>
      </c>
      <c r="AL50" s="1" t="str">
        <f t="shared" si="10"/>
        <v/>
      </c>
      <c r="AM50" s="1" t="str">
        <f t="shared" si="10"/>
        <v/>
      </c>
      <c r="AN50" s="1" t="str">
        <f t="shared" si="10"/>
        <v/>
      </c>
      <c r="AO50" s="1" t="str">
        <f t="shared" si="10"/>
        <v/>
      </c>
      <c r="AP50" s="1" t="str">
        <f t="shared" si="10"/>
        <v/>
      </c>
      <c r="AQ50" s="1" t="str">
        <f t="shared" si="10"/>
        <v/>
      </c>
      <c r="AR50" s="1" t="str">
        <f t="shared" si="10"/>
        <v/>
      </c>
      <c r="AS50" s="1" t="str">
        <f t="shared" si="10"/>
        <v/>
      </c>
      <c r="AT50" s="1" t="str">
        <f t="shared" si="10"/>
        <v/>
      </c>
    </row>
    <row r="51" spans="1:77" ht="20.149999999999999" customHeight="1" x14ac:dyDescent="0.2">
      <c r="A51" s="1" t="str">
        <f t="shared" ref="A51:A62" si="11">IF(A14="","",A14)</f>
        <v>２．</v>
      </c>
      <c r="B51" s="1"/>
      <c r="C51" s="1"/>
      <c r="D51" s="1" t="str">
        <f>IF(D14="","",D14)</f>
        <v>２つの三角形△ＡＢＣと△ＤＥＦで，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77" ht="20.149999999999999" customHeight="1" x14ac:dyDescent="0.2">
      <c r="A52" s="1" t="str">
        <f t="shared" si="11"/>
        <v/>
      </c>
      <c r="B52" s="1" t="str">
        <f t="shared" ref="B52:C60" si="12">IF(B15="","",B15)</f>
        <v/>
      </c>
      <c r="C52" s="1" t="str">
        <f t="shared" si="12"/>
        <v/>
      </c>
      <c r="D52" s="1" t="str">
        <f>IF(D15="","",D15)</f>
        <v>ＡＢ＝</v>
      </c>
      <c r="E52" s="1"/>
      <c r="F52" s="1"/>
      <c r="G52" s="1"/>
      <c r="H52" s="1">
        <f ca="1">IF(H15="","",H15)</f>
        <v>5</v>
      </c>
      <c r="I52" s="1" t="str">
        <f>IF(I15="","",I15)</f>
        <v>㎝，ＢＣ＝</v>
      </c>
      <c r="J52" s="1"/>
      <c r="K52" s="1"/>
      <c r="L52" s="1"/>
      <c r="M52" s="1"/>
      <c r="N52" s="1"/>
      <c r="O52" s="1"/>
      <c r="P52" s="1">
        <f ca="1">IF(P15="","",P15)</f>
        <v>5</v>
      </c>
      <c r="Q52" s="1" t="str">
        <f>IF(Q15="","",Q15)</f>
        <v>㎝，ＤＥ＝</v>
      </c>
      <c r="R52" s="1"/>
      <c r="S52" s="1"/>
      <c r="T52" s="1"/>
      <c r="U52" s="1"/>
      <c r="V52" s="1"/>
      <c r="W52" s="48">
        <f ca="1">IF(W15="","",W15)</f>
        <v>12.5</v>
      </c>
      <c r="X52" s="48"/>
      <c r="Y52" s="48"/>
      <c r="Z52" s="1" t="str">
        <f>IF(Z15="","",Z15)</f>
        <v>㎝，ＥＦ＝</v>
      </c>
      <c r="AA52" s="1"/>
      <c r="AB52" s="1"/>
      <c r="AC52" s="1"/>
      <c r="AD52" s="1"/>
      <c r="AE52" s="1"/>
      <c r="AF52" s="48">
        <f ca="1">IF(AF15="","",AF15)</f>
        <v>12.5</v>
      </c>
      <c r="AG52" s="48"/>
      <c r="AH52" s="48"/>
      <c r="AI52" s="1" t="str">
        <f>IF(AI15="","",AI15)</f>
        <v>㎝</v>
      </c>
      <c r="AJ52" s="1"/>
      <c r="AK52" s="1"/>
      <c r="AL52" s="1"/>
      <c r="AM52" s="1"/>
      <c r="AN52" s="1"/>
      <c r="AO52" s="1"/>
      <c r="AP52" s="1"/>
      <c r="AQ52" s="1"/>
      <c r="AR52" s="1"/>
      <c r="AS52" s="17"/>
      <c r="AT52" s="17"/>
      <c r="AX52"/>
      <c r="AY52"/>
    </row>
    <row r="53" spans="1:77" ht="20.149999999999999" customHeight="1" x14ac:dyDescent="0.2">
      <c r="A53" s="1" t="str">
        <f t="shared" si="11"/>
        <v/>
      </c>
      <c r="B53" s="1" t="str">
        <f t="shared" si="12"/>
        <v/>
      </c>
      <c r="C53" s="1" t="str">
        <f t="shared" si="12"/>
        <v/>
      </c>
      <c r="D53" s="1" t="str">
        <f>IF(D16="","",D16)</f>
        <v>∠Ｂ＝∠Ｅ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77" ht="20.149999999999999" customHeight="1" x14ac:dyDescent="0.2">
      <c r="A54" s="1" t="str">
        <f t="shared" si="11"/>
        <v/>
      </c>
      <c r="B54" s="1" t="str">
        <f t="shared" si="12"/>
        <v/>
      </c>
      <c r="C54" s="1" t="str">
        <f t="shared" si="12"/>
        <v/>
      </c>
      <c r="D54" s="1" t="str">
        <f>IF(D17="","",D17)</f>
        <v>となっています。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77" ht="20.149999999999999" customHeight="1" x14ac:dyDescent="0.2">
      <c r="A55" s="1" t="str">
        <f t="shared" si="11"/>
        <v/>
      </c>
      <c r="B55" s="1" t="str">
        <f t="shared" si="12"/>
        <v/>
      </c>
      <c r="C55" s="1" t="str">
        <f t="shared" si="12"/>
        <v>(1)</v>
      </c>
      <c r="D55" s="1"/>
      <c r="E55" s="1"/>
      <c r="F55" s="1" t="str">
        <f>IF(F18="","",F18)</f>
        <v>△ＡＢＣ∽△ＤＥＦ であるわけを書きなさい。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77" ht="20.149999999999999" customHeight="1" x14ac:dyDescent="0.2">
      <c r="A56" s="1" t="str">
        <f t="shared" si="11"/>
        <v/>
      </c>
      <c r="B56" s="1" t="str">
        <f t="shared" si="12"/>
        <v/>
      </c>
      <c r="C56" s="1" t="str">
        <f t="shared" si="12"/>
        <v/>
      </c>
      <c r="D56" s="1" t="str">
        <f>IF(D19="","",D19)</f>
        <v/>
      </c>
      <c r="E56" s="1" t="str">
        <f>IF(E19="","",E19)</f>
        <v/>
      </c>
      <c r="F56" s="1" t="str">
        <f>IF(F19="","",F19)</f>
        <v/>
      </c>
      <c r="G56" s="1" t="str">
        <f t="shared" ref="G56:P56" si="13">IF(G19="","",G19)</f>
        <v/>
      </c>
      <c r="H56" s="1" t="str">
        <f t="shared" si="13"/>
        <v/>
      </c>
      <c r="I56" s="1" t="str">
        <f t="shared" si="13"/>
        <v/>
      </c>
      <c r="J56" s="1" t="str">
        <f t="shared" si="13"/>
        <v/>
      </c>
      <c r="K56" s="1" t="str">
        <f t="shared" si="13"/>
        <v/>
      </c>
      <c r="L56" s="1" t="str">
        <f t="shared" si="13"/>
        <v/>
      </c>
      <c r="M56" s="1" t="str">
        <f t="shared" si="13"/>
        <v/>
      </c>
      <c r="N56" s="1" t="str">
        <f t="shared" si="13"/>
        <v/>
      </c>
      <c r="O56" s="1" t="str">
        <f t="shared" si="13"/>
        <v/>
      </c>
      <c r="P56" s="1" t="str">
        <f t="shared" si="13"/>
        <v/>
      </c>
      <c r="Q56" s="1" t="str">
        <f t="shared" ref="Q56:AT56" si="14">IF(Q19="","",Q19)</f>
        <v/>
      </c>
      <c r="R56" s="1" t="str">
        <f t="shared" si="14"/>
        <v/>
      </c>
      <c r="S56" s="1" t="str">
        <f t="shared" si="14"/>
        <v/>
      </c>
      <c r="T56" s="1" t="str">
        <f t="shared" si="14"/>
        <v/>
      </c>
      <c r="U56" s="1" t="str">
        <f t="shared" si="14"/>
        <v/>
      </c>
      <c r="V56" s="1" t="str">
        <f t="shared" si="14"/>
        <v/>
      </c>
      <c r="W56" s="1" t="str">
        <f t="shared" si="14"/>
        <v/>
      </c>
      <c r="X56" s="1" t="str">
        <f t="shared" si="14"/>
        <v/>
      </c>
      <c r="Y56" s="1" t="str">
        <f t="shared" si="14"/>
        <v/>
      </c>
      <c r="Z56" s="1" t="str">
        <f t="shared" si="14"/>
        <v/>
      </c>
      <c r="AA56" s="1" t="str">
        <f t="shared" si="14"/>
        <v/>
      </c>
      <c r="AB56" s="1" t="str">
        <f t="shared" si="14"/>
        <v/>
      </c>
      <c r="AC56" s="1" t="str">
        <f t="shared" si="14"/>
        <v/>
      </c>
      <c r="AD56" s="1" t="str">
        <f t="shared" si="14"/>
        <v/>
      </c>
      <c r="AE56" s="1" t="str">
        <f t="shared" si="14"/>
        <v/>
      </c>
      <c r="AF56" s="1" t="str">
        <f t="shared" si="14"/>
        <v/>
      </c>
      <c r="AG56" s="1" t="str">
        <f t="shared" si="14"/>
        <v/>
      </c>
      <c r="AH56" s="1" t="str">
        <f t="shared" si="14"/>
        <v/>
      </c>
      <c r="AI56" s="1" t="str">
        <f t="shared" si="14"/>
        <v/>
      </c>
      <c r="AJ56" s="1" t="str">
        <f t="shared" si="14"/>
        <v/>
      </c>
      <c r="AK56" s="1" t="str">
        <f t="shared" si="14"/>
        <v/>
      </c>
      <c r="AL56" s="1" t="str">
        <f t="shared" si="14"/>
        <v/>
      </c>
      <c r="AM56" s="1" t="str">
        <f t="shared" si="14"/>
        <v/>
      </c>
      <c r="AN56" s="1" t="str">
        <f t="shared" si="14"/>
        <v/>
      </c>
      <c r="AO56" s="1" t="str">
        <f t="shared" si="14"/>
        <v/>
      </c>
      <c r="AP56" s="1" t="str">
        <f t="shared" si="14"/>
        <v/>
      </c>
      <c r="AQ56" s="1" t="str">
        <f t="shared" si="14"/>
        <v/>
      </c>
      <c r="AR56" s="1" t="str">
        <f t="shared" si="14"/>
        <v/>
      </c>
      <c r="AS56" s="1" t="str">
        <f t="shared" si="14"/>
        <v/>
      </c>
      <c r="AT56" s="1" t="str">
        <f t="shared" si="14"/>
        <v/>
      </c>
      <c r="AU56" s="17">
        <v>1</v>
      </c>
      <c r="AV56" s="17">
        <f ca="1">AS15</f>
        <v>2.5</v>
      </c>
    </row>
    <row r="57" spans="1:77" ht="20.149999999999999" customHeight="1" x14ac:dyDescent="0.2">
      <c r="A57" s="1" t="str">
        <f t="shared" si="11"/>
        <v/>
      </c>
      <c r="B57" s="1" t="str">
        <f t="shared" si="12"/>
        <v/>
      </c>
      <c r="C57" s="1" t="str">
        <f t="shared" si="12"/>
        <v/>
      </c>
      <c r="D57" s="1" t="str">
        <f>IF(D20="","",D20)</f>
        <v/>
      </c>
      <c r="E57" s="1" t="str">
        <f>IF(E20="","",E20)</f>
        <v/>
      </c>
      <c r="F57" s="15" t="s">
        <v>60</v>
      </c>
      <c r="G57" s="20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47">
        <f ca="1">AU58</f>
        <v>2</v>
      </c>
      <c r="U57" s="47"/>
      <c r="V57" s="33" t="s">
        <v>64</v>
      </c>
      <c r="W57" s="47"/>
      <c r="X57" s="47">
        <f ca="1">AV58</f>
        <v>5</v>
      </c>
      <c r="Y57" s="47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7">
        <f>AU56*2</f>
        <v>2</v>
      </c>
      <c r="AU57" s="17">
        <f ca="1">AV56*2</f>
        <v>5</v>
      </c>
      <c r="AY57"/>
    </row>
    <row r="58" spans="1:77" ht="20.149999999999999" customHeight="1" x14ac:dyDescent="0.2">
      <c r="A58" s="1" t="str">
        <f t="shared" si="11"/>
        <v/>
      </c>
      <c r="B58" s="1" t="str">
        <f t="shared" si="12"/>
        <v/>
      </c>
      <c r="C58" s="1" t="str">
        <f t="shared" si="12"/>
        <v/>
      </c>
      <c r="D58" s="1"/>
      <c r="E58" s="1"/>
      <c r="F58" s="20" t="str">
        <f>D53</f>
        <v>∠Ｂ＝∠Ｅ</v>
      </c>
      <c r="G58" s="20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7">
        <f ca="1">AT57/GCD($AT$57,$AU$57)</f>
        <v>2</v>
      </c>
      <c r="AV58" s="17">
        <f ca="1">AU57/GCD($AT$57,$AU$57)</f>
        <v>5</v>
      </c>
    </row>
    <row r="59" spans="1:77" ht="20.149999999999999" customHeight="1" x14ac:dyDescent="0.2">
      <c r="A59" s="1" t="str">
        <f t="shared" si="11"/>
        <v/>
      </c>
      <c r="B59" s="1" t="str">
        <f t="shared" si="12"/>
        <v/>
      </c>
      <c r="C59" s="1" t="str">
        <f t="shared" si="12"/>
        <v/>
      </c>
      <c r="D59" s="1" t="str">
        <f>IF(D22="","",D22)</f>
        <v/>
      </c>
      <c r="E59" s="1" t="str">
        <f>IF(E22="","",E22)</f>
        <v/>
      </c>
      <c r="F59" s="21" t="s">
        <v>61</v>
      </c>
      <c r="G59" s="20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 t="str">
        <f t="shared" ref="AI59:AT59" si="15">IF(AI22="","",AI22)</f>
        <v/>
      </c>
      <c r="AJ59" s="1" t="str">
        <f t="shared" si="15"/>
        <v/>
      </c>
      <c r="AK59" s="1" t="str">
        <f t="shared" si="15"/>
        <v/>
      </c>
      <c r="AL59" s="1" t="str">
        <f t="shared" si="15"/>
        <v/>
      </c>
      <c r="AM59" s="1" t="str">
        <f t="shared" si="15"/>
        <v/>
      </c>
      <c r="AN59" s="1" t="str">
        <f t="shared" si="15"/>
        <v/>
      </c>
      <c r="AO59" s="1" t="str">
        <f t="shared" si="15"/>
        <v/>
      </c>
      <c r="AP59" s="1" t="str">
        <f t="shared" si="15"/>
        <v/>
      </c>
      <c r="AQ59" s="1" t="str">
        <f t="shared" si="15"/>
        <v/>
      </c>
      <c r="AR59" s="1" t="str">
        <f t="shared" si="15"/>
        <v/>
      </c>
      <c r="AS59" s="1" t="str">
        <f t="shared" si="15"/>
        <v/>
      </c>
      <c r="AT59" s="1" t="str">
        <f t="shared" si="15"/>
        <v/>
      </c>
    </row>
    <row r="60" spans="1:77" ht="20.149999999999999" customHeight="1" x14ac:dyDescent="0.2">
      <c r="A60" s="1" t="str">
        <f t="shared" si="11"/>
        <v/>
      </c>
      <c r="B60" s="1" t="str">
        <f t="shared" si="12"/>
        <v/>
      </c>
      <c r="C60" s="1" t="str">
        <f t="shared" si="12"/>
        <v/>
      </c>
      <c r="D60" s="1"/>
      <c r="E60" s="1"/>
      <c r="F60" s="21" t="s">
        <v>63</v>
      </c>
      <c r="G60" s="20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77" ht="20.149999999999999" customHeight="1" x14ac:dyDescent="0.2">
      <c r="A61" s="1" t="str">
        <f t="shared" si="11"/>
        <v/>
      </c>
      <c r="B61" s="1" t="str">
        <f t="shared" ref="B61:Q62" si="16">IF(B24="","",B24)</f>
        <v/>
      </c>
      <c r="C61" s="1" t="str">
        <f>IF(C24="","",C24)</f>
        <v>(2)</v>
      </c>
      <c r="D61" s="1"/>
      <c r="E61" s="1"/>
      <c r="F61" s="1" t="str">
        <f>IF(F24="","",F24)</f>
        <v>△ＡＢＣと△ＤＥＦの相似比を求めなさい。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 t="str">
        <f t="shared" ref="AG61:AT61" si="17">IF(AG24="","",AG24)</f>
        <v/>
      </c>
      <c r="AH61" s="1" t="str">
        <f t="shared" si="17"/>
        <v/>
      </c>
      <c r="AI61" s="1" t="str">
        <f t="shared" si="17"/>
        <v/>
      </c>
      <c r="AJ61" s="1" t="str">
        <f t="shared" si="17"/>
        <v/>
      </c>
      <c r="AK61" s="1" t="str">
        <f t="shared" si="17"/>
        <v/>
      </c>
      <c r="AL61" s="1" t="str">
        <f t="shared" si="17"/>
        <v/>
      </c>
      <c r="AM61" s="1" t="str">
        <f t="shared" si="17"/>
        <v/>
      </c>
      <c r="AN61" s="1" t="str">
        <f t="shared" si="17"/>
        <v/>
      </c>
      <c r="AO61" s="1" t="str">
        <f t="shared" si="17"/>
        <v/>
      </c>
      <c r="AP61" s="1" t="str">
        <f t="shared" si="17"/>
        <v/>
      </c>
      <c r="AQ61" s="1" t="str">
        <f t="shared" si="17"/>
        <v/>
      </c>
      <c r="AR61" s="1" t="str">
        <f t="shared" si="17"/>
        <v/>
      </c>
      <c r="AS61" s="1" t="str">
        <f t="shared" si="17"/>
        <v/>
      </c>
      <c r="AT61" s="1" t="str">
        <f t="shared" si="17"/>
        <v/>
      </c>
    </row>
    <row r="62" spans="1:77" ht="20.149999999999999" customHeight="1" x14ac:dyDescent="0.2">
      <c r="A62" s="1" t="str">
        <f t="shared" si="11"/>
        <v/>
      </c>
      <c r="B62" s="1" t="str">
        <f t="shared" si="16"/>
        <v/>
      </c>
      <c r="C62" s="1" t="str">
        <f t="shared" si="16"/>
        <v/>
      </c>
      <c r="D62" s="1" t="str">
        <f t="shared" si="16"/>
        <v/>
      </c>
      <c r="E62" s="1" t="str">
        <f t="shared" si="16"/>
        <v/>
      </c>
      <c r="F62" s="1" t="str">
        <f t="shared" si="16"/>
        <v/>
      </c>
      <c r="G62" s="1" t="str">
        <f t="shared" si="16"/>
        <v/>
      </c>
      <c r="H62" s="1" t="str">
        <f t="shared" si="16"/>
        <v/>
      </c>
      <c r="I62" s="1" t="str">
        <f t="shared" si="16"/>
        <v/>
      </c>
      <c r="J62" s="1" t="str">
        <f t="shared" si="16"/>
        <v/>
      </c>
      <c r="K62" s="1" t="str">
        <f t="shared" si="16"/>
        <v/>
      </c>
      <c r="L62" s="1" t="str">
        <f t="shared" si="16"/>
        <v/>
      </c>
      <c r="M62" s="1" t="str">
        <f t="shared" si="16"/>
        <v/>
      </c>
      <c r="N62" s="1" t="str">
        <f t="shared" si="16"/>
        <v/>
      </c>
      <c r="O62" s="1" t="str">
        <f t="shared" si="16"/>
        <v/>
      </c>
      <c r="P62" s="1" t="str">
        <f t="shared" si="16"/>
        <v/>
      </c>
      <c r="Q62" s="1" t="str">
        <f t="shared" si="16"/>
        <v/>
      </c>
      <c r="R62" s="1" t="str">
        <f t="shared" ref="R62:AF62" si="18">IF(R25="","",R25)</f>
        <v/>
      </c>
      <c r="S62" s="1" t="str">
        <f t="shared" si="18"/>
        <v/>
      </c>
      <c r="T62" s="1" t="str">
        <f t="shared" si="18"/>
        <v/>
      </c>
      <c r="U62" s="1" t="str">
        <f t="shared" si="18"/>
        <v/>
      </c>
      <c r="V62" s="1" t="str">
        <f t="shared" si="18"/>
        <v/>
      </c>
      <c r="W62" s="1" t="str">
        <f t="shared" si="18"/>
        <v/>
      </c>
      <c r="X62" s="1" t="str">
        <f t="shared" si="18"/>
        <v/>
      </c>
      <c r="Y62" s="1" t="str">
        <f t="shared" si="18"/>
        <v/>
      </c>
      <c r="Z62" s="1" t="str">
        <f t="shared" si="18"/>
        <v/>
      </c>
      <c r="AA62" s="1" t="str">
        <f t="shared" si="18"/>
        <v/>
      </c>
      <c r="AB62" s="1" t="str">
        <f t="shared" si="18"/>
        <v/>
      </c>
      <c r="AC62" s="1" t="str">
        <f t="shared" si="18"/>
        <v/>
      </c>
      <c r="AD62" s="1" t="str">
        <f t="shared" si="18"/>
        <v/>
      </c>
      <c r="AE62" s="1" t="str">
        <f t="shared" si="18"/>
        <v/>
      </c>
      <c r="AF62" s="1" t="str">
        <f t="shared" si="18"/>
        <v/>
      </c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77" ht="20.149999999999999" customHeight="1" x14ac:dyDescent="0.2">
      <c r="A63" s="1" t="str">
        <f t="shared" ref="A63:E65" si="19">IF(A27="","",A27)</f>
        <v/>
      </c>
      <c r="B63" s="1" t="str">
        <f t="shared" si="19"/>
        <v/>
      </c>
      <c r="C63" s="1" t="str">
        <f t="shared" si="19"/>
        <v/>
      </c>
      <c r="D63" s="1" t="str">
        <f t="shared" si="19"/>
        <v/>
      </c>
      <c r="E63" s="1" t="str">
        <f t="shared" si="19"/>
        <v/>
      </c>
      <c r="F63" s="15" t="s">
        <v>68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47">
        <f ca="1">T57</f>
        <v>2</v>
      </c>
      <c r="Z63" s="47"/>
      <c r="AA63" s="33" t="s">
        <v>69</v>
      </c>
      <c r="AB63" s="47"/>
      <c r="AC63" s="47">
        <f ca="1">X57</f>
        <v>5</v>
      </c>
      <c r="AD63" s="47"/>
      <c r="AE63" s="20"/>
      <c r="AF63" s="20"/>
      <c r="AG63" s="20"/>
      <c r="AK63" s="1"/>
      <c r="AL63" s="1"/>
      <c r="AM63" s="1"/>
      <c r="AN63" s="1"/>
      <c r="AO63" s="1"/>
      <c r="AP63" s="1"/>
      <c r="AQ63" s="1"/>
      <c r="AR63" s="1"/>
      <c r="AS63" s="1"/>
      <c r="AT63" s="1"/>
      <c r="BY63" s="1"/>
    </row>
    <row r="64" spans="1:77" ht="20.149999999999999" customHeight="1" x14ac:dyDescent="0.2">
      <c r="A64" s="1" t="str">
        <f t="shared" si="19"/>
        <v/>
      </c>
      <c r="B64" s="1" t="str">
        <f t="shared" si="19"/>
        <v/>
      </c>
      <c r="C64" s="1" t="str">
        <f t="shared" si="19"/>
        <v/>
      </c>
      <c r="D64" s="1" t="str">
        <f t="shared" si="19"/>
        <v/>
      </c>
      <c r="E64" s="1" t="str">
        <f t="shared" si="19"/>
        <v/>
      </c>
      <c r="F64" s="33" t="s">
        <v>67</v>
      </c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46">
        <f ca="1">Y63</f>
        <v>2</v>
      </c>
      <c r="AI64" s="46"/>
      <c r="AK64" s="1" t="str">
        <f t="shared" ref="AK64:AT64" si="20">IF(AK28="","",AK28)</f>
        <v/>
      </c>
      <c r="AL64" s="1" t="str">
        <f t="shared" si="20"/>
        <v/>
      </c>
      <c r="AM64" s="1" t="str">
        <f t="shared" si="20"/>
        <v/>
      </c>
      <c r="AN64" s="1" t="str">
        <f t="shared" si="20"/>
        <v/>
      </c>
      <c r="AO64" s="1" t="str">
        <f t="shared" si="20"/>
        <v/>
      </c>
      <c r="AP64" s="1" t="str">
        <f t="shared" si="20"/>
        <v/>
      </c>
      <c r="AQ64" s="1" t="str">
        <f t="shared" si="20"/>
        <v/>
      </c>
      <c r="AR64" s="1" t="str">
        <f t="shared" si="20"/>
        <v/>
      </c>
      <c r="AS64" s="1" t="str">
        <f t="shared" si="20"/>
        <v/>
      </c>
      <c r="AT64" s="1" t="str">
        <f t="shared" si="20"/>
        <v/>
      </c>
      <c r="BY64" s="1" t="str">
        <f>IF(AJ28="","",AJ28)</f>
        <v/>
      </c>
    </row>
    <row r="65" spans="1:48" ht="20.149999999999999" customHeight="1" x14ac:dyDescent="0.2">
      <c r="A65" s="1" t="str">
        <f t="shared" si="19"/>
        <v/>
      </c>
      <c r="B65" s="1" t="str">
        <f t="shared" si="19"/>
        <v/>
      </c>
      <c r="C65" s="1" t="str">
        <f t="shared" si="19"/>
        <v/>
      </c>
      <c r="D65" s="1" t="str">
        <f t="shared" si="19"/>
        <v/>
      </c>
      <c r="E65" s="1" t="str">
        <f t="shared" si="19"/>
        <v/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47">
        <f ca="1">AC63</f>
        <v>5</v>
      </c>
      <c r="AI65" s="47"/>
      <c r="AJ65" s="1" t="str">
        <f>IF(AJ29="","",AJ29)</f>
        <v/>
      </c>
      <c r="AK65" s="1" t="str">
        <f t="shared" ref="AK65:AT65" si="21">IF(AK29="","",AK29)</f>
        <v/>
      </c>
      <c r="AL65" s="1" t="str">
        <f t="shared" si="21"/>
        <v/>
      </c>
      <c r="AM65" s="1" t="str">
        <f t="shared" si="21"/>
        <v/>
      </c>
      <c r="AN65" s="1" t="str">
        <f t="shared" si="21"/>
        <v/>
      </c>
      <c r="AO65" s="1" t="str">
        <f t="shared" si="21"/>
        <v/>
      </c>
      <c r="AP65" s="1" t="str">
        <f t="shared" si="21"/>
        <v/>
      </c>
      <c r="AQ65" s="1" t="str">
        <f t="shared" si="21"/>
        <v/>
      </c>
      <c r="AR65" s="1" t="str">
        <f t="shared" si="21"/>
        <v/>
      </c>
      <c r="AS65" s="1" t="str">
        <f t="shared" si="21"/>
        <v/>
      </c>
      <c r="AT65" s="1" t="str">
        <f t="shared" si="21"/>
        <v/>
      </c>
    </row>
    <row r="66" spans="1:48" ht="20.149999999999999" customHeight="1" x14ac:dyDescent="0.2">
      <c r="A66" s="1"/>
      <c r="B66" s="1"/>
      <c r="C66" s="1"/>
      <c r="D66" s="1"/>
      <c r="E66" s="1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4"/>
      <c r="AI66" s="24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8" ht="20.149999999999999" customHeight="1" x14ac:dyDescent="0.2">
      <c r="A67" s="1" t="str">
        <f t="shared" ref="A67:B72" si="22">IF(A30="","",A30)</f>
        <v/>
      </c>
      <c r="B67" s="1" t="str">
        <f t="shared" si="22"/>
        <v/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8" ht="20.149999999999999" customHeight="1" x14ac:dyDescent="0.2">
      <c r="A68" s="1" t="str">
        <f t="shared" si="22"/>
        <v/>
      </c>
      <c r="B68" s="1" t="str">
        <f t="shared" si="22"/>
        <v/>
      </c>
      <c r="C68" s="1" t="s">
        <v>70</v>
      </c>
      <c r="D68" s="1"/>
      <c r="E68" s="1"/>
      <c r="F68" s="1" t="str">
        <f>IF(F31="","",F31)</f>
        <v>ＡＣ＝</v>
      </c>
      <c r="G68" s="1"/>
      <c r="H68" s="1"/>
      <c r="I68" s="1"/>
      <c r="J68" s="1">
        <f ca="1">IF(J31="","",J31)</f>
        <v>3</v>
      </c>
      <c r="K68" s="1" t="str">
        <f>IF(K31="","",K31)</f>
        <v>㎝ のとき，ＤＦの長さは何㎝ですか。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8" ht="20.149999999999999" customHeight="1" x14ac:dyDescent="0.2">
      <c r="A69" s="1" t="str">
        <f t="shared" si="22"/>
        <v/>
      </c>
      <c r="B69" s="1" t="str">
        <f t="shared" si="22"/>
        <v/>
      </c>
      <c r="C69" s="1" t="str">
        <f t="shared" ref="C69:E72" si="23">IF(C32="","",C32)</f>
        <v/>
      </c>
      <c r="D69" s="1" t="str">
        <f t="shared" si="23"/>
        <v/>
      </c>
      <c r="E69" s="1" t="str">
        <f t="shared" si="23"/>
        <v/>
      </c>
      <c r="F69" s="1"/>
      <c r="G69" s="1"/>
      <c r="H69" s="1"/>
      <c r="I69" s="1"/>
      <c r="J69" s="1"/>
      <c r="K69" s="1"/>
      <c r="L69" s="1"/>
      <c r="M69" s="1" t="str">
        <f>IF(M32="","",M32)</f>
        <v/>
      </c>
      <c r="N69" s="1" t="str">
        <f>IF(N32="","",N32)</f>
        <v/>
      </c>
      <c r="O69" s="1" t="str">
        <f>IF(O32="","",O32)</f>
        <v/>
      </c>
      <c r="P69" s="1" t="str">
        <f>IF(P32="","",P32)</f>
        <v/>
      </c>
      <c r="Q69" s="1" t="str">
        <f t="shared" ref="Q69:AT69" si="24">IF(Q32="","",Q32)</f>
        <v/>
      </c>
      <c r="R69" s="1" t="str">
        <f t="shared" si="24"/>
        <v/>
      </c>
      <c r="S69" s="1" t="str">
        <f t="shared" si="24"/>
        <v/>
      </c>
      <c r="T69" s="1" t="str">
        <f t="shared" si="24"/>
        <v/>
      </c>
      <c r="U69" s="1" t="str">
        <f t="shared" si="24"/>
        <v/>
      </c>
      <c r="V69" s="1" t="str">
        <f t="shared" si="24"/>
        <v/>
      </c>
      <c r="W69" s="1" t="str">
        <f t="shared" si="24"/>
        <v/>
      </c>
      <c r="X69" s="1" t="str">
        <f t="shared" si="24"/>
        <v/>
      </c>
      <c r="Y69" s="1" t="str">
        <f t="shared" si="24"/>
        <v/>
      </c>
      <c r="Z69" s="1" t="str">
        <f t="shared" si="24"/>
        <v/>
      </c>
      <c r="AA69" s="1" t="str">
        <f t="shared" si="24"/>
        <v/>
      </c>
      <c r="AB69" s="1" t="str">
        <f t="shared" si="24"/>
        <v/>
      </c>
      <c r="AC69" s="1" t="str">
        <f t="shared" si="24"/>
        <v/>
      </c>
      <c r="AD69" s="1" t="str">
        <f t="shared" si="24"/>
        <v/>
      </c>
      <c r="AE69" s="1" t="str">
        <f t="shared" si="24"/>
        <v/>
      </c>
      <c r="AF69" s="1" t="str">
        <f t="shared" si="24"/>
        <v/>
      </c>
      <c r="AG69" s="1" t="str">
        <f t="shared" si="24"/>
        <v/>
      </c>
      <c r="AH69" s="1" t="str">
        <f t="shared" si="24"/>
        <v/>
      </c>
      <c r="AI69" s="1" t="str">
        <f t="shared" si="24"/>
        <v/>
      </c>
      <c r="AJ69" s="1" t="str">
        <f t="shared" si="24"/>
        <v/>
      </c>
      <c r="AK69" s="1" t="str">
        <f t="shared" si="24"/>
        <v/>
      </c>
      <c r="AL69" s="1" t="str">
        <f t="shared" si="24"/>
        <v/>
      </c>
      <c r="AM69" s="1" t="str">
        <f t="shared" si="24"/>
        <v/>
      </c>
      <c r="AN69" s="1" t="str">
        <f t="shared" si="24"/>
        <v/>
      </c>
      <c r="AO69" s="1" t="str">
        <f t="shared" si="24"/>
        <v/>
      </c>
      <c r="AP69" s="1" t="str">
        <f t="shared" si="24"/>
        <v/>
      </c>
      <c r="AQ69" s="1" t="str">
        <f t="shared" si="24"/>
        <v/>
      </c>
      <c r="AR69" s="1" t="str">
        <f t="shared" si="24"/>
        <v/>
      </c>
      <c r="AS69" s="1" t="str">
        <f t="shared" si="24"/>
        <v/>
      </c>
      <c r="AT69" s="1" t="str">
        <f t="shared" si="24"/>
        <v/>
      </c>
    </row>
    <row r="70" spans="1:48" ht="20.149999999999999" customHeight="1" x14ac:dyDescent="0.2">
      <c r="A70" s="1" t="str">
        <f t="shared" si="22"/>
        <v/>
      </c>
      <c r="B70" s="1" t="str">
        <f t="shared" si="22"/>
        <v/>
      </c>
      <c r="C70" s="1" t="str">
        <f t="shared" si="23"/>
        <v/>
      </c>
      <c r="D70" s="1" t="str">
        <f t="shared" si="23"/>
        <v/>
      </c>
      <c r="E70" s="1" t="str">
        <f t="shared" si="23"/>
        <v/>
      </c>
      <c r="F70" s="33" t="s">
        <v>71</v>
      </c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46">
        <f ca="1">AH65</f>
        <v>5</v>
      </c>
      <c r="AD70" s="46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8" ht="20.149999999999999" customHeight="1" x14ac:dyDescent="0.2">
      <c r="A71" s="1" t="str">
        <f t="shared" si="22"/>
        <v/>
      </c>
      <c r="B71" s="1" t="str">
        <f t="shared" si="22"/>
        <v/>
      </c>
      <c r="C71" s="1" t="str">
        <f t="shared" si="23"/>
        <v/>
      </c>
      <c r="D71" s="1" t="str">
        <f t="shared" si="23"/>
        <v/>
      </c>
      <c r="E71" s="1" t="str">
        <f t="shared" si="23"/>
        <v/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47">
        <f ca="1">IF(AH64=1,"",AH64)</f>
        <v>2</v>
      </c>
      <c r="AD71" s="47"/>
      <c r="AE71" s="1" t="str">
        <f t="shared" ref="AE71:AT71" si="25">IF(AE34="","",AE34)</f>
        <v/>
      </c>
      <c r="AF71" s="1" t="str">
        <f t="shared" si="25"/>
        <v/>
      </c>
      <c r="AG71" s="1" t="str">
        <f t="shared" si="25"/>
        <v/>
      </c>
      <c r="AH71" s="1" t="str">
        <f t="shared" si="25"/>
        <v/>
      </c>
      <c r="AI71" s="1" t="str">
        <f t="shared" si="25"/>
        <v/>
      </c>
      <c r="AJ71" s="1" t="str">
        <f t="shared" si="25"/>
        <v/>
      </c>
      <c r="AK71" s="1" t="str">
        <f t="shared" si="25"/>
        <v/>
      </c>
      <c r="AL71" s="1" t="str">
        <f t="shared" si="25"/>
        <v/>
      </c>
      <c r="AM71" s="1" t="str">
        <f t="shared" si="25"/>
        <v/>
      </c>
      <c r="AN71" s="1" t="str">
        <f t="shared" si="25"/>
        <v/>
      </c>
      <c r="AO71" s="1" t="str">
        <f t="shared" si="25"/>
        <v/>
      </c>
      <c r="AP71" s="1" t="str">
        <f t="shared" si="25"/>
        <v/>
      </c>
      <c r="AQ71" s="1" t="str">
        <f t="shared" si="25"/>
        <v/>
      </c>
      <c r="AR71" s="1" t="str">
        <f t="shared" si="25"/>
        <v/>
      </c>
      <c r="AS71" s="1" t="str">
        <f t="shared" si="25"/>
        <v/>
      </c>
      <c r="AT71" s="1" t="str">
        <f t="shared" si="25"/>
        <v/>
      </c>
    </row>
    <row r="72" spans="1:48" ht="20.149999999999999" customHeight="1" x14ac:dyDescent="0.2">
      <c r="A72" s="1" t="str">
        <f t="shared" si="22"/>
        <v/>
      </c>
      <c r="B72" s="1" t="str">
        <f t="shared" si="22"/>
        <v/>
      </c>
      <c r="C72" s="1" t="str">
        <f t="shared" si="23"/>
        <v/>
      </c>
      <c r="D72" s="1" t="str">
        <f t="shared" si="23"/>
        <v/>
      </c>
      <c r="E72" s="1" t="str">
        <f t="shared" si="23"/>
        <v/>
      </c>
      <c r="F72" s="33" t="s">
        <v>72</v>
      </c>
      <c r="G72" s="33"/>
      <c r="H72" s="33"/>
      <c r="I72" s="33"/>
      <c r="J72" s="47">
        <f ca="1">J68</f>
        <v>3</v>
      </c>
      <c r="K72" s="33" t="s">
        <v>73</v>
      </c>
      <c r="L72" s="47"/>
      <c r="M72" s="46">
        <f ca="1">AC70</f>
        <v>5</v>
      </c>
      <c r="N72" s="46"/>
      <c r="O72" s="33" t="s">
        <v>74</v>
      </c>
      <c r="P72" s="47"/>
      <c r="Q72" s="46">
        <f ca="1">AV72</f>
        <v>15</v>
      </c>
      <c r="R72" s="46"/>
      <c r="S72" s="46"/>
      <c r="T72" s="47" t="str">
        <f ca="1">IF(AV73&lt;&gt;1,"","＝")</f>
        <v/>
      </c>
      <c r="U72" s="47"/>
      <c r="V72" s="47" t="str">
        <f ca="1">IF(AV73&lt;&gt;1,"",AV72)</f>
        <v/>
      </c>
      <c r="W72" s="47"/>
      <c r="X72" s="33" t="s">
        <v>75</v>
      </c>
      <c r="Y72" s="33"/>
      <c r="Z72" s="33"/>
      <c r="AA72" s="20"/>
      <c r="AB72" s="20"/>
      <c r="AC72" s="20"/>
      <c r="AD72" s="20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7">
        <f ca="1">J72*M72</f>
        <v>15</v>
      </c>
      <c r="AV72" s="17">
        <f ca="1">AU72/GCD(AU72,AU73)</f>
        <v>15</v>
      </c>
    </row>
    <row r="73" spans="1:48" ht="20.149999999999999" customHeight="1" x14ac:dyDescent="0.2">
      <c r="A73" s="1" t="str">
        <f t="shared" ref="A73:AT73" si="26">IF(A36="","",A36)</f>
        <v/>
      </c>
      <c r="B73" s="1" t="str">
        <f t="shared" si="26"/>
        <v/>
      </c>
      <c r="C73" s="1" t="str">
        <f t="shared" si="26"/>
        <v/>
      </c>
      <c r="D73" s="1" t="str">
        <f t="shared" si="26"/>
        <v/>
      </c>
      <c r="E73" s="1" t="str">
        <f t="shared" si="26"/>
        <v/>
      </c>
      <c r="F73" s="33"/>
      <c r="G73" s="33"/>
      <c r="H73" s="33"/>
      <c r="I73" s="33"/>
      <c r="J73" s="47"/>
      <c r="K73" s="47"/>
      <c r="L73" s="47"/>
      <c r="M73" s="47">
        <f ca="1">AC71</f>
        <v>2</v>
      </c>
      <c r="N73" s="47"/>
      <c r="O73" s="47"/>
      <c r="P73" s="47"/>
      <c r="Q73" s="47">
        <f ca="1">AV73</f>
        <v>2</v>
      </c>
      <c r="R73" s="47"/>
      <c r="S73" s="47"/>
      <c r="T73" s="47"/>
      <c r="U73" s="47"/>
      <c r="V73" s="47"/>
      <c r="W73" s="47"/>
      <c r="X73" s="33"/>
      <c r="Y73" s="33"/>
      <c r="Z73" s="33"/>
      <c r="AA73" s="20" t="str">
        <f t="shared" si="26"/>
        <v/>
      </c>
      <c r="AB73" s="20" t="str">
        <f t="shared" si="26"/>
        <v/>
      </c>
      <c r="AC73" s="20" t="str">
        <f t="shared" si="26"/>
        <v/>
      </c>
      <c r="AD73" s="20" t="str">
        <f t="shared" si="26"/>
        <v/>
      </c>
      <c r="AE73" s="1" t="str">
        <f t="shared" si="26"/>
        <v/>
      </c>
      <c r="AF73" s="1" t="str">
        <f t="shared" si="26"/>
        <v/>
      </c>
      <c r="AG73" s="1" t="str">
        <f t="shared" si="26"/>
        <v/>
      </c>
      <c r="AH73" s="1" t="str">
        <f t="shared" si="26"/>
        <v/>
      </c>
      <c r="AI73" s="1" t="str">
        <f t="shared" si="26"/>
        <v/>
      </c>
      <c r="AJ73" s="1" t="str">
        <f t="shared" si="26"/>
        <v/>
      </c>
      <c r="AK73" s="1" t="str">
        <f t="shared" si="26"/>
        <v/>
      </c>
      <c r="AL73" s="1" t="str">
        <f t="shared" si="26"/>
        <v/>
      </c>
      <c r="AM73" s="1" t="str">
        <f t="shared" si="26"/>
        <v/>
      </c>
      <c r="AN73" s="1" t="str">
        <f t="shared" si="26"/>
        <v/>
      </c>
      <c r="AO73" s="1" t="str">
        <f t="shared" si="26"/>
        <v/>
      </c>
      <c r="AP73" s="1" t="str">
        <f t="shared" si="26"/>
        <v/>
      </c>
      <c r="AQ73" s="1" t="str">
        <f t="shared" si="26"/>
        <v/>
      </c>
      <c r="AR73" s="1" t="str">
        <f t="shared" si="26"/>
        <v/>
      </c>
      <c r="AS73" s="1" t="str">
        <f t="shared" si="26"/>
        <v/>
      </c>
      <c r="AT73" s="1" t="str">
        <f t="shared" si="26"/>
        <v/>
      </c>
      <c r="AU73" s="17">
        <f ca="1">IF(M73="",1,M73)</f>
        <v>2</v>
      </c>
      <c r="AV73" s="17">
        <f ca="1">AU73/GCD(AU73,AU72)</f>
        <v>2</v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34">
    <mergeCell ref="W15:Y15"/>
    <mergeCell ref="AF15:AH15"/>
    <mergeCell ref="W52:Y52"/>
    <mergeCell ref="AF52:AH52"/>
    <mergeCell ref="AO1:AP1"/>
    <mergeCell ref="AO38:AP38"/>
    <mergeCell ref="AM11:AN11"/>
    <mergeCell ref="AM12:AN12"/>
    <mergeCell ref="AL48:AM48"/>
    <mergeCell ref="AL49:AM49"/>
    <mergeCell ref="AH64:AI64"/>
    <mergeCell ref="AH65:AI65"/>
    <mergeCell ref="W46:X46"/>
    <mergeCell ref="T57:U57"/>
    <mergeCell ref="V57:W57"/>
    <mergeCell ref="X57:Y57"/>
    <mergeCell ref="Y63:Z63"/>
    <mergeCell ref="AA63:AB63"/>
    <mergeCell ref="AC63:AD63"/>
    <mergeCell ref="F64:AG65"/>
    <mergeCell ref="O72:P73"/>
    <mergeCell ref="Q72:S72"/>
    <mergeCell ref="Q73:S73"/>
    <mergeCell ref="T72:U73"/>
    <mergeCell ref="F70:AB71"/>
    <mergeCell ref="AC70:AD70"/>
    <mergeCell ref="AC71:AD71"/>
    <mergeCell ref="F72:I73"/>
    <mergeCell ref="J72:J73"/>
    <mergeCell ref="K72:L73"/>
    <mergeCell ref="M72:N72"/>
    <mergeCell ref="M73:N73"/>
    <mergeCell ref="V72:W73"/>
    <mergeCell ref="X72:Z7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Y101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7"/>
    <col min="53" max="54" width="9" style="18"/>
  </cols>
  <sheetData>
    <row r="1" spans="1:54" ht="23.5" x14ac:dyDescent="0.2">
      <c r="D1" s="3" t="s">
        <v>326</v>
      </c>
      <c r="AM1" s="2" t="s">
        <v>80</v>
      </c>
      <c r="AN1" s="2"/>
      <c r="AO1" s="45"/>
      <c r="AP1" s="45"/>
      <c r="AR1" s="17"/>
      <c r="AS1" s="17"/>
      <c r="AT1" s="17"/>
      <c r="AX1" s="18"/>
      <c r="AY1" s="18"/>
      <c r="AZ1"/>
      <c r="BA1"/>
      <c r="BB1"/>
    </row>
    <row r="2" spans="1:54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S2" s="17"/>
      <c r="AT2" s="17"/>
      <c r="AX2" s="18"/>
      <c r="AY2" s="18"/>
      <c r="AZ2"/>
      <c r="BA2"/>
      <c r="BB2"/>
    </row>
    <row r="3" spans="1:54" ht="20.149999999999999" customHeight="1" x14ac:dyDescent="0.2">
      <c r="A3" s="1" t="s">
        <v>81</v>
      </c>
      <c r="B3" s="1"/>
      <c r="D3" t="s">
        <v>82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7">
        <v>1</v>
      </c>
      <c r="AV3" s="17" t="s">
        <v>113</v>
      </c>
    </row>
    <row r="4" spans="1:54" ht="20.149999999999999" customHeight="1" x14ac:dyDescent="0.2">
      <c r="A4" s="1"/>
      <c r="B4" s="1"/>
      <c r="D4" t="s">
        <v>83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7">
        <v>2</v>
      </c>
      <c r="AV4" s="17" t="s">
        <v>114</v>
      </c>
    </row>
    <row r="5" spans="1:54" ht="20.149999999999999" customHeight="1" x14ac:dyDescent="0.2">
      <c r="A5" s="19">
        <f ca="1">INT(RAND()*2+1)</f>
        <v>1</v>
      </c>
      <c r="B5" s="1"/>
      <c r="D5" s="1" t="str">
        <f ca="1">VLOOKUP($A$5,$AU$3:$AV$4,2)</f>
        <v>∠ＯＡＤ＝∠ＯＣＢ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t="s">
        <v>84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54" ht="20.149999999999999" customHeight="1" x14ac:dyDescent="0.2">
      <c r="A6" s="1"/>
      <c r="B6" s="1"/>
      <c r="D6" t="s">
        <v>168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54" ht="20.149999999999999" customHeight="1" x14ac:dyDescent="0.2">
      <c r="A7" s="1"/>
      <c r="B7" s="1"/>
      <c r="C7" s="1"/>
      <c r="D7" t="s">
        <v>85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54" ht="20.149999999999999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54" ht="20.149999999999999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54" ht="20.149999999999999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54" ht="20.149999999999999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9"/>
      <c r="AE11" s="1"/>
      <c r="AF11" s="1"/>
      <c r="AI11" s="1"/>
      <c r="AJ11" s="1"/>
      <c r="AM11" s="1"/>
      <c r="AN11" s="1"/>
      <c r="AP11" s="1"/>
      <c r="AQ11" s="1"/>
      <c r="AR11" s="1"/>
      <c r="AS11" s="1"/>
      <c r="AT11" s="1"/>
      <c r="AU11" s="19"/>
      <c r="AV11" s="19"/>
    </row>
    <row r="12" spans="1:54" ht="20.149999999999999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I12" s="1"/>
      <c r="AJ12" s="1"/>
      <c r="AL12" s="1"/>
      <c r="AM12" s="1"/>
      <c r="AN12" s="1"/>
      <c r="AP12" s="1"/>
      <c r="AQ12" s="1"/>
      <c r="AR12" s="1"/>
      <c r="AS12" s="1"/>
      <c r="AT12" s="1"/>
      <c r="AU12" s="19"/>
      <c r="AV12" s="19"/>
    </row>
    <row r="13" spans="1:54" ht="20.149999999999999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54" ht="20.149999999999999" customHeight="1" x14ac:dyDescent="0.2">
      <c r="A14" s="1"/>
      <c r="B14" s="1"/>
      <c r="C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54" ht="20.149999999999999" customHeight="1" x14ac:dyDescent="0.2">
      <c r="A15" s="1"/>
      <c r="B15" s="1"/>
      <c r="C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54" ht="20.149999999999999" customHeight="1" x14ac:dyDescent="0.2">
      <c r="A16" s="1"/>
      <c r="B16" s="1"/>
      <c r="C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54" ht="20.149999999999999" customHeight="1" x14ac:dyDescent="0.2">
      <c r="A17" s="1"/>
      <c r="B17" s="1"/>
      <c r="C17" s="1"/>
      <c r="E17" s="1"/>
      <c r="F17" s="1"/>
      <c r="G17" s="1"/>
      <c r="H17" s="1"/>
      <c r="J17" s="1"/>
      <c r="K17" s="1"/>
      <c r="L17" s="1"/>
      <c r="M17" s="1"/>
      <c r="N17" s="1"/>
      <c r="O17" s="1"/>
      <c r="P17" s="1"/>
      <c r="R17" s="1"/>
      <c r="S17" s="1"/>
      <c r="T17" s="1"/>
      <c r="U17" s="1"/>
      <c r="V17" s="1"/>
      <c r="W17" s="1"/>
      <c r="X17" s="1"/>
      <c r="Y17" s="1"/>
      <c r="Z17" s="1"/>
      <c r="AB17" s="1"/>
      <c r="AC17" s="1"/>
      <c r="AD17" s="1"/>
      <c r="AE17" s="1"/>
      <c r="AF17" s="1"/>
      <c r="AG17" s="1"/>
      <c r="AH17" s="1"/>
      <c r="AI17" s="1"/>
      <c r="AJ17" s="1"/>
      <c r="AL17" s="1"/>
      <c r="AM17" s="1"/>
      <c r="AN17" s="1"/>
      <c r="AO17" s="1"/>
      <c r="AP17" s="1"/>
      <c r="AQ17" s="1"/>
      <c r="AR17" s="1"/>
      <c r="AS17" s="1"/>
      <c r="AT17" s="1"/>
      <c r="AU17" s="19"/>
    </row>
    <row r="18" spans="1:54" ht="20.149999999999999" customHeight="1" x14ac:dyDescent="0.2">
      <c r="A18" s="1"/>
      <c r="B18" s="1"/>
      <c r="C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54" ht="20.149999999999999" customHeight="1" x14ac:dyDescent="0.2">
      <c r="A19" s="1" t="s">
        <v>93</v>
      </c>
      <c r="B19" s="1"/>
      <c r="C19" s="1"/>
      <c r="D19" t="s">
        <v>94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7" t="s">
        <v>115</v>
      </c>
      <c r="AV19" s="17" t="s">
        <v>116</v>
      </c>
      <c r="AW19" s="17" t="s">
        <v>117</v>
      </c>
      <c r="AX19" s="17" t="s">
        <v>118</v>
      </c>
      <c r="AY19" s="17" t="s">
        <v>119</v>
      </c>
      <c r="AZ19" s="17" t="s">
        <v>120</v>
      </c>
    </row>
    <row r="20" spans="1:54" ht="20.149999999999999" customHeight="1" x14ac:dyDescent="0.2">
      <c r="A20" s="1"/>
      <c r="B20" s="1"/>
      <c r="C20" s="1"/>
      <c r="D20" t="s">
        <v>95</v>
      </c>
      <c r="E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7">
        <v>10</v>
      </c>
      <c r="AV20" s="17">
        <f ca="1">AV21*AV22</f>
        <v>5.4</v>
      </c>
      <c r="AW20" s="17">
        <f ca="1">AU20-AV20</f>
        <v>4.5999999999999996</v>
      </c>
      <c r="AX20" s="17">
        <v>12</v>
      </c>
      <c r="AY20" s="17">
        <f ca="1">AY21*AV22</f>
        <v>4.5</v>
      </c>
      <c r="AZ20" s="17">
        <f ca="1">AX20-AY20</f>
        <v>7.5</v>
      </c>
    </row>
    <row r="21" spans="1:54" ht="20.149999999999999" customHeight="1" x14ac:dyDescent="0.2">
      <c r="A21" s="1"/>
      <c r="B21" s="1"/>
      <c r="C21" s="1"/>
      <c r="D21" t="s">
        <v>96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V21" s="17">
        <v>6</v>
      </c>
      <c r="AY21" s="17">
        <v>5</v>
      </c>
    </row>
    <row r="22" spans="1:54" ht="20.149999999999999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V22" s="17">
        <f ca="1">INT(RAND()*8+8)*0.1</f>
        <v>0.9</v>
      </c>
    </row>
    <row r="23" spans="1:54" ht="20.149999999999999" customHeight="1" x14ac:dyDescent="0.2">
      <c r="A23" s="1"/>
      <c r="B23" s="1"/>
      <c r="C23" s="1"/>
      <c r="D23" s="1"/>
      <c r="E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54" ht="20.149999999999999" customHeight="1" x14ac:dyDescent="0.2">
      <c r="A24" s="1"/>
      <c r="B24" s="1"/>
      <c r="C24" s="1"/>
      <c r="D24" s="1"/>
      <c r="E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54" ht="20.149999999999999" customHeight="1" x14ac:dyDescent="0.2">
      <c r="A25" s="1"/>
      <c r="B25" s="1"/>
      <c r="C25" s="1"/>
      <c r="D25" s="1"/>
      <c r="E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54" ht="20.149999999999999" customHeight="1" x14ac:dyDescent="0.2">
      <c r="A26" s="1"/>
      <c r="B26" s="1"/>
      <c r="C26" s="1"/>
      <c r="D26" s="1"/>
      <c r="E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54" ht="20.149999999999999" customHeight="1" x14ac:dyDescent="0.2">
      <c r="A27" s="1"/>
      <c r="B27" s="1"/>
      <c r="C27" s="1"/>
      <c r="D27" s="1"/>
      <c r="E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t="s">
        <v>97</v>
      </c>
      <c r="Z27" s="1"/>
      <c r="AA27" s="1"/>
      <c r="AB27" s="1"/>
      <c r="AC27" s="48">
        <f ca="1">AV20</f>
        <v>5.4</v>
      </c>
      <c r="AD27" s="48"/>
      <c r="AE27" s="48"/>
      <c r="AF27" t="s">
        <v>98</v>
      </c>
      <c r="AG27" s="1"/>
      <c r="AH27" s="1"/>
      <c r="AI27" s="1"/>
      <c r="AJ27" s="1"/>
      <c r="AK27" s="1"/>
      <c r="AL27" s="1"/>
      <c r="AM27" s="48">
        <f ca="1">AW20</f>
        <v>4.5999999999999996</v>
      </c>
      <c r="AN27" s="48"/>
      <c r="AO27" s="48"/>
      <c r="AP27" t="s">
        <v>99</v>
      </c>
      <c r="AQ27" s="1"/>
      <c r="AR27" s="17"/>
      <c r="AS27" s="17"/>
      <c r="AT27" s="17"/>
      <c r="AX27" s="18"/>
      <c r="AY27" s="18"/>
      <c r="AZ27"/>
      <c r="BA27"/>
      <c r="BB27"/>
    </row>
    <row r="28" spans="1:54" ht="20.149999999999999" customHeight="1" x14ac:dyDescent="0.2">
      <c r="A28" s="1"/>
      <c r="B28" s="1"/>
      <c r="C28" s="1"/>
      <c r="D28" s="1"/>
      <c r="E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t="s">
        <v>100</v>
      </c>
      <c r="Z28" s="1"/>
      <c r="AA28" s="1"/>
      <c r="AB28" s="1"/>
      <c r="AC28" s="48">
        <f ca="1">AY20</f>
        <v>4.5</v>
      </c>
      <c r="AD28" s="48"/>
      <c r="AE28" s="48"/>
      <c r="AF28" t="s">
        <v>101</v>
      </c>
      <c r="AG28" s="1"/>
      <c r="AH28" s="1"/>
      <c r="AI28" s="1"/>
      <c r="AJ28" s="1"/>
      <c r="AK28" s="1"/>
      <c r="AL28" s="1"/>
      <c r="AM28" s="48">
        <f ca="1">AZ20</f>
        <v>7.5</v>
      </c>
      <c r="AN28" s="48"/>
      <c r="AO28" s="48"/>
      <c r="AP28" t="s">
        <v>99</v>
      </c>
      <c r="AQ28" s="1"/>
      <c r="AR28" s="17"/>
      <c r="AS28" s="17"/>
      <c r="AT28" s="17"/>
      <c r="AX28" s="18"/>
      <c r="AY28" s="18"/>
      <c r="AZ28"/>
      <c r="BA28"/>
      <c r="BB28"/>
    </row>
    <row r="29" spans="1:54" ht="20.149999999999999" customHeight="1" x14ac:dyDescent="0.2">
      <c r="A29" s="1"/>
      <c r="B29" s="1"/>
      <c r="C29" s="1"/>
      <c r="D29" s="1"/>
      <c r="E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54" ht="20.149999999999999" customHeight="1" x14ac:dyDescent="0.2">
      <c r="A30" s="1"/>
      <c r="B30" s="1"/>
      <c r="C30" s="1"/>
      <c r="D30" s="1"/>
      <c r="E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54" ht="20.149999999999999" customHeight="1" x14ac:dyDescent="0.2">
      <c r="A31" s="1"/>
      <c r="B31" s="1"/>
      <c r="C31" s="1"/>
      <c r="D31" s="1"/>
      <c r="E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54" ht="20.149999999999999" customHeight="1" x14ac:dyDescent="0.2">
      <c r="A32" s="1"/>
      <c r="B32" s="1"/>
      <c r="C32" s="1"/>
      <c r="D32" s="1"/>
      <c r="E32" s="1"/>
      <c r="G32" s="1"/>
      <c r="H32" s="1"/>
      <c r="I32" s="1"/>
      <c r="J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54" ht="20.149999999999999" customHeight="1" x14ac:dyDescent="0.2">
      <c r="A33" s="1"/>
      <c r="B33" s="1"/>
      <c r="C33" s="1"/>
      <c r="D33" s="1"/>
      <c r="E33" s="1"/>
      <c r="G33" s="1"/>
      <c r="H33" s="1"/>
      <c r="I33" s="1"/>
      <c r="J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54" ht="20.149999999999999" customHeight="1" x14ac:dyDescent="0.2">
      <c r="A34" s="1"/>
      <c r="B34" s="1"/>
      <c r="C34" s="1"/>
      <c r="D34" s="1"/>
      <c r="E34" s="1"/>
      <c r="G34" s="1"/>
      <c r="H34" s="1"/>
      <c r="I34" s="1"/>
      <c r="J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54" ht="20.149999999999999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54" ht="20.149999999999999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54" ht="20.149999999999999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54" ht="23.5" x14ac:dyDescent="0.2">
      <c r="D38" s="3" t="str">
        <f>IF(D1="","",D1)</f>
        <v>三角形の相似条件と証明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S38" s="17"/>
      <c r="AT38" s="17"/>
      <c r="AX38" s="18"/>
      <c r="AY38" s="18"/>
      <c r="AZ38"/>
      <c r="BA38"/>
      <c r="BB38"/>
    </row>
    <row r="39" spans="1:54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S39" s="17"/>
      <c r="AT39" s="17"/>
      <c r="AX39" s="18"/>
      <c r="AY39" s="18"/>
      <c r="AZ39"/>
      <c r="BA39"/>
      <c r="BB39"/>
    </row>
    <row r="40" spans="1:54" ht="20.149999999999999" customHeight="1" x14ac:dyDescent="0.2">
      <c r="A40" s="1" t="str">
        <f>IF(A3="","",A3)</f>
        <v>１．</v>
      </c>
      <c r="B40" s="1"/>
      <c r="C40" s="1"/>
      <c r="D40" s="1" t="str">
        <f>IF(D3="","",D3)</f>
        <v>右の図のように，２つの線分ＡＢと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 t="str">
        <f t="shared" ref="AA40:AT40" si="0">IF(AA3="","",AA3)</f>
        <v/>
      </c>
      <c r="AB40" s="1" t="str">
        <f t="shared" si="0"/>
        <v/>
      </c>
      <c r="AC40" s="1" t="str">
        <f t="shared" si="0"/>
        <v/>
      </c>
      <c r="AD40" s="1" t="str">
        <f t="shared" si="0"/>
        <v/>
      </c>
      <c r="AE40" s="1" t="str">
        <f t="shared" si="0"/>
        <v/>
      </c>
      <c r="AF40" s="1" t="str">
        <f t="shared" si="0"/>
        <v/>
      </c>
      <c r="AG40" s="1" t="str">
        <f t="shared" si="0"/>
        <v/>
      </c>
      <c r="AH40" s="1" t="str">
        <f t="shared" si="0"/>
        <v/>
      </c>
      <c r="AI40" s="1" t="str">
        <f t="shared" si="0"/>
        <v/>
      </c>
      <c r="AJ40" s="1" t="str">
        <f t="shared" si="0"/>
        <v/>
      </c>
      <c r="AK40" s="1" t="str">
        <f t="shared" si="0"/>
        <v/>
      </c>
      <c r="AL40" s="1" t="str">
        <f t="shared" si="0"/>
        <v/>
      </c>
      <c r="AM40" s="1" t="str">
        <f t="shared" si="0"/>
        <v/>
      </c>
      <c r="AN40" s="1" t="str">
        <f t="shared" si="0"/>
        <v/>
      </c>
      <c r="AO40" s="1" t="str">
        <f t="shared" si="0"/>
        <v/>
      </c>
      <c r="AP40" s="1" t="str">
        <f t="shared" si="0"/>
        <v/>
      </c>
      <c r="AQ40" s="1" t="str">
        <f t="shared" si="0"/>
        <v/>
      </c>
      <c r="AR40" s="1" t="str">
        <f t="shared" si="0"/>
        <v/>
      </c>
      <c r="AS40" s="1" t="str">
        <f t="shared" si="0"/>
        <v/>
      </c>
      <c r="AT40" s="1" t="str">
        <f t="shared" si="0"/>
        <v/>
      </c>
    </row>
    <row r="41" spans="1:54" ht="20.149999999999999" customHeight="1" x14ac:dyDescent="0.2">
      <c r="A41" s="1" t="str">
        <f t="shared" ref="A41:AT41" si="1">IF(A4="","",A4)</f>
        <v/>
      </c>
      <c r="B41" s="1" t="str">
        <f t="shared" si="1"/>
        <v/>
      </c>
      <c r="C41" s="1" t="str">
        <f t="shared" si="1"/>
        <v/>
      </c>
      <c r="D41" s="1" t="str">
        <f t="shared" si="1"/>
        <v>ＣＤが点Ｏで交わっていて，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 t="str">
        <f t="shared" si="1"/>
        <v/>
      </c>
      <c r="Y41" s="1" t="str">
        <f t="shared" si="1"/>
        <v/>
      </c>
      <c r="Z41" s="1" t="str">
        <f t="shared" si="1"/>
        <v/>
      </c>
      <c r="AA41" s="1" t="str">
        <f t="shared" si="1"/>
        <v/>
      </c>
      <c r="AB41" s="1" t="str">
        <f t="shared" si="1"/>
        <v/>
      </c>
      <c r="AC41" s="1" t="str">
        <f t="shared" si="1"/>
        <v/>
      </c>
      <c r="AD41" s="1" t="str">
        <f t="shared" si="1"/>
        <v/>
      </c>
      <c r="AE41" s="1" t="str">
        <f t="shared" si="1"/>
        <v/>
      </c>
      <c r="AF41" s="1" t="str">
        <f t="shared" si="1"/>
        <v/>
      </c>
      <c r="AG41" s="1" t="str">
        <f t="shared" si="1"/>
        <v/>
      </c>
      <c r="AH41" s="1" t="str">
        <f t="shared" si="1"/>
        <v/>
      </c>
      <c r="AI41" s="1" t="str">
        <f t="shared" si="1"/>
        <v/>
      </c>
      <c r="AJ41" s="1" t="str">
        <f t="shared" si="1"/>
        <v/>
      </c>
      <c r="AK41" s="1" t="str">
        <f t="shared" si="1"/>
        <v/>
      </c>
      <c r="AL41" s="1" t="str">
        <f t="shared" si="1"/>
        <v/>
      </c>
      <c r="AM41" s="1" t="str">
        <f t="shared" si="1"/>
        <v/>
      </c>
      <c r="AN41" s="1" t="str">
        <f t="shared" si="1"/>
        <v/>
      </c>
      <c r="AO41" s="1" t="str">
        <f t="shared" si="1"/>
        <v/>
      </c>
      <c r="AP41" s="1" t="str">
        <f t="shared" si="1"/>
        <v/>
      </c>
      <c r="AQ41" s="1" t="str">
        <f t="shared" si="1"/>
        <v/>
      </c>
      <c r="AR41" s="1" t="str">
        <f t="shared" si="1"/>
        <v/>
      </c>
      <c r="AS41" s="1" t="str">
        <f t="shared" si="1"/>
        <v/>
      </c>
      <c r="AT41" s="1" t="str">
        <f t="shared" si="1"/>
        <v/>
      </c>
    </row>
    <row r="42" spans="1:54" ht="20.149999999999999" customHeight="1" x14ac:dyDescent="0.2">
      <c r="A42" s="19">
        <f t="shared" ref="A42:AT42" ca="1" si="2">IF(A5="","",A5)</f>
        <v>1</v>
      </c>
      <c r="B42" s="1" t="str">
        <f t="shared" si="2"/>
        <v/>
      </c>
      <c r="C42" s="1" t="str">
        <f t="shared" si="2"/>
        <v/>
      </c>
      <c r="D42" s="1" t="str">
        <f t="shared" ca="1" si="2"/>
        <v>∠ＯＡＤ＝∠ＯＣＢ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 t="str">
        <f t="shared" si="2"/>
        <v>ならば</v>
      </c>
      <c r="Q42" s="1"/>
      <c r="R42" s="1"/>
      <c r="S42" s="1"/>
      <c r="T42" s="1"/>
      <c r="U42" s="1"/>
      <c r="V42" s="1"/>
      <c r="W42" s="1"/>
      <c r="X42" s="1"/>
      <c r="Y42" s="1"/>
      <c r="Z42" s="1" t="str">
        <f t="shared" si="2"/>
        <v/>
      </c>
      <c r="AA42" s="1" t="str">
        <f t="shared" si="2"/>
        <v/>
      </c>
      <c r="AB42" s="1" t="str">
        <f t="shared" si="2"/>
        <v/>
      </c>
      <c r="AC42" s="1" t="str">
        <f t="shared" si="2"/>
        <v/>
      </c>
      <c r="AD42" s="1" t="str">
        <f t="shared" si="2"/>
        <v/>
      </c>
      <c r="AE42" s="1" t="str">
        <f t="shared" si="2"/>
        <v/>
      </c>
      <c r="AF42" s="1" t="str">
        <f t="shared" si="2"/>
        <v/>
      </c>
      <c r="AG42" s="1" t="str">
        <f t="shared" si="2"/>
        <v/>
      </c>
      <c r="AH42" s="1" t="str">
        <f t="shared" si="2"/>
        <v/>
      </c>
      <c r="AI42" s="1" t="str">
        <f t="shared" si="2"/>
        <v/>
      </c>
      <c r="AJ42" s="1" t="str">
        <f t="shared" si="2"/>
        <v/>
      </c>
      <c r="AK42" s="1" t="str">
        <f t="shared" si="2"/>
        <v/>
      </c>
      <c r="AL42" s="1" t="str">
        <f t="shared" si="2"/>
        <v/>
      </c>
      <c r="AM42" s="1" t="str">
        <f t="shared" si="2"/>
        <v/>
      </c>
      <c r="AN42" s="1" t="str">
        <f t="shared" si="2"/>
        <v/>
      </c>
      <c r="AO42" s="1" t="str">
        <f t="shared" si="2"/>
        <v/>
      </c>
      <c r="AP42" s="1" t="str">
        <f t="shared" si="2"/>
        <v/>
      </c>
      <c r="AQ42" s="1" t="str">
        <f t="shared" si="2"/>
        <v/>
      </c>
      <c r="AR42" s="1" t="str">
        <f t="shared" si="2"/>
        <v/>
      </c>
      <c r="AS42" s="1" t="str">
        <f t="shared" si="2"/>
        <v/>
      </c>
      <c r="AT42" s="1" t="str">
        <f t="shared" si="2"/>
        <v/>
      </c>
    </row>
    <row r="43" spans="1:54" ht="20.149999999999999" customHeight="1" x14ac:dyDescent="0.2">
      <c r="A43" s="1" t="str">
        <f t="shared" ref="A43:AT43" si="3">IF(A6="","",A6)</f>
        <v/>
      </c>
      <c r="B43" s="1" t="str">
        <f t="shared" si="3"/>
        <v/>
      </c>
      <c r="C43" s="1" t="str">
        <f t="shared" si="3"/>
        <v/>
      </c>
      <c r="D43" s="1" t="str">
        <f t="shared" si="3"/>
        <v>△ＡＯＤ∽△ＣＯＢであることを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 t="str">
        <f t="shared" si="3"/>
        <v/>
      </c>
      <c r="Z43" s="1" t="str">
        <f t="shared" si="3"/>
        <v/>
      </c>
      <c r="AA43" s="1" t="str">
        <f t="shared" si="3"/>
        <v/>
      </c>
      <c r="AB43" s="1" t="str">
        <f t="shared" si="3"/>
        <v/>
      </c>
      <c r="AC43" s="1" t="str">
        <f t="shared" si="3"/>
        <v/>
      </c>
      <c r="AD43" s="1" t="str">
        <f t="shared" si="3"/>
        <v/>
      </c>
      <c r="AE43" s="1" t="str">
        <f t="shared" si="3"/>
        <v/>
      </c>
      <c r="AF43" s="1" t="str">
        <f t="shared" si="3"/>
        <v/>
      </c>
      <c r="AG43" s="1" t="str">
        <f t="shared" si="3"/>
        <v/>
      </c>
      <c r="AH43" s="1" t="str">
        <f t="shared" si="3"/>
        <v/>
      </c>
      <c r="AI43" s="1" t="str">
        <f t="shared" si="3"/>
        <v/>
      </c>
      <c r="AJ43" s="1" t="str">
        <f t="shared" si="3"/>
        <v/>
      </c>
      <c r="AK43" s="1" t="str">
        <f t="shared" si="3"/>
        <v/>
      </c>
      <c r="AL43" s="1" t="str">
        <f t="shared" si="3"/>
        <v/>
      </c>
      <c r="AM43" s="1" t="str">
        <f t="shared" si="3"/>
        <v/>
      </c>
      <c r="AN43" s="1" t="str">
        <f t="shared" si="3"/>
        <v/>
      </c>
      <c r="AO43" s="1" t="str">
        <f t="shared" si="3"/>
        <v/>
      </c>
      <c r="AP43" s="1" t="str">
        <f t="shared" si="3"/>
        <v/>
      </c>
      <c r="AQ43" s="1" t="str">
        <f t="shared" si="3"/>
        <v/>
      </c>
      <c r="AR43" s="1" t="str">
        <f t="shared" si="3"/>
        <v/>
      </c>
      <c r="AS43" s="1" t="str">
        <f t="shared" si="3"/>
        <v/>
      </c>
      <c r="AT43" s="1" t="str">
        <f t="shared" si="3"/>
        <v/>
      </c>
    </row>
    <row r="44" spans="1:54" ht="20.149999999999999" customHeight="1" x14ac:dyDescent="0.2">
      <c r="A44" s="1" t="str">
        <f t="shared" ref="A44:AT44" si="4">IF(A7="","",A7)</f>
        <v/>
      </c>
      <c r="B44" s="1" t="str">
        <f t="shared" si="4"/>
        <v/>
      </c>
      <c r="C44" s="1" t="str">
        <f t="shared" si="4"/>
        <v/>
      </c>
      <c r="D44" s="1" t="str">
        <f t="shared" si="4"/>
        <v>証明しなさい。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 t="str">
        <f t="shared" si="4"/>
        <v/>
      </c>
      <c r="X44" s="1" t="str">
        <f t="shared" si="4"/>
        <v/>
      </c>
      <c r="Y44" s="1" t="str">
        <f t="shared" si="4"/>
        <v/>
      </c>
      <c r="Z44" s="1" t="str">
        <f t="shared" si="4"/>
        <v/>
      </c>
      <c r="AA44" s="1" t="str">
        <f t="shared" si="4"/>
        <v/>
      </c>
      <c r="AB44" s="1" t="str">
        <f t="shared" si="4"/>
        <v/>
      </c>
      <c r="AC44" s="1" t="str">
        <f t="shared" si="4"/>
        <v/>
      </c>
      <c r="AD44" s="1" t="str">
        <f t="shared" si="4"/>
        <v/>
      </c>
      <c r="AE44" s="1" t="str">
        <f t="shared" si="4"/>
        <v/>
      </c>
      <c r="AF44" s="1" t="str">
        <f t="shared" si="4"/>
        <v/>
      </c>
      <c r="AG44" s="1" t="str">
        <f t="shared" si="4"/>
        <v/>
      </c>
      <c r="AH44" s="1" t="str">
        <f t="shared" si="4"/>
        <v/>
      </c>
      <c r="AI44" s="1" t="str">
        <f t="shared" si="4"/>
        <v/>
      </c>
      <c r="AJ44" s="1" t="str">
        <f t="shared" si="4"/>
        <v/>
      </c>
      <c r="AK44" s="1" t="str">
        <f t="shared" si="4"/>
        <v/>
      </c>
      <c r="AL44" s="1" t="str">
        <f t="shared" si="4"/>
        <v/>
      </c>
      <c r="AM44" s="1" t="str">
        <f t="shared" si="4"/>
        <v/>
      </c>
      <c r="AN44" s="1" t="str">
        <f t="shared" si="4"/>
        <v/>
      </c>
      <c r="AO44" s="1" t="str">
        <f t="shared" si="4"/>
        <v/>
      </c>
      <c r="AP44" s="1" t="str">
        <f t="shared" si="4"/>
        <v/>
      </c>
      <c r="AQ44" s="1" t="str">
        <f t="shared" si="4"/>
        <v/>
      </c>
      <c r="AR44" s="1" t="str">
        <f t="shared" si="4"/>
        <v/>
      </c>
      <c r="AS44" s="1" t="str">
        <f t="shared" si="4"/>
        <v/>
      </c>
      <c r="AT44" s="1" t="str">
        <f t="shared" si="4"/>
        <v/>
      </c>
    </row>
    <row r="45" spans="1:54" ht="20.149999999999999" customHeight="1" x14ac:dyDescent="0.2">
      <c r="A45" s="1" t="str">
        <f t="shared" ref="A45:AT45" si="5">IF(A8="","",A8)</f>
        <v/>
      </c>
      <c r="B45" s="1" t="str">
        <f t="shared" si="5"/>
        <v/>
      </c>
      <c r="C45" s="1" t="str">
        <f t="shared" si="5"/>
        <v/>
      </c>
      <c r="D45" s="1" t="str">
        <f t="shared" si="5"/>
        <v/>
      </c>
      <c r="E45" s="1" t="str">
        <f t="shared" si="5"/>
        <v/>
      </c>
      <c r="F45" s="1" t="str">
        <f t="shared" si="5"/>
        <v/>
      </c>
      <c r="G45" s="1" t="str">
        <f t="shared" si="5"/>
        <v/>
      </c>
      <c r="H45" s="1" t="str">
        <f t="shared" si="5"/>
        <v/>
      </c>
      <c r="I45" s="1" t="str">
        <f t="shared" si="5"/>
        <v/>
      </c>
      <c r="J45" s="1" t="str">
        <f t="shared" si="5"/>
        <v/>
      </c>
      <c r="K45" s="1" t="str">
        <f t="shared" si="5"/>
        <v/>
      </c>
      <c r="L45" s="1" t="str">
        <f t="shared" si="5"/>
        <v/>
      </c>
      <c r="M45" s="1" t="str">
        <f t="shared" si="5"/>
        <v/>
      </c>
      <c r="N45" s="1" t="str">
        <f t="shared" si="5"/>
        <v/>
      </c>
      <c r="O45" s="1" t="str">
        <f t="shared" si="5"/>
        <v/>
      </c>
      <c r="P45" s="1" t="str">
        <f t="shared" si="5"/>
        <v/>
      </c>
      <c r="Q45" s="1" t="str">
        <f t="shared" si="5"/>
        <v/>
      </c>
      <c r="R45" s="1" t="str">
        <f t="shared" si="5"/>
        <v/>
      </c>
      <c r="S45" s="1" t="str">
        <f t="shared" si="5"/>
        <v/>
      </c>
      <c r="T45" s="1" t="str">
        <f t="shared" si="5"/>
        <v/>
      </c>
      <c r="U45" s="1" t="str">
        <f t="shared" si="5"/>
        <v/>
      </c>
      <c r="V45" s="1" t="str">
        <f t="shared" si="5"/>
        <v/>
      </c>
      <c r="W45" s="1" t="str">
        <f t="shared" si="5"/>
        <v/>
      </c>
      <c r="X45" s="1" t="str">
        <f t="shared" si="5"/>
        <v/>
      </c>
      <c r="Y45" s="1" t="str">
        <f t="shared" si="5"/>
        <v/>
      </c>
      <c r="Z45" s="1" t="str">
        <f t="shared" si="5"/>
        <v/>
      </c>
      <c r="AA45" s="1" t="str">
        <f t="shared" si="5"/>
        <v/>
      </c>
      <c r="AB45" s="1" t="str">
        <f t="shared" si="5"/>
        <v/>
      </c>
      <c r="AC45" s="1" t="str">
        <f t="shared" si="5"/>
        <v/>
      </c>
      <c r="AD45" s="1" t="str">
        <f t="shared" si="5"/>
        <v/>
      </c>
      <c r="AE45" s="1" t="str">
        <f t="shared" si="5"/>
        <v/>
      </c>
      <c r="AF45" s="1" t="str">
        <f t="shared" si="5"/>
        <v/>
      </c>
      <c r="AG45" s="1" t="str">
        <f t="shared" si="5"/>
        <v/>
      </c>
      <c r="AH45" s="1" t="str">
        <f t="shared" si="5"/>
        <v/>
      </c>
      <c r="AI45" s="1" t="str">
        <f t="shared" si="5"/>
        <v/>
      </c>
      <c r="AJ45" s="1" t="str">
        <f t="shared" si="5"/>
        <v/>
      </c>
      <c r="AK45" s="1" t="str">
        <f t="shared" si="5"/>
        <v/>
      </c>
      <c r="AL45" s="1" t="str">
        <f t="shared" si="5"/>
        <v/>
      </c>
      <c r="AM45" s="1" t="str">
        <f t="shared" si="5"/>
        <v/>
      </c>
      <c r="AN45" s="1" t="str">
        <f t="shared" si="5"/>
        <v/>
      </c>
      <c r="AO45" s="1" t="str">
        <f t="shared" si="5"/>
        <v/>
      </c>
      <c r="AP45" s="1" t="str">
        <f t="shared" si="5"/>
        <v/>
      </c>
      <c r="AQ45" s="1" t="str">
        <f t="shared" si="5"/>
        <v/>
      </c>
      <c r="AR45" s="1" t="str">
        <f t="shared" si="5"/>
        <v/>
      </c>
      <c r="AS45" s="1" t="str">
        <f t="shared" si="5"/>
        <v/>
      </c>
      <c r="AT45" s="1" t="str">
        <f t="shared" si="5"/>
        <v/>
      </c>
    </row>
    <row r="46" spans="1:54" ht="20.149999999999999" customHeight="1" x14ac:dyDescent="0.2">
      <c r="A46" s="1" t="str">
        <f t="shared" ref="A46:C51" si="6">IF(A9="","",A9)</f>
        <v/>
      </c>
      <c r="B46" s="1" t="str">
        <f t="shared" si="6"/>
        <v/>
      </c>
      <c r="C46" s="1" t="str">
        <f t="shared" si="6"/>
        <v/>
      </c>
      <c r="D46" s="15" t="s">
        <v>86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54" ht="20.149999999999999" customHeight="1" x14ac:dyDescent="0.2">
      <c r="A47" s="1" t="str">
        <f t="shared" si="6"/>
        <v/>
      </c>
      <c r="B47" s="1" t="str">
        <f t="shared" si="6"/>
        <v/>
      </c>
      <c r="C47" s="1" t="str">
        <f t="shared" si="6"/>
        <v/>
      </c>
      <c r="D47" s="15" t="s">
        <v>169</v>
      </c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54" ht="20.149999999999999" customHeight="1" x14ac:dyDescent="0.2">
      <c r="A48" s="1" t="str">
        <f t="shared" si="6"/>
        <v/>
      </c>
      <c r="B48" s="1" t="str">
        <f t="shared" si="6"/>
        <v/>
      </c>
      <c r="C48" s="1" t="str">
        <f t="shared" si="6"/>
        <v/>
      </c>
      <c r="D48" s="15" t="s">
        <v>42</v>
      </c>
      <c r="E48" s="20"/>
      <c r="F48" s="20"/>
      <c r="G48" s="20"/>
      <c r="H48" s="20"/>
      <c r="I48" s="20"/>
      <c r="J48" s="20"/>
      <c r="K48" s="20" t="str">
        <f ca="1">VLOOKUP($A$42,$AU$3:$AV$4,2)</f>
        <v>∠ＯＡＤ＝∠ＯＣＢ</v>
      </c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15" t="s">
        <v>89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54" ht="20.149999999999999" customHeight="1" x14ac:dyDescent="0.2">
      <c r="A49" s="1" t="str">
        <f t="shared" si="6"/>
        <v/>
      </c>
      <c r="B49" s="1" t="str">
        <f t="shared" si="6"/>
        <v/>
      </c>
      <c r="C49" s="1" t="str">
        <f t="shared" si="6"/>
        <v/>
      </c>
      <c r="D49" s="15" t="s">
        <v>87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54" ht="20.149999999999999" customHeight="1" x14ac:dyDescent="0.2">
      <c r="A50" s="1" t="str">
        <f t="shared" si="6"/>
        <v/>
      </c>
      <c r="B50" s="1" t="str">
        <f t="shared" si="6"/>
        <v/>
      </c>
      <c r="C50" s="1" t="str">
        <f t="shared" si="6"/>
        <v/>
      </c>
      <c r="D50" s="20" t="str">
        <f t="shared" ref="D50:J50" si="7">IF(D13="","",D13)</f>
        <v/>
      </c>
      <c r="E50" s="20" t="str">
        <f t="shared" si="7"/>
        <v/>
      </c>
      <c r="F50" s="20" t="str">
        <f t="shared" si="7"/>
        <v/>
      </c>
      <c r="G50" s="20" t="str">
        <f t="shared" si="7"/>
        <v/>
      </c>
      <c r="H50" s="20" t="str">
        <f t="shared" si="7"/>
        <v/>
      </c>
      <c r="I50" s="20" t="str">
        <f t="shared" si="7"/>
        <v/>
      </c>
      <c r="J50" s="20" t="str">
        <f t="shared" si="7"/>
        <v/>
      </c>
      <c r="K50" s="15" t="s">
        <v>90</v>
      </c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15" t="s">
        <v>91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54" ht="20.149999999999999" customHeight="1" x14ac:dyDescent="0.2">
      <c r="A51" s="1" t="str">
        <f t="shared" si="6"/>
        <v/>
      </c>
      <c r="B51" s="1" t="str">
        <f t="shared" si="6"/>
        <v/>
      </c>
      <c r="C51" s="1" t="str">
        <f t="shared" si="6"/>
        <v/>
      </c>
      <c r="D51" s="15" t="s">
        <v>88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54" ht="20.149999999999999" customHeight="1" x14ac:dyDescent="0.2">
      <c r="A52" s="1" t="str">
        <f t="shared" ref="A52:J52" si="8">IF(A17="","",A17)</f>
        <v/>
      </c>
      <c r="B52" s="1" t="str">
        <f t="shared" si="8"/>
        <v/>
      </c>
      <c r="C52" s="1" t="str">
        <f t="shared" si="8"/>
        <v/>
      </c>
      <c r="D52" s="20" t="str">
        <f t="shared" si="8"/>
        <v/>
      </c>
      <c r="E52" s="20" t="str">
        <f t="shared" si="8"/>
        <v/>
      </c>
      <c r="F52" s="20" t="str">
        <f t="shared" si="8"/>
        <v/>
      </c>
      <c r="G52" s="20" t="str">
        <f t="shared" si="8"/>
        <v/>
      </c>
      <c r="H52" s="20" t="str">
        <f t="shared" si="8"/>
        <v/>
      </c>
      <c r="I52" s="20" t="str">
        <f t="shared" si="8"/>
        <v/>
      </c>
      <c r="J52" s="20" t="str">
        <f t="shared" si="8"/>
        <v/>
      </c>
      <c r="K52" s="15" t="s">
        <v>92</v>
      </c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 t="str">
        <f>IF(AT17="","",AT17)</f>
        <v/>
      </c>
    </row>
    <row r="53" spans="1:54" ht="20.149999999999999" customHeight="1" x14ac:dyDescent="0.2">
      <c r="A53" s="1"/>
      <c r="B53" s="1"/>
      <c r="C53" s="1"/>
      <c r="D53" s="20"/>
      <c r="E53" s="20"/>
      <c r="F53" s="20"/>
      <c r="G53" s="20"/>
      <c r="H53" s="20"/>
      <c r="I53" s="20"/>
      <c r="J53" s="20"/>
      <c r="K53" s="15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54" ht="20.149999999999999" customHeight="1" x14ac:dyDescent="0.2">
      <c r="A54" s="1"/>
      <c r="B54" s="1"/>
      <c r="C54" s="1"/>
      <c r="D54" s="20"/>
      <c r="E54" s="20"/>
      <c r="F54" s="20"/>
      <c r="G54" s="20"/>
      <c r="H54" s="20"/>
      <c r="I54" s="20"/>
      <c r="J54" s="20"/>
      <c r="K54" s="15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54" ht="20.149999999999999" customHeight="1" x14ac:dyDescent="0.2">
      <c r="A55" s="1" t="str">
        <f t="shared" ref="A55:AT55" si="9">IF(A18="","",A18)</f>
        <v/>
      </c>
      <c r="B55" s="1" t="str">
        <f t="shared" si="9"/>
        <v/>
      </c>
      <c r="C55" s="1" t="str">
        <f t="shared" si="9"/>
        <v/>
      </c>
      <c r="D55" s="1" t="str">
        <f t="shared" si="9"/>
        <v/>
      </c>
      <c r="E55" s="1" t="str">
        <f t="shared" si="9"/>
        <v/>
      </c>
      <c r="F55" s="1" t="str">
        <f t="shared" si="9"/>
        <v/>
      </c>
      <c r="G55" s="1" t="str">
        <f t="shared" si="9"/>
        <v/>
      </c>
      <c r="H55" s="1" t="str">
        <f t="shared" si="9"/>
        <v/>
      </c>
      <c r="I55" s="1" t="str">
        <f t="shared" si="9"/>
        <v/>
      </c>
      <c r="J55" s="1" t="str">
        <f t="shared" si="9"/>
        <v/>
      </c>
      <c r="K55" s="1" t="str">
        <f t="shared" si="9"/>
        <v/>
      </c>
      <c r="L55" s="1" t="str">
        <f t="shared" si="9"/>
        <v/>
      </c>
      <c r="M55" s="1" t="str">
        <f t="shared" si="9"/>
        <v/>
      </c>
      <c r="N55" s="1" t="str">
        <f t="shared" si="9"/>
        <v/>
      </c>
      <c r="O55" s="1" t="str">
        <f t="shared" si="9"/>
        <v/>
      </c>
      <c r="P55" s="1" t="str">
        <f t="shared" si="9"/>
        <v/>
      </c>
      <c r="Q55" s="1" t="str">
        <f t="shared" si="9"/>
        <v/>
      </c>
      <c r="R55" s="1" t="str">
        <f t="shared" si="9"/>
        <v/>
      </c>
      <c r="S55" s="1" t="str">
        <f t="shared" si="9"/>
        <v/>
      </c>
      <c r="T55" s="1" t="str">
        <f t="shared" si="9"/>
        <v/>
      </c>
      <c r="U55" s="1" t="str">
        <f t="shared" si="9"/>
        <v/>
      </c>
      <c r="V55" s="1" t="str">
        <f t="shared" si="9"/>
        <v/>
      </c>
      <c r="W55" s="1" t="str">
        <f t="shared" si="9"/>
        <v/>
      </c>
      <c r="X55" s="1" t="str">
        <f t="shared" si="9"/>
        <v/>
      </c>
      <c r="Y55" s="1" t="str">
        <f t="shared" si="9"/>
        <v/>
      </c>
      <c r="Z55" s="1" t="str">
        <f t="shared" si="9"/>
        <v/>
      </c>
      <c r="AA55" s="1" t="str">
        <f t="shared" si="9"/>
        <v/>
      </c>
      <c r="AB55" s="1" t="str">
        <f t="shared" si="9"/>
        <v/>
      </c>
      <c r="AC55" s="1" t="str">
        <f t="shared" si="9"/>
        <v/>
      </c>
      <c r="AD55" s="1" t="str">
        <f t="shared" si="9"/>
        <v/>
      </c>
      <c r="AE55" s="1" t="str">
        <f t="shared" si="9"/>
        <v/>
      </c>
      <c r="AF55" s="1" t="str">
        <f t="shared" si="9"/>
        <v/>
      </c>
      <c r="AG55" s="1" t="str">
        <f t="shared" si="9"/>
        <v/>
      </c>
      <c r="AH55" s="1" t="str">
        <f t="shared" si="9"/>
        <v/>
      </c>
      <c r="AI55" s="1" t="str">
        <f t="shared" si="9"/>
        <v/>
      </c>
      <c r="AJ55" s="1" t="str">
        <f t="shared" si="9"/>
        <v/>
      </c>
      <c r="AK55" s="1" t="str">
        <f t="shared" si="9"/>
        <v/>
      </c>
      <c r="AL55" s="1" t="str">
        <f t="shared" si="9"/>
        <v/>
      </c>
      <c r="AM55" s="1" t="str">
        <f t="shared" si="9"/>
        <v/>
      </c>
      <c r="AN55" s="1" t="str">
        <f t="shared" si="9"/>
        <v/>
      </c>
      <c r="AO55" s="1" t="str">
        <f t="shared" si="9"/>
        <v/>
      </c>
      <c r="AP55" s="1" t="str">
        <f t="shared" si="9"/>
        <v/>
      </c>
      <c r="AQ55" s="1" t="str">
        <f t="shared" si="9"/>
        <v/>
      </c>
      <c r="AR55" s="1" t="str">
        <f t="shared" si="9"/>
        <v/>
      </c>
      <c r="AS55" s="1" t="str">
        <f t="shared" si="9"/>
        <v/>
      </c>
      <c r="AT55" s="1" t="str">
        <f t="shared" si="9"/>
        <v/>
      </c>
    </row>
    <row r="56" spans="1:54" ht="20.149999999999999" customHeight="1" x14ac:dyDescent="0.2">
      <c r="A56" s="1" t="str">
        <f>IF(A19="","",A19)</f>
        <v>２．</v>
      </c>
      <c r="B56" s="1"/>
      <c r="C56" s="1"/>
      <c r="D56" s="1" t="str">
        <f>IF(D19="","",D19)</f>
        <v>右の図で，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54" ht="20.149999999999999" customHeight="1" x14ac:dyDescent="0.2">
      <c r="A57" s="1" t="str">
        <f>IF(A20="","",A20)</f>
        <v/>
      </c>
      <c r="B57" s="1" t="str">
        <f>IF(B20="","",B20)</f>
        <v/>
      </c>
      <c r="C57" s="1" t="str">
        <f>IF(C20="","",C20)</f>
        <v/>
      </c>
      <c r="D57" s="1" t="str">
        <f>IF(D20="","",D20)</f>
        <v>△ＡＥＤ∽△ＡＢＣ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54" ht="20.149999999999999" customHeight="1" x14ac:dyDescent="0.2">
      <c r="A58" s="1" t="str">
        <f>IF(A21="","",A21)</f>
        <v/>
      </c>
      <c r="B58" s="1" t="str">
        <f>IF(B21="","",B21)</f>
        <v/>
      </c>
      <c r="C58" s="1" t="str">
        <f>IF(C21="","",C21)</f>
        <v/>
      </c>
      <c r="D58" s="1" t="str">
        <f>IF(D21="","",D21)</f>
        <v>であることを証明しなさい。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54" ht="20.149999999999999" customHeight="1" x14ac:dyDescent="0.2">
      <c r="A59" s="1" t="str">
        <f t="shared" ref="A59:AT59" si="10">IF(A22="","",A22)</f>
        <v/>
      </c>
      <c r="B59" s="1" t="str">
        <f t="shared" si="10"/>
        <v/>
      </c>
      <c r="C59" s="1" t="str">
        <f t="shared" si="10"/>
        <v/>
      </c>
      <c r="D59" s="1" t="str">
        <f t="shared" si="10"/>
        <v/>
      </c>
      <c r="E59" s="1" t="str">
        <f t="shared" si="10"/>
        <v/>
      </c>
      <c r="F59" s="1" t="str">
        <f t="shared" si="10"/>
        <v/>
      </c>
      <c r="G59" s="1" t="str">
        <f t="shared" si="10"/>
        <v/>
      </c>
      <c r="H59" s="1" t="str">
        <f t="shared" si="10"/>
        <v/>
      </c>
      <c r="I59" s="1" t="str">
        <f t="shared" si="10"/>
        <v/>
      </c>
      <c r="J59" s="1" t="str">
        <f t="shared" si="10"/>
        <v/>
      </c>
      <c r="K59" s="1" t="str">
        <f t="shared" si="10"/>
        <v/>
      </c>
      <c r="L59" s="1" t="str">
        <f t="shared" si="10"/>
        <v/>
      </c>
      <c r="M59" s="1" t="str">
        <f t="shared" si="10"/>
        <v/>
      </c>
      <c r="N59" s="1" t="str">
        <f t="shared" si="10"/>
        <v/>
      </c>
      <c r="O59" s="1" t="str">
        <f t="shared" si="10"/>
        <v/>
      </c>
      <c r="P59" s="1" t="str">
        <f t="shared" si="10"/>
        <v/>
      </c>
      <c r="Q59" s="1" t="str">
        <f t="shared" si="10"/>
        <v/>
      </c>
      <c r="R59" s="1" t="str">
        <f t="shared" si="10"/>
        <v/>
      </c>
      <c r="S59" s="1" t="str">
        <f t="shared" si="10"/>
        <v/>
      </c>
      <c r="T59" s="1" t="str">
        <f t="shared" si="10"/>
        <v/>
      </c>
      <c r="U59" s="1" t="str">
        <f t="shared" si="10"/>
        <v/>
      </c>
      <c r="V59" s="1" t="str">
        <f t="shared" si="10"/>
        <v/>
      </c>
      <c r="W59" s="1" t="str">
        <f t="shared" si="10"/>
        <v/>
      </c>
      <c r="X59" s="1" t="str">
        <f t="shared" si="10"/>
        <v/>
      </c>
      <c r="Y59" s="1" t="str">
        <f t="shared" si="10"/>
        <v/>
      </c>
      <c r="Z59" s="1" t="str">
        <f t="shared" si="10"/>
        <v/>
      </c>
      <c r="AA59" s="1" t="str">
        <f t="shared" si="10"/>
        <v/>
      </c>
      <c r="AB59" s="1" t="str">
        <f t="shared" si="10"/>
        <v/>
      </c>
      <c r="AC59" s="1" t="str">
        <f t="shared" si="10"/>
        <v/>
      </c>
      <c r="AD59" s="1" t="str">
        <f t="shared" si="10"/>
        <v/>
      </c>
      <c r="AE59" s="1" t="str">
        <f t="shared" si="10"/>
        <v/>
      </c>
      <c r="AF59" s="1" t="str">
        <f t="shared" si="10"/>
        <v/>
      </c>
      <c r="AG59" s="1" t="str">
        <f t="shared" si="10"/>
        <v/>
      </c>
      <c r="AH59" s="1" t="str">
        <f t="shared" si="10"/>
        <v/>
      </c>
      <c r="AI59" s="1" t="str">
        <f t="shared" si="10"/>
        <v/>
      </c>
      <c r="AJ59" s="1" t="str">
        <f t="shared" si="10"/>
        <v/>
      </c>
      <c r="AK59" s="1" t="str">
        <f t="shared" si="10"/>
        <v/>
      </c>
      <c r="AL59" s="1" t="str">
        <f t="shared" si="10"/>
        <v/>
      </c>
      <c r="AM59" s="1" t="str">
        <f t="shared" si="10"/>
        <v/>
      </c>
      <c r="AN59" s="1" t="str">
        <f t="shared" si="10"/>
        <v/>
      </c>
      <c r="AO59" s="1" t="str">
        <f t="shared" si="10"/>
        <v/>
      </c>
      <c r="AP59" s="1" t="str">
        <f t="shared" si="10"/>
        <v/>
      </c>
      <c r="AQ59" s="1" t="str">
        <f t="shared" si="10"/>
        <v/>
      </c>
      <c r="AR59" s="1" t="str">
        <f t="shared" si="10"/>
        <v/>
      </c>
      <c r="AS59" s="1" t="str">
        <f t="shared" si="10"/>
        <v/>
      </c>
      <c r="AT59" s="1" t="str">
        <f t="shared" si="10"/>
        <v/>
      </c>
    </row>
    <row r="60" spans="1:54" ht="20.149999999999999" customHeight="1" x14ac:dyDescent="0.2">
      <c r="A60" s="1" t="str">
        <f t="shared" ref="A60:AT60" si="11">IF(A23="","",A23)</f>
        <v/>
      </c>
      <c r="B60" s="1" t="str">
        <f t="shared" si="11"/>
        <v/>
      </c>
      <c r="C60" s="1" t="str">
        <f t="shared" si="11"/>
        <v/>
      </c>
      <c r="D60" s="15" t="s">
        <v>86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1" t="str">
        <f t="shared" si="11"/>
        <v/>
      </c>
      <c r="AA60" s="1" t="str">
        <f t="shared" si="11"/>
        <v/>
      </c>
      <c r="AB60" s="1" t="str">
        <f t="shared" si="11"/>
        <v/>
      </c>
      <c r="AC60" s="1" t="str">
        <f t="shared" si="11"/>
        <v/>
      </c>
      <c r="AD60" s="1" t="str">
        <f t="shared" si="11"/>
        <v/>
      </c>
      <c r="AE60" s="1" t="str">
        <f t="shared" si="11"/>
        <v/>
      </c>
      <c r="AF60" s="1" t="str">
        <f t="shared" si="11"/>
        <v/>
      </c>
      <c r="AG60" s="1" t="str">
        <f t="shared" si="11"/>
        <v/>
      </c>
      <c r="AH60" s="1" t="str">
        <f t="shared" si="11"/>
        <v/>
      </c>
      <c r="AI60" s="1" t="str">
        <f t="shared" si="11"/>
        <v/>
      </c>
      <c r="AJ60" s="1" t="str">
        <f t="shared" si="11"/>
        <v/>
      </c>
      <c r="AK60" s="1" t="str">
        <f t="shared" si="11"/>
        <v/>
      </c>
      <c r="AL60" s="1" t="str">
        <f t="shared" si="11"/>
        <v/>
      </c>
      <c r="AM60" s="1" t="str">
        <f t="shared" si="11"/>
        <v/>
      </c>
      <c r="AN60" s="1" t="str">
        <f t="shared" si="11"/>
        <v/>
      </c>
      <c r="AO60" s="1" t="str">
        <f t="shared" si="11"/>
        <v/>
      </c>
      <c r="AP60" s="1" t="str">
        <f t="shared" si="11"/>
        <v/>
      </c>
      <c r="AQ60" s="1" t="str">
        <f t="shared" si="11"/>
        <v/>
      </c>
      <c r="AR60" s="1" t="str">
        <f t="shared" si="11"/>
        <v/>
      </c>
      <c r="AS60" s="1" t="str">
        <f t="shared" si="11"/>
        <v/>
      </c>
      <c r="AT60" s="1" t="str">
        <f t="shared" si="11"/>
        <v/>
      </c>
    </row>
    <row r="61" spans="1:54" ht="20.149999999999999" customHeight="1" x14ac:dyDescent="0.2">
      <c r="A61" s="1" t="str">
        <f t="shared" ref="A61:AT61" si="12">IF(A24="","",A24)</f>
        <v/>
      </c>
      <c r="B61" s="1" t="str">
        <f t="shared" si="12"/>
        <v/>
      </c>
      <c r="C61" s="1" t="str">
        <f t="shared" si="12"/>
        <v/>
      </c>
      <c r="D61" s="15" t="s">
        <v>104</v>
      </c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1"/>
      <c r="AA61" s="1" t="str">
        <f t="shared" si="12"/>
        <v/>
      </c>
      <c r="AB61" s="1" t="str">
        <f t="shared" si="12"/>
        <v/>
      </c>
      <c r="AC61" s="1" t="str">
        <f t="shared" si="12"/>
        <v/>
      </c>
      <c r="AD61" s="1" t="str">
        <f t="shared" si="12"/>
        <v/>
      </c>
      <c r="AE61" s="1" t="str">
        <f t="shared" si="12"/>
        <v/>
      </c>
      <c r="AF61" s="1" t="str">
        <f t="shared" si="12"/>
        <v/>
      </c>
      <c r="AG61" s="1" t="str">
        <f t="shared" si="12"/>
        <v/>
      </c>
      <c r="AH61" s="1" t="str">
        <f t="shared" si="12"/>
        <v/>
      </c>
      <c r="AI61" s="1" t="str">
        <f t="shared" si="12"/>
        <v/>
      </c>
      <c r="AJ61" s="1" t="str">
        <f t="shared" si="12"/>
        <v/>
      </c>
      <c r="AK61" s="1" t="str">
        <f t="shared" si="12"/>
        <v/>
      </c>
      <c r="AL61" s="1" t="str">
        <f t="shared" si="12"/>
        <v/>
      </c>
      <c r="AM61" s="1" t="str">
        <f t="shared" si="12"/>
        <v/>
      </c>
      <c r="AN61" s="1" t="str">
        <f t="shared" si="12"/>
        <v/>
      </c>
      <c r="AO61" s="1" t="str">
        <f t="shared" si="12"/>
        <v/>
      </c>
      <c r="AP61" s="1" t="str">
        <f t="shared" si="12"/>
        <v/>
      </c>
      <c r="AQ61" s="1" t="str">
        <f t="shared" si="12"/>
        <v/>
      </c>
      <c r="AR61" s="1" t="str">
        <f t="shared" si="12"/>
        <v/>
      </c>
      <c r="AS61" s="1" t="str">
        <f t="shared" si="12"/>
        <v/>
      </c>
      <c r="AT61" s="1" t="str">
        <f t="shared" si="12"/>
        <v/>
      </c>
      <c r="AU61" s="17" t="s">
        <v>119</v>
      </c>
      <c r="AV61" s="17">
        <f ca="1">AY20*10</f>
        <v>45</v>
      </c>
      <c r="AW61" s="17">
        <f ca="1">AV61/GCD(AV61,AV62)</f>
        <v>9</v>
      </c>
      <c r="AX61" s="17" t="s">
        <v>116</v>
      </c>
      <c r="AY61" s="17">
        <f ca="1">AV20*10</f>
        <v>54</v>
      </c>
      <c r="AZ61" s="17">
        <f ca="1">AY61/GCD(AY61,AY62)</f>
        <v>9</v>
      </c>
    </row>
    <row r="62" spans="1:54" ht="20.149999999999999" customHeight="1" x14ac:dyDescent="0.2">
      <c r="A62" s="1" t="str">
        <f t="shared" ref="A62:AT62" si="13">IF(A25="","",A25)</f>
        <v/>
      </c>
      <c r="B62" s="1" t="str">
        <f t="shared" si="13"/>
        <v/>
      </c>
      <c r="C62" s="1" t="str">
        <f t="shared" si="13"/>
        <v/>
      </c>
      <c r="D62" s="15" t="s">
        <v>42</v>
      </c>
      <c r="E62" s="20"/>
      <c r="F62" s="20"/>
      <c r="G62" s="20"/>
      <c r="H62" s="20"/>
      <c r="I62" s="20"/>
      <c r="J62" s="15" t="s">
        <v>105</v>
      </c>
      <c r="K62" s="20"/>
      <c r="L62" s="20"/>
      <c r="M62" s="20"/>
      <c r="N62" s="20"/>
      <c r="O62" s="20"/>
      <c r="P62" s="20"/>
      <c r="Q62" s="33" t="s">
        <v>106</v>
      </c>
      <c r="R62" s="47"/>
      <c r="S62" s="47">
        <f ca="1">AW61</f>
        <v>9</v>
      </c>
      <c r="T62" s="47"/>
      <c r="U62" s="33" t="s">
        <v>107</v>
      </c>
      <c r="V62" s="47"/>
      <c r="W62" s="47">
        <f ca="1">AW62</f>
        <v>20</v>
      </c>
      <c r="X62" s="47"/>
      <c r="Y62" s="20"/>
      <c r="Z62" s="1" t="str">
        <f t="shared" si="13"/>
        <v/>
      </c>
      <c r="AA62" s="1" t="str">
        <f t="shared" si="13"/>
        <v/>
      </c>
      <c r="AB62" s="1" t="str">
        <f t="shared" si="13"/>
        <v/>
      </c>
      <c r="AC62" s="1" t="str">
        <f t="shared" si="13"/>
        <v/>
      </c>
      <c r="AD62" s="1" t="str">
        <f t="shared" si="13"/>
        <v/>
      </c>
      <c r="AE62" s="1" t="str">
        <f t="shared" si="13"/>
        <v/>
      </c>
      <c r="AF62" s="1" t="str">
        <f t="shared" si="13"/>
        <v/>
      </c>
      <c r="AG62" s="1" t="str">
        <f t="shared" si="13"/>
        <v/>
      </c>
      <c r="AH62" s="1" t="str">
        <f t="shared" si="13"/>
        <v/>
      </c>
      <c r="AI62" s="1" t="str">
        <f t="shared" si="13"/>
        <v/>
      </c>
      <c r="AJ62" s="1" t="str">
        <f t="shared" si="13"/>
        <v/>
      </c>
      <c r="AK62" s="1" t="str">
        <f t="shared" si="13"/>
        <v/>
      </c>
      <c r="AL62" s="1" t="str">
        <f t="shared" si="13"/>
        <v/>
      </c>
      <c r="AM62" s="1" t="str">
        <f t="shared" si="13"/>
        <v/>
      </c>
      <c r="AN62" s="1" t="str">
        <f t="shared" si="13"/>
        <v/>
      </c>
      <c r="AO62" s="1" t="str">
        <f t="shared" si="13"/>
        <v/>
      </c>
      <c r="AP62" s="1" t="str">
        <f t="shared" si="13"/>
        <v/>
      </c>
      <c r="AQ62" s="1" t="str">
        <f t="shared" si="13"/>
        <v/>
      </c>
      <c r="AR62" s="1" t="str">
        <f t="shared" si="13"/>
        <v/>
      </c>
      <c r="AS62" s="1" t="str">
        <f t="shared" si="13"/>
        <v/>
      </c>
      <c r="AT62" s="1" t="str">
        <f t="shared" si="13"/>
        <v/>
      </c>
      <c r="AU62" s="17" t="s">
        <v>115</v>
      </c>
      <c r="AV62" s="17">
        <f>AU20*10</f>
        <v>100</v>
      </c>
      <c r="AW62" s="17">
        <f ca="1">AV62/GCD(AV62,AV61)</f>
        <v>20</v>
      </c>
      <c r="AX62" s="17" t="s">
        <v>118</v>
      </c>
      <c r="AY62" s="17">
        <f>AX20*10</f>
        <v>120</v>
      </c>
      <c r="AZ62" s="17">
        <f ca="1">AY62/GCD(AY62,AY61)</f>
        <v>20</v>
      </c>
    </row>
    <row r="63" spans="1:54" ht="20.149999999999999" customHeight="1" x14ac:dyDescent="0.2">
      <c r="A63" s="1" t="str">
        <f t="shared" ref="A63:AT63" si="14">IF(A26="","",A26)</f>
        <v/>
      </c>
      <c r="B63" s="1" t="str">
        <f t="shared" si="14"/>
        <v/>
      </c>
      <c r="C63" s="1" t="str">
        <f t="shared" si="14"/>
        <v/>
      </c>
      <c r="D63" s="20"/>
      <c r="E63" s="20"/>
      <c r="F63" s="20"/>
      <c r="G63" s="20"/>
      <c r="H63" s="20"/>
      <c r="I63" s="20"/>
      <c r="J63" s="15" t="s">
        <v>108</v>
      </c>
      <c r="K63" s="20"/>
      <c r="L63" s="20"/>
      <c r="M63" s="20"/>
      <c r="N63" s="20"/>
      <c r="O63" s="20"/>
      <c r="P63" s="20"/>
      <c r="Q63" s="33" t="s">
        <v>106</v>
      </c>
      <c r="R63" s="47"/>
      <c r="S63" s="47">
        <f ca="1">AZ61</f>
        <v>9</v>
      </c>
      <c r="T63" s="47"/>
      <c r="U63" s="33" t="s">
        <v>109</v>
      </c>
      <c r="V63" s="47"/>
      <c r="W63" s="47">
        <f ca="1">AZ62</f>
        <v>20</v>
      </c>
      <c r="X63" s="47"/>
      <c r="Y63" s="20"/>
      <c r="Z63" s="1" t="str">
        <f t="shared" si="14"/>
        <v/>
      </c>
      <c r="AA63" s="1" t="str">
        <f t="shared" si="14"/>
        <v/>
      </c>
      <c r="AB63" s="1" t="str">
        <f t="shared" si="14"/>
        <v/>
      </c>
      <c r="AC63" s="1" t="str">
        <f t="shared" si="14"/>
        <v/>
      </c>
      <c r="AD63" s="1" t="str">
        <f t="shared" si="14"/>
        <v/>
      </c>
      <c r="AE63" s="1" t="str">
        <f t="shared" si="14"/>
        <v/>
      </c>
      <c r="AF63" s="1" t="str">
        <f t="shared" si="14"/>
        <v/>
      </c>
      <c r="AG63" s="1" t="str">
        <f t="shared" si="14"/>
        <v/>
      </c>
      <c r="AH63" s="1" t="str">
        <f t="shared" si="14"/>
        <v/>
      </c>
      <c r="AI63" s="1" t="str">
        <f t="shared" si="14"/>
        <v/>
      </c>
      <c r="AJ63" s="1" t="str">
        <f t="shared" si="14"/>
        <v/>
      </c>
      <c r="AK63" s="1" t="str">
        <f t="shared" si="14"/>
        <v/>
      </c>
      <c r="AL63" s="1" t="str">
        <f t="shared" si="14"/>
        <v/>
      </c>
      <c r="AM63" s="1" t="str">
        <f t="shared" si="14"/>
        <v/>
      </c>
      <c r="AN63" s="1" t="str">
        <f t="shared" si="14"/>
        <v/>
      </c>
      <c r="AO63" s="1" t="str">
        <f t="shared" si="14"/>
        <v/>
      </c>
      <c r="AP63" s="1" t="str">
        <f t="shared" si="14"/>
        <v/>
      </c>
      <c r="AQ63" s="1" t="str">
        <f t="shared" si="14"/>
        <v/>
      </c>
      <c r="AR63" s="1" t="str">
        <f t="shared" si="14"/>
        <v/>
      </c>
      <c r="AS63" s="1" t="str">
        <f t="shared" si="14"/>
        <v/>
      </c>
      <c r="AT63" s="1" t="str">
        <f t="shared" si="14"/>
        <v/>
      </c>
    </row>
    <row r="64" spans="1:54" ht="20.149999999999999" customHeight="1" x14ac:dyDescent="0.2">
      <c r="A64" s="1" t="str">
        <f t="shared" ref="A64:C68" si="15">IF(A27="","",A27)</f>
        <v/>
      </c>
      <c r="B64" s="1" t="str">
        <f t="shared" si="15"/>
        <v/>
      </c>
      <c r="C64" s="1" t="str">
        <f t="shared" si="15"/>
        <v/>
      </c>
      <c r="D64" s="15" t="s">
        <v>110</v>
      </c>
      <c r="E64" s="20"/>
      <c r="F64" s="20"/>
      <c r="G64" s="20"/>
      <c r="H64" s="20"/>
      <c r="I64" s="20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20"/>
      <c r="U64" s="20"/>
      <c r="V64" s="20"/>
      <c r="W64" s="20"/>
      <c r="X64" s="20"/>
      <c r="Y64" s="1" t="str">
        <f>IF(Y27="","",Y27)</f>
        <v>ＡＤ＝</v>
      </c>
      <c r="Z64" s="1"/>
      <c r="AA64" s="1"/>
      <c r="AB64" s="1"/>
      <c r="AC64" s="48">
        <f ca="1">IF(AC27="","",AC27)</f>
        <v>5.4</v>
      </c>
      <c r="AD64" s="48"/>
      <c r="AE64" s="48"/>
      <c r="AF64" s="1" t="str">
        <f>IF(AF27="","",AF27)</f>
        <v>㎝，ＤＢ＝</v>
      </c>
      <c r="AG64" s="1"/>
      <c r="AH64" s="1"/>
      <c r="AI64" s="1"/>
      <c r="AJ64" s="1"/>
      <c r="AK64" s="1"/>
      <c r="AL64" s="1"/>
      <c r="AM64" s="48">
        <f ca="1">IF(AM27="","",AM27)</f>
        <v>4.5999999999999996</v>
      </c>
      <c r="AN64" s="48"/>
      <c r="AO64" s="48"/>
      <c r="AP64" s="1" t="str">
        <f>IF(AP27="","",AP27)</f>
        <v>㎝</v>
      </c>
      <c r="AQ64" s="1"/>
      <c r="AR64" s="17"/>
      <c r="AS64" s="17"/>
      <c r="AT64" s="17"/>
      <c r="AX64" s="18"/>
      <c r="AY64" s="18"/>
      <c r="AZ64"/>
      <c r="BA64"/>
      <c r="BB64"/>
    </row>
    <row r="65" spans="1:77" ht="20.149999999999999" customHeight="1" x14ac:dyDescent="0.2">
      <c r="A65" s="1" t="str">
        <f t="shared" si="15"/>
        <v/>
      </c>
      <c r="B65" s="1" t="str">
        <f t="shared" si="15"/>
        <v/>
      </c>
      <c r="C65" s="1" t="str">
        <f t="shared" si="15"/>
        <v/>
      </c>
      <c r="D65" s="20" t="str">
        <f>IF(D28="","",D28)</f>
        <v/>
      </c>
      <c r="E65" s="20" t="str">
        <f>IF(E28="","",E28)</f>
        <v/>
      </c>
      <c r="F65" s="20" t="str">
        <f>J62</f>
        <v>ＡＥ：ＡＢ</v>
      </c>
      <c r="G65" s="20"/>
      <c r="H65" s="20"/>
      <c r="I65" s="20"/>
      <c r="J65" s="20"/>
      <c r="K65" s="20"/>
      <c r="L65" s="20"/>
      <c r="M65" s="33" t="s">
        <v>106</v>
      </c>
      <c r="N65" s="47"/>
      <c r="O65" s="20" t="str">
        <f>J63</f>
        <v>ＡＤ：ＡＣ</v>
      </c>
      <c r="P65" s="20"/>
      <c r="Q65" s="20"/>
      <c r="R65" s="20"/>
      <c r="S65" s="20"/>
      <c r="T65" s="20"/>
      <c r="U65" s="20"/>
      <c r="V65" s="15" t="s">
        <v>89</v>
      </c>
      <c r="W65" s="20"/>
      <c r="X65" s="20"/>
      <c r="Y65" s="1" t="str">
        <f>IF(Y28="","",Y28)</f>
        <v>ＡＥ＝</v>
      </c>
      <c r="Z65" s="1"/>
      <c r="AA65" s="1"/>
      <c r="AB65" s="1"/>
      <c r="AC65" s="48">
        <f ca="1">IF(AC28="","",AC28)</f>
        <v>4.5</v>
      </c>
      <c r="AD65" s="48"/>
      <c r="AE65" s="48"/>
      <c r="AF65" s="1" t="str">
        <f>IF(AF28="","",AF28)</f>
        <v>㎝，ＥＣ＝</v>
      </c>
      <c r="AG65" s="1"/>
      <c r="AH65" s="1"/>
      <c r="AI65" s="1"/>
      <c r="AJ65" s="1"/>
      <c r="AK65" s="1"/>
      <c r="AL65" s="1"/>
      <c r="AM65" s="48">
        <f ca="1">IF(AM28="","",AM28)</f>
        <v>7.5</v>
      </c>
      <c r="AN65" s="48"/>
      <c r="AO65" s="48"/>
      <c r="AP65" s="1" t="str">
        <f>IF(AP28="","",AP28)</f>
        <v>㎝</v>
      </c>
      <c r="AQ65" s="1"/>
      <c r="AR65" s="17"/>
      <c r="AS65" s="17"/>
      <c r="AT65" s="17"/>
      <c r="AX65" s="18"/>
      <c r="AY65" s="18"/>
      <c r="AZ65"/>
      <c r="BA65"/>
      <c r="BB65"/>
      <c r="BT65" s="20"/>
      <c r="BU65" s="20"/>
      <c r="BV65" s="1"/>
    </row>
    <row r="66" spans="1:77" ht="20.149999999999999" customHeight="1" x14ac:dyDescent="0.2">
      <c r="A66" s="1" t="str">
        <f t="shared" si="15"/>
        <v/>
      </c>
      <c r="B66" s="1" t="str">
        <f t="shared" si="15"/>
        <v/>
      </c>
      <c r="C66" s="1" t="str">
        <f t="shared" si="15"/>
        <v/>
      </c>
      <c r="D66" s="15" t="s">
        <v>46</v>
      </c>
      <c r="E66" s="20"/>
      <c r="F66" s="20"/>
      <c r="G66" s="20"/>
      <c r="H66" s="20"/>
      <c r="I66" s="20"/>
      <c r="J66" s="15" t="s">
        <v>102</v>
      </c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15" t="s">
        <v>111</v>
      </c>
      <c r="W66" s="20"/>
      <c r="X66" s="20"/>
      <c r="Y66" s="20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BY66" s="1"/>
    </row>
    <row r="67" spans="1:77" ht="20.149999999999999" customHeight="1" x14ac:dyDescent="0.2">
      <c r="A67" s="1" t="str">
        <f t="shared" si="15"/>
        <v/>
      </c>
      <c r="B67" s="1" t="str">
        <f t="shared" si="15"/>
        <v/>
      </c>
      <c r="C67" s="1" t="str">
        <f t="shared" si="15"/>
        <v/>
      </c>
      <c r="D67" s="15" t="s">
        <v>103</v>
      </c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BY67" s="1"/>
    </row>
    <row r="68" spans="1:77" ht="20.149999999999999" customHeight="1" x14ac:dyDescent="0.2">
      <c r="A68" s="1" t="str">
        <f t="shared" si="15"/>
        <v/>
      </c>
      <c r="B68" s="1" t="str">
        <f t="shared" si="15"/>
        <v/>
      </c>
      <c r="C68" s="1" t="str">
        <f t="shared" si="15"/>
        <v/>
      </c>
      <c r="D68" s="15" t="s">
        <v>112</v>
      </c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77" ht="20.149999999999999" customHeight="1" x14ac:dyDescent="0.2">
      <c r="A69" s="1" t="str">
        <f t="shared" ref="A69:AT69" si="16">IF(A32="","",A32)</f>
        <v/>
      </c>
      <c r="B69" s="1" t="str">
        <f t="shared" si="16"/>
        <v/>
      </c>
      <c r="C69" s="1" t="str">
        <f t="shared" si="16"/>
        <v/>
      </c>
      <c r="D69" s="1" t="str">
        <f t="shared" si="16"/>
        <v/>
      </c>
      <c r="E69" s="1" t="str">
        <f t="shared" si="16"/>
        <v/>
      </c>
      <c r="F69" s="1" t="str">
        <f t="shared" si="16"/>
        <v/>
      </c>
      <c r="G69" s="1" t="str">
        <f t="shared" si="16"/>
        <v/>
      </c>
      <c r="H69" s="1" t="str">
        <f t="shared" si="16"/>
        <v/>
      </c>
      <c r="I69" s="1" t="str">
        <f t="shared" si="16"/>
        <v/>
      </c>
      <c r="J69" s="1" t="str">
        <f t="shared" si="16"/>
        <v/>
      </c>
      <c r="K69" s="1" t="str">
        <f t="shared" si="16"/>
        <v/>
      </c>
      <c r="L69" s="1" t="str">
        <f t="shared" si="16"/>
        <v/>
      </c>
      <c r="M69" s="1" t="str">
        <f t="shared" si="16"/>
        <v/>
      </c>
      <c r="N69" s="1" t="str">
        <f t="shared" si="16"/>
        <v/>
      </c>
      <c r="O69" s="1" t="str">
        <f t="shared" si="16"/>
        <v/>
      </c>
      <c r="P69" s="1" t="str">
        <f t="shared" si="16"/>
        <v/>
      </c>
      <c r="Q69" s="1" t="str">
        <f t="shared" si="16"/>
        <v/>
      </c>
      <c r="R69" s="1" t="str">
        <f t="shared" si="16"/>
        <v/>
      </c>
      <c r="S69" s="1" t="str">
        <f t="shared" si="16"/>
        <v/>
      </c>
      <c r="T69" s="1" t="str">
        <f t="shared" si="16"/>
        <v/>
      </c>
      <c r="U69" s="1" t="str">
        <f t="shared" si="16"/>
        <v/>
      </c>
      <c r="V69" s="1" t="str">
        <f t="shared" si="16"/>
        <v/>
      </c>
      <c r="W69" s="1" t="str">
        <f t="shared" si="16"/>
        <v/>
      </c>
      <c r="X69" s="1" t="str">
        <f t="shared" si="16"/>
        <v/>
      </c>
      <c r="Y69" s="1" t="str">
        <f t="shared" si="16"/>
        <v/>
      </c>
      <c r="Z69" s="1" t="str">
        <f t="shared" si="16"/>
        <v/>
      </c>
      <c r="AA69" s="1" t="str">
        <f t="shared" si="16"/>
        <v/>
      </c>
      <c r="AB69" s="1" t="str">
        <f t="shared" si="16"/>
        <v/>
      </c>
      <c r="AC69" s="1" t="str">
        <f t="shared" si="16"/>
        <v/>
      </c>
      <c r="AD69" s="1" t="str">
        <f t="shared" si="16"/>
        <v/>
      </c>
      <c r="AE69" s="1" t="str">
        <f t="shared" si="16"/>
        <v/>
      </c>
      <c r="AF69" s="1" t="str">
        <f t="shared" si="16"/>
        <v/>
      </c>
      <c r="AG69" s="1" t="str">
        <f t="shared" si="16"/>
        <v/>
      </c>
      <c r="AH69" s="1" t="str">
        <f t="shared" si="16"/>
        <v/>
      </c>
      <c r="AI69" s="1" t="str">
        <f t="shared" si="16"/>
        <v/>
      </c>
      <c r="AJ69" s="1" t="str">
        <f t="shared" si="16"/>
        <v/>
      </c>
      <c r="AK69" s="1" t="str">
        <f t="shared" si="16"/>
        <v/>
      </c>
      <c r="AL69" s="1" t="str">
        <f t="shared" si="16"/>
        <v/>
      </c>
      <c r="AM69" s="1" t="str">
        <f t="shared" si="16"/>
        <v/>
      </c>
      <c r="AN69" s="1" t="str">
        <f t="shared" si="16"/>
        <v/>
      </c>
      <c r="AO69" s="1" t="str">
        <f t="shared" si="16"/>
        <v/>
      </c>
      <c r="AP69" s="1" t="str">
        <f t="shared" si="16"/>
        <v/>
      </c>
      <c r="AQ69" s="1" t="str">
        <f t="shared" si="16"/>
        <v/>
      </c>
      <c r="AR69" s="1" t="str">
        <f t="shared" si="16"/>
        <v/>
      </c>
      <c r="AS69" s="1" t="str">
        <f t="shared" si="16"/>
        <v/>
      </c>
      <c r="AT69" s="1" t="str">
        <f t="shared" si="16"/>
        <v/>
      </c>
    </row>
    <row r="70" spans="1:77" ht="20.149999999999999" customHeight="1" x14ac:dyDescent="0.2">
      <c r="A70" s="1" t="str">
        <f t="shared" ref="A70:AT70" si="17">IF(A33="","",A33)</f>
        <v/>
      </c>
      <c r="B70" s="1" t="str">
        <f t="shared" si="17"/>
        <v/>
      </c>
      <c r="C70" s="1" t="str">
        <f t="shared" si="17"/>
        <v/>
      </c>
      <c r="D70" s="1" t="str">
        <f t="shared" si="17"/>
        <v/>
      </c>
      <c r="E70" s="1" t="str">
        <f t="shared" si="17"/>
        <v/>
      </c>
      <c r="F70" s="1" t="str">
        <f t="shared" si="17"/>
        <v/>
      </c>
      <c r="G70" s="1" t="str">
        <f t="shared" si="17"/>
        <v/>
      </c>
      <c r="H70" s="1" t="str">
        <f t="shared" si="17"/>
        <v/>
      </c>
      <c r="I70" s="1" t="str">
        <f t="shared" si="17"/>
        <v/>
      </c>
      <c r="J70" s="1" t="str">
        <f t="shared" si="17"/>
        <v/>
      </c>
      <c r="K70" s="1" t="str">
        <f t="shared" si="17"/>
        <v/>
      </c>
      <c r="L70" s="1" t="str">
        <f t="shared" si="17"/>
        <v/>
      </c>
      <c r="M70" s="1" t="str">
        <f t="shared" si="17"/>
        <v/>
      </c>
      <c r="N70" s="1" t="str">
        <f t="shared" si="17"/>
        <v/>
      </c>
      <c r="O70" s="1" t="str">
        <f t="shared" si="17"/>
        <v/>
      </c>
      <c r="P70" s="1" t="str">
        <f t="shared" si="17"/>
        <v/>
      </c>
      <c r="Q70" s="1" t="str">
        <f t="shared" si="17"/>
        <v/>
      </c>
      <c r="R70" s="1" t="str">
        <f t="shared" si="17"/>
        <v/>
      </c>
      <c r="S70" s="1" t="str">
        <f t="shared" si="17"/>
        <v/>
      </c>
      <c r="T70" s="1" t="str">
        <f t="shared" si="17"/>
        <v/>
      </c>
      <c r="U70" s="1" t="str">
        <f t="shared" si="17"/>
        <v/>
      </c>
      <c r="V70" s="1" t="str">
        <f t="shared" si="17"/>
        <v/>
      </c>
      <c r="W70" s="1" t="str">
        <f t="shared" si="17"/>
        <v/>
      </c>
      <c r="X70" s="1" t="str">
        <f t="shared" si="17"/>
        <v/>
      </c>
      <c r="Y70" s="1" t="str">
        <f t="shared" si="17"/>
        <v/>
      </c>
      <c r="Z70" s="1" t="str">
        <f t="shared" si="17"/>
        <v/>
      </c>
      <c r="AA70" s="1" t="str">
        <f t="shared" si="17"/>
        <v/>
      </c>
      <c r="AB70" s="1" t="str">
        <f t="shared" si="17"/>
        <v/>
      </c>
      <c r="AC70" s="1" t="str">
        <f t="shared" si="17"/>
        <v/>
      </c>
      <c r="AD70" s="1" t="str">
        <f t="shared" si="17"/>
        <v/>
      </c>
      <c r="AE70" s="1" t="str">
        <f t="shared" si="17"/>
        <v/>
      </c>
      <c r="AF70" s="1" t="str">
        <f t="shared" si="17"/>
        <v/>
      </c>
      <c r="AG70" s="1" t="str">
        <f t="shared" si="17"/>
        <v/>
      </c>
      <c r="AH70" s="1" t="str">
        <f t="shared" si="17"/>
        <v/>
      </c>
      <c r="AI70" s="1" t="str">
        <f t="shared" si="17"/>
        <v/>
      </c>
      <c r="AJ70" s="1" t="str">
        <f t="shared" si="17"/>
        <v/>
      </c>
      <c r="AK70" s="1" t="str">
        <f t="shared" si="17"/>
        <v/>
      </c>
      <c r="AL70" s="1" t="str">
        <f t="shared" si="17"/>
        <v/>
      </c>
      <c r="AM70" s="1" t="str">
        <f t="shared" si="17"/>
        <v/>
      </c>
      <c r="AN70" s="1" t="str">
        <f t="shared" si="17"/>
        <v/>
      </c>
      <c r="AO70" s="1" t="str">
        <f t="shared" si="17"/>
        <v/>
      </c>
      <c r="AP70" s="1" t="str">
        <f t="shared" si="17"/>
        <v/>
      </c>
      <c r="AQ70" s="1" t="str">
        <f t="shared" si="17"/>
        <v/>
      </c>
      <c r="AR70" s="1" t="str">
        <f t="shared" si="17"/>
        <v/>
      </c>
      <c r="AS70" s="1" t="str">
        <f t="shared" si="17"/>
        <v/>
      </c>
      <c r="AT70" s="1" t="str">
        <f t="shared" si="17"/>
        <v/>
      </c>
    </row>
    <row r="71" spans="1:77" ht="20.149999999999999" customHeight="1" x14ac:dyDescent="0.2">
      <c r="A71" s="1" t="str">
        <f t="shared" ref="A71:AT71" si="18">IF(A34="","",A34)</f>
        <v/>
      </c>
      <c r="B71" s="1" t="str">
        <f t="shared" si="18"/>
        <v/>
      </c>
      <c r="C71" s="1" t="str">
        <f t="shared" si="18"/>
        <v/>
      </c>
      <c r="D71" s="1" t="str">
        <f t="shared" si="18"/>
        <v/>
      </c>
      <c r="E71" s="1" t="str">
        <f t="shared" si="18"/>
        <v/>
      </c>
      <c r="F71" s="1" t="str">
        <f t="shared" si="18"/>
        <v/>
      </c>
      <c r="G71" s="1" t="str">
        <f t="shared" si="18"/>
        <v/>
      </c>
      <c r="H71" s="1" t="str">
        <f t="shared" si="18"/>
        <v/>
      </c>
      <c r="I71" s="1" t="str">
        <f t="shared" si="18"/>
        <v/>
      </c>
      <c r="J71" s="1" t="str">
        <f t="shared" si="18"/>
        <v/>
      </c>
      <c r="K71" s="1" t="str">
        <f t="shared" si="18"/>
        <v/>
      </c>
      <c r="L71" s="1" t="str">
        <f t="shared" si="18"/>
        <v/>
      </c>
      <c r="M71" s="1" t="str">
        <f t="shared" si="18"/>
        <v/>
      </c>
      <c r="N71" s="1" t="str">
        <f t="shared" si="18"/>
        <v/>
      </c>
      <c r="O71" s="1" t="str">
        <f t="shared" si="18"/>
        <v/>
      </c>
      <c r="P71" s="1" t="str">
        <f t="shared" si="18"/>
        <v/>
      </c>
      <c r="Q71" s="1" t="str">
        <f t="shared" si="18"/>
        <v/>
      </c>
      <c r="R71" s="1" t="str">
        <f t="shared" si="18"/>
        <v/>
      </c>
      <c r="S71" s="1" t="str">
        <f t="shared" si="18"/>
        <v/>
      </c>
      <c r="T71" s="1" t="str">
        <f t="shared" si="18"/>
        <v/>
      </c>
      <c r="U71" s="1" t="str">
        <f t="shared" si="18"/>
        <v/>
      </c>
      <c r="V71" s="1" t="str">
        <f t="shared" si="18"/>
        <v/>
      </c>
      <c r="W71" s="1" t="str">
        <f t="shared" si="18"/>
        <v/>
      </c>
      <c r="X71" s="1" t="str">
        <f t="shared" si="18"/>
        <v/>
      </c>
      <c r="Y71" s="1" t="str">
        <f t="shared" si="18"/>
        <v/>
      </c>
      <c r="Z71" s="1" t="str">
        <f t="shared" si="18"/>
        <v/>
      </c>
      <c r="AA71" s="1" t="str">
        <f t="shared" si="18"/>
        <v/>
      </c>
      <c r="AB71" s="1" t="str">
        <f t="shared" si="18"/>
        <v/>
      </c>
      <c r="AC71" s="1" t="str">
        <f t="shared" si="18"/>
        <v/>
      </c>
      <c r="AD71" s="1" t="str">
        <f t="shared" si="18"/>
        <v/>
      </c>
      <c r="AE71" s="1" t="str">
        <f t="shared" si="18"/>
        <v/>
      </c>
      <c r="AF71" s="1" t="str">
        <f t="shared" si="18"/>
        <v/>
      </c>
      <c r="AG71" s="1" t="str">
        <f t="shared" si="18"/>
        <v/>
      </c>
      <c r="AH71" s="1" t="str">
        <f t="shared" si="18"/>
        <v/>
      </c>
      <c r="AI71" s="1" t="str">
        <f t="shared" si="18"/>
        <v/>
      </c>
      <c r="AJ71" s="1" t="str">
        <f t="shared" si="18"/>
        <v/>
      </c>
      <c r="AK71" s="1" t="str">
        <f t="shared" si="18"/>
        <v/>
      </c>
      <c r="AL71" s="1" t="str">
        <f t="shared" si="18"/>
        <v/>
      </c>
      <c r="AM71" s="1" t="str">
        <f t="shared" si="18"/>
        <v/>
      </c>
      <c r="AN71" s="1" t="str">
        <f t="shared" si="18"/>
        <v/>
      </c>
      <c r="AO71" s="1" t="str">
        <f t="shared" si="18"/>
        <v/>
      </c>
      <c r="AP71" s="1" t="str">
        <f t="shared" si="18"/>
        <v/>
      </c>
      <c r="AQ71" s="1" t="str">
        <f t="shared" si="18"/>
        <v/>
      </c>
      <c r="AR71" s="1" t="str">
        <f t="shared" si="18"/>
        <v/>
      </c>
      <c r="AS71" s="1" t="str">
        <f t="shared" si="18"/>
        <v/>
      </c>
      <c r="AT71" s="1" t="str">
        <f t="shared" si="18"/>
        <v/>
      </c>
    </row>
    <row r="72" spans="1:77" ht="20.149999999999999" customHeight="1" x14ac:dyDescent="0.2">
      <c r="A72" s="1" t="str">
        <f t="shared" ref="A72:AT72" si="19">IF(A35="","",A35)</f>
        <v/>
      </c>
      <c r="B72" s="1" t="str">
        <f t="shared" si="19"/>
        <v/>
      </c>
      <c r="C72" s="1" t="str">
        <f t="shared" si="19"/>
        <v/>
      </c>
      <c r="D72" s="1" t="str">
        <f t="shared" si="19"/>
        <v/>
      </c>
      <c r="E72" s="1" t="str">
        <f t="shared" si="19"/>
        <v/>
      </c>
      <c r="F72" s="1" t="str">
        <f t="shared" si="19"/>
        <v/>
      </c>
      <c r="G72" s="1" t="str">
        <f t="shared" si="19"/>
        <v/>
      </c>
      <c r="H72" s="1" t="str">
        <f t="shared" si="19"/>
        <v/>
      </c>
      <c r="I72" s="1" t="str">
        <f t="shared" si="19"/>
        <v/>
      </c>
      <c r="J72" s="1" t="str">
        <f t="shared" si="19"/>
        <v/>
      </c>
      <c r="K72" s="1" t="str">
        <f t="shared" si="19"/>
        <v/>
      </c>
      <c r="L72" s="1" t="str">
        <f t="shared" si="19"/>
        <v/>
      </c>
      <c r="M72" s="1" t="str">
        <f t="shared" si="19"/>
        <v/>
      </c>
      <c r="N72" s="1" t="str">
        <f t="shared" si="19"/>
        <v/>
      </c>
      <c r="O72" s="1" t="str">
        <f t="shared" si="19"/>
        <v/>
      </c>
      <c r="P72" s="1" t="str">
        <f t="shared" si="19"/>
        <v/>
      </c>
      <c r="Q72" s="1" t="str">
        <f t="shared" si="19"/>
        <v/>
      </c>
      <c r="R72" s="1" t="str">
        <f t="shared" si="19"/>
        <v/>
      </c>
      <c r="S72" s="1" t="str">
        <f t="shared" si="19"/>
        <v/>
      </c>
      <c r="T72" s="1" t="str">
        <f t="shared" si="19"/>
        <v/>
      </c>
      <c r="U72" s="1" t="str">
        <f t="shared" si="19"/>
        <v/>
      </c>
      <c r="V72" s="1" t="str">
        <f t="shared" si="19"/>
        <v/>
      </c>
      <c r="W72" s="1" t="str">
        <f t="shared" si="19"/>
        <v/>
      </c>
      <c r="X72" s="1" t="str">
        <f t="shared" si="19"/>
        <v/>
      </c>
      <c r="Y72" s="1" t="str">
        <f t="shared" si="19"/>
        <v/>
      </c>
      <c r="Z72" s="1" t="str">
        <f t="shared" si="19"/>
        <v/>
      </c>
      <c r="AA72" s="1" t="str">
        <f t="shared" si="19"/>
        <v/>
      </c>
      <c r="AB72" s="1" t="str">
        <f t="shared" si="19"/>
        <v/>
      </c>
      <c r="AC72" s="1" t="str">
        <f t="shared" si="19"/>
        <v/>
      </c>
      <c r="AD72" s="1" t="str">
        <f t="shared" si="19"/>
        <v/>
      </c>
      <c r="AE72" s="1" t="str">
        <f t="shared" si="19"/>
        <v/>
      </c>
      <c r="AF72" s="1" t="str">
        <f t="shared" si="19"/>
        <v/>
      </c>
      <c r="AG72" s="1" t="str">
        <f t="shared" si="19"/>
        <v/>
      </c>
      <c r="AH72" s="1" t="str">
        <f t="shared" si="19"/>
        <v/>
      </c>
      <c r="AI72" s="1" t="str">
        <f t="shared" si="19"/>
        <v/>
      </c>
      <c r="AJ72" s="1" t="str">
        <f t="shared" si="19"/>
        <v/>
      </c>
      <c r="AK72" s="1" t="str">
        <f t="shared" si="19"/>
        <v/>
      </c>
      <c r="AL72" s="1" t="str">
        <f t="shared" si="19"/>
        <v/>
      </c>
      <c r="AM72" s="1" t="str">
        <f t="shared" si="19"/>
        <v/>
      </c>
      <c r="AN72" s="1" t="str">
        <f t="shared" si="19"/>
        <v/>
      </c>
      <c r="AO72" s="1" t="str">
        <f t="shared" si="19"/>
        <v/>
      </c>
      <c r="AP72" s="1" t="str">
        <f t="shared" si="19"/>
        <v/>
      </c>
      <c r="AQ72" s="1" t="str">
        <f t="shared" si="19"/>
        <v/>
      </c>
      <c r="AR72" s="1" t="str">
        <f t="shared" si="19"/>
        <v/>
      </c>
      <c r="AS72" s="1" t="str">
        <f t="shared" si="19"/>
        <v/>
      </c>
      <c r="AT72" s="1" t="str">
        <f t="shared" si="19"/>
        <v/>
      </c>
    </row>
    <row r="73" spans="1:77" ht="20.149999999999999" customHeight="1" x14ac:dyDescent="0.2">
      <c r="A73" s="1" t="str">
        <f t="shared" ref="A73:AT73" si="20">IF(A36="","",A36)</f>
        <v/>
      </c>
      <c r="B73" s="1" t="str">
        <f t="shared" si="20"/>
        <v/>
      </c>
      <c r="C73" s="1" t="str">
        <f t="shared" si="20"/>
        <v/>
      </c>
      <c r="D73" s="1" t="str">
        <f t="shared" si="20"/>
        <v/>
      </c>
      <c r="E73" s="1" t="str">
        <f t="shared" si="20"/>
        <v/>
      </c>
      <c r="F73" s="1" t="str">
        <f t="shared" si="20"/>
        <v/>
      </c>
      <c r="G73" s="1" t="str">
        <f t="shared" si="20"/>
        <v/>
      </c>
      <c r="H73" s="1" t="str">
        <f t="shared" si="20"/>
        <v/>
      </c>
      <c r="I73" s="1" t="str">
        <f t="shared" si="20"/>
        <v/>
      </c>
      <c r="J73" s="1" t="str">
        <f t="shared" si="20"/>
        <v/>
      </c>
      <c r="K73" s="1" t="str">
        <f t="shared" si="20"/>
        <v/>
      </c>
      <c r="L73" s="1" t="str">
        <f t="shared" si="20"/>
        <v/>
      </c>
      <c r="M73" s="1" t="str">
        <f t="shared" si="20"/>
        <v/>
      </c>
      <c r="N73" s="1" t="str">
        <f t="shared" si="20"/>
        <v/>
      </c>
      <c r="O73" s="1" t="str">
        <f t="shared" si="20"/>
        <v/>
      </c>
      <c r="P73" s="1" t="str">
        <f t="shared" si="20"/>
        <v/>
      </c>
      <c r="Q73" s="1" t="str">
        <f t="shared" si="20"/>
        <v/>
      </c>
      <c r="R73" s="1" t="str">
        <f t="shared" si="20"/>
        <v/>
      </c>
      <c r="S73" s="1" t="str">
        <f t="shared" si="20"/>
        <v/>
      </c>
      <c r="T73" s="1" t="str">
        <f t="shared" si="20"/>
        <v/>
      </c>
      <c r="U73" s="1" t="str">
        <f t="shared" si="20"/>
        <v/>
      </c>
      <c r="V73" s="1" t="str">
        <f t="shared" si="20"/>
        <v/>
      </c>
      <c r="W73" s="1" t="str">
        <f t="shared" si="20"/>
        <v/>
      </c>
      <c r="X73" s="1" t="str">
        <f t="shared" si="20"/>
        <v/>
      </c>
      <c r="Y73" s="1" t="str">
        <f t="shared" si="20"/>
        <v/>
      </c>
      <c r="Z73" s="1" t="str">
        <f t="shared" si="20"/>
        <v/>
      </c>
      <c r="AA73" s="1" t="str">
        <f t="shared" si="20"/>
        <v/>
      </c>
      <c r="AB73" s="1" t="str">
        <f t="shared" si="20"/>
        <v/>
      </c>
      <c r="AC73" s="1" t="str">
        <f t="shared" si="20"/>
        <v/>
      </c>
      <c r="AD73" s="1" t="str">
        <f t="shared" si="20"/>
        <v/>
      </c>
      <c r="AE73" s="1" t="str">
        <f t="shared" si="20"/>
        <v/>
      </c>
      <c r="AF73" s="1" t="str">
        <f t="shared" si="20"/>
        <v/>
      </c>
      <c r="AG73" s="1" t="str">
        <f t="shared" si="20"/>
        <v/>
      </c>
      <c r="AH73" s="1" t="str">
        <f t="shared" si="20"/>
        <v/>
      </c>
      <c r="AI73" s="1" t="str">
        <f t="shared" si="20"/>
        <v/>
      </c>
      <c r="AJ73" s="1" t="str">
        <f t="shared" si="20"/>
        <v/>
      </c>
      <c r="AK73" s="1" t="str">
        <f t="shared" si="20"/>
        <v/>
      </c>
      <c r="AL73" s="1" t="str">
        <f t="shared" si="20"/>
        <v/>
      </c>
      <c r="AM73" s="1" t="str">
        <f t="shared" si="20"/>
        <v/>
      </c>
      <c r="AN73" s="1" t="str">
        <f t="shared" si="20"/>
        <v/>
      </c>
      <c r="AO73" s="1" t="str">
        <f t="shared" si="20"/>
        <v/>
      </c>
      <c r="AP73" s="1" t="str">
        <f t="shared" si="20"/>
        <v/>
      </c>
      <c r="AQ73" s="1" t="str">
        <f t="shared" si="20"/>
        <v/>
      </c>
      <c r="AR73" s="1" t="str">
        <f t="shared" si="20"/>
        <v/>
      </c>
      <c r="AS73" s="1" t="str">
        <f t="shared" si="20"/>
        <v/>
      </c>
      <c r="AT73" s="1" t="str">
        <f t="shared" si="20"/>
        <v/>
      </c>
    </row>
    <row r="74" spans="1:77" ht="20.149999999999999" customHeight="1" x14ac:dyDescent="0.2">
      <c r="A74" s="1" t="str">
        <f t="shared" ref="A74:AT74" si="21">IF(A37="","",A37)</f>
        <v/>
      </c>
      <c r="B74" s="1" t="str">
        <f t="shared" si="21"/>
        <v/>
      </c>
      <c r="C74" s="1" t="str">
        <f t="shared" si="21"/>
        <v/>
      </c>
      <c r="D74" s="1" t="str">
        <f t="shared" si="21"/>
        <v/>
      </c>
      <c r="E74" s="1" t="str">
        <f t="shared" si="21"/>
        <v/>
      </c>
      <c r="F74" s="1" t="str">
        <f t="shared" si="21"/>
        <v/>
      </c>
      <c r="G74" s="1" t="str">
        <f t="shared" si="21"/>
        <v/>
      </c>
      <c r="H74" s="1" t="str">
        <f t="shared" si="21"/>
        <v/>
      </c>
      <c r="I74" s="1" t="str">
        <f t="shared" si="21"/>
        <v/>
      </c>
      <c r="J74" s="1" t="str">
        <f t="shared" si="21"/>
        <v/>
      </c>
      <c r="K74" s="1" t="str">
        <f t="shared" si="21"/>
        <v/>
      </c>
      <c r="L74" s="1" t="str">
        <f t="shared" si="21"/>
        <v/>
      </c>
      <c r="M74" s="1" t="str">
        <f t="shared" si="21"/>
        <v/>
      </c>
      <c r="N74" s="1" t="str">
        <f t="shared" si="21"/>
        <v/>
      </c>
      <c r="O74" s="1" t="str">
        <f t="shared" si="21"/>
        <v/>
      </c>
      <c r="P74" s="1" t="str">
        <f t="shared" si="21"/>
        <v/>
      </c>
      <c r="Q74" s="1" t="str">
        <f t="shared" si="21"/>
        <v/>
      </c>
      <c r="R74" s="1" t="str">
        <f t="shared" si="21"/>
        <v/>
      </c>
      <c r="S74" s="1" t="str">
        <f t="shared" si="21"/>
        <v/>
      </c>
      <c r="T74" s="1" t="str">
        <f t="shared" si="21"/>
        <v/>
      </c>
      <c r="U74" s="1" t="str">
        <f t="shared" si="21"/>
        <v/>
      </c>
      <c r="V74" s="1" t="str">
        <f t="shared" si="21"/>
        <v/>
      </c>
      <c r="W74" s="1" t="str">
        <f t="shared" si="21"/>
        <v/>
      </c>
      <c r="X74" s="1" t="str">
        <f t="shared" si="21"/>
        <v/>
      </c>
      <c r="Y74" s="1" t="str">
        <f t="shared" si="21"/>
        <v/>
      </c>
      <c r="Z74" s="1" t="str">
        <f t="shared" si="21"/>
        <v/>
      </c>
      <c r="AA74" s="1" t="str">
        <f t="shared" si="21"/>
        <v/>
      </c>
      <c r="AB74" s="1" t="str">
        <f t="shared" si="21"/>
        <v/>
      </c>
      <c r="AC74" s="1" t="str">
        <f t="shared" si="21"/>
        <v/>
      </c>
      <c r="AD74" s="1" t="str">
        <f t="shared" si="21"/>
        <v/>
      </c>
      <c r="AE74" s="1" t="str">
        <f t="shared" si="21"/>
        <v/>
      </c>
      <c r="AF74" s="1" t="str">
        <f t="shared" si="21"/>
        <v/>
      </c>
      <c r="AG74" s="1" t="str">
        <f t="shared" si="21"/>
        <v/>
      </c>
      <c r="AH74" s="1" t="str">
        <f t="shared" si="21"/>
        <v/>
      </c>
      <c r="AI74" s="1" t="str">
        <f t="shared" si="21"/>
        <v/>
      </c>
      <c r="AJ74" s="1" t="str">
        <f t="shared" si="21"/>
        <v/>
      </c>
      <c r="AK74" s="1" t="str">
        <f t="shared" si="21"/>
        <v/>
      </c>
      <c r="AL74" s="1" t="str">
        <f t="shared" si="21"/>
        <v/>
      </c>
      <c r="AM74" s="1" t="str">
        <f t="shared" si="21"/>
        <v/>
      </c>
      <c r="AN74" s="1" t="str">
        <f t="shared" si="21"/>
        <v/>
      </c>
      <c r="AO74" s="1" t="str">
        <f t="shared" si="21"/>
        <v/>
      </c>
      <c r="AP74" s="1" t="str">
        <f t="shared" si="21"/>
        <v/>
      </c>
      <c r="AQ74" s="1" t="str">
        <f t="shared" si="21"/>
        <v/>
      </c>
      <c r="AR74" s="1" t="str">
        <f t="shared" si="21"/>
        <v/>
      </c>
      <c r="AS74" s="1" t="str">
        <f t="shared" si="21"/>
        <v/>
      </c>
      <c r="AT74" s="1" t="str">
        <f t="shared" si="21"/>
        <v/>
      </c>
    </row>
    <row r="75" spans="1:77" ht="20.149999999999999" customHeight="1" x14ac:dyDescent="0.2"/>
    <row r="76" spans="1:77" ht="20.149999999999999" customHeight="1" x14ac:dyDescent="0.2"/>
    <row r="77" spans="1:77" ht="20.149999999999999" customHeight="1" x14ac:dyDescent="0.2"/>
    <row r="78" spans="1:77" ht="20.149999999999999" customHeight="1" x14ac:dyDescent="0.2"/>
    <row r="79" spans="1:77" ht="20.149999999999999" customHeight="1" x14ac:dyDescent="0.2"/>
    <row r="80" spans="1:7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9">
    <mergeCell ref="Q62:R62"/>
    <mergeCell ref="S62:T62"/>
    <mergeCell ref="U62:V62"/>
    <mergeCell ref="W62:X62"/>
    <mergeCell ref="M65:N65"/>
    <mergeCell ref="Q63:R63"/>
    <mergeCell ref="S63:T63"/>
    <mergeCell ref="U63:V63"/>
    <mergeCell ref="W63:X63"/>
    <mergeCell ref="AC64:AE64"/>
    <mergeCell ref="AC65:AE65"/>
    <mergeCell ref="AM64:AO64"/>
    <mergeCell ref="AM65:AO65"/>
    <mergeCell ref="AO1:AP1"/>
    <mergeCell ref="AO38:AP38"/>
    <mergeCell ref="AC27:AE27"/>
    <mergeCell ref="AM27:AO27"/>
    <mergeCell ref="AC28:AE28"/>
    <mergeCell ref="AM28:AO28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9" width="9" style="17"/>
  </cols>
  <sheetData>
    <row r="1" spans="1:49" ht="23.5" x14ac:dyDescent="0.2">
      <c r="D1" s="3" t="s">
        <v>23</v>
      </c>
      <c r="AM1" s="2" t="s">
        <v>170</v>
      </c>
      <c r="AN1" s="2"/>
      <c r="AO1" s="45"/>
      <c r="AP1" s="45"/>
      <c r="AR1" s="17"/>
      <c r="AS1" s="17"/>
      <c r="AT1" s="17"/>
      <c r="AU1"/>
      <c r="AV1"/>
      <c r="AW1"/>
    </row>
    <row r="2" spans="1:49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S2" s="17"/>
      <c r="AT2" s="17"/>
      <c r="AU2"/>
      <c r="AV2"/>
      <c r="AW2"/>
    </row>
    <row r="3" spans="1:49" ht="20.149999999999999" customHeight="1" x14ac:dyDescent="0.2">
      <c r="A3" s="1" t="s">
        <v>171</v>
      </c>
      <c r="D3" t="s">
        <v>24</v>
      </c>
      <c r="M3" s="1" t="s">
        <v>215</v>
      </c>
      <c r="O3" t="s">
        <v>216</v>
      </c>
      <c r="AL3" t="s">
        <v>172</v>
      </c>
    </row>
    <row r="4" spans="1:49" ht="20.149999999999999" customHeight="1" x14ac:dyDescent="0.2">
      <c r="D4" t="s">
        <v>25</v>
      </c>
    </row>
    <row r="5" spans="1:49" ht="20.149999999999999" customHeight="1" x14ac:dyDescent="0.2">
      <c r="D5" t="s">
        <v>217</v>
      </c>
    </row>
    <row r="6" spans="1:49" ht="20.149999999999999" customHeight="1" x14ac:dyDescent="0.2">
      <c r="D6" t="s">
        <v>218</v>
      </c>
      <c r="H6" s="35">
        <f ca="1">INT(RAND()*5+3)</f>
        <v>4</v>
      </c>
      <c r="I6" s="35"/>
      <c r="J6" t="s">
        <v>173</v>
      </c>
      <c r="AE6" t="s">
        <v>219</v>
      </c>
      <c r="AN6" t="s">
        <v>220</v>
      </c>
    </row>
    <row r="7" spans="1:49" ht="20.149999999999999" customHeight="1" x14ac:dyDescent="0.2">
      <c r="D7" t="s">
        <v>221</v>
      </c>
      <c r="H7" s="35">
        <f ca="1">INT(RAND()*5+6)</f>
        <v>6</v>
      </c>
      <c r="I7" s="35"/>
      <c r="J7" t="s">
        <v>173</v>
      </c>
      <c r="AU7" s="17">
        <f ca="1">H6+H7</f>
        <v>10</v>
      </c>
    </row>
    <row r="8" spans="1:49" ht="20.149999999999999" customHeight="1" x14ac:dyDescent="0.2">
      <c r="D8" t="s">
        <v>222</v>
      </c>
      <c r="H8" s="35">
        <f ca="1">INT(RAND()*5+9)</f>
        <v>13</v>
      </c>
      <c r="I8" s="35"/>
      <c r="J8" t="s">
        <v>173</v>
      </c>
      <c r="AU8" s="17">
        <f ca="1">H8</f>
        <v>13</v>
      </c>
    </row>
    <row r="9" spans="1:49" ht="20.149999999999999" customHeight="1" x14ac:dyDescent="0.2">
      <c r="D9" t="s">
        <v>223</v>
      </c>
      <c r="H9" s="35">
        <f ca="1">INT(RAND()*5+6)</f>
        <v>7</v>
      </c>
      <c r="I9" s="35"/>
      <c r="J9" t="s">
        <v>224</v>
      </c>
      <c r="Y9" t="s">
        <v>225</v>
      </c>
      <c r="AO9" t="s">
        <v>226</v>
      </c>
      <c r="AU9" s="17">
        <f ca="1">H9</f>
        <v>7</v>
      </c>
    </row>
    <row r="10" spans="1:49" ht="20.149999999999999" customHeight="1" x14ac:dyDescent="0.2">
      <c r="D10" t="s">
        <v>227</v>
      </c>
    </row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/>
    <row r="16" spans="1:49" ht="20.149999999999999" customHeight="1" x14ac:dyDescent="0.2"/>
    <row r="17" spans="1:9" ht="20.149999999999999" customHeight="1" x14ac:dyDescent="0.2"/>
    <row r="18" spans="1:9" ht="20.149999999999999" customHeight="1" x14ac:dyDescent="0.2"/>
    <row r="19" spans="1:9" ht="20.149999999999999" customHeight="1" x14ac:dyDescent="0.2">
      <c r="A19" s="1" t="s">
        <v>228</v>
      </c>
      <c r="D19" t="s">
        <v>26</v>
      </c>
    </row>
    <row r="20" spans="1:9" ht="20.149999999999999" customHeight="1" x14ac:dyDescent="0.2">
      <c r="D20" t="s">
        <v>27</v>
      </c>
    </row>
    <row r="21" spans="1:9" ht="20.149999999999999" customHeight="1" x14ac:dyDescent="0.2">
      <c r="D21" t="s">
        <v>229</v>
      </c>
    </row>
    <row r="22" spans="1:9" ht="20.149999999999999" customHeight="1" x14ac:dyDescent="0.2">
      <c r="D22" t="s">
        <v>230</v>
      </c>
    </row>
    <row r="23" spans="1:9" ht="20.149999999999999" customHeight="1" x14ac:dyDescent="0.2">
      <c r="D23" t="s">
        <v>231</v>
      </c>
      <c r="G23" s="35">
        <f ca="1">INT(RAND()*5+16)</f>
        <v>20</v>
      </c>
      <c r="H23" s="35"/>
      <c r="I23" t="s">
        <v>224</v>
      </c>
    </row>
    <row r="24" spans="1:9" ht="20.149999999999999" customHeight="1" x14ac:dyDescent="0.2">
      <c r="D24" t="s">
        <v>232</v>
      </c>
      <c r="G24" s="35">
        <f ca="1">INT(RAND()*5+28)</f>
        <v>28</v>
      </c>
      <c r="H24" s="35"/>
      <c r="I24" t="s">
        <v>224</v>
      </c>
    </row>
    <row r="25" spans="1:9" ht="20.149999999999999" customHeight="1" x14ac:dyDescent="0.2">
      <c r="D25" t="s">
        <v>233</v>
      </c>
      <c r="G25" s="35">
        <f ca="1">INT(RAND()*5+25)</f>
        <v>27</v>
      </c>
      <c r="H25" s="35"/>
      <c r="I25" t="s">
        <v>224</v>
      </c>
    </row>
    <row r="26" spans="1:9" ht="20.149999999999999" customHeight="1" x14ac:dyDescent="0.2">
      <c r="D26" t="s">
        <v>234</v>
      </c>
      <c r="G26" s="35">
        <f ca="1">INT(RAND()*5+7)</f>
        <v>11</v>
      </c>
      <c r="H26" s="35"/>
      <c r="I26" t="s">
        <v>224</v>
      </c>
    </row>
    <row r="27" spans="1:9" ht="20.149999999999999" customHeight="1" x14ac:dyDescent="0.2">
      <c r="D27" t="s">
        <v>235</v>
      </c>
      <c r="G27" s="35">
        <f ca="1">INT(RAND()*5+6)</f>
        <v>10</v>
      </c>
      <c r="H27" s="35"/>
      <c r="I27" t="s">
        <v>224</v>
      </c>
    </row>
    <row r="28" spans="1:9" ht="20.149999999999999" customHeight="1" x14ac:dyDescent="0.2">
      <c r="D28" t="s">
        <v>227</v>
      </c>
    </row>
    <row r="29" spans="1:9" ht="20.149999999999999" customHeight="1" x14ac:dyDescent="0.2"/>
    <row r="30" spans="1:9" ht="20.149999999999999" customHeight="1" x14ac:dyDescent="0.2"/>
    <row r="31" spans="1:9" ht="20.149999999999999" customHeight="1" x14ac:dyDescent="0.2"/>
    <row r="32" spans="1:9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tr">
        <f>IF(D1="","",D1)</f>
        <v>平行線と線分の比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S38" s="17"/>
      <c r="AT38" s="17"/>
      <c r="AU38"/>
      <c r="AV38"/>
      <c r="AW38"/>
    </row>
    <row r="39" spans="1:49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S39" s="17"/>
      <c r="AT39" s="17"/>
      <c r="AU39"/>
      <c r="AV39"/>
      <c r="AW39"/>
    </row>
    <row r="40" spans="1:49" ht="20.149999999999999" customHeight="1" x14ac:dyDescent="0.2">
      <c r="A40" s="1" t="str">
        <f>IF(A3="","",A3)</f>
        <v>１．</v>
      </c>
      <c r="D40" t="str">
        <f>IF(D3="","",D3)</f>
        <v>右の図で，ＰＱ</v>
      </c>
      <c r="M40" s="1" t="str">
        <f>IF(M3="","",M3)</f>
        <v>//</v>
      </c>
      <c r="O40" t="str">
        <f>IF(O3="","",O3)</f>
        <v>ＢＣのとき，</v>
      </c>
      <c r="AL40" t="str">
        <f>IF(AL3="","",AL3)</f>
        <v>Ａ</v>
      </c>
      <c r="AN40" t="str">
        <f t="shared" ref="AN40:AT40" si="0">IF(AN3="","",AN3)</f>
        <v/>
      </c>
      <c r="AO40" t="str">
        <f t="shared" si="0"/>
        <v/>
      </c>
      <c r="AP40" t="str">
        <f t="shared" si="0"/>
        <v/>
      </c>
      <c r="AQ40" t="str">
        <f t="shared" si="0"/>
        <v/>
      </c>
      <c r="AR40" t="str">
        <f t="shared" si="0"/>
        <v/>
      </c>
      <c r="AS40" t="str">
        <f t="shared" si="0"/>
        <v/>
      </c>
      <c r="AT40" t="str">
        <f t="shared" si="0"/>
        <v/>
      </c>
    </row>
    <row r="41" spans="1:49" ht="20.149999999999999" customHeight="1" x14ac:dyDescent="0.2">
      <c r="A41" t="str">
        <f t="shared" ref="A41:AT47" si="1">IF(A4="","",A4)</f>
        <v/>
      </c>
      <c r="B41" t="str">
        <f t="shared" si="1"/>
        <v/>
      </c>
      <c r="C41" t="str">
        <f t="shared" si="1"/>
        <v/>
      </c>
      <c r="D41" t="str">
        <f t="shared" si="1"/>
        <v>ＡＱ，ＰＱの長さを求めなさい。</v>
      </c>
      <c r="AB41" t="str">
        <f t="shared" si="1"/>
        <v/>
      </c>
      <c r="AC41" t="str">
        <f t="shared" si="1"/>
        <v/>
      </c>
      <c r="AD41" t="str">
        <f t="shared" si="1"/>
        <v/>
      </c>
      <c r="AE41" t="str">
        <f t="shared" si="1"/>
        <v/>
      </c>
      <c r="AF41" t="str">
        <f t="shared" si="1"/>
        <v/>
      </c>
      <c r="AG41" t="str">
        <f t="shared" si="1"/>
        <v/>
      </c>
      <c r="AH41" t="str">
        <f t="shared" si="1"/>
        <v/>
      </c>
      <c r="AI41" t="str">
        <f t="shared" si="1"/>
        <v/>
      </c>
      <c r="AJ41" t="str">
        <f t="shared" si="1"/>
        <v/>
      </c>
      <c r="AK41" t="str">
        <f t="shared" si="1"/>
        <v/>
      </c>
      <c r="AL41" t="str">
        <f t="shared" si="1"/>
        <v/>
      </c>
      <c r="AM41" t="str">
        <f t="shared" si="1"/>
        <v/>
      </c>
      <c r="AN41" t="str">
        <f t="shared" si="1"/>
        <v/>
      </c>
      <c r="AO41" t="str">
        <f t="shared" si="1"/>
        <v/>
      </c>
      <c r="AP41" t="str">
        <f t="shared" si="1"/>
        <v/>
      </c>
      <c r="AQ41" t="str">
        <f t="shared" si="1"/>
        <v/>
      </c>
      <c r="AR41" t="str">
        <f t="shared" si="1"/>
        <v/>
      </c>
      <c r="AS41" t="str">
        <f t="shared" si="1"/>
        <v/>
      </c>
      <c r="AT41" t="str">
        <f t="shared" si="1"/>
        <v/>
      </c>
    </row>
    <row r="42" spans="1:49" ht="20.149999999999999" customHeight="1" x14ac:dyDescent="0.2">
      <c r="A42" t="str">
        <f t="shared" si="1"/>
        <v/>
      </c>
      <c r="B42" t="str">
        <f t="shared" si="1"/>
        <v/>
      </c>
      <c r="C42" t="str">
        <f t="shared" si="1"/>
        <v/>
      </c>
      <c r="D42" t="str">
        <f t="shared" si="1"/>
        <v>ただし，</v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9" ht="20.149999999999999" customHeight="1" x14ac:dyDescent="0.2">
      <c r="A43" t="str">
        <f t="shared" si="1"/>
        <v/>
      </c>
      <c r="B43" t="str">
        <f t="shared" si="1"/>
        <v/>
      </c>
      <c r="C43" t="str">
        <f t="shared" si="1"/>
        <v/>
      </c>
      <c r="D43" t="str">
        <f t="shared" si="1"/>
        <v>ＡＰ＝</v>
      </c>
      <c r="H43" s="35">
        <f t="shared" ca="1" si="1"/>
        <v>4</v>
      </c>
      <c r="I43" s="35" t="str">
        <f t="shared" si="1"/>
        <v/>
      </c>
      <c r="J43" t="str">
        <f t="shared" si="1"/>
        <v>㎝</v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>Ｐ</v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>Ｑ</v>
      </c>
      <c r="AP43" t="str">
        <f t="shared" si="1"/>
        <v/>
      </c>
      <c r="AQ43" t="str">
        <f t="shared" si="1"/>
        <v/>
      </c>
      <c r="AR43" t="str">
        <f t="shared" si="1"/>
        <v/>
      </c>
      <c r="AS43" t="str">
        <f t="shared" si="1"/>
        <v/>
      </c>
      <c r="AT43" t="str">
        <f t="shared" si="1"/>
        <v/>
      </c>
    </row>
    <row r="44" spans="1:49" ht="20.149999999999999" customHeight="1" x14ac:dyDescent="0.2">
      <c r="A44" t="str">
        <f t="shared" si="1"/>
        <v/>
      </c>
      <c r="B44" t="str">
        <f t="shared" si="1"/>
        <v/>
      </c>
      <c r="C44" t="str">
        <f t="shared" si="1"/>
        <v/>
      </c>
      <c r="D44" t="str">
        <f t="shared" si="1"/>
        <v>ＰＢ＝</v>
      </c>
      <c r="H44" s="35">
        <f t="shared" ca="1" si="1"/>
        <v>6</v>
      </c>
      <c r="I44" s="35" t="str">
        <f t="shared" si="1"/>
        <v/>
      </c>
      <c r="J44" t="str">
        <f t="shared" si="1"/>
        <v>㎝</v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49" ht="20.149999999999999" customHeight="1" x14ac:dyDescent="0.2">
      <c r="A45" t="str">
        <f t="shared" si="1"/>
        <v/>
      </c>
      <c r="B45" t="str">
        <f t="shared" si="1"/>
        <v/>
      </c>
      <c r="C45" t="str">
        <f t="shared" si="1"/>
        <v/>
      </c>
      <c r="D45" t="str">
        <f t="shared" si="1"/>
        <v>ＢＣ＝</v>
      </c>
      <c r="H45" s="35">
        <f t="shared" ca="1" si="1"/>
        <v>13</v>
      </c>
      <c r="I45" s="35" t="str">
        <f t="shared" si="1"/>
        <v/>
      </c>
      <c r="J45" t="str">
        <f t="shared" si="1"/>
        <v>㎝</v>
      </c>
      <c r="M45" t="str">
        <f t="shared" si="1"/>
        <v/>
      </c>
      <c r="N45" t="str">
        <f t="shared" si="1"/>
        <v/>
      </c>
      <c r="O45" t="str">
        <f t="shared" si="1"/>
        <v/>
      </c>
      <c r="P45" t="str">
        <f t="shared" si="1"/>
        <v/>
      </c>
      <c r="Q45" t="str">
        <f t="shared" si="1"/>
        <v/>
      </c>
      <c r="R45" t="str">
        <f t="shared" si="1"/>
        <v/>
      </c>
      <c r="S45" t="str">
        <f t="shared" si="1"/>
        <v/>
      </c>
      <c r="T45" t="str">
        <f t="shared" si="1"/>
        <v/>
      </c>
      <c r="U45" t="str">
        <f t="shared" si="1"/>
        <v/>
      </c>
      <c r="V45" t="str">
        <f t="shared" si="1"/>
        <v/>
      </c>
      <c r="W45" t="str">
        <f t="shared" si="1"/>
        <v/>
      </c>
      <c r="X45" t="str">
        <f t="shared" si="1"/>
        <v/>
      </c>
      <c r="Y45" t="str">
        <f t="shared" si="1"/>
        <v/>
      </c>
      <c r="Z45" t="str">
        <f t="shared" si="1"/>
        <v/>
      </c>
      <c r="AA45" t="str">
        <f t="shared" si="1"/>
        <v/>
      </c>
      <c r="AB45" t="str">
        <f t="shared" si="1"/>
        <v/>
      </c>
      <c r="AC45" t="str">
        <f t="shared" si="1"/>
        <v/>
      </c>
      <c r="AD45" t="str">
        <f t="shared" si="1"/>
        <v/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J45" t="str">
        <f t="shared" si="1"/>
        <v/>
      </c>
      <c r="AK45" t="str">
        <f t="shared" si="1"/>
        <v/>
      </c>
      <c r="AL45" t="str">
        <f t="shared" si="1"/>
        <v/>
      </c>
      <c r="AM45" t="str">
        <f t="shared" si="1"/>
        <v/>
      </c>
      <c r="AN45" t="str">
        <f t="shared" si="1"/>
        <v/>
      </c>
      <c r="AO45" t="str">
        <f t="shared" si="1"/>
        <v/>
      </c>
      <c r="AP45" t="str">
        <f t="shared" si="1"/>
        <v/>
      </c>
      <c r="AQ45" t="str">
        <f t="shared" si="1"/>
        <v/>
      </c>
      <c r="AR45" t="str">
        <f t="shared" si="1"/>
        <v/>
      </c>
      <c r="AS45" t="str">
        <f t="shared" si="1"/>
        <v/>
      </c>
      <c r="AT45" t="str">
        <f t="shared" si="1"/>
        <v/>
      </c>
    </row>
    <row r="46" spans="1:49" ht="20.149999999999999" customHeight="1" x14ac:dyDescent="0.2">
      <c r="A46" t="str">
        <f t="shared" si="1"/>
        <v/>
      </c>
      <c r="B46" t="str">
        <f t="shared" si="1"/>
        <v/>
      </c>
      <c r="C46" t="str">
        <f t="shared" si="1"/>
        <v/>
      </c>
      <c r="D46" t="str">
        <f t="shared" si="1"/>
        <v>ＡＣ＝</v>
      </c>
      <c r="H46" s="35">
        <f t="shared" ca="1" si="1"/>
        <v>7</v>
      </c>
      <c r="I46" s="35" t="str">
        <f t="shared" si="1"/>
        <v/>
      </c>
      <c r="J46" t="str">
        <f t="shared" si="1"/>
        <v>㎝</v>
      </c>
      <c r="M46" t="str">
        <f t="shared" si="1"/>
        <v/>
      </c>
      <c r="N46" t="str">
        <f t="shared" si="1"/>
        <v/>
      </c>
      <c r="O46" t="str">
        <f t="shared" si="1"/>
        <v/>
      </c>
      <c r="P46" t="str">
        <f t="shared" si="1"/>
        <v/>
      </c>
      <c r="Q46" t="str">
        <f t="shared" si="1"/>
        <v/>
      </c>
      <c r="R46" t="str">
        <f t="shared" si="1"/>
        <v/>
      </c>
      <c r="S46" t="str">
        <f t="shared" si="1"/>
        <v/>
      </c>
      <c r="T46" t="str">
        <f t="shared" si="1"/>
        <v/>
      </c>
      <c r="U46" t="str">
        <f t="shared" si="1"/>
        <v/>
      </c>
      <c r="V46" t="str">
        <f t="shared" si="1"/>
        <v/>
      </c>
      <c r="W46" t="str">
        <f t="shared" si="1"/>
        <v/>
      </c>
      <c r="X46" t="str">
        <f t="shared" si="1"/>
        <v/>
      </c>
      <c r="Y46" t="str">
        <f t="shared" si="1"/>
        <v>Ｂ</v>
      </c>
      <c r="AA46" t="str">
        <f t="shared" si="1"/>
        <v/>
      </c>
      <c r="AB46" t="str">
        <f t="shared" si="1"/>
        <v/>
      </c>
      <c r="AC46" t="str">
        <f t="shared" si="1"/>
        <v/>
      </c>
      <c r="AD46" t="str">
        <f t="shared" si="1"/>
        <v/>
      </c>
      <c r="AE46" t="str">
        <f t="shared" si="1"/>
        <v/>
      </c>
      <c r="AF46" t="str">
        <f t="shared" si="1"/>
        <v/>
      </c>
      <c r="AG46" t="str">
        <f t="shared" si="1"/>
        <v/>
      </c>
      <c r="AH46" t="str">
        <f t="shared" si="1"/>
        <v/>
      </c>
      <c r="AI46" t="str">
        <f t="shared" si="1"/>
        <v/>
      </c>
      <c r="AJ46" t="str">
        <f t="shared" si="1"/>
        <v/>
      </c>
      <c r="AK46" t="str">
        <f t="shared" si="1"/>
        <v/>
      </c>
      <c r="AL46" t="str">
        <f t="shared" si="1"/>
        <v/>
      </c>
      <c r="AM46" t="str">
        <f t="shared" si="1"/>
        <v/>
      </c>
      <c r="AN46" t="str">
        <f t="shared" si="1"/>
        <v/>
      </c>
      <c r="AO46" t="str">
        <f t="shared" si="1"/>
        <v>Ｃ</v>
      </c>
      <c r="AQ46" t="str">
        <f t="shared" si="1"/>
        <v/>
      </c>
      <c r="AR46" t="str">
        <f t="shared" si="1"/>
        <v/>
      </c>
      <c r="AS46" t="str">
        <f t="shared" si="1"/>
        <v/>
      </c>
      <c r="AT46" t="str">
        <f t="shared" si="1"/>
        <v/>
      </c>
    </row>
    <row r="47" spans="1:49" ht="20.149999999999999" customHeight="1" x14ac:dyDescent="0.2">
      <c r="A47" t="str">
        <f t="shared" si="1"/>
        <v/>
      </c>
      <c r="B47" t="str">
        <f t="shared" si="1"/>
        <v/>
      </c>
      <c r="C47" t="str">
        <f t="shared" si="1"/>
        <v/>
      </c>
      <c r="D47" t="str">
        <f t="shared" si="1"/>
        <v>とする。</v>
      </c>
      <c r="S47" t="str">
        <f t="shared" si="1"/>
        <v/>
      </c>
      <c r="T47" t="str">
        <f t="shared" si="1"/>
        <v/>
      </c>
      <c r="U47" t="str">
        <f t="shared" si="1"/>
        <v/>
      </c>
      <c r="V47" t="str">
        <f t="shared" si="1"/>
        <v/>
      </c>
      <c r="W47" t="str">
        <f t="shared" si="1"/>
        <v/>
      </c>
      <c r="X47" t="str">
        <f t="shared" si="1"/>
        <v/>
      </c>
      <c r="Y47" t="str">
        <f t="shared" si="1"/>
        <v/>
      </c>
      <c r="Z47" t="str">
        <f t="shared" si="1"/>
        <v/>
      </c>
      <c r="AA47" t="str">
        <f t="shared" si="1"/>
        <v/>
      </c>
      <c r="AB47" t="str">
        <f t="shared" si="1"/>
        <v/>
      </c>
      <c r="AC47" t="str">
        <f t="shared" si="1"/>
        <v/>
      </c>
      <c r="AD47" t="str">
        <f t="shared" si="1"/>
        <v/>
      </c>
      <c r="AE47" t="str">
        <f t="shared" si="1"/>
        <v/>
      </c>
      <c r="AF47" t="str">
        <f t="shared" si="1"/>
        <v/>
      </c>
      <c r="AG47" t="str">
        <f t="shared" si="1"/>
        <v/>
      </c>
      <c r="AH47" t="str">
        <f t="shared" si="1"/>
        <v/>
      </c>
      <c r="AI47" t="str">
        <f t="shared" si="1"/>
        <v/>
      </c>
      <c r="AJ47" t="str">
        <f t="shared" si="1"/>
        <v/>
      </c>
      <c r="AK47" t="str">
        <f t="shared" si="1"/>
        <v/>
      </c>
      <c r="AL47" t="str">
        <f t="shared" si="1"/>
        <v/>
      </c>
      <c r="AM47" t="str">
        <f t="shared" si="1"/>
        <v/>
      </c>
      <c r="AN47" t="str">
        <f t="shared" si="1"/>
        <v/>
      </c>
      <c r="AO47" t="str">
        <f t="shared" si="1"/>
        <v/>
      </c>
      <c r="AP47" t="str">
        <f t="shared" si="1"/>
        <v/>
      </c>
      <c r="AQ47" t="str">
        <f t="shared" si="1"/>
        <v/>
      </c>
      <c r="AR47" t="str">
        <f>IF(AR10="","",AR10)</f>
        <v/>
      </c>
      <c r="AS47" t="str">
        <f>IF(AS10="","",AS10)</f>
        <v/>
      </c>
      <c r="AT47" t="str">
        <f>IF(AT10="","",AT10)</f>
        <v/>
      </c>
    </row>
    <row r="48" spans="1:49" ht="20.149999999999999" customHeight="1" x14ac:dyDescent="0.2">
      <c r="A48" t="str">
        <f>IF(A11="","",A11)</f>
        <v/>
      </c>
      <c r="B48" t="str">
        <f>IF(B11="","",B11)</f>
        <v/>
      </c>
      <c r="C48" t="str">
        <f>IF(C11="","",C11)</f>
        <v/>
      </c>
      <c r="D48" s="15" t="s">
        <v>29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</row>
    <row r="49" spans="1:49" ht="20.149999999999999" customHeight="1" x14ac:dyDescent="0.2">
      <c r="D49" s="15" t="s">
        <v>30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33">
        <f ca="1">H43</f>
        <v>4</v>
      </c>
      <c r="X49" s="33"/>
      <c r="Y49" s="33" t="s">
        <v>5</v>
      </c>
      <c r="Z49" s="33"/>
      <c r="AA49" s="15" t="s">
        <v>20</v>
      </c>
      <c r="AB49" s="33">
        <f ca="1">H43</f>
        <v>4</v>
      </c>
      <c r="AC49" s="33"/>
      <c r="AD49" s="33" t="s">
        <v>31</v>
      </c>
      <c r="AE49" s="33"/>
      <c r="AF49" s="33">
        <f ca="1">H44</f>
        <v>6</v>
      </c>
      <c r="AG49" s="33"/>
      <c r="AH49" s="15" t="s">
        <v>236</v>
      </c>
      <c r="AI49" s="33" t="s">
        <v>237</v>
      </c>
      <c r="AJ49" s="33"/>
      <c r="AK49" s="15" t="s">
        <v>238</v>
      </c>
      <c r="AL49" s="15"/>
      <c r="AM49" s="15"/>
      <c r="AN49" s="33" t="s">
        <v>203</v>
      </c>
      <c r="AO49" s="33"/>
      <c r="AP49" s="33">
        <f ca="1">H46</f>
        <v>7</v>
      </c>
      <c r="AQ49" s="33"/>
      <c r="AR49" s="15"/>
      <c r="AS49" s="15"/>
      <c r="AT49" s="17"/>
      <c r="AW49"/>
    </row>
    <row r="50" spans="1:49" ht="20.149999999999999" customHeight="1" x14ac:dyDescent="0.2">
      <c r="D50" s="33" t="s">
        <v>32</v>
      </c>
      <c r="E50" s="33"/>
      <c r="F50" s="33"/>
      <c r="G50" s="33"/>
      <c r="H50" s="34">
        <f ca="1">W49</f>
        <v>4</v>
      </c>
      <c r="I50" s="34"/>
      <c r="J50" s="34" t="s">
        <v>22</v>
      </c>
      <c r="K50" s="34"/>
      <c r="L50" s="34">
        <f ca="1">AP49</f>
        <v>7</v>
      </c>
      <c r="M50" s="34"/>
      <c r="N50" s="33" t="s">
        <v>7</v>
      </c>
      <c r="O50" s="33"/>
      <c r="P50" s="34">
        <f ca="1">AU50</f>
        <v>14</v>
      </c>
      <c r="Q50" s="34"/>
      <c r="R50" s="15"/>
      <c r="S50" s="33" t="s">
        <v>33</v>
      </c>
      <c r="T50" s="33"/>
      <c r="U50" s="33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7">
        <f ca="1">H50*L50</f>
        <v>28</v>
      </c>
      <c r="AU50" s="17">
        <f ca="1">AT50/GCD(AT50,AT51)</f>
        <v>14</v>
      </c>
      <c r="AW50"/>
    </row>
    <row r="51" spans="1:49" ht="20.149999999999999" customHeight="1" x14ac:dyDescent="0.2">
      <c r="D51" s="33"/>
      <c r="E51" s="33"/>
      <c r="F51" s="33"/>
      <c r="G51" s="33"/>
      <c r="H51" s="15"/>
      <c r="I51" s="15"/>
      <c r="J51" s="37">
        <f ca="1">AB49+AF49</f>
        <v>10</v>
      </c>
      <c r="K51" s="37"/>
      <c r="L51" s="15"/>
      <c r="M51" s="15"/>
      <c r="N51" s="33"/>
      <c r="O51" s="33"/>
      <c r="P51" s="37">
        <f ca="1">IF(AU51=1,"",AU51)</f>
        <v>5</v>
      </c>
      <c r="Q51" s="37"/>
      <c r="R51" s="15"/>
      <c r="S51" s="33"/>
      <c r="T51" s="33"/>
      <c r="U51" s="33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7">
        <f ca="1">J51</f>
        <v>10</v>
      </c>
      <c r="AU51" s="17">
        <f ca="1">AT51/GCD(AT51,AT50)</f>
        <v>5</v>
      </c>
      <c r="AW51"/>
    </row>
    <row r="52" spans="1:49" ht="20.149999999999999" customHeight="1" x14ac:dyDescent="0.2">
      <c r="D52" s="15" t="s">
        <v>28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7"/>
      <c r="AW52"/>
    </row>
    <row r="53" spans="1:49" ht="20.149999999999999" customHeight="1" x14ac:dyDescent="0.2">
      <c r="D53" s="15" t="s">
        <v>239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33">
        <f ca="1">H43</f>
        <v>4</v>
      </c>
      <c r="X53" s="33"/>
      <c r="Y53" s="33" t="s">
        <v>203</v>
      </c>
      <c r="Z53" s="33"/>
      <c r="AA53" s="15" t="s">
        <v>212</v>
      </c>
      <c r="AB53" s="33">
        <f ca="1">H43</f>
        <v>4</v>
      </c>
      <c r="AC53" s="33"/>
      <c r="AD53" s="33" t="s">
        <v>240</v>
      </c>
      <c r="AE53" s="33"/>
      <c r="AF53" s="33">
        <f ca="1">H44</f>
        <v>6</v>
      </c>
      <c r="AG53" s="33"/>
      <c r="AH53" s="15" t="s">
        <v>241</v>
      </c>
      <c r="AI53" s="33" t="s">
        <v>242</v>
      </c>
      <c r="AJ53" s="33"/>
      <c r="AK53" s="15" t="s">
        <v>243</v>
      </c>
      <c r="AL53" s="15"/>
      <c r="AM53" s="15"/>
      <c r="AN53" s="33" t="s">
        <v>244</v>
      </c>
      <c r="AO53" s="33"/>
      <c r="AP53" s="33">
        <f ca="1">H45</f>
        <v>13</v>
      </c>
      <c r="AQ53" s="33"/>
      <c r="AR53" s="15"/>
      <c r="AS53" s="15"/>
      <c r="AT53" s="17"/>
      <c r="AW53"/>
    </row>
    <row r="54" spans="1:49" ht="20.149999999999999" customHeight="1" x14ac:dyDescent="0.2">
      <c r="D54" s="33" t="s">
        <v>245</v>
      </c>
      <c r="E54" s="33"/>
      <c r="F54" s="33"/>
      <c r="G54" s="33"/>
      <c r="H54" s="34">
        <f ca="1">W53</f>
        <v>4</v>
      </c>
      <c r="I54" s="34"/>
      <c r="J54" s="34" t="s">
        <v>246</v>
      </c>
      <c r="K54" s="34"/>
      <c r="L54" s="34">
        <f ca="1">AP53</f>
        <v>13</v>
      </c>
      <c r="M54" s="34"/>
      <c r="N54" s="33" t="s">
        <v>237</v>
      </c>
      <c r="O54" s="33"/>
      <c r="P54" s="34">
        <f ca="1">AV54</f>
        <v>26</v>
      </c>
      <c r="Q54" s="34"/>
      <c r="R54" s="15"/>
      <c r="S54" s="33" t="s">
        <v>247</v>
      </c>
      <c r="T54" s="33"/>
      <c r="U54" s="33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7">
        <f ca="1">H54*L54</f>
        <v>52</v>
      </c>
      <c r="AV54" s="17">
        <f ca="1">AU54/GCD(AU54,AU55)</f>
        <v>26</v>
      </c>
    </row>
    <row r="55" spans="1:49" ht="20.149999999999999" customHeight="1" x14ac:dyDescent="0.2">
      <c r="D55" s="33"/>
      <c r="E55" s="33"/>
      <c r="F55" s="33"/>
      <c r="G55" s="33"/>
      <c r="H55" s="15"/>
      <c r="I55" s="15"/>
      <c r="J55" s="37">
        <f ca="1">AB53+AF53</f>
        <v>10</v>
      </c>
      <c r="K55" s="37"/>
      <c r="L55" s="15"/>
      <c r="M55" s="15"/>
      <c r="N55" s="33"/>
      <c r="O55" s="33"/>
      <c r="P55" s="37">
        <f ca="1">IF(AV55=1,"",AV55)</f>
        <v>5</v>
      </c>
      <c r="Q55" s="37"/>
      <c r="R55" s="15"/>
      <c r="S55" s="33"/>
      <c r="T55" s="33"/>
      <c r="U55" s="33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7">
        <f ca="1">J55</f>
        <v>10</v>
      </c>
      <c r="AV55" s="17">
        <f ca="1">AU55/GCD(AU55,AU54)</f>
        <v>5</v>
      </c>
    </row>
    <row r="56" spans="1:49" ht="20.149999999999999" customHeight="1" x14ac:dyDescent="0.2">
      <c r="A56" s="1" t="str">
        <f>IF(A19="","",A19)</f>
        <v>２．</v>
      </c>
      <c r="D56" t="str">
        <f>IF(D19="","",D19)</f>
        <v>右の図で，直線ｐ，ｑ，ｒ，ｓが</v>
      </c>
    </row>
    <row r="57" spans="1:49" ht="20.149999999999999" customHeight="1" x14ac:dyDescent="0.2">
      <c r="A57" t="str">
        <f>IF(A20="","",A20)</f>
        <v/>
      </c>
      <c r="B57" t="str">
        <f t="shared" ref="B57:C59" si="2">IF(B20="","",B20)</f>
        <v/>
      </c>
      <c r="C57" t="str">
        <f t="shared" si="2"/>
        <v/>
      </c>
      <c r="D57" t="str">
        <f>IF(D20="","",D20)</f>
        <v>平行のとき，ｘ，ｙ，ｚの値を求</v>
      </c>
    </row>
    <row r="58" spans="1:49" ht="20.149999999999999" customHeight="1" x14ac:dyDescent="0.2">
      <c r="A58" t="str">
        <f>IF(A21="","",A21)</f>
        <v/>
      </c>
      <c r="B58" t="str">
        <f t="shared" si="2"/>
        <v/>
      </c>
      <c r="C58" t="str">
        <f t="shared" si="2"/>
        <v/>
      </c>
      <c r="D58" t="str">
        <f>IF(D21="","",D21)</f>
        <v>めなさい。</v>
      </c>
    </row>
    <row r="59" spans="1:49" ht="20.149999999999999" customHeight="1" x14ac:dyDescent="0.2">
      <c r="A59" t="str">
        <f>IF(A22="","",A22)</f>
        <v/>
      </c>
      <c r="B59" t="str">
        <f t="shared" si="2"/>
        <v/>
      </c>
      <c r="C59" t="str">
        <f t="shared" si="2"/>
        <v/>
      </c>
      <c r="D59" t="str">
        <f>IF(D22="","",D22)</f>
        <v>ただし，</v>
      </c>
    </row>
    <row r="60" spans="1:49" ht="20.149999999999999" customHeight="1" x14ac:dyDescent="0.2">
      <c r="A60" t="str">
        <f t="shared" ref="A60:AT64" si="3">IF(A23="","",A23)</f>
        <v/>
      </c>
      <c r="B60" t="str">
        <f t="shared" si="3"/>
        <v/>
      </c>
      <c r="C60" t="str">
        <f t="shared" si="3"/>
        <v/>
      </c>
      <c r="D60" t="str">
        <f t="shared" si="3"/>
        <v>ａ＝</v>
      </c>
      <c r="G60" s="35">
        <f t="shared" ca="1" si="3"/>
        <v>20</v>
      </c>
      <c r="H60" s="35" t="str">
        <f t="shared" si="3"/>
        <v/>
      </c>
      <c r="I60" t="str">
        <f t="shared" si="3"/>
        <v>㎝</v>
      </c>
      <c r="K60" t="str">
        <f t="shared" si="3"/>
        <v/>
      </c>
      <c r="L60" t="str">
        <f t="shared" si="3"/>
        <v/>
      </c>
      <c r="M60" t="str">
        <f t="shared" si="3"/>
        <v/>
      </c>
      <c r="N60" t="str">
        <f t="shared" si="3"/>
        <v/>
      </c>
      <c r="O60" t="str">
        <f t="shared" si="3"/>
        <v/>
      </c>
      <c r="P60" t="str">
        <f t="shared" si="3"/>
        <v/>
      </c>
      <c r="Q60" t="str">
        <f t="shared" si="3"/>
        <v/>
      </c>
      <c r="R60" t="str">
        <f t="shared" si="3"/>
        <v/>
      </c>
      <c r="S60" t="str">
        <f t="shared" si="3"/>
        <v/>
      </c>
      <c r="T60" t="str">
        <f t="shared" si="3"/>
        <v/>
      </c>
      <c r="U60" t="str">
        <f t="shared" si="3"/>
        <v/>
      </c>
      <c r="V60" t="str">
        <f t="shared" si="3"/>
        <v/>
      </c>
      <c r="W60" t="str">
        <f t="shared" si="3"/>
        <v/>
      </c>
      <c r="X60" t="str">
        <f t="shared" si="3"/>
        <v/>
      </c>
      <c r="Y60" t="str">
        <f t="shared" si="3"/>
        <v/>
      </c>
      <c r="Z60" t="str">
        <f t="shared" si="3"/>
        <v/>
      </c>
      <c r="AA60" t="str">
        <f t="shared" si="3"/>
        <v/>
      </c>
      <c r="AB60" t="str">
        <f t="shared" si="3"/>
        <v/>
      </c>
      <c r="AC60" t="str">
        <f t="shared" si="3"/>
        <v/>
      </c>
      <c r="AD60" t="str">
        <f t="shared" si="3"/>
        <v/>
      </c>
      <c r="AE60" t="str">
        <f t="shared" si="3"/>
        <v/>
      </c>
      <c r="AF60" t="str">
        <f t="shared" si="3"/>
        <v/>
      </c>
      <c r="AG60" t="str">
        <f t="shared" si="3"/>
        <v/>
      </c>
      <c r="AH60" t="str">
        <f t="shared" si="3"/>
        <v/>
      </c>
      <c r="AI60" t="str">
        <f t="shared" si="3"/>
        <v/>
      </c>
      <c r="AJ60" t="str">
        <f t="shared" si="3"/>
        <v/>
      </c>
      <c r="AK60" t="str">
        <f t="shared" si="3"/>
        <v/>
      </c>
      <c r="AL60" t="str">
        <f t="shared" si="3"/>
        <v/>
      </c>
      <c r="AM60" t="str">
        <f t="shared" si="3"/>
        <v/>
      </c>
      <c r="AN60" t="str">
        <f t="shared" si="3"/>
        <v/>
      </c>
      <c r="AO60" t="str">
        <f t="shared" si="3"/>
        <v/>
      </c>
      <c r="AP60" t="str">
        <f t="shared" si="3"/>
        <v/>
      </c>
      <c r="AQ60" t="str">
        <f t="shared" si="3"/>
        <v/>
      </c>
      <c r="AR60" t="str">
        <f t="shared" si="3"/>
        <v/>
      </c>
      <c r="AS60" t="str">
        <f t="shared" si="3"/>
        <v/>
      </c>
      <c r="AT60" t="str">
        <f t="shared" si="3"/>
        <v/>
      </c>
    </row>
    <row r="61" spans="1:49" ht="20.149999999999999" customHeight="1" x14ac:dyDescent="0.2">
      <c r="A61" t="str">
        <f t="shared" si="3"/>
        <v/>
      </c>
      <c r="B61" t="str">
        <f t="shared" si="3"/>
        <v/>
      </c>
      <c r="C61" t="str">
        <f t="shared" si="3"/>
        <v/>
      </c>
      <c r="D61" t="str">
        <f t="shared" si="3"/>
        <v>ｂ＝</v>
      </c>
      <c r="G61" s="35">
        <f t="shared" ca="1" si="3"/>
        <v>28</v>
      </c>
      <c r="H61" s="35" t="str">
        <f t="shared" si="3"/>
        <v/>
      </c>
      <c r="I61" t="str">
        <f t="shared" si="3"/>
        <v>㎝</v>
      </c>
      <c r="K61" t="str">
        <f t="shared" si="3"/>
        <v/>
      </c>
      <c r="L61" t="str">
        <f t="shared" si="3"/>
        <v/>
      </c>
      <c r="M61" t="str">
        <f t="shared" si="3"/>
        <v/>
      </c>
      <c r="N61" t="str">
        <f t="shared" si="3"/>
        <v/>
      </c>
      <c r="O61" t="str">
        <f t="shared" si="3"/>
        <v/>
      </c>
      <c r="P61" t="str">
        <f t="shared" si="3"/>
        <v/>
      </c>
      <c r="Q61" t="str">
        <f t="shared" si="3"/>
        <v/>
      </c>
      <c r="R61" t="str">
        <f t="shared" si="3"/>
        <v/>
      </c>
      <c r="S61" t="str">
        <f t="shared" si="3"/>
        <v/>
      </c>
      <c r="T61" t="str">
        <f t="shared" si="3"/>
        <v/>
      </c>
      <c r="U61" t="str">
        <f t="shared" si="3"/>
        <v/>
      </c>
      <c r="V61" t="str">
        <f t="shared" si="3"/>
        <v/>
      </c>
      <c r="W61" t="str">
        <f t="shared" si="3"/>
        <v/>
      </c>
      <c r="X61" t="str">
        <f t="shared" si="3"/>
        <v/>
      </c>
      <c r="Y61" t="str">
        <f t="shared" si="3"/>
        <v/>
      </c>
      <c r="Z61" t="str">
        <f t="shared" si="3"/>
        <v/>
      </c>
      <c r="AA61" t="str">
        <f t="shared" si="3"/>
        <v/>
      </c>
      <c r="AB61" t="str">
        <f t="shared" si="3"/>
        <v/>
      </c>
      <c r="AC61" t="str">
        <f t="shared" si="3"/>
        <v/>
      </c>
      <c r="AD61" t="str">
        <f t="shared" si="3"/>
        <v/>
      </c>
      <c r="AE61" t="str">
        <f t="shared" si="3"/>
        <v/>
      </c>
      <c r="AF61" t="str">
        <f t="shared" si="3"/>
        <v/>
      </c>
      <c r="AG61" t="str">
        <f t="shared" si="3"/>
        <v/>
      </c>
      <c r="AH61" t="str">
        <f t="shared" si="3"/>
        <v/>
      </c>
      <c r="AI61" t="str">
        <f t="shared" si="3"/>
        <v/>
      </c>
      <c r="AJ61" t="str">
        <f t="shared" si="3"/>
        <v/>
      </c>
      <c r="AK61" t="str">
        <f t="shared" si="3"/>
        <v/>
      </c>
      <c r="AL61" t="str">
        <f t="shared" si="3"/>
        <v/>
      </c>
      <c r="AM61" t="str">
        <f t="shared" si="3"/>
        <v/>
      </c>
      <c r="AN61" t="str">
        <f t="shared" si="3"/>
        <v/>
      </c>
      <c r="AO61" t="str">
        <f t="shared" si="3"/>
        <v/>
      </c>
      <c r="AP61" t="str">
        <f t="shared" si="3"/>
        <v/>
      </c>
      <c r="AQ61" t="str">
        <f t="shared" si="3"/>
        <v/>
      </c>
      <c r="AR61" t="str">
        <f t="shared" si="3"/>
        <v/>
      </c>
      <c r="AS61" t="str">
        <f t="shared" si="3"/>
        <v/>
      </c>
      <c r="AT61" t="str">
        <f t="shared" si="3"/>
        <v/>
      </c>
    </row>
    <row r="62" spans="1:49" ht="20.149999999999999" customHeight="1" x14ac:dyDescent="0.2">
      <c r="A62" t="str">
        <f t="shared" si="3"/>
        <v/>
      </c>
      <c r="B62" t="str">
        <f t="shared" si="3"/>
        <v/>
      </c>
      <c r="C62" t="str">
        <f t="shared" si="3"/>
        <v/>
      </c>
      <c r="D62" t="str">
        <f t="shared" si="3"/>
        <v>ｃ＝</v>
      </c>
      <c r="G62" s="35">
        <f t="shared" ca="1" si="3"/>
        <v>27</v>
      </c>
      <c r="H62" s="35" t="str">
        <f t="shared" si="3"/>
        <v/>
      </c>
      <c r="I62" t="str">
        <f t="shared" si="3"/>
        <v>㎝</v>
      </c>
      <c r="K62" t="str">
        <f t="shared" si="3"/>
        <v/>
      </c>
      <c r="L62" t="str">
        <f t="shared" si="3"/>
        <v/>
      </c>
      <c r="M62" t="str">
        <f t="shared" si="3"/>
        <v/>
      </c>
      <c r="N62" t="str">
        <f t="shared" si="3"/>
        <v/>
      </c>
      <c r="O62" t="str">
        <f t="shared" si="3"/>
        <v/>
      </c>
      <c r="P62" t="str">
        <f t="shared" si="3"/>
        <v/>
      </c>
      <c r="Q62" t="str">
        <f t="shared" si="3"/>
        <v/>
      </c>
      <c r="R62" t="str">
        <f t="shared" si="3"/>
        <v/>
      </c>
      <c r="S62" t="str">
        <f t="shared" si="3"/>
        <v/>
      </c>
      <c r="T62" t="str">
        <f t="shared" si="3"/>
        <v/>
      </c>
      <c r="U62" t="str">
        <f t="shared" si="3"/>
        <v/>
      </c>
      <c r="V62" t="str">
        <f t="shared" si="3"/>
        <v/>
      </c>
      <c r="W62" t="str">
        <f t="shared" si="3"/>
        <v/>
      </c>
      <c r="X62" t="str">
        <f t="shared" si="3"/>
        <v/>
      </c>
      <c r="Y62" t="str">
        <f t="shared" si="3"/>
        <v/>
      </c>
      <c r="Z62" t="str">
        <f t="shared" si="3"/>
        <v/>
      </c>
      <c r="AA62" t="str">
        <f t="shared" si="3"/>
        <v/>
      </c>
      <c r="AB62" t="str">
        <f t="shared" si="3"/>
        <v/>
      </c>
      <c r="AC62" t="str">
        <f t="shared" si="3"/>
        <v/>
      </c>
      <c r="AD62" t="str">
        <f t="shared" si="3"/>
        <v/>
      </c>
      <c r="AE62" t="str">
        <f t="shared" si="3"/>
        <v/>
      </c>
      <c r="AF62" t="str">
        <f t="shared" si="3"/>
        <v/>
      </c>
      <c r="AG62" t="str">
        <f t="shared" si="3"/>
        <v/>
      </c>
      <c r="AH62" t="str">
        <f t="shared" si="3"/>
        <v/>
      </c>
      <c r="AI62" t="str">
        <f t="shared" si="3"/>
        <v/>
      </c>
      <c r="AJ62" t="str">
        <f t="shared" si="3"/>
        <v/>
      </c>
      <c r="AK62" t="str">
        <f t="shared" si="3"/>
        <v/>
      </c>
      <c r="AL62" t="str">
        <f t="shared" si="3"/>
        <v/>
      </c>
      <c r="AM62" t="str">
        <f t="shared" si="3"/>
        <v/>
      </c>
      <c r="AN62" t="str">
        <f t="shared" si="3"/>
        <v/>
      </c>
      <c r="AO62" t="str">
        <f t="shared" si="3"/>
        <v/>
      </c>
      <c r="AP62" t="str">
        <f t="shared" si="3"/>
        <v/>
      </c>
      <c r="AQ62" t="str">
        <f t="shared" si="3"/>
        <v/>
      </c>
      <c r="AR62" t="str">
        <f t="shared" si="3"/>
        <v/>
      </c>
      <c r="AS62" t="str">
        <f t="shared" si="3"/>
        <v/>
      </c>
      <c r="AT62" t="str">
        <f t="shared" si="3"/>
        <v/>
      </c>
    </row>
    <row r="63" spans="1:49" ht="20.149999999999999" customHeight="1" x14ac:dyDescent="0.2">
      <c r="A63" t="str">
        <f t="shared" si="3"/>
        <v/>
      </c>
      <c r="B63" t="str">
        <f t="shared" si="3"/>
        <v/>
      </c>
      <c r="C63" t="str">
        <f t="shared" si="3"/>
        <v/>
      </c>
      <c r="D63" t="str">
        <f t="shared" si="3"/>
        <v>ｄ＝</v>
      </c>
      <c r="G63" s="35">
        <f t="shared" ca="1" si="3"/>
        <v>11</v>
      </c>
      <c r="H63" s="35" t="str">
        <f t="shared" si="3"/>
        <v/>
      </c>
      <c r="I63" t="str">
        <f t="shared" si="3"/>
        <v>㎝</v>
      </c>
      <c r="K63" t="str">
        <f t="shared" si="3"/>
        <v/>
      </c>
      <c r="L63" t="str">
        <f t="shared" si="3"/>
        <v/>
      </c>
      <c r="M63" t="str">
        <f t="shared" si="3"/>
        <v/>
      </c>
      <c r="N63" t="str">
        <f t="shared" si="3"/>
        <v/>
      </c>
      <c r="O63" t="str">
        <f t="shared" si="3"/>
        <v/>
      </c>
      <c r="P63" t="str">
        <f t="shared" si="3"/>
        <v/>
      </c>
      <c r="Q63" t="str">
        <f t="shared" si="3"/>
        <v/>
      </c>
      <c r="R63" t="str">
        <f t="shared" si="3"/>
        <v/>
      </c>
      <c r="S63" t="str">
        <f t="shared" si="3"/>
        <v/>
      </c>
      <c r="T63" t="str">
        <f t="shared" si="3"/>
        <v/>
      </c>
      <c r="U63" t="str">
        <f t="shared" si="3"/>
        <v/>
      </c>
      <c r="V63" t="str">
        <f t="shared" si="3"/>
        <v/>
      </c>
      <c r="W63" t="str">
        <f t="shared" si="3"/>
        <v/>
      </c>
      <c r="X63" t="str">
        <f t="shared" si="3"/>
        <v/>
      </c>
      <c r="Y63" t="str">
        <f t="shared" si="3"/>
        <v/>
      </c>
      <c r="Z63" t="str">
        <f t="shared" si="3"/>
        <v/>
      </c>
      <c r="AA63" t="str">
        <f t="shared" si="3"/>
        <v/>
      </c>
      <c r="AB63" t="str">
        <f t="shared" si="3"/>
        <v/>
      </c>
      <c r="AC63" t="str">
        <f t="shared" si="3"/>
        <v/>
      </c>
      <c r="AD63" t="str">
        <f t="shared" si="3"/>
        <v/>
      </c>
      <c r="AE63" t="str">
        <f t="shared" si="3"/>
        <v/>
      </c>
      <c r="AF63" t="str">
        <f t="shared" si="3"/>
        <v/>
      </c>
      <c r="AG63" t="str">
        <f t="shared" si="3"/>
        <v/>
      </c>
      <c r="AH63" t="str">
        <f t="shared" si="3"/>
        <v/>
      </c>
      <c r="AI63" t="str">
        <f t="shared" si="3"/>
        <v/>
      </c>
      <c r="AJ63" t="str">
        <f t="shared" si="3"/>
        <v/>
      </c>
      <c r="AK63" t="str">
        <f t="shared" si="3"/>
        <v/>
      </c>
      <c r="AL63" t="str">
        <f t="shared" si="3"/>
        <v/>
      </c>
      <c r="AM63" t="str">
        <f t="shared" si="3"/>
        <v/>
      </c>
      <c r="AN63" t="str">
        <f t="shared" si="3"/>
        <v/>
      </c>
      <c r="AO63" t="str">
        <f t="shared" si="3"/>
        <v/>
      </c>
      <c r="AP63" t="str">
        <f t="shared" si="3"/>
        <v/>
      </c>
      <c r="AQ63" t="str">
        <f t="shared" si="3"/>
        <v/>
      </c>
      <c r="AR63" t="str">
        <f t="shared" si="3"/>
        <v/>
      </c>
      <c r="AS63" t="str">
        <f t="shared" si="3"/>
        <v/>
      </c>
      <c r="AT63" t="str">
        <f t="shared" si="3"/>
        <v/>
      </c>
    </row>
    <row r="64" spans="1:49" ht="20.149999999999999" customHeight="1" x14ac:dyDescent="0.2">
      <c r="A64" t="str">
        <f t="shared" si="3"/>
        <v/>
      </c>
      <c r="B64" t="str">
        <f t="shared" si="3"/>
        <v/>
      </c>
      <c r="C64" t="str">
        <f t="shared" si="3"/>
        <v/>
      </c>
      <c r="D64" t="str">
        <f t="shared" si="3"/>
        <v>ｅ＝</v>
      </c>
      <c r="G64" s="35">
        <f t="shared" ca="1" si="3"/>
        <v>10</v>
      </c>
      <c r="H64" s="35" t="str">
        <f t="shared" si="3"/>
        <v/>
      </c>
      <c r="I64" t="str">
        <f t="shared" si="3"/>
        <v>㎝</v>
      </c>
      <c r="K64" t="str">
        <f t="shared" si="3"/>
        <v/>
      </c>
      <c r="L64" t="str">
        <f t="shared" si="3"/>
        <v/>
      </c>
      <c r="M64" t="str">
        <f t="shared" si="3"/>
        <v/>
      </c>
      <c r="N64" t="str">
        <f t="shared" si="3"/>
        <v/>
      </c>
      <c r="O64" t="str">
        <f t="shared" si="3"/>
        <v/>
      </c>
      <c r="P64" t="str">
        <f t="shared" si="3"/>
        <v/>
      </c>
      <c r="Q64" t="str">
        <f t="shared" si="3"/>
        <v/>
      </c>
      <c r="R64" t="str">
        <f t="shared" si="3"/>
        <v/>
      </c>
      <c r="S64" t="str">
        <f t="shared" si="3"/>
        <v/>
      </c>
      <c r="T64" t="str">
        <f t="shared" si="3"/>
        <v/>
      </c>
      <c r="U64" t="str">
        <f t="shared" si="3"/>
        <v/>
      </c>
      <c r="V64" t="str">
        <f t="shared" si="3"/>
        <v/>
      </c>
      <c r="W64" t="str">
        <f t="shared" si="3"/>
        <v/>
      </c>
      <c r="X64" t="str">
        <f t="shared" si="3"/>
        <v/>
      </c>
      <c r="Y64" t="str">
        <f t="shared" si="3"/>
        <v/>
      </c>
      <c r="Z64" t="str">
        <f t="shared" si="3"/>
        <v/>
      </c>
      <c r="AA64" t="str">
        <f t="shared" si="3"/>
        <v/>
      </c>
      <c r="AB64" t="str">
        <f t="shared" si="3"/>
        <v/>
      </c>
      <c r="AC64" t="str">
        <f t="shared" si="3"/>
        <v/>
      </c>
      <c r="AD64" t="str">
        <f t="shared" si="3"/>
        <v/>
      </c>
      <c r="AE64" t="str">
        <f t="shared" si="3"/>
        <v/>
      </c>
      <c r="AF64" t="str">
        <f t="shared" si="3"/>
        <v/>
      </c>
      <c r="AG64" t="str">
        <f t="shared" si="3"/>
        <v/>
      </c>
      <c r="AH64" t="str">
        <f t="shared" si="3"/>
        <v/>
      </c>
      <c r="AI64" t="str">
        <f t="shared" si="3"/>
        <v/>
      </c>
      <c r="AJ64" t="str">
        <f t="shared" si="3"/>
        <v/>
      </c>
      <c r="AK64" t="str">
        <f t="shared" si="3"/>
        <v/>
      </c>
      <c r="AL64" t="str">
        <f t="shared" si="3"/>
        <v/>
      </c>
      <c r="AM64" t="str">
        <f t="shared" si="3"/>
        <v/>
      </c>
      <c r="AN64" t="str">
        <f t="shared" si="3"/>
        <v/>
      </c>
      <c r="AO64" t="str">
        <f t="shared" si="3"/>
        <v/>
      </c>
      <c r="AP64" t="str">
        <f t="shared" si="3"/>
        <v/>
      </c>
      <c r="AQ64" t="str">
        <f t="shared" si="3"/>
        <v/>
      </c>
      <c r="AR64" t="str">
        <f t="shared" si="3"/>
        <v/>
      </c>
      <c r="AS64" t="str">
        <f t="shared" si="3"/>
        <v/>
      </c>
      <c r="AT64" t="str">
        <f t="shared" si="3"/>
        <v/>
      </c>
    </row>
    <row r="65" spans="1:48" ht="20.149999999999999" customHeight="1" x14ac:dyDescent="0.2">
      <c r="A65" t="str">
        <f>IF(A28="","",A28)</f>
        <v/>
      </c>
      <c r="B65" t="str">
        <f>IF(B28="","",B28)</f>
        <v/>
      </c>
      <c r="C65" t="str">
        <f>IF(C28="","",C28)</f>
        <v/>
      </c>
      <c r="D65" t="str">
        <f>IF(D28="","",D28)</f>
        <v>とする。</v>
      </c>
    </row>
    <row r="66" spans="1:48" ht="20.149999999999999" customHeight="1" x14ac:dyDescent="0.2">
      <c r="A66" t="str">
        <f t="shared" ref="A66:C73" si="4">IF(A29="","",A29)</f>
        <v/>
      </c>
      <c r="B66" t="str">
        <f t="shared" si="4"/>
        <v/>
      </c>
      <c r="C66" t="str">
        <f t="shared" si="4"/>
        <v/>
      </c>
      <c r="D66" s="33" t="s">
        <v>248</v>
      </c>
      <c r="E66" s="33"/>
      <c r="F66" s="33" t="s">
        <v>249</v>
      </c>
      <c r="G66" s="33"/>
      <c r="H66" s="33">
        <f ca="1">G61</f>
        <v>28</v>
      </c>
      <c r="I66" s="33"/>
      <c r="J66" s="33" t="s">
        <v>237</v>
      </c>
      <c r="K66" s="33"/>
      <c r="L66" s="33">
        <f ca="1">G60</f>
        <v>20</v>
      </c>
      <c r="M66" s="33"/>
      <c r="N66" s="33" t="s">
        <v>203</v>
      </c>
      <c r="O66" s="33"/>
      <c r="P66" s="33">
        <f ca="1">G62</f>
        <v>27</v>
      </c>
      <c r="Q66" s="33"/>
      <c r="R66" s="15" t="str">
        <f t="shared" ref="R66:R71" si="5">IF(R29="","",R29)</f>
        <v/>
      </c>
      <c r="S66" s="33" t="s">
        <v>250</v>
      </c>
      <c r="T66" s="33"/>
      <c r="U66" s="33"/>
      <c r="V66" s="15"/>
      <c r="W66" s="33" t="s">
        <v>251</v>
      </c>
      <c r="X66" s="33"/>
      <c r="Y66" s="33"/>
      <c r="Z66" s="34">
        <f ca="1">H66</f>
        <v>28</v>
      </c>
      <c r="AA66" s="34"/>
      <c r="AB66" s="34" t="s">
        <v>252</v>
      </c>
      <c r="AC66" s="34"/>
      <c r="AD66" s="34">
        <f ca="1">L66</f>
        <v>20</v>
      </c>
      <c r="AE66" s="34"/>
      <c r="AF66" s="33" t="s">
        <v>237</v>
      </c>
      <c r="AG66" s="33"/>
      <c r="AH66" s="34">
        <f ca="1">AV66</f>
        <v>560</v>
      </c>
      <c r="AI66" s="34"/>
      <c r="AJ66" s="34"/>
      <c r="AK66" s="15"/>
      <c r="AL66" s="15"/>
      <c r="AM66" s="15"/>
      <c r="AU66" s="17">
        <f ca="1">Z66*AD66</f>
        <v>560</v>
      </c>
      <c r="AV66" s="17">
        <f ca="1">AU66/GCD(AU66,AU67)</f>
        <v>560</v>
      </c>
    </row>
    <row r="67" spans="1:48" ht="20.149999999999999" customHeight="1" x14ac:dyDescent="0.2">
      <c r="A67" t="str">
        <f t="shared" si="4"/>
        <v/>
      </c>
      <c r="B67" t="str">
        <f t="shared" si="4"/>
        <v/>
      </c>
      <c r="C67" t="str">
        <f t="shared" si="4"/>
        <v/>
      </c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15" t="str">
        <f t="shared" si="5"/>
        <v/>
      </c>
      <c r="S67" s="33"/>
      <c r="T67" s="33"/>
      <c r="U67" s="33"/>
      <c r="V67" s="15" t="str">
        <f>IF(V30="","",V30)</f>
        <v/>
      </c>
      <c r="W67" s="33"/>
      <c r="X67" s="33"/>
      <c r="Y67" s="33"/>
      <c r="Z67" s="15"/>
      <c r="AA67" s="15"/>
      <c r="AB67" s="37">
        <f ca="1">P66</f>
        <v>27</v>
      </c>
      <c r="AC67" s="37"/>
      <c r="AD67" s="15"/>
      <c r="AE67" s="15"/>
      <c r="AF67" s="33"/>
      <c r="AG67" s="33"/>
      <c r="AH67" s="37">
        <f ca="1">IF(AV67=1,"",AV67)</f>
        <v>27</v>
      </c>
      <c r="AI67" s="37"/>
      <c r="AJ67" s="37"/>
      <c r="AK67" s="15"/>
      <c r="AL67" s="15"/>
      <c r="AM67" s="15"/>
      <c r="AN67" t="str">
        <f t="shared" ref="AN67:AT67" si="6">IF(AN30="","",AN30)</f>
        <v/>
      </c>
      <c r="AO67" t="str">
        <f t="shared" si="6"/>
        <v/>
      </c>
      <c r="AP67" t="str">
        <f t="shared" si="6"/>
        <v/>
      </c>
      <c r="AQ67" t="str">
        <f t="shared" si="6"/>
        <v/>
      </c>
      <c r="AR67" t="str">
        <f t="shared" si="6"/>
        <v/>
      </c>
      <c r="AS67" t="str">
        <f t="shared" si="6"/>
        <v/>
      </c>
      <c r="AT67" t="str">
        <f t="shared" si="6"/>
        <v/>
      </c>
      <c r="AU67" s="17">
        <f ca="1">AB67</f>
        <v>27</v>
      </c>
      <c r="AV67" s="17">
        <f ca="1">AU67/GCD(AU67,AU66)</f>
        <v>27</v>
      </c>
    </row>
    <row r="68" spans="1:48" ht="20.149999999999999" customHeight="1" x14ac:dyDescent="0.2">
      <c r="A68" t="str">
        <f t="shared" si="4"/>
        <v/>
      </c>
      <c r="B68" t="str">
        <f t="shared" si="4"/>
        <v/>
      </c>
      <c r="C68" t="str">
        <f t="shared" si="4"/>
        <v/>
      </c>
      <c r="D68" s="33">
        <f ca="1">G62</f>
        <v>27</v>
      </c>
      <c r="E68" s="33"/>
      <c r="F68" s="33" t="s">
        <v>203</v>
      </c>
      <c r="G68" s="33"/>
      <c r="H68" s="33">
        <f ca="1">G63</f>
        <v>11</v>
      </c>
      <c r="I68" s="33"/>
      <c r="J68" s="33" t="s">
        <v>237</v>
      </c>
      <c r="K68" s="33"/>
      <c r="L68" s="33">
        <f ca="1">G61</f>
        <v>28</v>
      </c>
      <c r="M68" s="33"/>
      <c r="N68" s="33" t="s">
        <v>203</v>
      </c>
      <c r="O68" s="33"/>
      <c r="P68" s="33" t="s">
        <v>253</v>
      </c>
      <c r="Q68" s="33"/>
      <c r="R68" s="15" t="str">
        <f t="shared" si="5"/>
        <v/>
      </c>
      <c r="S68" s="33" t="s">
        <v>250</v>
      </c>
      <c r="T68" s="33"/>
      <c r="U68" s="33"/>
      <c r="V68" s="15"/>
      <c r="W68" s="33" t="s">
        <v>254</v>
      </c>
      <c r="X68" s="33"/>
      <c r="Y68" s="33"/>
      <c r="Z68" s="34">
        <f ca="1">H68</f>
        <v>11</v>
      </c>
      <c r="AA68" s="34"/>
      <c r="AB68" s="34" t="s">
        <v>246</v>
      </c>
      <c r="AC68" s="34"/>
      <c r="AD68" s="34">
        <f ca="1">L68</f>
        <v>28</v>
      </c>
      <c r="AE68" s="34"/>
      <c r="AF68" s="33" t="s">
        <v>237</v>
      </c>
      <c r="AG68" s="33"/>
      <c r="AH68" s="34">
        <f ca="1">AV68</f>
        <v>308</v>
      </c>
      <c r="AI68" s="34"/>
      <c r="AJ68" s="34"/>
      <c r="AK68" s="15"/>
      <c r="AL68" s="15"/>
      <c r="AM68" s="15"/>
      <c r="AU68" s="17">
        <f ca="1">Z68*AD68</f>
        <v>308</v>
      </c>
      <c r="AV68" s="17">
        <f ca="1">AU68/GCD(AU68,AU69)</f>
        <v>308</v>
      </c>
    </row>
    <row r="69" spans="1:48" ht="20.149999999999999" customHeight="1" x14ac:dyDescent="0.2">
      <c r="A69" t="str">
        <f t="shared" si="4"/>
        <v/>
      </c>
      <c r="B69" t="str">
        <f t="shared" si="4"/>
        <v/>
      </c>
      <c r="C69" t="str">
        <f t="shared" si="4"/>
        <v/>
      </c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15" t="str">
        <f t="shared" si="5"/>
        <v/>
      </c>
      <c r="S69" s="33"/>
      <c r="T69" s="33"/>
      <c r="U69" s="33"/>
      <c r="V69" s="15" t="str">
        <f>IF(V32="","",V32)</f>
        <v/>
      </c>
      <c r="W69" s="33"/>
      <c r="X69" s="33"/>
      <c r="Y69" s="33"/>
      <c r="Z69" s="15"/>
      <c r="AA69" s="15"/>
      <c r="AB69" s="37">
        <f ca="1">D68</f>
        <v>27</v>
      </c>
      <c r="AC69" s="37"/>
      <c r="AD69" s="15"/>
      <c r="AE69" s="15"/>
      <c r="AF69" s="33"/>
      <c r="AG69" s="33"/>
      <c r="AH69" s="37">
        <f ca="1">IF(AV69=1,"",AV69)</f>
        <v>27</v>
      </c>
      <c r="AI69" s="37"/>
      <c r="AJ69" s="37"/>
      <c r="AK69" s="15"/>
      <c r="AL69" s="15"/>
      <c r="AM69" s="15"/>
      <c r="AN69" t="str">
        <f t="shared" ref="AN69:AT69" si="7">IF(AN32="","",AN32)</f>
        <v/>
      </c>
      <c r="AO69" t="str">
        <f t="shared" si="7"/>
        <v/>
      </c>
      <c r="AP69" t="str">
        <f t="shared" si="7"/>
        <v/>
      </c>
      <c r="AQ69" t="str">
        <f t="shared" si="7"/>
        <v/>
      </c>
      <c r="AR69" t="str">
        <f t="shared" si="7"/>
        <v/>
      </c>
      <c r="AS69" t="str">
        <f t="shared" si="7"/>
        <v/>
      </c>
      <c r="AT69" t="str">
        <f t="shared" si="7"/>
        <v/>
      </c>
      <c r="AU69" s="17">
        <f ca="1">AB69</f>
        <v>27</v>
      </c>
      <c r="AV69" s="17">
        <f ca="1">AU69/GCD(AU69,AU68)</f>
        <v>27</v>
      </c>
    </row>
    <row r="70" spans="1:48" ht="20.149999999999999" customHeight="1" x14ac:dyDescent="0.2">
      <c r="A70" t="str">
        <f t="shared" si="4"/>
        <v/>
      </c>
      <c r="B70" t="str">
        <f t="shared" si="4"/>
        <v/>
      </c>
      <c r="C70" t="str">
        <f t="shared" si="4"/>
        <v/>
      </c>
      <c r="D70" s="33">
        <f ca="1">G60</f>
        <v>20</v>
      </c>
      <c r="E70" s="33"/>
      <c r="F70" s="33" t="s">
        <v>203</v>
      </c>
      <c r="G70" s="33"/>
      <c r="H70" s="33" t="s">
        <v>255</v>
      </c>
      <c r="I70" s="33"/>
      <c r="J70" s="33" t="s">
        <v>237</v>
      </c>
      <c r="K70" s="33"/>
      <c r="L70" s="33">
        <f ca="1">G63</f>
        <v>11</v>
      </c>
      <c r="M70" s="33"/>
      <c r="N70" s="33" t="s">
        <v>203</v>
      </c>
      <c r="O70" s="33"/>
      <c r="P70" s="33">
        <f ca="1">G64</f>
        <v>10</v>
      </c>
      <c r="Q70" s="33"/>
      <c r="R70" s="15" t="str">
        <f t="shared" si="5"/>
        <v/>
      </c>
      <c r="S70" s="33" t="s">
        <v>256</v>
      </c>
      <c r="T70" s="33"/>
      <c r="U70" s="33"/>
      <c r="V70" s="15"/>
      <c r="W70" s="33" t="s">
        <v>257</v>
      </c>
      <c r="X70" s="33"/>
      <c r="Y70" s="33"/>
      <c r="Z70" s="34">
        <f ca="1">D70</f>
        <v>20</v>
      </c>
      <c r="AA70" s="34"/>
      <c r="AB70" s="34" t="s">
        <v>246</v>
      </c>
      <c r="AC70" s="34"/>
      <c r="AD70" s="34">
        <f ca="1">P70</f>
        <v>10</v>
      </c>
      <c r="AE70" s="34"/>
      <c r="AF70" s="33" t="s">
        <v>237</v>
      </c>
      <c r="AG70" s="33"/>
      <c r="AH70" s="34">
        <f ca="1">AV70</f>
        <v>200</v>
      </c>
      <c r="AI70" s="34"/>
      <c r="AJ70" s="34"/>
      <c r="AK70" s="15"/>
      <c r="AL70" s="15"/>
      <c r="AM70" s="15"/>
      <c r="AU70" s="17">
        <f ca="1">Z70*AD70</f>
        <v>200</v>
      </c>
      <c r="AV70" s="17">
        <f ca="1">AU70/GCD(AU70,AU71)</f>
        <v>200</v>
      </c>
    </row>
    <row r="71" spans="1:48" ht="20.149999999999999" customHeight="1" x14ac:dyDescent="0.2">
      <c r="A71" t="str">
        <f t="shared" si="4"/>
        <v/>
      </c>
      <c r="B71" t="str">
        <f t="shared" si="4"/>
        <v/>
      </c>
      <c r="C71" t="str">
        <f t="shared" si="4"/>
        <v/>
      </c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15" t="str">
        <f t="shared" si="5"/>
        <v/>
      </c>
      <c r="S71" s="33"/>
      <c r="T71" s="33"/>
      <c r="U71" s="33"/>
      <c r="V71" s="15" t="str">
        <f>IF(V34="","",V34)</f>
        <v/>
      </c>
      <c r="W71" s="33"/>
      <c r="X71" s="33"/>
      <c r="Y71" s="33"/>
      <c r="Z71" s="15"/>
      <c r="AA71" s="15"/>
      <c r="AB71" s="37">
        <f ca="1">L70</f>
        <v>11</v>
      </c>
      <c r="AC71" s="37"/>
      <c r="AD71" s="15"/>
      <c r="AE71" s="15"/>
      <c r="AF71" s="33"/>
      <c r="AG71" s="33"/>
      <c r="AH71" s="37">
        <f ca="1">IF(AV71=1,"",AV71)</f>
        <v>11</v>
      </c>
      <c r="AI71" s="37"/>
      <c r="AJ71" s="37"/>
      <c r="AK71" s="15"/>
      <c r="AL71" s="15"/>
      <c r="AM71" s="15"/>
      <c r="AN71" t="str">
        <f t="shared" ref="AN71:AT71" si="8">IF(AN34="","",AN34)</f>
        <v/>
      </c>
      <c r="AO71" t="str">
        <f t="shared" si="8"/>
        <v/>
      </c>
      <c r="AP71" t="str">
        <f t="shared" si="8"/>
        <v/>
      </c>
      <c r="AQ71" t="str">
        <f t="shared" si="8"/>
        <v/>
      </c>
      <c r="AR71" t="str">
        <f t="shared" si="8"/>
        <v/>
      </c>
      <c r="AS71" t="str">
        <f t="shared" si="8"/>
        <v/>
      </c>
      <c r="AT71" t="str">
        <f t="shared" si="8"/>
        <v/>
      </c>
      <c r="AU71" s="17">
        <f ca="1">AB71</f>
        <v>11</v>
      </c>
      <c r="AV71" s="17">
        <f ca="1">AU71/GCD(AU71,AU70)</f>
        <v>11</v>
      </c>
    </row>
    <row r="72" spans="1:48" ht="20.149999999999999" customHeight="1" x14ac:dyDescent="0.2">
      <c r="A72" t="str">
        <f t="shared" si="4"/>
        <v/>
      </c>
      <c r="B72" t="str">
        <f t="shared" si="4"/>
        <v/>
      </c>
      <c r="C72" t="str">
        <f t="shared" si="4"/>
        <v/>
      </c>
    </row>
    <row r="73" spans="1:48" ht="20.149999999999999" customHeight="1" x14ac:dyDescent="0.2">
      <c r="A73" t="str">
        <f t="shared" si="4"/>
        <v/>
      </c>
      <c r="B73" t="str">
        <f t="shared" si="4"/>
        <v/>
      </c>
      <c r="C73" t="str">
        <f t="shared" si="4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02">
    <mergeCell ref="G24:H24"/>
    <mergeCell ref="G25:H25"/>
    <mergeCell ref="G26:H26"/>
    <mergeCell ref="G27:H27"/>
    <mergeCell ref="AO38:AP38"/>
    <mergeCell ref="H43:I43"/>
    <mergeCell ref="AO1:AP1"/>
    <mergeCell ref="H6:I6"/>
    <mergeCell ref="H7:I7"/>
    <mergeCell ref="H8:I8"/>
    <mergeCell ref="H9:I9"/>
    <mergeCell ref="G23:H23"/>
    <mergeCell ref="D50:G51"/>
    <mergeCell ref="H50:I50"/>
    <mergeCell ref="J50:K50"/>
    <mergeCell ref="L50:M50"/>
    <mergeCell ref="N50:O51"/>
    <mergeCell ref="H44:I44"/>
    <mergeCell ref="H45:I45"/>
    <mergeCell ref="H46:I46"/>
    <mergeCell ref="W49:X49"/>
    <mergeCell ref="J51:K51"/>
    <mergeCell ref="P51:Q51"/>
    <mergeCell ref="W53:X53"/>
    <mergeCell ref="Y53:Z53"/>
    <mergeCell ref="AD49:AE49"/>
    <mergeCell ref="AF49:AG49"/>
    <mergeCell ref="AI49:AJ49"/>
    <mergeCell ref="AN49:AO49"/>
    <mergeCell ref="AP49:AQ49"/>
    <mergeCell ref="Y49:Z49"/>
    <mergeCell ref="AB49:AC49"/>
    <mergeCell ref="AB53:AC53"/>
    <mergeCell ref="AD53:AE53"/>
    <mergeCell ref="AF53:AG53"/>
    <mergeCell ref="AI53:AJ53"/>
    <mergeCell ref="S54:U55"/>
    <mergeCell ref="AN53:AO53"/>
    <mergeCell ref="AP53:AQ53"/>
    <mergeCell ref="P50:Q50"/>
    <mergeCell ref="S50:U51"/>
    <mergeCell ref="G63:H63"/>
    <mergeCell ref="G64:H64"/>
    <mergeCell ref="D66:E67"/>
    <mergeCell ref="F66:G67"/>
    <mergeCell ref="H66:I67"/>
    <mergeCell ref="J66:K67"/>
    <mergeCell ref="J55:K55"/>
    <mergeCell ref="P55:Q55"/>
    <mergeCell ref="G60:H60"/>
    <mergeCell ref="G61:H61"/>
    <mergeCell ref="G62:H62"/>
    <mergeCell ref="D54:G55"/>
    <mergeCell ref="H54:I54"/>
    <mergeCell ref="J54:K54"/>
    <mergeCell ref="L54:M54"/>
    <mergeCell ref="N54:O55"/>
    <mergeCell ref="P54:Q54"/>
    <mergeCell ref="AB66:AC66"/>
    <mergeCell ref="AD66:AE66"/>
    <mergeCell ref="AF66:AG67"/>
    <mergeCell ref="AH66:AJ66"/>
    <mergeCell ref="AB67:AC67"/>
    <mergeCell ref="AH67:AJ67"/>
    <mergeCell ref="L66:M67"/>
    <mergeCell ref="N66:O67"/>
    <mergeCell ref="P66:Q67"/>
    <mergeCell ref="S66:U67"/>
    <mergeCell ref="W66:Y67"/>
    <mergeCell ref="Z66:AA66"/>
    <mergeCell ref="AF68:AG69"/>
    <mergeCell ref="AH68:AJ68"/>
    <mergeCell ref="AB69:AC69"/>
    <mergeCell ref="AH69:AJ69"/>
    <mergeCell ref="D70:E71"/>
    <mergeCell ref="F70:G71"/>
    <mergeCell ref="H70:I71"/>
    <mergeCell ref="J70:K71"/>
    <mergeCell ref="L70:M71"/>
    <mergeCell ref="N70:O71"/>
    <mergeCell ref="P68:Q69"/>
    <mergeCell ref="S68:U69"/>
    <mergeCell ref="W68:Y69"/>
    <mergeCell ref="Z68:AA68"/>
    <mergeCell ref="AB68:AC68"/>
    <mergeCell ref="AD68:AE68"/>
    <mergeCell ref="D68:E69"/>
    <mergeCell ref="F68:G69"/>
    <mergeCell ref="H68:I69"/>
    <mergeCell ref="J68:K69"/>
    <mergeCell ref="L68:M69"/>
    <mergeCell ref="N68:O69"/>
    <mergeCell ref="AF70:AG71"/>
    <mergeCell ref="AH70:AJ70"/>
    <mergeCell ref="AB71:AC71"/>
    <mergeCell ref="AH71:AJ71"/>
    <mergeCell ref="P70:Q71"/>
    <mergeCell ref="S70:U71"/>
    <mergeCell ref="W70:Y71"/>
    <mergeCell ref="Z70:AA70"/>
    <mergeCell ref="AB70:AC70"/>
    <mergeCell ref="AD70:AE70"/>
  </mergeCells>
  <phoneticPr fontId="10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A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17"/>
    <col min="49" max="53" width="9" style="18"/>
  </cols>
  <sheetData>
    <row r="1" spans="1:53" ht="23.5" x14ac:dyDescent="0.2">
      <c r="D1" s="3" t="s">
        <v>127</v>
      </c>
      <c r="AM1" s="2" t="s">
        <v>121</v>
      </c>
      <c r="AN1" s="2"/>
      <c r="AO1" s="45"/>
      <c r="AP1" s="45"/>
      <c r="AR1" s="17"/>
      <c r="AS1" s="17"/>
      <c r="AT1" s="18"/>
      <c r="AU1" s="18"/>
      <c r="AV1" s="18"/>
      <c r="AY1"/>
      <c r="AZ1"/>
      <c r="BA1"/>
    </row>
    <row r="2" spans="1:53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S2" s="17"/>
      <c r="AT2" s="18"/>
      <c r="AU2" s="18"/>
      <c r="AV2" s="18"/>
      <c r="AY2"/>
      <c r="AZ2"/>
      <c r="BA2"/>
    </row>
    <row r="3" spans="1:53" ht="20.149999999999999" customHeight="1" x14ac:dyDescent="0.2">
      <c r="A3" s="1" t="s">
        <v>122</v>
      </c>
      <c r="D3" t="s">
        <v>123</v>
      </c>
      <c r="M3" s="1"/>
    </row>
    <row r="4" spans="1:53" ht="20.149999999999999" customHeight="1" x14ac:dyDescent="0.2">
      <c r="D4" t="s">
        <v>124</v>
      </c>
    </row>
    <row r="5" spans="1:53" ht="20.149999999999999" customHeight="1" x14ac:dyDescent="0.2">
      <c r="D5" t="s">
        <v>125</v>
      </c>
    </row>
    <row r="6" spans="1:53" ht="20.149999999999999" customHeight="1" x14ac:dyDescent="0.2">
      <c r="D6" t="s">
        <v>126</v>
      </c>
    </row>
    <row r="7" spans="1:53" ht="20.149999999999999" customHeight="1" x14ac:dyDescent="0.2"/>
    <row r="8" spans="1:53" ht="20.149999999999999" customHeight="1" x14ac:dyDescent="0.2"/>
    <row r="9" spans="1:53" ht="20.149999999999999" customHeight="1" x14ac:dyDescent="0.2"/>
    <row r="10" spans="1:53" ht="20.149999999999999" customHeight="1" x14ac:dyDescent="0.2">
      <c r="AF10" s="17">
        <f ca="1">INT(RAND()*4)</f>
        <v>3</v>
      </c>
      <c r="AH10" t="s">
        <v>128</v>
      </c>
      <c r="AL10" s="35">
        <f ca="1">6+AF10</f>
        <v>9</v>
      </c>
      <c r="AM10" s="35"/>
      <c r="AN10" t="s">
        <v>53</v>
      </c>
    </row>
    <row r="11" spans="1:53" ht="20.149999999999999" customHeight="1" x14ac:dyDescent="0.2">
      <c r="AH11" t="s">
        <v>129</v>
      </c>
      <c r="AL11" s="35">
        <f ca="1">7+AF10</f>
        <v>10</v>
      </c>
      <c r="AM11" s="35"/>
      <c r="AN11" t="s">
        <v>53</v>
      </c>
    </row>
    <row r="12" spans="1:53" ht="20.149999999999999" customHeight="1" x14ac:dyDescent="0.2">
      <c r="AH12" t="s">
        <v>130</v>
      </c>
      <c r="AL12" s="35">
        <f ca="1">8+AF10</f>
        <v>11</v>
      </c>
      <c r="AM12" s="35"/>
      <c r="AN12" t="s">
        <v>53</v>
      </c>
    </row>
    <row r="13" spans="1:53" ht="20.149999999999999" customHeight="1" x14ac:dyDescent="0.2"/>
    <row r="14" spans="1:53" ht="20.149999999999999" customHeight="1" x14ac:dyDescent="0.2"/>
    <row r="15" spans="1:53" ht="20.149999999999999" customHeight="1" x14ac:dyDescent="0.2"/>
    <row r="16" spans="1:53" ht="20.149999999999999" customHeight="1" x14ac:dyDescent="0.2"/>
    <row r="17" spans="1:37" ht="20.149999999999999" customHeight="1" x14ac:dyDescent="0.2"/>
    <row r="18" spans="1:37" ht="20.149999999999999" customHeight="1" x14ac:dyDescent="0.2"/>
    <row r="19" spans="1:37" ht="20.149999999999999" customHeight="1" x14ac:dyDescent="0.2">
      <c r="A19" s="1"/>
    </row>
    <row r="20" spans="1:37" ht="20.149999999999999" customHeight="1" x14ac:dyDescent="0.2">
      <c r="A20" s="1" t="s">
        <v>143</v>
      </c>
      <c r="D20" t="s">
        <v>144</v>
      </c>
    </row>
    <row r="21" spans="1:37" ht="20.149999999999999" customHeight="1" x14ac:dyDescent="0.2">
      <c r="D21" t="s">
        <v>145</v>
      </c>
    </row>
    <row r="22" spans="1:37" ht="20.149999999999999" customHeight="1" x14ac:dyDescent="0.2">
      <c r="D22" t="s">
        <v>146</v>
      </c>
    </row>
    <row r="23" spans="1:37" ht="20.149999999999999" customHeight="1" x14ac:dyDescent="0.2">
      <c r="D23" t="s">
        <v>147</v>
      </c>
    </row>
    <row r="24" spans="1:37" ht="20.149999999999999" customHeight="1" x14ac:dyDescent="0.2">
      <c r="C24" s="1" t="s">
        <v>56</v>
      </c>
      <c r="F24" t="s">
        <v>148</v>
      </c>
    </row>
    <row r="25" spans="1:37" ht="20.149999999999999" customHeight="1" x14ac:dyDescent="0.2"/>
    <row r="26" spans="1:37" ht="20.149999999999999" customHeight="1" x14ac:dyDescent="0.2">
      <c r="AE26" t="s">
        <v>157</v>
      </c>
      <c r="AI26" s="35">
        <f ca="1">INT(RAND()*5+1)*2</f>
        <v>10</v>
      </c>
      <c r="AJ26" s="35"/>
      <c r="AK26" t="s">
        <v>53</v>
      </c>
    </row>
    <row r="27" spans="1:37" ht="20.149999999999999" customHeight="1" x14ac:dyDescent="0.2"/>
    <row r="28" spans="1:37" ht="20.149999999999999" customHeight="1" x14ac:dyDescent="0.2"/>
    <row r="29" spans="1:37" ht="20.149999999999999" customHeight="1" x14ac:dyDescent="0.2"/>
    <row r="30" spans="1:37" ht="20.149999999999999" customHeight="1" x14ac:dyDescent="0.2">
      <c r="C30" s="1" t="s">
        <v>153</v>
      </c>
      <c r="F30" t="s">
        <v>154</v>
      </c>
    </row>
    <row r="31" spans="1:37" ht="20.149999999999999" customHeight="1" x14ac:dyDescent="0.2"/>
    <row r="32" spans="1:37" ht="20.149999999999999" customHeight="1" x14ac:dyDescent="0.2"/>
    <row r="33" spans="1:53" ht="20.149999999999999" customHeight="1" x14ac:dyDescent="0.2"/>
    <row r="34" spans="1:53" ht="20.149999999999999" customHeight="1" x14ac:dyDescent="0.2"/>
    <row r="35" spans="1:53" ht="20.149999999999999" customHeight="1" x14ac:dyDescent="0.2"/>
    <row r="36" spans="1:53" ht="19" customHeight="1" x14ac:dyDescent="0.2"/>
    <row r="37" spans="1:53" ht="19" customHeight="1" x14ac:dyDescent="0.2"/>
    <row r="38" spans="1:53" ht="23.5" x14ac:dyDescent="0.2">
      <c r="D38" s="3" t="str">
        <f>IF(D1="","",D1)</f>
        <v>中点連結定理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S38" s="17"/>
      <c r="AT38" s="18"/>
      <c r="AU38" s="18"/>
      <c r="AV38" s="18"/>
      <c r="AY38"/>
      <c r="AZ38"/>
      <c r="BA38"/>
    </row>
    <row r="39" spans="1:53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S39" s="17"/>
      <c r="AT39" s="18"/>
      <c r="AU39" s="18"/>
      <c r="AV39" s="18"/>
      <c r="AY39"/>
      <c r="AZ39"/>
      <c r="BA39"/>
    </row>
    <row r="40" spans="1:53" ht="20.149999999999999" customHeight="1" x14ac:dyDescent="0.2">
      <c r="A40" s="1" t="str">
        <f>IF(A3="","",A3)</f>
        <v>１．</v>
      </c>
      <c r="B40" s="1"/>
      <c r="C40" s="1"/>
      <c r="D40" s="1" t="str">
        <f>IF(D3="","",D3)</f>
        <v>右の図の△ＡＢＣで，点Ｄ，Ｅ，Ｆは，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 t="str">
        <f t="shared" ref="AE40:AT40" si="0">IF(AE3="","",AE3)</f>
        <v/>
      </c>
      <c r="AF40" s="1" t="str">
        <f t="shared" si="0"/>
        <v/>
      </c>
      <c r="AG40" s="1" t="str">
        <f t="shared" si="0"/>
        <v/>
      </c>
      <c r="AH40" s="1" t="str">
        <f t="shared" si="0"/>
        <v/>
      </c>
      <c r="AI40" s="1" t="str">
        <f t="shared" si="0"/>
        <v/>
      </c>
      <c r="AJ40" s="1" t="str">
        <f t="shared" si="0"/>
        <v/>
      </c>
      <c r="AK40" s="1" t="str">
        <f t="shared" si="0"/>
        <v/>
      </c>
      <c r="AL40" s="1" t="str">
        <f t="shared" si="0"/>
        <v/>
      </c>
      <c r="AM40" s="1" t="str">
        <f t="shared" si="0"/>
        <v/>
      </c>
      <c r="AN40" s="1" t="str">
        <f t="shared" si="0"/>
        <v/>
      </c>
      <c r="AO40" s="1" t="str">
        <f t="shared" si="0"/>
        <v/>
      </c>
      <c r="AP40" s="1" t="str">
        <f t="shared" si="0"/>
        <v/>
      </c>
      <c r="AQ40" s="1" t="str">
        <f t="shared" si="0"/>
        <v/>
      </c>
      <c r="AR40" s="1" t="str">
        <f t="shared" si="0"/>
        <v/>
      </c>
      <c r="AS40" s="1" t="str">
        <f t="shared" si="0"/>
        <v/>
      </c>
      <c r="AT40" s="1" t="str">
        <f t="shared" si="0"/>
        <v/>
      </c>
    </row>
    <row r="41" spans="1:53" ht="20.149999999999999" customHeight="1" x14ac:dyDescent="0.2">
      <c r="A41" s="1" t="str">
        <f>IF(A4="","",A4)</f>
        <v/>
      </c>
      <c r="B41" s="1" t="str">
        <f t="shared" ref="B41:C43" si="1">IF(B4="","",B4)</f>
        <v/>
      </c>
      <c r="C41" s="1" t="str">
        <f t="shared" si="1"/>
        <v/>
      </c>
      <c r="D41" s="1" t="str">
        <f>IF(D4="","",D4)</f>
        <v>それぞれ，辺ＡＢ，ＢＣ，ＣＡの中点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 t="str">
        <f t="shared" ref="AE41:AT41" si="2">IF(AE4="","",AE4)</f>
        <v/>
      </c>
      <c r="AF41" s="1" t="str">
        <f t="shared" si="2"/>
        <v/>
      </c>
      <c r="AG41" s="1" t="str">
        <f t="shared" si="2"/>
        <v/>
      </c>
      <c r="AH41" s="1" t="str">
        <f t="shared" si="2"/>
        <v/>
      </c>
      <c r="AI41" s="1" t="str">
        <f t="shared" si="2"/>
        <v/>
      </c>
      <c r="AJ41" s="1" t="str">
        <f t="shared" si="2"/>
        <v/>
      </c>
      <c r="AK41" s="1" t="str">
        <f t="shared" si="2"/>
        <v/>
      </c>
      <c r="AL41" s="1" t="str">
        <f t="shared" si="2"/>
        <v/>
      </c>
      <c r="AM41" s="1" t="str">
        <f t="shared" si="2"/>
        <v/>
      </c>
      <c r="AN41" s="1" t="str">
        <f t="shared" si="2"/>
        <v/>
      </c>
      <c r="AO41" s="1" t="str">
        <f t="shared" si="2"/>
        <v/>
      </c>
      <c r="AP41" s="1" t="str">
        <f t="shared" si="2"/>
        <v/>
      </c>
      <c r="AQ41" s="1" t="str">
        <f t="shared" si="2"/>
        <v/>
      </c>
      <c r="AR41" s="1" t="str">
        <f t="shared" si="2"/>
        <v/>
      </c>
      <c r="AS41" s="1" t="str">
        <f t="shared" si="2"/>
        <v/>
      </c>
      <c r="AT41" s="1" t="str">
        <f t="shared" si="2"/>
        <v/>
      </c>
    </row>
    <row r="42" spans="1:53" ht="20.149999999999999" customHeight="1" x14ac:dyDescent="0.2">
      <c r="A42" s="1" t="str">
        <f>IF(A5="","",A5)</f>
        <v/>
      </c>
      <c r="B42" s="1" t="str">
        <f t="shared" si="1"/>
        <v/>
      </c>
      <c r="C42" s="1" t="str">
        <f t="shared" si="1"/>
        <v/>
      </c>
      <c r="D42" s="1" t="str">
        <f>IF(D5="","",D5)</f>
        <v>である。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 t="str">
        <f t="shared" ref="AE42:AT42" si="3">IF(AE5="","",AE5)</f>
        <v/>
      </c>
      <c r="AF42" s="1" t="str">
        <f t="shared" si="3"/>
        <v/>
      </c>
      <c r="AG42" s="1" t="str">
        <f t="shared" si="3"/>
        <v/>
      </c>
      <c r="AH42" s="1" t="str">
        <f t="shared" si="3"/>
        <v/>
      </c>
      <c r="AI42" s="1" t="str">
        <f t="shared" si="3"/>
        <v/>
      </c>
      <c r="AJ42" s="1" t="str">
        <f t="shared" si="3"/>
        <v/>
      </c>
      <c r="AK42" s="1" t="str">
        <f t="shared" si="3"/>
        <v/>
      </c>
      <c r="AL42" s="1" t="str">
        <f t="shared" si="3"/>
        <v/>
      </c>
      <c r="AM42" s="1" t="str">
        <f t="shared" si="3"/>
        <v/>
      </c>
      <c r="AN42" s="1" t="str">
        <f t="shared" si="3"/>
        <v/>
      </c>
      <c r="AO42" s="1" t="str">
        <f t="shared" si="3"/>
        <v/>
      </c>
      <c r="AP42" s="1" t="str">
        <f t="shared" si="3"/>
        <v/>
      </c>
      <c r="AQ42" s="1" t="str">
        <f t="shared" si="3"/>
        <v/>
      </c>
      <c r="AR42" s="1" t="str">
        <f t="shared" si="3"/>
        <v/>
      </c>
      <c r="AS42" s="1" t="str">
        <f t="shared" si="3"/>
        <v/>
      </c>
      <c r="AT42" s="1" t="str">
        <f t="shared" si="3"/>
        <v/>
      </c>
    </row>
    <row r="43" spans="1:53" ht="20.149999999999999" customHeight="1" x14ac:dyDescent="0.2">
      <c r="A43" s="1" t="str">
        <f>IF(A6="","",A6)</f>
        <v/>
      </c>
      <c r="B43" s="1" t="str">
        <f t="shared" si="1"/>
        <v/>
      </c>
      <c r="C43" s="1" t="str">
        <f t="shared" si="1"/>
        <v/>
      </c>
      <c r="D43" s="1" t="str">
        <f>IF(D6="","",D6)</f>
        <v>△ＤＥＦの周の長さを求めなさい。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 t="str">
        <f t="shared" ref="AE43:AT43" si="4">IF(AE6="","",AE6)</f>
        <v/>
      </c>
      <c r="AF43" s="1" t="str">
        <f t="shared" si="4"/>
        <v/>
      </c>
      <c r="AG43" s="1" t="str">
        <f t="shared" si="4"/>
        <v/>
      </c>
      <c r="AH43" s="1" t="str">
        <f t="shared" si="4"/>
        <v/>
      </c>
      <c r="AI43" s="1" t="str">
        <f t="shared" si="4"/>
        <v/>
      </c>
      <c r="AJ43" s="1" t="str">
        <f t="shared" si="4"/>
        <v/>
      </c>
      <c r="AK43" s="1" t="str">
        <f t="shared" si="4"/>
        <v/>
      </c>
      <c r="AL43" s="1" t="str">
        <f t="shared" si="4"/>
        <v/>
      </c>
      <c r="AM43" s="1" t="str">
        <f t="shared" si="4"/>
        <v/>
      </c>
      <c r="AN43" s="1" t="str">
        <f t="shared" si="4"/>
        <v/>
      </c>
      <c r="AO43" s="1" t="str">
        <f t="shared" si="4"/>
        <v/>
      </c>
      <c r="AP43" s="1" t="str">
        <f t="shared" si="4"/>
        <v/>
      </c>
      <c r="AQ43" s="1" t="str">
        <f t="shared" si="4"/>
        <v/>
      </c>
      <c r="AR43" s="1" t="str">
        <f t="shared" si="4"/>
        <v/>
      </c>
      <c r="AS43" s="1" t="str">
        <f t="shared" si="4"/>
        <v/>
      </c>
      <c r="AT43" s="1" t="str">
        <f t="shared" si="4"/>
        <v/>
      </c>
    </row>
    <row r="44" spans="1:53" ht="20.149999999999999" customHeight="1" x14ac:dyDescent="0.2">
      <c r="A44" s="1" t="str">
        <f t="shared" ref="A44:AT44" si="5">IF(A7="","",A7)</f>
        <v/>
      </c>
      <c r="B44" s="1" t="str">
        <f t="shared" si="5"/>
        <v/>
      </c>
      <c r="C44" s="1" t="str">
        <f t="shared" si="5"/>
        <v/>
      </c>
      <c r="D44" s="1" t="str">
        <f t="shared" si="5"/>
        <v/>
      </c>
      <c r="E44" s="1" t="str">
        <f t="shared" si="5"/>
        <v/>
      </c>
      <c r="F44" s="1" t="str">
        <f t="shared" si="5"/>
        <v/>
      </c>
      <c r="G44" s="1" t="str">
        <f t="shared" si="5"/>
        <v/>
      </c>
      <c r="H44" s="1" t="str">
        <f t="shared" si="5"/>
        <v/>
      </c>
      <c r="I44" s="1" t="str">
        <f t="shared" si="5"/>
        <v/>
      </c>
      <c r="J44" s="1" t="str">
        <f t="shared" si="5"/>
        <v/>
      </c>
      <c r="K44" s="1" t="str">
        <f t="shared" si="5"/>
        <v/>
      </c>
      <c r="L44" s="1" t="str">
        <f t="shared" si="5"/>
        <v/>
      </c>
      <c r="M44" s="1" t="str">
        <f t="shared" si="5"/>
        <v/>
      </c>
      <c r="N44" s="1" t="str">
        <f t="shared" si="5"/>
        <v/>
      </c>
      <c r="O44" s="1" t="str">
        <f t="shared" si="5"/>
        <v/>
      </c>
      <c r="P44" s="1" t="str">
        <f t="shared" si="5"/>
        <v/>
      </c>
      <c r="Q44" s="1" t="str">
        <f t="shared" si="5"/>
        <v/>
      </c>
      <c r="R44" s="1" t="str">
        <f t="shared" si="5"/>
        <v/>
      </c>
      <c r="S44" s="1" t="str">
        <f t="shared" si="5"/>
        <v/>
      </c>
      <c r="T44" s="1" t="str">
        <f t="shared" si="5"/>
        <v/>
      </c>
      <c r="U44" s="1" t="str">
        <f t="shared" si="5"/>
        <v/>
      </c>
      <c r="V44" s="1" t="str">
        <f t="shared" si="5"/>
        <v/>
      </c>
      <c r="W44" s="1" t="str">
        <f t="shared" si="5"/>
        <v/>
      </c>
      <c r="X44" s="1" t="str">
        <f t="shared" si="5"/>
        <v/>
      </c>
      <c r="Y44" s="1" t="str">
        <f t="shared" si="5"/>
        <v/>
      </c>
      <c r="Z44" s="1" t="str">
        <f t="shared" si="5"/>
        <v/>
      </c>
      <c r="AA44" s="1" t="str">
        <f t="shared" si="5"/>
        <v/>
      </c>
      <c r="AB44" s="1" t="str">
        <f t="shared" si="5"/>
        <v/>
      </c>
      <c r="AC44" s="1" t="str">
        <f t="shared" si="5"/>
        <v/>
      </c>
      <c r="AD44" s="1" t="str">
        <f t="shared" si="5"/>
        <v/>
      </c>
      <c r="AE44" s="1" t="str">
        <f t="shared" si="5"/>
        <v/>
      </c>
      <c r="AF44" s="1" t="str">
        <f t="shared" si="5"/>
        <v/>
      </c>
      <c r="AG44" s="1" t="str">
        <f t="shared" si="5"/>
        <v/>
      </c>
      <c r="AH44" s="1" t="str">
        <f t="shared" si="5"/>
        <v/>
      </c>
      <c r="AI44" s="1" t="str">
        <f t="shared" si="5"/>
        <v/>
      </c>
      <c r="AJ44" s="1" t="str">
        <f t="shared" si="5"/>
        <v/>
      </c>
      <c r="AK44" s="1" t="str">
        <f t="shared" si="5"/>
        <v/>
      </c>
      <c r="AL44" s="1" t="str">
        <f t="shared" si="5"/>
        <v/>
      </c>
      <c r="AM44" s="1" t="str">
        <f t="shared" si="5"/>
        <v/>
      </c>
      <c r="AN44" s="1" t="str">
        <f t="shared" si="5"/>
        <v/>
      </c>
      <c r="AO44" s="1" t="str">
        <f t="shared" si="5"/>
        <v/>
      </c>
      <c r="AP44" s="1" t="str">
        <f t="shared" si="5"/>
        <v/>
      </c>
      <c r="AQ44" s="1" t="str">
        <f t="shared" si="5"/>
        <v/>
      </c>
      <c r="AR44" s="1" t="str">
        <f t="shared" si="5"/>
        <v/>
      </c>
      <c r="AS44" s="1" t="str">
        <f t="shared" si="5"/>
        <v/>
      </c>
      <c r="AT44" s="1" t="str">
        <f t="shared" si="5"/>
        <v/>
      </c>
    </row>
    <row r="45" spans="1:53" ht="20.149999999999999" customHeight="1" x14ac:dyDescent="0.2">
      <c r="A45" s="1" t="str">
        <f t="shared" ref="A45:C49" si="6">IF(A8="","",A8)</f>
        <v/>
      </c>
      <c r="B45" s="1" t="str">
        <f t="shared" si="6"/>
        <v/>
      </c>
      <c r="C45" s="1" t="str">
        <f t="shared" si="6"/>
        <v/>
      </c>
      <c r="D45" s="15" t="s">
        <v>131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1" t="str">
        <f t="shared" ref="AD45:AT45" si="7">IF(AD8="","",AD8)</f>
        <v/>
      </c>
      <c r="AE45" s="1" t="str">
        <f t="shared" si="7"/>
        <v/>
      </c>
      <c r="AF45" s="1" t="str">
        <f t="shared" si="7"/>
        <v/>
      </c>
      <c r="AG45" s="1" t="str">
        <f t="shared" si="7"/>
        <v/>
      </c>
      <c r="AH45" s="1" t="str">
        <f t="shared" si="7"/>
        <v/>
      </c>
      <c r="AI45" s="1" t="str">
        <f t="shared" si="7"/>
        <v/>
      </c>
      <c r="AJ45" s="1" t="str">
        <f t="shared" si="7"/>
        <v/>
      </c>
      <c r="AK45" s="1" t="str">
        <f t="shared" si="7"/>
        <v/>
      </c>
      <c r="AL45" s="1" t="str">
        <f t="shared" si="7"/>
        <v/>
      </c>
      <c r="AM45" s="1" t="str">
        <f t="shared" si="7"/>
        <v/>
      </c>
      <c r="AN45" s="1" t="str">
        <f t="shared" si="7"/>
        <v/>
      </c>
      <c r="AO45" s="1" t="str">
        <f t="shared" si="7"/>
        <v/>
      </c>
      <c r="AP45" s="1" t="str">
        <f t="shared" si="7"/>
        <v/>
      </c>
      <c r="AQ45" s="1" t="str">
        <f t="shared" si="7"/>
        <v/>
      </c>
      <c r="AR45" s="1" t="str">
        <f t="shared" si="7"/>
        <v/>
      </c>
      <c r="AS45" s="1" t="str">
        <f t="shared" si="7"/>
        <v/>
      </c>
      <c r="AT45" s="1" t="str">
        <f t="shared" si="7"/>
        <v/>
      </c>
    </row>
    <row r="46" spans="1:53" ht="20.149999999999999" customHeight="1" x14ac:dyDescent="0.2">
      <c r="A46" s="1" t="str">
        <f t="shared" si="6"/>
        <v/>
      </c>
      <c r="B46" s="1" t="str">
        <f t="shared" si="6"/>
        <v/>
      </c>
      <c r="C46" s="1" t="str">
        <f t="shared" si="6"/>
        <v/>
      </c>
      <c r="D46" s="33" t="s">
        <v>133</v>
      </c>
      <c r="E46" s="33"/>
      <c r="F46" s="33"/>
      <c r="G46" s="33"/>
      <c r="H46" s="46">
        <v>1</v>
      </c>
      <c r="I46" s="46"/>
      <c r="J46" s="33" t="s">
        <v>134</v>
      </c>
      <c r="K46" s="33"/>
      <c r="L46" s="33"/>
      <c r="M46" s="33" t="s">
        <v>135</v>
      </c>
      <c r="N46" s="47"/>
      <c r="O46" s="46">
        <v>1</v>
      </c>
      <c r="P46" s="46"/>
      <c r="Q46" s="33" t="s">
        <v>136</v>
      </c>
      <c r="R46" s="47"/>
      <c r="S46" s="47">
        <f ca="1">AL49</f>
        <v>11</v>
      </c>
      <c r="T46" s="47"/>
      <c r="U46" s="33" t="s">
        <v>135</v>
      </c>
      <c r="V46" s="47"/>
      <c r="W46" s="46">
        <f ca="1">AV46</f>
        <v>11</v>
      </c>
      <c r="X46" s="46"/>
      <c r="Y46" s="20"/>
      <c r="Z46" s="20"/>
      <c r="AA46" s="20"/>
      <c r="AB46" s="20"/>
      <c r="AC46" s="20"/>
      <c r="AD46" s="1"/>
      <c r="AE46" s="1" t="str">
        <f t="shared" ref="AE46:AT46" si="8">IF(AE9="","",AE9)</f>
        <v/>
      </c>
      <c r="AF46" s="1" t="str">
        <f t="shared" si="8"/>
        <v/>
      </c>
      <c r="AG46" s="1" t="str">
        <f t="shared" si="8"/>
        <v/>
      </c>
      <c r="AH46" s="1" t="str">
        <f t="shared" si="8"/>
        <v/>
      </c>
      <c r="AI46" s="1" t="str">
        <f t="shared" si="8"/>
        <v/>
      </c>
      <c r="AJ46" s="1" t="str">
        <f t="shared" si="8"/>
        <v/>
      </c>
      <c r="AK46" s="1" t="str">
        <f t="shared" si="8"/>
        <v/>
      </c>
      <c r="AL46" s="1" t="str">
        <f t="shared" si="8"/>
        <v/>
      </c>
      <c r="AM46" s="1" t="str">
        <f t="shared" si="8"/>
        <v/>
      </c>
      <c r="AN46" s="1" t="str">
        <f t="shared" si="8"/>
        <v/>
      </c>
      <c r="AO46" s="1" t="str">
        <f t="shared" si="8"/>
        <v/>
      </c>
      <c r="AP46" s="1" t="str">
        <f t="shared" si="8"/>
        <v/>
      </c>
      <c r="AQ46" s="1" t="str">
        <f t="shared" si="8"/>
        <v/>
      </c>
      <c r="AR46" s="1" t="str">
        <f t="shared" si="8"/>
        <v/>
      </c>
      <c r="AS46" s="1" t="str">
        <f t="shared" si="8"/>
        <v/>
      </c>
      <c r="AT46" s="1" t="str">
        <f t="shared" si="8"/>
        <v/>
      </c>
      <c r="AU46" s="17">
        <f ca="1">O46*S46</f>
        <v>11</v>
      </c>
      <c r="AV46" s="17">
        <f ca="1">AU46/GCD(AU46,AU47)</f>
        <v>11</v>
      </c>
    </row>
    <row r="47" spans="1:53" ht="20.149999999999999" customHeight="1" x14ac:dyDescent="0.2">
      <c r="A47" s="1" t="str">
        <f t="shared" si="6"/>
        <v/>
      </c>
      <c r="B47" s="1" t="str">
        <f t="shared" si="6"/>
        <v/>
      </c>
      <c r="C47" s="1" t="str">
        <f t="shared" si="6"/>
        <v/>
      </c>
      <c r="D47" s="33"/>
      <c r="E47" s="33"/>
      <c r="F47" s="33"/>
      <c r="G47" s="33"/>
      <c r="H47" s="49">
        <v>2</v>
      </c>
      <c r="I47" s="49"/>
      <c r="J47" s="33"/>
      <c r="K47" s="33"/>
      <c r="L47" s="33"/>
      <c r="M47" s="47"/>
      <c r="N47" s="47"/>
      <c r="O47" s="49">
        <v>2</v>
      </c>
      <c r="P47" s="49"/>
      <c r="Q47" s="47"/>
      <c r="R47" s="47"/>
      <c r="S47" s="47"/>
      <c r="T47" s="47"/>
      <c r="U47" s="47"/>
      <c r="V47" s="47"/>
      <c r="W47" s="47">
        <f ca="1">IF(AV47=1,"",AV47)</f>
        <v>2</v>
      </c>
      <c r="X47" s="47"/>
      <c r="Y47" s="20"/>
      <c r="Z47" s="20"/>
      <c r="AA47" s="20"/>
      <c r="AB47" s="20"/>
      <c r="AC47" s="20"/>
      <c r="AD47" s="1"/>
      <c r="AE47" s="1" t="str">
        <f t="shared" ref="AE47:AH49" si="9">IF(AE10="","",AE10)</f>
        <v/>
      </c>
      <c r="AF47" s="19">
        <f t="shared" ca="1" si="9"/>
        <v>3</v>
      </c>
      <c r="AG47" s="1" t="str">
        <f t="shared" si="9"/>
        <v/>
      </c>
      <c r="AH47" s="1" t="str">
        <f t="shared" si="9"/>
        <v>ＡＢ＝</v>
      </c>
      <c r="AI47" s="1"/>
      <c r="AJ47" s="1"/>
      <c r="AK47" s="1"/>
      <c r="AL47" s="39">
        <f ca="1">IF(AL10="","",AL10)</f>
        <v>9</v>
      </c>
      <c r="AM47" s="39"/>
      <c r="AN47" s="1" t="str">
        <f>IF(AN10="","",AN10)</f>
        <v>㎝</v>
      </c>
      <c r="AO47" s="1"/>
      <c r="AP47" s="1"/>
      <c r="AQ47" s="1"/>
      <c r="AR47" s="1"/>
      <c r="AS47" s="1"/>
      <c r="AT47" s="1"/>
      <c r="AU47" s="17">
        <f>O47</f>
        <v>2</v>
      </c>
      <c r="AV47" s="17">
        <f ca="1">AU47/GCD(AU47,AU46)</f>
        <v>2</v>
      </c>
    </row>
    <row r="48" spans="1:53" ht="20.149999999999999" customHeight="1" x14ac:dyDescent="0.2">
      <c r="A48" s="1" t="str">
        <f t="shared" si="6"/>
        <v/>
      </c>
      <c r="B48" s="1" t="str">
        <f t="shared" si="6"/>
        <v/>
      </c>
      <c r="C48" s="1" t="str">
        <f t="shared" si="6"/>
        <v/>
      </c>
      <c r="D48" s="33" t="s">
        <v>137</v>
      </c>
      <c r="E48" s="47"/>
      <c r="F48" s="47"/>
      <c r="G48" s="47"/>
      <c r="H48" s="46">
        <v>1</v>
      </c>
      <c r="I48" s="46"/>
      <c r="J48" s="33" t="s">
        <v>138</v>
      </c>
      <c r="K48" s="33"/>
      <c r="L48" s="33"/>
      <c r="M48" s="33" t="s">
        <v>135</v>
      </c>
      <c r="N48" s="47"/>
      <c r="O48" s="46">
        <v>1</v>
      </c>
      <c r="P48" s="46"/>
      <c r="Q48" s="33" t="s">
        <v>136</v>
      </c>
      <c r="R48" s="47"/>
      <c r="S48" s="33">
        <f ca="1">AL47</f>
        <v>9</v>
      </c>
      <c r="T48" s="47"/>
      <c r="U48" s="33" t="s">
        <v>135</v>
      </c>
      <c r="V48" s="47"/>
      <c r="W48" s="46">
        <f ca="1">AV48</f>
        <v>9</v>
      </c>
      <c r="X48" s="46"/>
      <c r="Y48" s="20" t="str">
        <f t="shared" ref="Y48:AD49" si="10">IF(Y11="","",Y11)</f>
        <v/>
      </c>
      <c r="Z48" s="20" t="str">
        <f t="shared" si="10"/>
        <v/>
      </c>
      <c r="AA48" s="20" t="str">
        <f t="shared" si="10"/>
        <v/>
      </c>
      <c r="AB48" s="20" t="str">
        <f t="shared" si="10"/>
        <v/>
      </c>
      <c r="AC48" s="20" t="str">
        <f t="shared" si="10"/>
        <v/>
      </c>
      <c r="AD48" s="1" t="str">
        <f t="shared" si="10"/>
        <v/>
      </c>
      <c r="AE48" s="1" t="str">
        <f t="shared" si="9"/>
        <v/>
      </c>
      <c r="AF48" s="1" t="str">
        <f t="shared" si="9"/>
        <v/>
      </c>
      <c r="AG48" s="1" t="str">
        <f t="shared" si="9"/>
        <v/>
      </c>
      <c r="AH48" s="1" t="str">
        <f t="shared" si="9"/>
        <v>ＢＣ＝</v>
      </c>
      <c r="AI48" s="1"/>
      <c r="AJ48" s="1"/>
      <c r="AK48" s="1"/>
      <c r="AL48" s="39">
        <f ca="1">IF(AL11="","",AL11)</f>
        <v>10</v>
      </c>
      <c r="AM48" s="39"/>
      <c r="AN48" s="1" t="str">
        <f>IF(AN11="","",AN11)</f>
        <v>㎝</v>
      </c>
      <c r="AO48" s="1"/>
      <c r="AP48" s="1"/>
      <c r="AQ48" s="1"/>
      <c r="AR48" s="1"/>
      <c r="AS48" s="1"/>
      <c r="AT48" s="1"/>
      <c r="AU48" s="17">
        <f ca="1">O48*S48</f>
        <v>9</v>
      </c>
      <c r="AV48" s="17">
        <f ca="1">AU48/GCD(AU48,AU49)</f>
        <v>9</v>
      </c>
    </row>
    <row r="49" spans="1:48" ht="20.149999999999999" customHeight="1" x14ac:dyDescent="0.2">
      <c r="A49" s="1" t="str">
        <f t="shared" si="6"/>
        <v/>
      </c>
      <c r="B49" s="1" t="str">
        <f t="shared" si="6"/>
        <v/>
      </c>
      <c r="C49" s="1" t="str">
        <f t="shared" si="6"/>
        <v/>
      </c>
      <c r="D49" s="47"/>
      <c r="E49" s="47"/>
      <c r="F49" s="47"/>
      <c r="G49" s="47"/>
      <c r="H49" s="49">
        <v>2</v>
      </c>
      <c r="I49" s="49"/>
      <c r="J49" s="33"/>
      <c r="K49" s="33"/>
      <c r="L49" s="33"/>
      <c r="M49" s="47"/>
      <c r="N49" s="47"/>
      <c r="O49" s="49">
        <v>2</v>
      </c>
      <c r="P49" s="49"/>
      <c r="Q49" s="47"/>
      <c r="R49" s="47"/>
      <c r="S49" s="47"/>
      <c r="T49" s="47"/>
      <c r="U49" s="47"/>
      <c r="V49" s="47"/>
      <c r="W49" s="47">
        <f ca="1">IF(AV49=1,"",AV49)</f>
        <v>2</v>
      </c>
      <c r="X49" s="47"/>
      <c r="Y49" s="20" t="str">
        <f t="shared" si="10"/>
        <v/>
      </c>
      <c r="Z49" s="20" t="str">
        <f t="shared" si="10"/>
        <v/>
      </c>
      <c r="AA49" s="20" t="str">
        <f t="shared" si="10"/>
        <v/>
      </c>
      <c r="AB49" s="20" t="str">
        <f t="shared" si="10"/>
        <v/>
      </c>
      <c r="AC49" s="20" t="str">
        <f t="shared" si="10"/>
        <v/>
      </c>
      <c r="AD49" s="1" t="str">
        <f t="shared" si="10"/>
        <v/>
      </c>
      <c r="AE49" s="1" t="str">
        <f t="shared" si="9"/>
        <v/>
      </c>
      <c r="AF49" s="1" t="str">
        <f t="shared" si="9"/>
        <v/>
      </c>
      <c r="AG49" s="1" t="str">
        <f t="shared" si="9"/>
        <v/>
      </c>
      <c r="AH49" s="1" t="str">
        <f t="shared" si="9"/>
        <v>ＣＡ＝</v>
      </c>
      <c r="AI49" s="1"/>
      <c r="AJ49" s="1"/>
      <c r="AK49" s="1"/>
      <c r="AL49" s="39">
        <f ca="1">IF(AL12="","",AL12)</f>
        <v>11</v>
      </c>
      <c r="AM49" s="39"/>
      <c r="AN49" s="1" t="str">
        <f>IF(AN12="","",AN12)</f>
        <v>㎝</v>
      </c>
      <c r="AO49" s="1"/>
      <c r="AP49" s="1"/>
      <c r="AQ49" s="1"/>
      <c r="AR49" s="1"/>
      <c r="AS49" s="1"/>
      <c r="AT49" s="1"/>
      <c r="AU49" s="17">
        <f>O49</f>
        <v>2</v>
      </c>
      <c r="AV49" s="17">
        <f ca="1">AU49/GCD(AU49,AU48)</f>
        <v>2</v>
      </c>
    </row>
    <row r="50" spans="1:48" ht="20.149999999999999" customHeight="1" x14ac:dyDescent="0.2">
      <c r="A50" s="1" t="str">
        <f t="shared" ref="A50:AT50" si="11">IF(A13="","",A13)</f>
        <v/>
      </c>
      <c r="B50" s="1" t="str">
        <f t="shared" si="11"/>
        <v/>
      </c>
      <c r="C50" s="1" t="str">
        <f t="shared" si="11"/>
        <v/>
      </c>
      <c r="D50" s="33" t="s">
        <v>139</v>
      </c>
      <c r="E50" s="47"/>
      <c r="F50" s="47"/>
      <c r="G50" s="47"/>
      <c r="H50" s="46">
        <v>1</v>
      </c>
      <c r="I50" s="46"/>
      <c r="J50" s="33" t="s">
        <v>140</v>
      </c>
      <c r="K50" s="33"/>
      <c r="L50" s="33"/>
      <c r="M50" s="33" t="s">
        <v>135</v>
      </c>
      <c r="N50" s="47"/>
      <c r="O50" s="46">
        <v>1</v>
      </c>
      <c r="P50" s="46"/>
      <c r="Q50" s="33" t="s">
        <v>136</v>
      </c>
      <c r="R50" s="47"/>
      <c r="S50" s="33">
        <f ca="1">AL48</f>
        <v>10</v>
      </c>
      <c r="T50" s="47"/>
      <c r="U50" s="33" t="s">
        <v>135</v>
      </c>
      <c r="V50" s="47"/>
      <c r="W50" s="46">
        <f ca="1">AV50</f>
        <v>5</v>
      </c>
      <c r="X50" s="46"/>
      <c r="Y50" s="20" t="str">
        <f t="shared" si="11"/>
        <v/>
      </c>
      <c r="Z50" s="20" t="str">
        <f t="shared" si="11"/>
        <v/>
      </c>
      <c r="AA50" s="20" t="str">
        <f t="shared" si="11"/>
        <v/>
      </c>
      <c r="AB50" s="20" t="str">
        <f t="shared" si="11"/>
        <v/>
      </c>
      <c r="AC50" s="20" t="str">
        <f t="shared" si="11"/>
        <v/>
      </c>
      <c r="AD50" s="1" t="str">
        <f t="shared" si="11"/>
        <v/>
      </c>
      <c r="AE50" s="1" t="str">
        <f t="shared" si="11"/>
        <v/>
      </c>
      <c r="AF50" s="1" t="str">
        <f t="shared" si="11"/>
        <v/>
      </c>
      <c r="AG50" s="1" t="str">
        <f t="shared" si="11"/>
        <v/>
      </c>
      <c r="AH50" s="1" t="str">
        <f t="shared" si="11"/>
        <v/>
      </c>
      <c r="AI50" s="1" t="str">
        <f t="shared" si="11"/>
        <v/>
      </c>
      <c r="AJ50" s="1" t="str">
        <f t="shared" si="11"/>
        <v/>
      </c>
      <c r="AK50" s="1" t="str">
        <f t="shared" si="11"/>
        <v/>
      </c>
      <c r="AL50" s="1" t="str">
        <f t="shared" si="11"/>
        <v/>
      </c>
      <c r="AM50" s="1" t="str">
        <f t="shared" si="11"/>
        <v/>
      </c>
      <c r="AN50" s="1" t="str">
        <f t="shared" si="11"/>
        <v/>
      </c>
      <c r="AO50" s="1" t="str">
        <f t="shared" si="11"/>
        <v/>
      </c>
      <c r="AP50" s="1" t="str">
        <f t="shared" si="11"/>
        <v/>
      </c>
      <c r="AQ50" s="1" t="str">
        <f t="shared" si="11"/>
        <v/>
      </c>
      <c r="AR50" s="1" t="str">
        <f t="shared" si="11"/>
        <v/>
      </c>
      <c r="AS50" s="1" t="str">
        <f t="shared" si="11"/>
        <v/>
      </c>
      <c r="AT50" s="1" t="str">
        <f t="shared" si="11"/>
        <v/>
      </c>
      <c r="AU50" s="17">
        <f ca="1">O50*S50</f>
        <v>10</v>
      </c>
      <c r="AV50" s="17">
        <f ca="1">AU50/GCD(AU50,AU51)</f>
        <v>5</v>
      </c>
    </row>
    <row r="51" spans="1:48" ht="20.149999999999999" customHeight="1" x14ac:dyDescent="0.2">
      <c r="A51" s="1" t="str">
        <f t="shared" ref="A51:AT51" si="12">IF(A14="","",A14)</f>
        <v/>
      </c>
      <c r="B51" s="1" t="str">
        <f t="shared" si="12"/>
        <v/>
      </c>
      <c r="C51" s="1" t="str">
        <f t="shared" si="12"/>
        <v/>
      </c>
      <c r="D51" s="47"/>
      <c r="E51" s="47"/>
      <c r="F51" s="47"/>
      <c r="G51" s="47"/>
      <c r="H51" s="49">
        <v>2</v>
      </c>
      <c r="I51" s="49"/>
      <c r="J51" s="33"/>
      <c r="K51" s="33"/>
      <c r="L51" s="33"/>
      <c r="M51" s="47"/>
      <c r="N51" s="47"/>
      <c r="O51" s="49">
        <v>2</v>
      </c>
      <c r="P51" s="49"/>
      <c r="Q51" s="47"/>
      <c r="R51" s="47"/>
      <c r="S51" s="47"/>
      <c r="T51" s="47"/>
      <c r="U51" s="47"/>
      <c r="V51" s="47"/>
      <c r="W51" s="47" t="str">
        <f ca="1">IF(AV51=1,"",AV51)</f>
        <v/>
      </c>
      <c r="X51" s="47"/>
      <c r="Y51" s="20" t="str">
        <f t="shared" si="12"/>
        <v/>
      </c>
      <c r="Z51" s="20" t="str">
        <f t="shared" si="12"/>
        <v/>
      </c>
      <c r="AA51" s="20" t="str">
        <f t="shared" si="12"/>
        <v/>
      </c>
      <c r="AB51" s="20" t="str">
        <f t="shared" si="12"/>
        <v/>
      </c>
      <c r="AC51" s="20" t="str">
        <f t="shared" si="12"/>
        <v/>
      </c>
      <c r="AD51" s="1" t="str">
        <f t="shared" si="12"/>
        <v/>
      </c>
      <c r="AE51" s="1" t="str">
        <f t="shared" si="12"/>
        <v/>
      </c>
      <c r="AF51" s="1" t="str">
        <f t="shared" si="12"/>
        <v/>
      </c>
      <c r="AG51" s="1" t="str">
        <f t="shared" si="12"/>
        <v/>
      </c>
      <c r="AH51" s="1" t="str">
        <f t="shared" si="12"/>
        <v/>
      </c>
      <c r="AI51" s="1" t="str">
        <f t="shared" si="12"/>
        <v/>
      </c>
      <c r="AJ51" s="1" t="str">
        <f t="shared" si="12"/>
        <v/>
      </c>
      <c r="AK51" s="1" t="str">
        <f t="shared" si="12"/>
        <v/>
      </c>
      <c r="AL51" s="1" t="str">
        <f t="shared" si="12"/>
        <v/>
      </c>
      <c r="AM51" s="1" t="str">
        <f t="shared" si="12"/>
        <v/>
      </c>
      <c r="AN51" s="1" t="str">
        <f t="shared" si="12"/>
        <v/>
      </c>
      <c r="AO51" s="1" t="str">
        <f t="shared" si="12"/>
        <v/>
      </c>
      <c r="AP51" s="1" t="str">
        <f t="shared" si="12"/>
        <v/>
      </c>
      <c r="AQ51" s="1" t="str">
        <f t="shared" si="12"/>
        <v/>
      </c>
      <c r="AR51" s="1" t="str">
        <f t="shared" si="12"/>
        <v/>
      </c>
      <c r="AS51" s="1" t="str">
        <f t="shared" si="12"/>
        <v/>
      </c>
      <c r="AT51" s="1" t="str">
        <f t="shared" si="12"/>
        <v/>
      </c>
      <c r="AU51" s="17">
        <f>O51</f>
        <v>2</v>
      </c>
      <c r="AV51" s="17">
        <f ca="1">AU51/GCD(AU51,AU50)</f>
        <v>1</v>
      </c>
    </row>
    <row r="52" spans="1:48" ht="20.149999999999999" customHeight="1" x14ac:dyDescent="0.2">
      <c r="A52" s="1" t="str">
        <f t="shared" ref="A52:C54" si="13">IF(A15="","",A15)</f>
        <v/>
      </c>
      <c r="B52" s="1" t="str">
        <f t="shared" si="13"/>
        <v/>
      </c>
      <c r="C52" s="1" t="str">
        <f t="shared" si="13"/>
        <v/>
      </c>
      <c r="D52" s="33" t="s">
        <v>141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46">
        <f ca="1">W46</f>
        <v>11</v>
      </c>
      <c r="Q52" s="46"/>
      <c r="R52" s="33" t="s">
        <v>142</v>
      </c>
      <c r="S52" s="47"/>
      <c r="T52" s="46">
        <f ca="1">W48</f>
        <v>9</v>
      </c>
      <c r="U52" s="46"/>
      <c r="V52" s="33" t="s">
        <v>142</v>
      </c>
      <c r="W52" s="47"/>
      <c r="X52" s="46">
        <f ca="1">W50</f>
        <v>5</v>
      </c>
      <c r="Y52" s="46"/>
      <c r="Z52" s="33" t="s">
        <v>135</v>
      </c>
      <c r="AA52" s="47"/>
      <c r="AB52" s="46">
        <f ca="1">AV52</f>
        <v>15</v>
      </c>
      <c r="AC52" s="46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7">
        <f ca="1">AU46+AU48+AU50</f>
        <v>30</v>
      </c>
      <c r="AV52" s="17">
        <f ca="1">AU52/GCD(AU52,AU53)</f>
        <v>15</v>
      </c>
    </row>
    <row r="53" spans="1:48" ht="20.149999999999999" customHeight="1" x14ac:dyDescent="0.2">
      <c r="A53" s="1" t="str">
        <f t="shared" si="13"/>
        <v/>
      </c>
      <c r="B53" s="1" t="str">
        <f t="shared" si="13"/>
        <v/>
      </c>
      <c r="C53" s="1" t="str">
        <f t="shared" si="13"/>
        <v/>
      </c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47">
        <f ca="1">W47</f>
        <v>2</v>
      </c>
      <c r="Q53" s="47"/>
      <c r="R53" s="47"/>
      <c r="S53" s="47"/>
      <c r="T53" s="47">
        <f ca="1">W49</f>
        <v>2</v>
      </c>
      <c r="U53" s="47"/>
      <c r="V53" s="47"/>
      <c r="W53" s="47"/>
      <c r="X53" s="47" t="str">
        <f ca="1">W51</f>
        <v/>
      </c>
      <c r="Y53" s="47"/>
      <c r="Z53" s="47"/>
      <c r="AA53" s="47"/>
      <c r="AB53" s="47" t="str">
        <f ca="1">IF(AV53=1,"",AV53)</f>
        <v/>
      </c>
      <c r="AC53" s="47"/>
      <c r="AD53" s="1"/>
      <c r="AE53" s="1"/>
      <c r="AF53" s="1"/>
      <c r="AG53" s="1"/>
      <c r="AP53" s="1"/>
      <c r="AQ53" s="1"/>
      <c r="AR53" s="1"/>
      <c r="AS53" s="1"/>
      <c r="AT53" s="1"/>
      <c r="AU53" s="17">
        <v>2</v>
      </c>
      <c r="AV53" s="17">
        <f ca="1">AU53/GCD(AU53,AU52)</f>
        <v>1</v>
      </c>
    </row>
    <row r="54" spans="1:48" ht="20.149999999999999" customHeight="1" x14ac:dyDescent="0.2">
      <c r="A54" s="1" t="str">
        <f t="shared" si="13"/>
        <v/>
      </c>
      <c r="B54" s="1" t="str">
        <f t="shared" si="13"/>
        <v/>
      </c>
      <c r="C54" s="1" t="str">
        <f t="shared" si="13"/>
        <v/>
      </c>
      <c r="D54" s="1" t="str">
        <f t="shared" ref="D54:U54" si="14">IF(D17="","",D17)</f>
        <v/>
      </c>
      <c r="E54" s="1" t="str">
        <f t="shared" si="14"/>
        <v/>
      </c>
      <c r="F54" s="1" t="str">
        <f t="shared" si="14"/>
        <v/>
      </c>
      <c r="G54" s="1" t="str">
        <f t="shared" si="14"/>
        <v/>
      </c>
      <c r="H54" s="1" t="str">
        <f t="shared" si="14"/>
        <v/>
      </c>
      <c r="I54" s="1" t="str">
        <f t="shared" si="14"/>
        <v/>
      </c>
      <c r="J54" s="1" t="str">
        <f t="shared" si="14"/>
        <v/>
      </c>
      <c r="K54" s="1" t="str">
        <f t="shared" si="14"/>
        <v/>
      </c>
      <c r="L54" s="1" t="str">
        <f t="shared" si="14"/>
        <v/>
      </c>
      <c r="M54" s="1" t="str">
        <f t="shared" si="14"/>
        <v/>
      </c>
      <c r="N54" s="1" t="str">
        <f t="shared" si="14"/>
        <v/>
      </c>
      <c r="O54" s="1" t="str">
        <f t="shared" si="14"/>
        <v/>
      </c>
      <c r="P54" s="1" t="str">
        <f t="shared" si="14"/>
        <v/>
      </c>
      <c r="Q54" s="1" t="str">
        <f t="shared" si="14"/>
        <v/>
      </c>
      <c r="R54" s="1" t="str">
        <f t="shared" si="14"/>
        <v/>
      </c>
      <c r="S54" s="1" t="str">
        <f t="shared" si="14"/>
        <v/>
      </c>
      <c r="T54" s="1" t="str">
        <f t="shared" si="14"/>
        <v/>
      </c>
      <c r="U54" s="1" t="str">
        <f t="shared" si="14"/>
        <v/>
      </c>
      <c r="V54" s="33" t="s">
        <v>132</v>
      </c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15"/>
      <c r="AI54" s="46" t="str">
        <f ca="1">IF(AB53="","",AB52)</f>
        <v/>
      </c>
      <c r="AJ54" s="46"/>
      <c r="AK54" s="33" t="str">
        <f ca="1">IF(AB53="","","㎝")</f>
        <v/>
      </c>
      <c r="AL54" s="33"/>
      <c r="AM54" s="47">
        <f ca="1">IF(AB53="",AB52,"")</f>
        <v>15</v>
      </c>
      <c r="AN54" s="47"/>
      <c r="AO54" s="47" t="str">
        <f ca="1">IF(AB53="","㎝","")</f>
        <v>㎝</v>
      </c>
      <c r="AP54" s="47"/>
      <c r="AQ54" s="1"/>
      <c r="AR54" s="1"/>
      <c r="AS54" s="1"/>
      <c r="AT54" s="1"/>
    </row>
    <row r="55" spans="1:48" ht="20.149999999999999" customHeight="1" x14ac:dyDescent="0.2">
      <c r="A55" s="1" t="str">
        <f t="shared" ref="A55:AT55" si="15">IF(A18="","",A18)</f>
        <v/>
      </c>
      <c r="B55" s="1" t="str">
        <f t="shared" si="15"/>
        <v/>
      </c>
      <c r="C55" s="1" t="str">
        <f t="shared" si="15"/>
        <v/>
      </c>
      <c r="D55" s="1" t="str">
        <f t="shared" si="15"/>
        <v/>
      </c>
      <c r="E55" s="1" t="str">
        <f t="shared" si="15"/>
        <v/>
      </c>
      <c r="F55" s="1" t="str">
        <f t="shared" si="15"/>
        <v/>
      </c>
      <c r="G55" s="1" t="str">
        <f t="shared" si="15"/>
        <v/>
      </c>
      <c r="H55" s="1" t="str">
        <f t="shared" si="15"/>
        <v/>
      </c>
      <c r="I55" s="1" t="str">
        <f t="shared" si="15"/>
        <v/>
      </c>
      <c r="J55" s="1" t="str">
        <f t="shared" si="15"/>
        <v/>
      </c>
      <c r="K55" s="1" t="str">
        <f t="shared" si="15"/>
        <v/>
      </c>
      <c r="L55" s="1" t="str">
        <f t="shared" si="15"/>
        <v/>
      </c>
      <c r="M55" s="1" t="str">
        <f t="shared" si="15"/>
        <v/>
      </c>
      <c r="N55" s="1" t="str">
        <f t="shared" si="15"/>
        <v/>
      </c>
      <c r="O55" s="1" t="str">
        <f t="shared" si="15"/>
        <v/>
      </c>
      <c r="P55" s="1" t="str">
        <f t="shared" si="15"/>
        <v/>
      </c>
      <c r="Q55" s="1" t="str">
        <f t="shared" si="15"/>
        <v/>
      </c>
      <c r="R55" s="1" t="str">
        <f t="shared" si="15"/>
        <v/>
      </c>
      <c r="S55" s="1" t="str">
        <f t="shared" si="15"/>
        <v/>
      </c>
      <c r="T55" s="1" t="str">
        <f t="shared" si="15"/>
        <v/>
      </c>
      <c r="U55" s="1" t="str">
        <f t="shared" si="15"/>
        <v/>
      </c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22" t="str">
        <f t="shared" si="15"/>
        <v/>
      </c>
      <c r="AI55" s="50" t="str">
        <f ca="1">AB53</f>
        <v/>
      </c>
      <c r="AJ55" s="50"/>
      <c r="AK55" s="34"/>
      <c r="AL55" s="34"/>
      <c r="AM55" s="46"/>
      <c r="AN55" s="46"/>
      <c r="AO55" s="46"/>
      <c r="AP55" s="46"/>
      <c r="AQ55" s="1" t="str">
        <f t="shared" si="15"/>
        <v/>
      </c>
      <c r="AR55" s="1" t="str">
        <f t="shared" si="15"/>
        <v/>
      </c>
      <c r="AS55" s="1" t="str">
        <f t="shared" si="15"/>
        <v/>
      </c>
      <c r="AT55" s="1" t="str">
        <f t="shared" si="15"/>
        <v/>
      </c>
    </row>
    <row r="56" spans="1:48" ht="20.149999999999999" customHeight="1" x14ac:dyDescent="0.2">
      <c r="A56" s="1" t="str">
        <f t="shared" ref="A56:AT56" si="16">IF(A19="","",A19)</f>
        <v/>
      </c>
      <c r="B56" s="1" t="str">
        <f t="shared" si="16"/>
        <v/>
      </c>
      <c r="C56" s="1" t="str">
        <f t="shared" si="16"/>
        <v/>
      </c>
      <c r="D56" s="1" t="str">
        <f t="shared" si="16"/>
        <v/>
      </c>
      <c r="E56" s="1" t="str">
        <f t="shared" si="16"/>
        <v/>
      </c>
      <c r="F56" s="1" t="str">
        <f t="shared" si="16"/>
        <v/>
      </c>
      <c r="G56" s="1" t="str">
        <f t="shared" si="16"/>
        <v/>
      </c>
      <c r="H56" s="1" t="str">
        <f t="shared" si="16"/>
        <v/>
      </c>
      <c r="I56" s="1" t="str">
        <f t="shared" si="16"/>
        <v/>
      </c>
      <c r="J56" s="1" t="str">
        <f t="shared" si="16"/>
        <v/>
      </c>
      <c r="K56" s="1" t="str">
        <f t="shared" si="16"/>
        <v/>
      </c>
      <c r="L56" s="1" t="str">
        <f t="shared" si="16"/>
        <v/>
      </c>
      <c r="M56" s="1" t="str">
        <f t="shared" si="16"/>
        <v/>
      </c>
      <c r="N56" s="1" t="str">
        <f t="shared" si="16"/>
        <v/>
      </c>
      <c r="O56" s="1" t="str">
        <f t="shared" si="16"/>
        <v/>
      </c>
      <c r="P56" s="1" t="str">
        <f t="shared" si="16"/>
        <v/>
      </c>
      <c r="Q56" s="1" t="str">
        <f t="shared" si="16"/>
        <v/>
      </c>
      <c r="R56" s="1" t="str">
        <f t="shared" si="16"/>
        <v/>
      </c>
      <c r="S56" s="1" t="str">
        <f t="shared" si="16"/>
        <v/>
      </c>
      <c r="T56" s="1" t="str">
        <f t="shared" si="16"/>
        <v/>
      </c>
      <c r="U56" s="1" t="str">
        <f t="shared" si="16"/>
        <v/>
      </c>
      <c r="V56" s="1" t="str">
        <f t="shared" si="16"/>
        <v/>
      </c>
      <c r="W56" s="1" t="str">
        <f t="shared" si="16"/>
        <v/>
      </c>
      <c r="X56" s="1" t="str">
        <f t="shared" si="16"/>
        <v/>
      </c>
      <c r="Y56" s="1" t="str">
        <f t="shared" si="16"/>
        <v/>
      </c>
      <c r="Z56" s="1" t="str">
        <f t="shared" si="16"/>
        <v/>
      </c>
      <c r="AA56" s="1" t="str">
        <f t="shared" si="16"/>
        <v/>
      </c>
      <c r="AB56" s="1" t="str">
        <f t="shared" si="16"/>
        <v/>
      </c>
      <c r="AC56" s="1" t="str">
        <f t="shared" si="16"/>
        <v/>
      </c>
      <c r="AD56" s="1" t="str">
        <f t="shared" si="16"/>
        <v/>
      </c>
      <c r="AE56" s="1" t="str">
        <f t="shared" si="16"/>
        <v/>
      </c>
      <c r="AF56" s="1" t="str">
        <f t="shared" si="16"/>
        <v/>
      </c>
      <c r="AG56" s="1" t="str">
        <f t="shared" si="16"/>
        <v/>
      </c>
      <c r="AH56" s="1" t="str">
        <f t="shared" si="16"/>
        <v/>
      </c>
      <c r="AI56" s="1" t="str">
        <f t="shared" si="16"/>
        <v/>
      </c>
      <c r="AJ56" s="1" t="str">
        <f t="shared" si="16"/>
        <v/>
      </c>
      <c r="AK56" s="1" t="str">
        <f t="shared" si="16"/>
        <v/>
      </c>
      <c r="AL56" s="1" t="str">
        <f t="shared" si="16"/>
        <v/>
      </c>
      <c r="AM56" s="1" t="str">
        <f t="shared" si="16"/>
        <v/>
      </c>
      <c r="AN56" s="1" t="str">
        <f t="shared" si="16"/>
        <v/>
      </c>
      <c r="AO56" s="1" t="str">
        <f t="shared" si="16"/>
        <v/>
      </c>
      <c r="AP56" s="1" t="str">
        <f t="shared" si="16"/>
        <v/>
      </c>
      <c r="AQ56" s="1" t="str">
        <f t="shared" si="16"/>
        <v/>
      </c>
      <c r="AR56" s="1" t="str">
        <f t="shared" si="16"/>
        <v/>
      </c>
      <c r="AS56" s="1" t="str">
        <f t="shared" si="16"/>
        <v/>
      </c>
      <c r="AT56" s="1" t="str">
        <f t="shared" si="16"/>
        <v/>
      </c>
    </row>
    <row r="57" spans="1:48" ht="20.149999999999999" customHeight="1" x14ac:dyDescent="0.2">
      <c r="A57" s="1" t="str">
        <f>IF(A20="","",A20)</f>
        <v>２．</v>
      </c>
      <c r="B57" s="1"/>
      <c r="C57" s="1"/>
      <c r="D57" s="1" t="str">
        <f>IF(D20="","",D20)</f>
        <v>右の図の△ＡＢＣで，点Ｄ，Ｅは辺ＡＢ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8" ht="20.149999999999999" customHeight="1" x14ac:dyDescent="0.2">
      <c r="A58" s="1" t="str">
        <f>IF(A21="","",A21)</f>
        <v/>
      </c>
      <c r="B58" s="1" t="str">
        <f t="shared" ref="B58:C60" si="17">IF(B21="","",B21)</f>
        <v/>
      </c>
      <c r="C58" s="1" t="str">
        <f t="shared" si="17"/>
        <v/>
      </c>
      <c r="D58" s="1" t="str">
        <f>IF(D21="","",D21)</f>
        <v>を３等分する点で，点Ｆは辺ＡＣの中点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8" ht="20.149999999999999" customHeight="1" x14ac:dyDescent="0.2">
      <c r="A59" s="1" t="str">
        <f>IF(A22="","",A22)</f>
        <v/>
      </c>
      <c r="B59" s="1" t="str">
        <f t="shared" si="17"/>
        <v/>
      </c>
      <c r="C59" s="1" t="str">
        <f t="shared" si="17"/>
        <v/>
      </c>
      <c r="D59" s="1" t="str">
        <f>IF(D22="","",D22)</f>
        <v>です。また，点ＧはＤＦを延長した直線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8" ht="20.149999999999999" customHeight="1" x14ac:dyDescent="0.2">
      <c r="A60" s="1" t="str">
        <f>IF(A23="","",A23)</f>
        <v/>
      </c>
      <c r="B60" s="1" t="str">
        <f t="shared" si="17"/>
        <v/>
      </c>
      <c r="C60" s="1" t="str">
        <f t="shared" si="17"/>
        <v/>
      </c>
      <c r="D60" s="1" t="str">
        <f>IF(D23="","",D23)</f>
        <v>とＢＣを延長した直線の交点です。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8" ht="20.149999999999999" customHeight="1" x14ac:dyDescent="0.2">
      <c r="A61" s="1" t="str">
        <f t="shared" ref="A61:AT61" si="18">IF(A24="","",A24)</f>
        <v/>
      </c>
      <c r="B61" s="1" t="str">
        <f t="shared" si="18"/>
        <v/>
      </c>
      <c r="C61" s="1" t="str">
        <f t="shared" si="18"/>
        <v>(1)</v>
      </c>
      <c r="D61" s="1"/>
      <c r="E61" s="1"/>
      <c r="F61" s="1" t="str">
        <f t="shared" si="18"/>
        <v>ＤＦの長さを求めなさい。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 t="str">
        <f t="shared" si="18"/>
        <v/>
      </c>
      <c r="AC61" s="1" t="str">
        <f t="shared" si="18"/>
        <v/>
      </c>
      <c r="AD61" s="1" t="str">
        <f t="shared" si="18"/>
        <v/>
      </c>
      <c r="AE61" s="1" t="str">
        <f t="shared" si="18"/>
        <v/>
      </c>
      <c r="AF61" s="1" t="str">
        <f t="shared" si="18"/>
        <v/>
      </c>
      <c r="AG61" s="1" t="str">
        <f t="shared" si="18"/>
        <v/>
      </c>
      <c r="AH61" s="1" t="str">
        <f t="shared" si="18"/>
        <v/>
      </c>
      <c r="AI61" s="1" t="str">
        <f t="shared" si="18"/>
        <v/>
      </c>
      <c r="AJ61" s="1" t="str">
        <f t="shared" si="18"/>
        <v/>
      </c>
      <c r="AK61" s="1" t="str">
        <f t="shared" si="18"/>
        <v/>
      </c>
      <c r="AL61" s="1" t="str">
        <f t="shared" si="18"/>
        <v/>
      </c>
      <c r="AM61" s="1" t="str">
        <f t="shared" si="18"/>
        <v/>
      </c>
      <c r="AN61" s="1" t="str">
        <f t="shared" si="18"/>
        <v/>
      </c>
      <c r="AO61" s="1" t="str">
        <f t="shared" si="18"/>
        <v/>
      </c>
      <c r="AP61" s="1" t="str">
        <f t="shared" si="18"/>
        <v/>
      </c>
      <c r="AQ61" s="1" t="str">
        <f t="shared" si="18"/>
        <v/>
      </c>
      <c r="AR61" s="1" t="str">
        <f t="shared" si="18"/>
        <v/>
      </c>
      <c r="AS61" s="1" t="str">
        <f t="shared" si="18"/>
        <v/>
      </c>
      <c r="AT61" s="1" t="str">
        <f t="shared" si="18"/>
        <v/>
      </c>
    </row>
    <row r="62" spans="1:48" ht="20.149999999999999" customHeight="1" x14ac:dyDescent="0.2">
      <c r="A62" s="1" t="str">
        <f t="shared" ref="A62:AT62" si="19">IF(A25="","",A25)</f>
        <v/>
      </c>
      <c r="B62" s="1" t="str">
        <f t="shared" si="19"/>
        <v/>
      </c>
      <c r="C62" s="1" t="str">
        <f t="shared" si="19"/>
        <v/>
      </c>
      <c r="D62" s="1" t="str">
        <f t="shared" si="19"/>
        <v/>
      </c>
      <c r="E62" s="1" t="str">
        <f t="shared" si="19"/>
        <v/>
      </c>
      <c r="F62" s="1" t="str">
        <f t="shared" si="19"/>
        <v/>
      </c>
      <c r="G62" s="1" t="str">
        <f t="shared" si="19"/>
        <v/>
      </c>
      <c r="H62" s="1" t="str">
        <f t="shared" si="19"/>
        <v/>
      </c>
      <c r="I62" s="1" t="str">
        <f t="shared" si="19"/>
        <v/>
      </c>
      <c r="J62" s="1" t="str">
        <f t="shared" si="19"/>
        <v/>
      </c>
      <c r="K62" s="1" t="str">
        <f t="shared" si="19"/>
        <v/>
      </c>
      <c r="L62" s="1" t="str">
        <f t="shared" si="19"/>
        <v/>
      </c>
      <c r="M62" s="1" t="str">
        <f t="shared" si="19"/>
        <v/>
      </c>
      <c r="N62" s="1" t="str">
        <f t="shared" si="19"/>
        <v/>
      </c>
      <c r="O62" s="1" t="str">
        <f t="shared" si="19"/>
        <v/>
      </c>
      <c r="P62" s="1" t="str">
        <f t="shared" si="19"/>
        <v/>
      </c>
      <c r="Q62" s="1" t="str">
        <f t="shared" si="19"/>
        <v/>
      </c>
      <c r="R62" s="1" t="str">
        <f t="shared" si="19"/>
        <v/>
      </c>
      <c r="S62" s="1" t="str">
        <f t="shared" si="19"/>
        <v/>
      </c>
      <c r="T62" s="1" t="str">
        <f t="shared" si="19"/>
        <v/>
      </c>
      <c r="U62" s="1" t="str">
        <f t="shared" si="19"/>
        <v/>
      </c>
      <c r="V62" s="1" t="str">
        <f t="shared" si="19"/>
        <v/>
      </c>
      <c r="W62" s="1" t="str">
        <f t="shared" si="19"/>
        <v/>
      </c>
      <c r="X62" s="1" t="str">
        <f t="shared" si="19"/>
        <v/>
      </c>
      <c r="Y62" s="1" t="str">
        <f t="shared" si="19"/>
        <v/>
      </c>
      <c r="Z62" s="1" t="str">
        <f t="shared" si="19"/>
        <v/>
      </c>
      <c r="AA62" s="1" t="str">
        <f t="shared" si="19"/>
        <v/>
      </c>
      <c r="AB62" s="1" t="str">
        <f t="shared" si="19"/>
        <v/>
      </c>
      <c r="AC62" s="1" t="str">
        <f t="shared" si="19"/>
        <v/>
      </c>
      <c r="AD62" s="1" t="str">
        <f t="shared" si="19"/>
        <v/>
      </c>
      <c r="AE62" s="1" t="str">
        <f t="shared" si="19"/>
        <v/>
      </c>
      <c r="AF62" s="1" t="str">
        <f t="shared" si="19"/>
        <v/>
      </c>
      <c r="AG62" s="1" t="str">
        <f t="shared" si="19"/>
        <v/>
      </c>
      <c r="AH62" s="1" t="str">
        <f t="shared" si="19"/>
        <v/>
      </c>
      <c r="AI62" s="1" t="str">
        <f t="shared" si="19"/>
        <v/>
      </c>
      <c r="AJ62" s="1" t="str">
        <f t="shared" si="19"/>
        <v/>
      </c>
      <c r="AK62" s="1" t="str">
        <f t="shared" si="19"/>
        <v/>
      </c>
      <c r="AL62" s="1" t="str">
        <f t="shared" si="19"/>
        <v/>
      </c>
      <c r="AM62" s="1" t="str">
        <f t="shared" si="19"/>
        <v/>
      </c>
      <c r="AN62" s="1" t="str">
        <f t="shared" si="19"/>
        <v/>
      </c>
      <c r="AO62" s="1" t="str">
        <f t="shared" si="19"/>
        <v/>
      </c>
      <c r="AP62" s="1" t="str">
        <f t="shared" si="19"/>
        <v/>
      </c>
      <c r="AQ62" s="1" t="str">
        <f t="shared" si="19"/>
        <v/>
      </c>
      <c r="AR62" s="1" t="str">
        <f t="shared" si="19"/>
        <v/>
      </c>
      <c r="AS62" s="1" t="str">
        <f t="shared" si="19"/>
        <v/>
      </c>
      <c r="AT62" s="1" t="str">
        <f t="shared" si="19"/>
        <v/>
      </c>
    </row>
    <row r="63" spans="1:48" ht="20.149999999999999" customHeight="1" x14ac:dyDescent="0.2">
      <c r="A63" s="1" t="str">
        <f t="shared" ref="A63:E65" si="20">IF(A26="","",A26)</f>
        <v/>
      </c>
      <c r="B63" s="1" t="str">
        <f t="shared" si="20"/>
        <v/>
      </c>
      <c r="C63" s="1" t="str">
        <f t="shared" si="20"/>
        <v/>
      </c>
      <c r="D63" s="1" t="str">
        <f t="shared" si="20"/>
        <v/>
      </c>
      <c r="E63" s="1" t="str">
        <f t="shared" si="20"/>
        <v/>
      </c>
      <c r="F63" s="15" t="s">
        <v>149</v>
      </c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1" t="str">
        <f t="shared" ref="AD63:AE65" si="21">IF(AD26="","",AD26)</f>
        <v/>
      </c>
      <c r="AE63" s="1" t="str">
        <f t="shared" si="21"/>
        <v>ＥＣ＝</v>
      </c>
      <c r="AF63" s="1"/>
      <c r="AG63" s="1"/>
      <c r="AH63" s="1"/>
      <c r="AI63" s="39">
        <f ca="1">IF(AI26="","",AI26)</f>
        <v>10</v>
      </c>
      <c r="AJ63" s="39"/>
      <c r="AK63" s="1" t="str">
        <f>IF(AK26="","",AK26)</f>
        <v>㎝</v>
      </c>
      <c r="AL63" s="1"/>
      <c r="AM63" s="1" t="str">
        <f t="shared" ref="AM63:AT65" si="22">IF(AM26="","",AM26)</f>
        <v/>
      </c>
      <c r="AN63" s="1" t="str">
        <f t="shared" si="22"/>
        <v/>
      </c>
      <c r="AO63" s="1" t="str">
        <f t="shared" si="22"/>
        <v/>
      </c>
      <c r="AP63" s="1" t="str">
        <f t="shared" si="22"/>
        <v/>
      </c>
      <c r="AQ63" s="1" t="str">
        <f t="shared" si="22"/>
        <v/>
      </c>
      <c r="AR63" s="1" t="str">
        <f t="shared" si="22"/>
        <v/>
      </c>
      <c r="AS63" s="1" t="str">
        <f t="shared" si="22"/>
        <v/>
      </c>
      <c r="AT63" s="1" t="str">
        <f t="shared" si="22"/>
        <v/>
      </c>
    </row>
    <row r="64" spans="1:48" ht="20.149999999999999" customHeight="1" x14ac:dyDescent="0.2">
      <c r="A64" s="1" t="str">
        <f t="shared" si="20"/>
        <v/>
      </c>
      <c r="B64" s="1" t="str">
        <f t="shared" si="20"/>
        <v/>
      </c>
      <c r="C64" s="1" t="str">
        <f t="shared" si="20"/>
        <v/>
      </c>
      <c r="D64" s="1" t="str">
        <f t="shared" si="20"/>
        <v/>
      </c>
      <c r="E64" s="1" t="str">
        <f t="shared" si="20"/>
        <v/>
      </c>
      <c r="F64" s="33" t="s">
        <v>150</v>
      </c>
      <c r="G64" s="33"/>
      <c r="H64" s="33"/>
      <c r="I64" s="33"/>
      <c r="J64" s="46">
        <v>1</v>
      </c>
      <c r="K64" s="46"/>
      <c r="L64" s="33" t="s">
        <v>151</v>
      </c>
      <c r="M64" s="33"/>
      <c r="N64" s="33"/>
      <c r="O64" s="33" t="s">
        <v>135</v>
      </c>
      <c r="P64" s="47"/>
      <c r="Q64" s="46">
        <v>1</v>
      </c>
      <c r="R64" s="46"/>
      <c r="S64" s="33" t="s">
        <v>136</v>
      </c>
      <c r="T64" s="47"/>
      <c r="U64" s="47">
        <f ca="1">AI63</f>
        <v>10</v>
      </c>
      <c r="V64" s="47"/>
      <c r="W64" s="33" t="s">
        <v>135</v>
      </c>
      <c r="X64" s="47"/>
      <c r="Y64" s="47">
        <f ca="1">U64/2</f>
        <v>5</v>
      </c>
      <c r="Z64" s="33" t="s">
        <v>152</v>
      </c>
      <c r="AA64" s="33"/>
      <c r="AB64" s="33"/>
      <c r="AC64" s="33"/>
      <c r="AD64" s="1" t="str">
        <f t="shared" si="21"/>
        <v/>
      </c>
      <c r="AE64" s="1" t="str">
        <f t="shared" si="21"/>
        <v/>
      </c>
      <c r="AF64" s="1" t="str">
        <f t="shared" ref="AF64:AH65" si="23">IF(AF27="","",AF27)</f>
        <v/>
      </c>
      <c r="AG64" s="1" t="str">
        <f t="shared" si="23"/>
        <v/>
      </c>
      <c r="AH64" s="1" t="str">
        <f t="shared" si="23"/>
        <v/>
      </c>
      <c r="AI64" s="1" t="str">
        <f>IF(AI27="","",AI27)</f>
        <v/>
      </c>
      <c r="AJ64" s="1" t="str">
        <f>IF(AJ27="","",AJ27)</f>
        <v/>
      </c>
      <c r="AK64" s="1" t="str">
        <f>IF(AK27="","",AK27)</f>
        <v/>
      </c>
      <c r="AL64" s="1" t="str">
        <f>IF(AL27="","",AL27)</f>
        <v/>
      </c>
      <c r="AM64" s="1" t="str">
        <f t="shared" si="22"/>
        <v/>
      </c>
      <c r="AN64" s="1" t="str">
        <f t="shared" si="22"/>
        <v/>
      </c>
      <c r="AO64" s="1" t="str">
        <f t="shared" si="22"/>
        <v/>
      </c>
      <c r="AP64" s="1" t="str">
        <f t="shared" si="22"/>
        <v/>
      </c>
      <c r="AQ64" s="1" t="str">
        <f t="shared" si="22"/>
        <v/>
      </c>
      <c r="AR64" s="1" t="str">
        <f t="shared" si="22"/>
        <v/>
      </c>
      <c r="AS64" s="1" t="str">
        <f t="shared" si="22"/>
        <v/>
      </c>
      <c r="AT64" s="1" t="str">
        <f t="shared" si="22"/>
        <v/>
      </c>
    </row>
    <row r="65" spans="1:46" ht="20.149999999999999" customHeight="1" x14ac:dyDescent="0.2">
      <c r="A65" s="1" t="str">
        <f t="shared" si="20"/>
        <v/>
      </c>
      <c r="B65" s="1" t="str">
        <f t="shared" si="20"/>
        <v/>
      </c>
      <c r="C65" s="1" t="str">
        <f t="shared" si="20"/>
        <v/>
      </c>
      <c r="D65" s="1" t="str">
        <f t="shared" si="20"/>
        <v/>
      </c>
      <c r="E65" s="1" t="str">
        <f t="shared" si="20"/>
        <v/>
      </c>
      <c r="F65" s="33"/>
      <c r="G65" s="33"/>
      <c r="H65" s="33"/>
      <c r="I65" s="33"/>
      <c r="J65" s="49">
        <v>2</v>
      </c>
      <c r="K65" s="49"/>
      <c r="L65" s="33"/>
      <c r="M65" s="33"/>
      <c r="N65" s="33"/>
      <c r="O65" s="47"/>
      <c r="P65" s="47"/>
      <c r="Q65" s="49">
        <v>2</v>
      </c>
      <c r="R65" s="49"/>
      <c r="S65" s="47"/>
      <c r="T65" s="47"/>
      <c r="U65" s="47"/>
      <c r="V65" s="47"/>
      <c r="W65" s="47"/>
      <c r="X65" s="47"/>
      <c r="Y65" s="47"/>
      <c r="Z65" s="33"/>
      <c r="AA65" s="33"/>
      <c r="AB65" s="33"/>
      <c r="AC65" s="33"/>
      <c r="AD65" s="1" t="str">
        <f t="shared" si="21"/>
        <v/>
      </c>
      <c r="AE65" s="1" t="str">
        <f t="shared" si="21"/>
        <v/>
      </c>
      <c r="AF65" s="1" t="str">
        <f t="shared" si="23"/>
        <v/>
      </c>
      <c r="AG65" s="1" t="str">
        <f t="shared" si="23"/>
        <v/>
      </c>
      <c r="AH65" s="1" t="str">
        <f t="shared" si="23"/>
        <v/>
      </c>
      <c r="AI65" s="1" t="str">
        <f>IF(AI28="","",AI28)</f>
        <v/>
      </c>
      <c r="AJ65" s="1" t="str">
        <f>IF(AJ28="","",AJ28)</f>
        <v/>
      </c>
      <c r="AK65" s="1" t="str">
        <f>IF(AK28="","",AK28)</f>
        <v/>
      </c>
      <c r="AL65" s="1" t="str">
        <f>IF(AL28="","",AL28)</f>
        <v/>
      </c>
      <c r="AM65" s="1" t="str">
        <f t="shared" si="22"/>
        <v/>
      </c>
      <c r="AN65" s="1" t="str">
        <f t="shared" si="22"/>
        <v/>
      </c>
      <c r="AO65" s="1" t="str">
        <f t="shared" si="22"/>
        <v/>
      </c>
      <c r="AP65" s="1" t="str">
        <f t="shared" si="22"/>
        <v/>
      </c>
      <c r="AQ65" s="1" t="str">
        <f t="shared" si="22"/>
        <v/>
      </c>
      <c r="AR65" s="1" t="str">
        <f t="shared" si="22"/>
        <v/>
      </c>
      <c r="AS65" s="1" t="str">
        <f t="shared" si="22"/>
        <v/>
      </c>
      <c r="AT65" s="1" t="str">
        <f t="shared" si="22"/>
        <v/>
      </c>
    </row>
    <row r="66" spans="1:46" ht="20.149999999999999" customHeight="1" x14ac:dyDescent="0.2">
      <c r="A66" s="1" t="str">
        <f t="shared" ref="A66:AT66" si="24">IF(A29="","",A29)</f>
        <v/>
      </c>
      <c r="B66" s="1" t="str">
        <f t="shared" si="24"/>
        <v/>
      </c>
      <c r="C66" s="1" t="str">
        <f t="shared" si="24"/>
        <v/>
      </c>
      <c r="D66" s="1" t="str">
        <f t="shared" si="24"/>
        <v/>
      </c>
      <c r="E66" s="1" t="str">
        <f t="shared" si="24"/>
        <v/>
      </c>
      <c r="F66" s="1" t="str">
        <f t="shared" si="24"/>
        <v/>
      </c>
      <c r="G66" s="1" t="str">
        <f t="shared" si="24"/>
        <v/>
      </c>
      <c r="H66" s="1" t="str">
        <f t="shared" si="24"/>
        <v/>
      </c>
      <c r="I66" s="1" t="str">
        <f t="shared" si="24"/>
        <v/>
      </c>
      <c r="J66" s="1" t="str">
        <f t="shared" si="24"/>
        <v/>
      </c>
      <c r="K66" s="1" t="str">
        <f t="shared" si="24"/>
        <v/>
      </c>
      <c r="L66" s="1" t="str">
        <f t="shared" si="24"/>
        <v/>
      </c>
      <c r="M66" s="1" t="str">
        <f t="shared" si="24"/>
        <v/>
      </c>
      <c r="N66" s="1" t="str">
        <f t="shared" si="24"/>
        <v/>
      </c>
      <c r="O66" s="1" t="str">
        <f t="shared" si="24"/>
        <v/>
      </c>
      <c r="P66" s="1" t="str">
        <f t="shared" si="24"/>
        <v/>
      </c>
      <c r="Q66" s="1" t="str">
        <f t="shared" si="24"/>
        <v/>
      </c>
      <c r="R66" s="1" t="str">
        <f t="shared" si="24"/>
        <v/>
      </c>
      <c r="S66" s="1" t="str">
        <f t="shared" si="24"/>
        <v/>
      </c>
      <c r="T66" s="1" t="str">
        <f t="shared" si="24"/>
        <v/>
      </c>
      <c r="U66" s="1" t="str">
        <f t="shared" si="24"/>
        <v/>
      </c>
      <c r="V66" s="1" t="str">
        <f t="shared" si="24"/>
        <v/>
      </c>
      <c r="W66" s="1" t="str">
        <f t="shared" si="24"/>
        <v/>
      </c>
      <c r="X66" s="1" t="str">
        <f t="shared" si="24"/>
        <v/>
      </c>
      <c r="Y66" s="1" t="str">
        <f t="shared" si="24"/>
        <v/>
      </c>
      <c r="Z66" s="1" t="str">
        <f t="shared" si="24"/>
        <v/>
      </c>
      <c r="AA66" s="1" t="str">
        <f t="shared" si="24"/>
        <v/>
      </c>
      <c r="AB66" s="1" t="str">
        <f t="shared" si="24"/>
        <v/>
      </c>
      <c r="AC66" s="1" t="str">
        <f t="shared" si="24"/>
        <v/>
      </c>
      <c r="AD66" s="1" t="str">
        <f t="shared" si="24"/>
        <v/>
      </c>
      <c r="AE66" s="1" t="str">
        <f t="shared" si="24"/>
        <v/>
      </c>
      <c r="AF66" s="1" t="str">
        <f t="shared" si="24"/>
        <v/>
      </c>
      <c r="AG66" s="1" t="str">
        <f t="shared" si="24"/>
        <v/>
      </c>
      <c r="AH66" s="1" t="str">
        <f t="shared" si="24"/>
        <v/>
      </c>
      <c r="AI66" s="1" t="str">
        <f t="shared" si="24"/>
        <v/>
      </c>
      <c r="AJ66" s="1" t="str">
        <f t="shared" si="24"/>
        <v/>
      </c>
      <c r="AK66" s="1" t="str">
        <f t="shared" si="24"/>
        <v/>
      </c>
      <c r="AL66" s="1" t="str">
        <f t="shared" si="24"/>
        <v/>
      </c>
      <c r="AM66" s="1" t="str">
        <f t="shared" si="24"/>
        <v/>
      </c>
      <c r="AN66" s="1" t="str">
        <f t="shared" si="24"/>
        <v/>
      </c>
      <c r="AO66" s="1" t="str">
        <f t="shared" si="24"/>
        <v/>
      </c>
      <c r="AP66" s="1" t="str">
        <f t="shared" si="24"/>
        <v/>
      </c>
      <c r="AQ66" s="1" t="str">
        <f t="shared" si="24"/>
        <v/>
      </c>
      <c r="AR66" s="1" t="str">
        <f t="shared" si="24"/>
        <v/>
      </c>
      <c r="AS66" s="1" t="str">
        <f t="shared" si="24"/>
        <v/>
      </c>
      <c r="AT66" s="1" t="str">
        <f t="shared" si="24"/>
        <v/>
      </c>
    </row>
    <row r="67" spans="1:46" ht="20.149999999999999" customHeight="1" x14ac:dyDescent="0.2">
      <c r="A67" s="1" t="str">
        <f>IF(A30="","",A30)</f>
        <v/>
      </c>
      <c r="B67" s="1" t="str">
        <f>IF(B30="","",B30)</f>
        <v/>
      </c>
      <c r="C67" s="1" t="str">
        <f>IF(C30="","",C30)</f>
        <v>(2)</v>
      </c>
      <c r="D67" s="1"/>
      <c r="E67" s="1"/>
      <c r="F67" s="1" t="str">
        <f>IF(F30="","",F30)</f>
        <v>ＦＧの長さを求めなさい。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 ht="20.149999999999999" customHeight="1" x14ac:dyDescent="0.2">
      <c r="A68" s="1" t="str">
        <f t="shared" ref="A68:AT68" si="25">IF(A31="","",A31)</f>
        <v/>
      </c>
      <c r="B68" s="1" t="str">
        <f t="shared" si="25"/>
        <v/>
      </c>
      <c r="C68" s="1" t="str">
        <f t="shared" si="25"/>
        <v/>
      </c>
      <c r="D68" s="1" t="str">
        <f t="shared" si="25"/>
        <v/>
      </c>
      <c r="E68" s="1" t="str">
        <f t="shared" si="25"/>
        <v/>
      </c>
      <c r="F68" s="1" t="str">
        <f t="shared" si="25"/>
        <v/>
      </c>
      <c r="G68" s="1" t="str">
        <f t="shared" si="25"/>
        <v/>
      </c>
      <c r="H68" s="1" t="str">
        <f t="shared" si="25"/>
        <v/>
      </c>
      <c r="I68" s="1" t="str">
        <f t="shared" si="25"/>
        <v/>
      </c>
      <c r="J68" s="1" t="str">
        <f t="shared" si="25"/>
        <v/>
      </c>
      <c r="K68" s="1" t="str">
        <f t="shared" si="25"/>
        <v/>
      </c>
      <c r="L68" s="1" t="str">
        <f t="shared" si="25"/>
        <v/>
      </c>
      <c r="M68" s="1" t="str">
        <f t="shared" si="25"/>
        <v/>
      </c>
      <c r="N68" s="1" t="str">
        <f t="shared" si="25"/>
        <v/>
      </c>
      <c r="O68" s="1" t="str">
        <f t="shared" si="25"/>
        <v/>
      </c>
      <c r="P68" s="1" t="str">
        <f t="shared" si="25"/>
        <v/>
      </c>
      <c r="Q68" s="1" t="str">
        <f t="shared" si="25"/>
        <v/>
      </c>
      <c r="R68" s="1" t="str">
        <f t="shared" si="25"/>
        <v/>
      </c>
      <c r="S68" s="1" t="str">
        <f t="shared" si="25"/>
        <v/>
      </c>
      <c r="T68" s="1" t="str">
        <f t="shared" si="25"/>
        <v/>
      </c>
      <c r="U68" s="1" t="str">
        <f t="shared" si="25"/>
        <v/>
      </c>
      <c r="V68" s="1" t="str">
        <f t="shared" si="25"/>
        <v/>
      </c>
      <c r="W68" s="1" t="str">
        <f t="shared" si="25"/>
        <v/>
      </c>
      <c r="X68" s="1" t="str">
        <f t="shared" si="25"/>
        <v/>
      </c>
      <c r="Y68" s="1" t="str">
        <f t="shared" si="25"/>
        <v/>
      </c>
      <c r="Z68" s="1" t="str">
        <f t="shared" si="25"/>
        <v/>
      </c>
      <c r="AA68" s="1" t="str">
        <f t="shared" si="25"/>
        <v/>
      </c>
      <c r="AB68" s="1" t="str">
        <f t="shared" si="25"/>
        <v/>
      </c>
      <c r="AC68" s="1" t="str">
        <f t="shared" si="25"/>
        <v/>
      </c>
      <c r="AD68" s="1" t="str">
        <f t="shared" si="25"/>
        <v/>
      </c>
      <c r="AE68" s="1" t="str">
        <f t="shared" si="25"/>
        <v/>
      </c>
      <c r="AF68" s="1" t="str">
        <f t="shared" si="25"/>
        <v/>
      </c>
      <c r="AG68" s="1" t="str">
        <f t="shared" si="25"/>
        <v/>
      </c>
      <c r="AH68" s="1" t="str">
        <f t="shared" si="25"/>
        <v/>
      </c>
      <c r="AI68" s="1" t="str">
        <f t="shared" si="25"/>
        <v/>
      </c>
      <c r="AJ68" s="1" t="str">
        <f t="shared" si="25"/>
        <v/>
      </c>
      <c r="AK68" s="1" t="str">
        <f t="shared" si="25"/>
        <v/>
      </c>
      <c r="AL68" s="1" t="str">
        <f t="shared" si="25"/>
        <v/>
      </c>
      <c r="AM68" s="1" t="str">
        <f t="shared" si="25"/>
        <v/>
      </c>
      <c r="AN68" s="1" t="str">
        <f t="shared" si="25"/>
        <v/>
      </c>
      <c r="AO68" s="1" t="str">
        <f t="shared" si="25"/>
        <v/>
      </c>
      <c r="AP68" s="1" t="str">
        <f t="shared" si="25"/>
        <v/>
      </c>
      <c r="AQ68" s="1" t="str">
        <f t="shared" si="25"/>
        <v/>
      </c>
      <c r="AR68" s="1" t="str">
        <f t="shared" si="25"/>
        <v/>
      </c>
      <c r="AS68" s="1" t="str">
        <f t="shared" si="25"/>
        <v/>
      </c>
      <c r="AT68" s="1" t="str">
        <f t="shared" si="25"/>
        <v/>
      </c>
    </row>
    <row r="69" spans="1:46" ht="20.149999999999999" customHeight="1" x14ac:dyDescent="0.2">
      <c r="A69" s="1" t="str">
        <f t="shared" ref="A69:E72" si="26">IF(A32="","",A32)</f>
        <v/>
      </c>
      <c r="B69" s="1" t="str">
        <f t="shared" si="26"/>
        <v/>
      </c>
      <c r="C69" s="1" t="str">
        <f t="shared" si="26"/>
        <v/>
      </c>
      <c r="D69" s="1" t="str">
        <f t="shared" si="26"/>
        <v/>
      </c>
      <c r="E69" s="1" t="str">
        <f t="shared" si="26"/>
        <v/>
      </c>
      <c r="F69" s="15" t="s">
        <v>149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15" t="s">
        <v>151</v>
      </c>
      <c r="Z69" s="20"/>
      <c r="AA69" s="20"/>
      <c r="AB69" s="33" t="s">
        <v>158</v>
      </c>
      <c r="AC69" s="33"/>
      <c r="AD69" s="15" t="s">
        <v>155</v>
      </c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 ht="20.149999999999999" customHeight="1" x14ac:dyDescent="0.2">
      <c r="A70" s="1" t="str">
        <f t="shared" si="26"/>
        <v/>
      </c>
      <c r="B70" s="1" t="str">
        <f t="shared" si="26"/>
        <v/>
      </c>
      <c r="C70" s="1" t="str">
        <f t="shared" si="26"/>
        <v/>
      </c>
      <c r="D70" s="1" t="str">
        <f t="shared" si="26"/>
        <v/>
      </c>
      <c r="E70" s="1" t="str">
        <f t="shared" si="26"/>
        <v/>
      </c>
      <c r="F70" s="15" t="s">
        <v>159</v>
      </c>
      <c r="G70" s="20"/>
      <c r="H70" s="20"/>
      <c r="I70" s="20"/>
      <c r="J70" s="20"/>
      <c r="K70" s="20"/>
      <c r="L70" s="20"/>
      <c r="M70" s="20"/>
      <c r="N70" s="15" t="s">
        <v>151</v>
      </c>
      <c r="O70" s="20"/>
      <c r="P70" s="20"/>
      <c r="Q70" s="33" t="s">
        <v>158</v>
      </c>
      <c r="R70" s="33"/>
      <c r="S70" s="15" t="s">
        <v>160</v>
      </c>
      <c r="T70" s="20"/>
      <c r="U70" s="20"/>
      <c r="V70" s="15" t="s">
        <v>156</v>
      </c>
      <c r="W70" s="20"/>
      <c r="X70" s="20"/>
      <c r="Y70" s="20"/>
      <c r="Z70" s="20"/>
      <c r="AA70" s="20"/>
      <c r="AB70" s="20"/>
      <c r="AC70" s="20"/>
      <c r="AD70" s="20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</row>
    <row r="71" spans="1:46" ht="20.149999999999999" customHeight="1" x14ac:dyDescent="0.2">
      <c r="A71" s="1" t="str">
        <f t="shared" si="26"/>
        <v/>
      </c>
      <c r="B71" s="1" t="str">
        <f t="shared" si="26"/>
        <v/>
      </c>
      <c r="C71" s="1" t="str">
        <f t="shared" si="26"/>
        <v/>
      </c>
      <c r="D71" s="1" t="str">
        <f t="shared" si="26"/>
        <v/>
      </c>
      <c r="E71" s="1" t="str">
        <f t="shared" si="26"/>
        <v/>
      </c>
      <c r="F71" s="15" t="s">
        <v>161</v>
      </c>
      <c r="G71" s="20"/>
      <c r="H71" s="20"/>
      <c r="I71" s="20"/>
      <c r="J71" s="20">
        <v>2</v>
      </c>
      <c r="K71" s="15" t="s">
        <v>162</v>
      </c>
      <c r="L71" s="20"/>
      <c r="M71" s="20"/>
      <c r="N71" s="20"/>
      <c r="O71" s="20">
        <v>2</v>
      </c>
      <c r="P71" s="33" t="s">
        <v>163</v>
      </c>
      <c r="Q71" s="33"/>
      <c r="R71" s="47">
        <f ca="1">AI63</f>
        <v>10</v>
      </c>
      <c r="S71" s="47"/>
      <c r="T71" s="33" t="s">
        <v>164</v>
      </c>
      <c r="U71" s="47"/>
      <c r="V71" s="47">
        <f ca="1">O71*R71</f>
        <v>20</v>
      </c>
      <c r="W71" s="47"/>
      <c r="X71" s="20"/>
      <c r="Y71" s="20"/>
      <c r="Z71" s="20"/>
      <c r="AA71" s="20"/>
      <c r="AB71" s="20"/>
      <c r="AC71" s="20"/>
      <c r="AD71" s="20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</row>
    <row r="72" spans="1:46" ht="20.149999999999999" customHeight="1" x14ac:dyDescent="0.2">
      <c r="A72" s="1" t="str">
        <f t="shared" si="26"/>
        <v/>
      </c>
      <c r="B72" s="1" t="str">
        <f t="shared" si="26"/>
        <v/>
      </c>
      <c r="C72" s="1" t="str">
        <f t="shared" si="26"/>
        <v/>
      </c>
      <c r="D72" s="1" t="str">
        <f t="shared" si="26"/>
        <v/>
      </c>
      <c r="E72" s="1" t="str">
        <f t="shared" si="26"/>
        <v/>
      </c>
      <c r="F72" s="15" t="s">
        <v>165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47">
        <f ca="1">V71</f>
        <v>20</v>
      </c>
      <c r="S72" s="47"/>
      <c r="T72" s="33" t="s">
        <v>166</v>
      </c>
      <c r="U72" s="47"/>
      <c r="V72" s="47">
        <f ca="1">Y64</f>
        <v>5</v>
      </c>
      <c r="W72" s="47"/>
      <c r="X72" s="33" t="s">
        <v>164</v>
      </c>
      <c r="Y72" s="47"/>
      <c r="Z72" s="47">
        <f ca="1">R72-V72</f>
        <v>15</v>
      </c>
      <c r="AA72" s="47"/>
      <c r="AB72" s="15" t="s">
        <v>167</v>
      </c>
      <c r="AC72" s="20"/>
      <c r="AD72" s="20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</row>
    <row r="73" spans="1:46" ht="20.149999999999999" customHeight="1" x14ac:dyDescent="0.2">
      <c r="A73" s="1" t="str">
        <f t="shared" ref="A73:AT73" si="27">IF(A36="","",A36)</f>
        <v/>
      </c>
      <c r="B73" s="1" t="str">
        <f t="shared" si="27"/>
        <v/>
      </c>
      <c r="C73" s="1" t="str">
        <f t="shared" si="27"/>
        <v/>
      </c>
      <c r="D73" s="1" t="str">
        <f t="shared" si="27"/>
        <v/>
      </c>
      <c r="E73" s="1" t="str">
        <f t="shared" si="27"/>
        <v/>
      </c>
      <c r="F73" s="1" t="str">
        <f t="shared" si="27"/>
        <v/>
      </c>
      <c r="G73" s="1" t="str">
        <f t="shared" si="27"/>
        <v/>
      </c>
      <c r="H73" s="1" t="str">
        <f t="shared" si="27"/>
        <v/>
      </c>
      <c r="I73" s="1" t="str">
        <f t="shared" si="27"/>
        <v/>
      </c>
      <c r="J73" s="1" t="str">
        <f t="shared" si="27"/>
        <v/>
      </c>
      <c r="K73" s="1" t="str">
        <f t="shared" si="27"/>
        <v/>
      </c>
      <c r="L73" s="1" t="str">
        <f t="shared" si="27"/>
        <v/>
      </c>
      <c r="M73" s="1" t="str">
        <f t="shared" si="27"/>
        <v/>
      </c>
      <c r="N73" s="1" t="str">
        <f t="shared" si="27"/>
        <v/>
      </c>
      <c r="O73" s="1" t="str">
        <f t="shared" si="27"/>
        <v/>
      </c>
      <c r="P73" s="1" t="str">
        <f t="shared" si="27"/>
        <v/>
      </c>
      <c r="Q73" s="1" t="str">
        <f t="shared" si="27"/>
        <v/>
      </c>
      <c r="R73" s="1" t="str">
        <f t="shared" si="27"/>
        <v/>
      </c>
      <c r="S73" s="1" t="str">
        <f t="shared" si="27"/>
        <v/>
      </c>
      <c r="T73" s="1" t="str">
        <f t="shared" si="27"/>
        <v/>
      </c>
      <c r="U73" s="1" t="str">
        <f t="shared" si="27"/>
        <v/>
      </c>
      <c r="V73" s="1" t="str">
        <f t="shared" si="27"/>
        <v/>
      </c>
      <c r="W73" s="1" t="str">
        <f t="shared" si="27"/>
        <v/>
      </c>
      <c r="X73" s="1" t="str">
        <f t="shared" si="27"/>
        <v/>
      </c>
      <c r="Y73" s="1" t="str">
        <f t="shared" si="27"/>
        <v/>
      </c>
      <c r="Z73" s="1" t="str">
        <f t="shared" si="27"/>
        <v/>
      </c>
      <c r="AA73" s="1" t="str">
        <f t="shared" si="27"/>
        <v/>
      </c>
      <c r="AB73" s="1"/>
      <c r="AC73" s="1" t="str">
        <f t="shared" si="27"/>
        <v/>
      </c>
      <c r="AD73" s="1" t="str">
        <f t="shared" si="27"/>
        <v/>
      </c>
      <c r="AE73" s="1" t="str">
        <f t="shared" si="27"/>
        <v/>
      </c>
      <c r="AF73" s="1" t="str">
        <f t="shared" si="27"/>
        <v/>
      </c>
      <c r="AG73" s="1" t="str">
        <f t="shared" si="27"/>
        <v/>
      </c>
      <c r="AH73" s="1" t="str">
        <f t="shared" si="27"/>
        <v/>
      </c>
      <c r="AI73" s="1" t="str">
        <f t="shared" si="27"/>
        <v/>
      </c>
      <c r="AJ73" s="1" t="str">
        <f t="shared" si="27"/>
        <v/>
      </c>
      <c r="AK73" s="1" t="str">
        <f t="shared" si="27"/>
        <v/>
      </c>
      <c r="AL73" s="1" t="str">
        <f t="shared" si="27"/>
        <v/>
      </c>
      <c r="AM73" s="1" t="str">
        <f t="shared" si="27"/>
        <v/>
      </c>
      <c r="AN73" s="1" t="str">
        <f t="shared" si="27"/>
        <v/>
      </c>
      <c r="AO73" s="1" t="str">
        <f t="shared" si="27"/>
        <v/>
      </c>
      <c r="AP73" s="1" t="str">
        <f t="shared" si="27"/>
        <v/>
      </c>
      <c r="AQ73" s="1" t="str">
        <f t="shared" si="27"/>
        <v/>
      </c>
      <c r="AR73" s="1" t="str">
        <f t="shared" si="27"/>
        <v/>
      </c>
      <c r="AS73" s="1" t="str">
        <f t="shared" si="27"/>
        <v/>
      </c>
      <c r="AT73" s="1" t="str">
        <f t="shared" si="27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87">
    <mergeCell ref="R72:S72"/>
    <mergeCell ref="T72:U72"/>
    <mergeCell ref="V72:W72"/>
    <mergeCell ref="X72:Y72"/>
    <mergeCell ref="AB69:AC69"/>
    <mergeCell ref="Q70:R70"/>
    <mergeCell ref="P71:Q71"/>
    <mergeCell ref="R71:S71"/>
    <mergeCell ref="T71:U71"/>
    <mergeCell ref="V71:W71"/>
    <mergeCell ref="Z72:AA72"/>
    <mergeCell ref="F64:I65"/>
    <mergeCell ref="J64:K64"/>
    <mergeCell ref="J65:K65"/>
    <mergeCell ref="L64:N65"/>
    <mergeCell ref="AK54:AL55"/>
    <mergeCell ref="AI55:AJ55"/>
    <mergeCell ref="U64:V65"/>
    <mergeCell ref="W64:X65"/>
    <mergeCell ref="Y64:Y65"/>
    <mergeCell ref="Z64:AC65"/>
    <mergeCell ref="O64:P65"/>
    <mergeCell ref="Q64:R64"/>
    <mergeCell ref="Q65:R65"/>
    <mergeCell ref="S64:T65"/>
    <mergeCell ref="AB52:AC52"/>
    <mergeCell ref="AB53:AC53"/>
    <mergeCell ref="AI54:AJ54"/>
    <mergeCell ref="V54:AG55"/>
    <mergeCell ref="X52:Y52"/>
    <mergeCell ref="X53:Y53"/>
    <mergeCell ref="V52:W53"/>
    <mergeCell ref="Z52:AA53"/>
    <mergeCell ref="D52:O53"/>
    <mergeCell ref="P52:Q52"/>
    <mergeCell ref="P53:Q53"/>
    <mergeCell ref="T52:U52"/>
    <mergeCell ref="T53:U53"/>
    <mergeCell ref="R52:S53"/>
    <mergeCell ref="W50:X50"/>
    <mergeCell ref="H51:I51"/>
    <mergeCell ref="O51:P51"/>
    <mergeCell ref="W51:X51"/>
    <mergeCell ref="O50:P50"/>
    <mergeCell ref="Q50:R51"/>
    <mergeCell ref="S50:T51"/>
    <mergeCell ref="U50:V51"/>
    <mergeCell ref="D50:G51"/>
    <mergeCell ref="H50:I50"/>
    <mergeCell ref="J50:L51"/>
    <mergeCell ref="M50:N51"/>
    <mergeCell ref="O49:P49"/>
    <mergeCell ref="D48:G49"/>
    <mergeCell ref="H48:I48"/>
    <mergeCell ref="J48:L49"/>
    <mergeCell ref="M48:N49"/>
    <mergeCell ref="H49:I49"/>
    <mergeCell ref="W49:X49"/>
    <mergeCell ref="U46:V47"/>
    <mergeCell ref="W46:X46"/>
    <mergeCell ref="W47:X47"/>
    <mergeCell ref="S48:T49"/>
    <mergeCell ref="U48:V49"/>
    <mergeCell ref="O46:P46"/>
    <mergeCell ref="O47:P47"/>
    <mergeCell ref="Q46:R47"/>
    <mergeCell ref="S46:T47"/>
    <mergeCell ref="W48:X48"/>
    <mergeCell ref="O48:P48"/>
    <mergeCell ref="Q48:R49"/>
    <mergeCell ref="D46:G47"/>
    <mergeCell ref="H46:I46"/>
    <mergeCell ref="H47:I47"/>
    <mergeCell ref="J46:L47"/>
    <mergeCell ref="M46:N47"/>
    <mergeCell ref="AO1:AP1"/>
    <mergeCell ref="AO38:AP38"/>
    <mergeCell ref="AI26:AJ26"/>
    <mergeCell ref="AI63:AJ63"/>
    <mergeCell ref="AL10:AM10"/>
    <mergeCell ref="AL11:AM11"/>
    <mergeCell ref="AL12:AM12"/>
    <mergeCell ref="AL47:AM47"/>
    <mergeCell ref="AL48:AM48"/>
    <mergeCell ref="AL49:AM49"/>
    <mergeCell ref="AM54:AN55"/>
    <mergeCell ref="AO54:AP5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100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style="28" customWidth="1"/>
    <col min="47" max="48" width="9" style="17"/>
    <col min="49" max="53" width="9" style="18"/>
  </cols>
  <sheetData>
    <row r="1" spans="1:53" ht="23.5" x14ac:dyDescent="0.2">
      <c r="D1" s="3" t="s">
        <v>323</v>
      </c>
      <c r="AM1" s="2" t="s">
        <v>34</v>
      </c>
      <c r="AN1" s="2"/>
      <c r="AO1" s="45"/>
      <c r="AP1" s="45"/>
      <c r="AR1" s="17"/>
      <c r="AU1" s="18"/>
      <c r="AV1" s="18"/>
      <c r="AY1"/>
      <c r="AZ1"/>
      <c r="BA1"/>
    </row>
    <row r="2" spans="1:53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U2" s="18"/>
      <c r="AV2" s="18"/>
      <c r="AY2"/>
      <c r="AZ2"/>
      <c r="BA2"/>
    </row>
    <row r="3" spans="1:53" ht="20.149999999999999" customHeight="1" x14ac:dyDescent="0.2">
      <c r="A3" s="1" t="s">
        <v>265</v>
      </c>
      <c r="C3" t="s">
        <v>258</v>
      </c>
      <c r="F3">
        <f ca="1">INT(RAND()*3+2)</f>
        <v>3</v>
      </c>
      <c r="G3" t="s">
        <v>259</v>
      </c>
      <c r="M3" s="1"/>
      <c r="P3">
        <f ca="1">INT(RAND()*5+5)</f>
        <v>5</v>
      </c>
      <c r="Q3" t="s">
        <v>260</v>
      </c>
      <c r="AC3" t="s">
        <v>261</v>
      </c>
    </row>
    <row r="4" spans="1:53" ht="20.149999999999999" customHeight="1" x14ac:dyDescent="0.2">
      <c r="B4" s="1"/>
      <c r="C4" s="1" t="s">
        <v>262</v>
      </c>
      <c r="F4" t="s">
        <v>298</v>
      </c>
    </row>
    <row r="5" spans="1:53" ht="20.149999999999999" customHeight="1" x14ac:dyDescent="0.2"/>
    <row r="6" spans="1:53" ht="20.149999999999999" customHeight="1" x14ac:dyDescent="0.2"/>
    <row r="7" spans="1:53" ht="20.149999999999999" customHeight="1" x14ac:dyDescent="0.2">
      <c r="B7" s="1"/>
      <c r="C7" s="1" t="s">
        <v>263</v>
      </c>
      <c r="F7" t="s">
        <v>264</v>
      </c>
    </row>
    <row r="8" spans="1:53" ht="20.149999999999999" customHeight="1" x14ac:dyDescent="0.2"/>
    <row r="9" spans="1:53" ht="20.149999999999999" customHeight="1" x14ac:dyDescent="0.2"/>
    <row r="10" spans="1:53" ht="20.149999999999999" customHeight="1" x14ac:dyDescent="0.2">
      <c r="AF10" s="17"/>
    </row>
    <row r="11" spans="1:53" ht="20.149999999999999" customHeight="1" x14ac:dyDescent="0.2">
      <c r="B11" s="1"/>
      <c r="C11" s="1"/>
    </row>
    <row r="12" spans="1:53" ht="20.149999999999999" customHeight="1" x14ac:dyDescent="0.2">
      <c r="C12" s="1" t="s">
        <v>275</v>
      </c>
      <c r="F12" t="s">
        <v>266</v>
      </c>
    </row>
    <row r="13" spans="1:53" ht="20.149999999999999" customHeight="1" x14ac:dyDescent="0.2"/>
    <row r="14" spans="1:53" ht="20.149999999999999" customHeight="1" x14ac:dyDescent="0.2"/>
    <row r="15" spans="1:53" ht="20.149999999999999" customHeight="1" x14ac:dyDescent="0.2">
      <c r="C15" s="1"/>
    </row>
    <row r="16" spans="1:53" ht="20.149999999999999" customHeight="1" x14ac:dyDescent="0.2"/>
    <row r="17" spans="1:56" ht="20.149999999999999" customHeight="1" x14ac:dyDescent="0.2">
      <c r="C17" s="1" t="s">
        <v>267</v>
      </c>
      <c r="F17" t="s">
        <v>268</v>
      </c>
    </row>
    <row r="18" spans="1:56" ht="20.149999999999999" customHeight="1" x14ac:dyDescent="0.2"/>
    <row r="19" spans="1:56" ht="20.149999999999999" customHeight="1" x14ac:dyDescent="0.2">
      <c r="A19" s="1"/>
    </row>
    <row r="20" spans="1:56" ht="20.149999999999999" customHeight="1" x14ac:dyDescent="0.2">
      <c r="A20" s="1"/>
    </row>
    <row r="21" spans="1:56" ht="20.149999999999999" customHeight="1" x14ac:dyDescent="0.2">
      <c r="A21" s="1"/>
      <c r="I21" s="35"/>
      <c r="J21" s="35"/>
    </row>
    <row r="22" spans="1:56" ht="20.149999999999999" customHeight="1" x14ac:dyDescent="0.2">
      <c r="I22" s="35"/>
      <c r="J22" s="35"/>
      <c r="K22" s="35"/>
    </row>
    <row r="23" spans="1:56" ht="20.149999999999999" customHeight="1" x14ac:dyDescent="0.2">
      <c r="A23" s="1" t="s">
        <v>269</v>
      </c>
      <c r="C23" t="s">
        <v>270</v>
      </c>
      <c r="H23">
        <f ca="1">INT(RAND()*3+4)</f>
        <v>4</v>
      </c>
      <c r="I23" s="35" t="s">
        <v>271</v>
      </c>
      <c r="J23" s="35"/>
      <c r="K23">
        <f ca="1">INT(RAND()*2+2)</f>
        <v>2</v>
      </c>
      <c r="L23" t="s">
        <v>272</v>
      </c>
    </row>
    <row r="24" spans="1:56" ht="20.149999999999999" customHeight="1" x14ac:dyDescent="0.2">
      <c r="C24" s="1" t="s">
        <v>290</v>
      </c>
      <c r="F24" t="s">
        <v>273</v>
      </c>
      <c r="L24" s="35">
        <f ca="1">INT(RAND()*4+1)*200</f>
        <v>400</v>
      </c>
      <c r="M24" s="35"/>
      <c r="N24" s="35"/>
      <c r="O24" t="s">
        <v>274</v>
      </c>
      <c r="AU24"/>
      <c r="AV24"/>
      <c r="AW24"/>
      <c r="AX24" s="17"/>
      <c r="AY24" s="17"/>
      <c r="BB24" s="18"/>
      <c r="BC24" s="18"/>
      <c r="BD24" s="18"/>
    </row>
    <row r="25" spans="1:56" ht="20.149999999999999" customHeight="1" x14ac:dyDescent="0.2"/>
    <row r="26" spans="1:56" ht="20.149999999999999" customHeight="1" x14ac:dyDescent="0.2"/>
    <row r="27" spans="1:56" ht="20.149999999999999" customHeight="1" x14ac:dyDescent="0.2"/>
    <row r="28" spans="1:56" ht="20.149999999999999" customHeight="1" x14ac:dyDescent="0.2"/>
    <row r="29" spans="1:56" ht="20.149999999999999" customHeight="1" x14ac:dyDescent="0.2"/>
    <row r="30" spans="1:56" ht="20.149999999999999" customHeight="1" x14ac:dyDescent="0.2">
      <c r="C30" s="1"/>
    </row>
    <row r="31" spans="1:56" ht="20.149999999999999" customHeight="1" x14ac:dyDescent="0.2">
      <c r="C31" s="1" t="s">
        <v>291</v>
      </c>
      <c r="F31" t="s">
        <v>292</v>
      </c>
      <c r="L31" s="35">
        <f ca="1">INT(RAND()*3+1)*60</f>
        <v>120</v>
      </c>
      <c r="M31" s="35"/>
      <c r="N31" s="35"/>
      <c r="O31" t="s">
        <v>293</v>
      </c>
    </row>
    <row r="32" spans="1:56" ht="20.149999999999999" customHeight="1" x14ac:dyDescent="0.2"/>
    <row r="33" spans="1:53" ht="20.149999999999999" customHeight="1" x14ac:dyDescent="0.2"/>
    <row r="34" spans="1:53" ht="20.149999999999999" customHeight="1" x14ac:dyDescent="0.2"/>
    <row r="35" spans="1:53" ht="20.149999999999999" customHeight="1" x14ac:dyDescent="0.2"/>
    <row r="36" spans="1:53" ht="19" customHeight="1" x14ac:dyDescent="0.2"/>
    <row r="37" spans="1:53" ht="19" customHeight="1" x14ac:dyDescent="0.2"/>
    <row r="38" spans="1:53" ht="23.5" x14ac:dyDescent="0.2">
      <c r="D38" s="3" t="str">
        <f>IF(D1="","",D1)</f>
        <v>相似な図形の計量①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U38" s="18"/>
      <c r="AV38" s="18"/>
      <c r="AY38"/>
      <c r="AZ38"/>
      <c r="BA38"/>
    </row>
    <row r="39" spans="1:53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U39" s="18"/>
      <c r="AV39" s="18"/>
      <c r="AY39"/>
      <c r="AZ39"/>
      <c r="BA39"/>
    </row>
    <row r="40" spans="1:53" ht="20.149999999999999" customHeight="1" x14ac:dyDescent="0.2">
      <c r="A40" s="1" t="str">
        <f>IF(A3="","",A3)</f>
        <v>１．</v>
      </c>
      <c r="C40" t="str">
        <f>IF(C3="","",C3)</f>
        <v>半径</v>
      </c>
      <c r="F40">
        <f ca="1">IF(F3="","",F3)</f>
        <v>3</v>
      </c>
      <c r="G40" t="str">
        <f>IF(G3="","",G3)</f>
        <v>㎝の円Ｐと半径</v>
      </c>
      <c r="M40" s="1"/>
      <c r="P40">
        <f ca="1">IF(P3="","",P3)</f>
        <v>5</v>
      </c>
      <c r="Q40" t="str">
        <f>IF(Q3="","",Q3)</f>
        <v>㎝の円Ｑがあります。</v>
      </c>
      <c r="AC40" t="str">
        <f>IF(AC3="","",AC3)</f>
        <v>次の問いに答えなさい。</v>
      </c>
      <c r="AR40" s="1" t="str">
        <f>IF(AR3="","",AR3)</f>
        <v/>
      </c>
      <c r="AS40" s="29" t="str">
        <f>IF(AS3="","",AS3)</f>
        <v/>
      </c>
      <c r="AT40" s="29" t="str">
        <f>IF(AT3="","",AT3)</f>
        <v/>
      </c>
    </row>
    <row r="41" spans="1:53" ht="20.149999999999999" customHeight="1" x14ac:dyDescent="0.2">
      <c r="A41" t="str">
        <f t="shared" ref="A41:F41" si="0">IF(A4="","",A4)</f>
        <v/>
      </c>
      <c r="B41" s="1" t="str">
        <f t="shared" si="0"/>
        <v/>
      </c>
      <c r="C41" s="1" t="str">
        <f t="shared" si="0"/>
        <v>(1)</v>
      </c>
      <c r="F41" t="str">
        <f t="shared" si="0"/>
        <v>円Ｐと円Ｑの相似比を求めなさい。</v>
      </c>
      <c r="AR41" s="1"/>
      <c r="AS41" s="29"/>
      <c r="AT41" s="29"/>
    </row>
    <row r="42" spans="1:53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F42" s="25" t="s">
        <v>276</v>
      </c>
      <c r="G42" s="25"/>
      <c r="H42" s="25"/>
      <c r="I42" s="25"/>
      <c r="J42" s="25"/>
      <c r="K42" s="25"/>
      <c r="L42" s="25"/>
      <c r="M42" s="25"/>
      <c r="N42" s="51">
        <f ca="1">F40</f>
        <v>3</v>
      </c>
      <c r="O42" s="51"/>
      <c r="P42" s="51" t="s">
        <v>271</v>
      </c>
      <c r="Q42" s="51"/>
      <c r="R42" s="51">
        <f ca="1">P40</f>
        <v>5</v>
      </c>
      <c r="S42" s="51"/>
      <c r="T42" s="51" t="str">
        <f ca="1">IF(N42=AS42,"","＝")</f>
        <v/>
      </c>
      <c r="U42" s="51"/>
      <c r="V42" s="51" t="str">
        <f ca="1">IF(N42=AS42,"",AS42)</f>
        <v/>
      </c>
      <c r="W42" s="51"/>
      <c r="X42" s="51" t="str">
        <f ca="1">IF(N42=AS42,"","：")</f>
        <v/>
      </c>
      <c r="Y42" s="51"/>
      <c r="Z42" s="51" t="str">
        <f ca="1">IF(N42=AS42,"",AT42)</f>
        <v/>
      </c>
      <c r="AA42" s="51"/>
      <c r="AR42" s="1"/>
      <c r="AS42" s="29">
        <f ca="1">N42/GCD(N42,R42)</f>
        <v>3</v>
      </c>
      <c r="AT42" s="29">
        <f ca="1">R42/GCD(N42,R42)</f>
        <v>5</v>
      </c>
    </row>
    <row r="43" spans="1:53" ht="20.149999999999999" customHeight="1" x14ac:dyDescent="0.2">
      <c r="A43" t="str">
        <f t="shared" ref="A43:F43" si="1">IF(A6="","",A6)</f>
        <v/>
      </c>
      <c r="B43" t="str">
        <f t="shared" si="1"/>
        <v/>
      </c>
      <c r="C43" t="str">
        <f t="shared" si="1"/>
        <v/>
      </c>
      <c r="F43" t="str">
        <f t="shared" si="1"/>
        <v/>
      </c>
      <c r="AR43" s="1"/>
      <c r="AS43" s="29"/>
      <c r="AT43" s="29"/>
    </row>
    <row r="44" spans="1:53" ht="20.149999999999999" customHeight="1" x14ac:dyDescent="0.2">
      <c r="A44" t="str">
        <f t="shared" ref="A44:F44" si="2">IF(A7="","",A7)</f>
        <v/>
      </c>
      <c r="B44" s="1" t="str">
        <f t="shared" si="2"/>
        <v/>
      </c>
      <c r="C44" s="1" t="str">
        <f t="shared" si="2"/>
        <v>(2)</v>
      </c>
      <c r="F44" t="str">
        <f t="shared" si="2"/>
        <v>円Ｐと円Ｑの周の長さを求めなさい。</v>
      </c>
      <c r="AR44" s="1"/>
      <c r="AS44" s="29"/>
      <c r="AT44" s="29"/>
    </row>
    <row r="45" spans="1:53" ht="20.149999999999999" customHeight="1" x14ac:dyDescent="0.2">
      <c r="A45" t="str">
        <f t="shared" ref="A45:C46" si="3">IF(A8="","",A8)</f>
        <v/>
      </c>
      <c r="B45" t="str">
        <f t="shared" si="3"/>
        <v/>
      </c>
      <c r="C45" t="str">
        <f t="shared" si="3"/>
        <v/>
      </c>
      <c r="F45" s="25" t="s">
        <v>277</v>
      </c>
      <c r="G45" s="25"/>
      <c r="H45" s="25"/>
      <c r="I45" s="25"/>
      <c r="J45" s="25"/>
      <c r="K45" s="25"/>
      <c r="L45" s="25"/>
      <c r="M45" s="25"/>
      <c r="N45" s="25"/>
      <c r="O45" s="25"/>
      <c r="P45" s="51">
        <f ca="1">F40*2</f>
        <v>6</v>
      </c>
      <c r="Q45" s="51"/>
      <c r="R45" s="25" t="s">
        <v>278</v>
      </c>
      <c r="S45" s="25"/>
      <c r="T45" s="25" t="s">
        <v>279</v>
      </c>
      <c r="U45" s="25"/>
      <c r="V45" s="25"/>
      <c r="AR45" s="1"/>
      <c r="AS45" s="29"/>
      <c r="AT45" s="29"/>
    </row>
    <row r="46" spans="1:53" ht="20.149999999999999" customHeight="1" x14ac:dyDescent="0.2">
      <c r="A46" t="str">
        <f t="shared" si="3"/>
        <v/>
      </c>
      <c r="B46" t="str">
        <f t="shared" si="3"/>
        <v/>
      </c>
      <c r="C46" t="str">
        <f t="shared" si="3"/>
        <v/>
      </c>
      <c r="F46" s="25" t="s">
        <v>280</v>
      </c>
      <c r="G46" s="25"/>
      <c r="H46" s="25"/>
      <c r="I46" s="25"/>
      <c r="J46" s="25"/>
      <c r="K46" s="25"/>
      <c r="L46" s="25"/>
      <c r="M46" s="25"/>
      <c r="N46" s="25"/>
      <c r="O46" s="25"/>
      <c r="P46" s="51">
        <f ca="1">P40*2</f>
        <v>10</v>
      </c>
      <c r="Q46" s="51"/>
      <c r="R46" s="25" t="s">
        <v>278</v>
      </c>
      <c r="S46" s="25"/>
      <c r="T46" s="25" t="s">
        <v>279</v>
      </c>
      <c r="U46" s="25"/>
      <c r="V46" s="25"/>
      <c r="AR46" s="1"/>
      <c r="AS46" s="29"/>
      <c r="AT46" s="29"/>
    </row>
    <row r="47" spans="1:53" ht="20.149999999999999" customHeight="1" x14ac:dyDescent="0.2">
      <c r="A47" t="str">
        <f t="shared" ref="A47:F47" si="4">IF(A10="","",A10)</f>
        <v/>
      </c>
      <c r="B47" t="str">
        <f t="shared" si="4"/>
        <v/>
      </c>
      <c r="C47" t="str">
        <f t="shared" si="4"/>
        <v/>
      </c>
      <c r="F47" t="str">
        <f t="shared" si="4"/>
        <v/>
      </c>
      <c r="AF47" s="17"/>
      <c r="AR47" s="1"/>
      <c r="AS47" s="29"/>
      <c r="AT47" s="29"/>
    </row>
    <row r="48" spans="1:53" ht="20.149999999999999" customHeight="1" x14ac:dyDescent="0.2">
      <c r="A48" t="str">
        <f t="shared" ref="A48:F48" si="5">IF(A11="","",A11)</f>
        <v/>
      </c>
      <c r="B48" s="1" t="str">
        <f t="shared" si="5"/>
        <v/>
      </c>
      <c r="C48" s="1" t="str">
        <f t="shared" si="5"/>
        <v/>
      </c>
      <c r="F48" t="str">
        <f t="shared" si="5"/>
        <v/>
      </c>
      <c r="AR48" s="1"/>
      <c r="AS48" s="29"/>
      <c r="AT48" s="29"/>
    </row>
    <row r="49" spans="1:56" ht="20.149999999999999" customHeight="1" x14ac:dyDescent="0.2">
      <c r="A49" t="str">
        <f t="shared" ref="A49:F49" si="6">IF(A12="","",A12)</f>
        <v/>
      </c>
      <c r="B49" t="str">
        <f t="shared" si="6"/>
        <v/>
      </c>
      <c r="C49" s="1" t="str">
        <f t="shared" si="6"/>
        <v>(3)</v>
      </c>
      <c r="F49" t="str">
        <f t="shared" si="6"/>
        <v>円Ｐと円Ｑの面積を求めなさい。</v>
      </c>
      <c r="AR49" s="1"/>
      <c r="AS49" s="29"/>
      <c r="AT49" s="29"/>
    </row>
    <row r="50" spans="1:56" ht="20.149999999999999" customHeight="1" x14ac:dyDescent="0.2">
      <c r="A50" t="str">
        <f t="shared" ref="A50:C51" si="7">IF(A13="","",A13)</f>
        <v/>
      </c>
      <c r="B50" t="str">
        <f t="shared" si="7"/>
        <v/>
      </c>
      <c r="C50" t="str">
        <f t="shared" si="7"/>
        <v/>
      </c>
      <c r="F50" s="25" t="s">
        <v>282</v>
      </c>
      <c r="G50" s="25"/>
      <c r="H50" s="25"/>
      <c r="I50" s="25"/>
      <c r="J50" s="25"/>
      <c r="K50" s="25"/>
      <c r="L50" s="25"/>
      <c r="M50" s="25"/>
      <c r="N50" s="25"/>
      <c r="O50" s="25"/>
      <c r="P50" s="51">
        <f ca="1">F40^2</f>
        <v>9</v>
      </c>
      <c r="Q50" s="51"/>
      <c r="R50" s="25" t="s">
        <v>278</v>
      </c>
      <c r="S50" s="25"/>
      <c r="T50" s="25" t="s">
        <v>284</v>
      </c>
      <c r="U50" s="25"/>
      <c r="V50" s="25"/>
      <c r="AR50" s="1"/>
      <c r="AS50" s="29"/>
      <c r="AT50" s="29"/>
    </row>
    <row r="51" spans="1:56" ht="20.149999999999999" customHeight="1" x14ac:dyDescent="0.2">
      <c r="A51" t="str">
        <f t="shared" si="7"/>
        <v/>
      </c>
      <c r="B51" t="str">
        <f t="shared" si="7"/>
        <v/>
      </c>
      <c r="C51" t="str">
        <f t="shared" si="7"/>
        <v/>
      </c>
      <c r="F51" s="25" t="s">
        <v>283</v>
      </c>
      <c r="G51" s="25"/>
      <c r="H51" s="25"/>
      <c r="I51" s="25"/>
      <c r="J51" s="25"/>
      <c r="K51" s="25"/>
      <c r="L51" s="25"/>
      <c r="M51" s="25"/>
      <c r="N51" s="25"/>
      <c r="O51" s="25"/>
      <c r="P51" s="51">
        <f ca="1">P40^2</f>
        <v>25</v>
      </c>
      <c r="Q51" s="51"/>
      <c r="R51" s="25" t="s">
        <v>278</v>
      </c>
      <c r="S51" s="25"/>
      <c r="T51" s="25" t="s">
        <v>284</v>
      </c>
      <c r="U51" s="25"/>
      <c r="V51" s="25"/>
      <c r="AR51" s="1"/>
      <c r="AS51" s="29"/>
      <c r="AT51" s="29"/>
    </row>
    <row r="52" spans="1:56" ht="20.149999999999999" customHeight="1" x14ac:dyDescent="0.2">
      <c r="A52" t="str">
        <f t="shared" ref="A52:F52" si="8">IF(A15="","",A15)</f>
        <v/>
      </c>
      <c r="B52" t="str">
        <f t="shared" si="8"/>
        <v/>
      </c>
      <c r="C52" s="1" t="str">
        <f t="shared" si="8"/>
        <v/>
      </c>
      <c r="F52" t="str">
        <f t="shared" si="8"/>
        <v/>
      </c>
      <c r="AR52" s="1"/>
      <c r="AS52" s="29"/>
      <c r="AT52" s="29"/>
    </row>
    <row r="53" spans="1:56" ht="20.149999999999999" customHeight="1" x14ac:dyDescent="0.2">
      <c r="A53" t="str">
        <f t="shared" ref="A53:F53" si="9">IF(A16="","",A16)</f>
        <v/>
      </c>
      <c r="B53" t="str">
        <f t="shared" si="9"/>
        <v/>
      </c>
      <c r="C53" t="str">
        <f t="shared" si="9"/>
        <v/>
      </c>
      <c r="F53" t="str">
        <f t="shared" si="9"/>
        <v/>
      </c>
      <c r="AR53" s="1"/>
      <c r="AS53" s="29"/>
      <c r="AT53" s="29"/>
    </row>
    <row r="54" spans="1:56" ht="20.149999999999999" customHeight="1" x14ac:dyDescent="0.2">
      <c r="A54" t="str">
        <f t="shared" ref="A54:F54" si="10">IF(A17="","",A17)</f>
        <v/>
      </c>
      <c r="B54" t="str">
        <f t="shared" si="10"/>
        <v/>
      </c>
      <c r="C54" s="1" t="str">
        <f t="shared" si="10"/>
        <v>(4)</v>
      </c>
      <c r="F54" t="str">
        <f t="shared" si="10"/>
        <v>円Ｐと円Ｑの面積の比を求めなさい。</v>
      </c>
      <c r="AR54" s="1"/>
      <c r="AS54" s="29"/>
      <c r="AT54" s="29"/>
    </row>
    <row r="55" spans="1:56" ht="20.149999999999999" customHeight="1" x14ac:dyDescent="0.2">
      <c r="A55" t="str">
        <f t="shared" ref="A55:C56" si="11">IF(A18="","",A18)</f>
        <v/>
      </c>
      <c r="B55" t="str">
        <f t="shared" si="11"/>
        <v/>
      </c>
      <c r="C55" t="str">
        <f t="shared" si="11"/>
        <v/>
      </c>
      <c r="F55" s="25" t="s">
        <v>285</v>
      </c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51">
        <f ca="1">P50</f>
        <v>9</v>
      </c>
      <c r="U55" s="51"/>
      <c r="V55" s="51" t="s">
        <v>271</v>
      </c>
      <c r="W55" s="51"/>
      <c r="X55" s="51">
        <f ca="1">P51</f>
        <v>25</v>
      </c>
      <c r="Y55" s="51"/>
      <c r="Z55" s="51" t="str">
        <f ca="1">IF(T55=AS55,"","＝")</f>
        <v/>
      </c>
      <c r="AA55" s="51"/>
      <c r="AB55" s="51" t="str">
        <f ca="1">IF(T55=AS55,"",AS55)</f>
        <v/>
      </c>
      <c r="AC55" s="51"/>
      <c r="AD55" s="51" t="str">
        <f ca="1">IF(T55=AS55,"","：")</f>
        <v/>
      </c>
      <c r="AE55" s="51"/>
      <c r="AF55" s="51" t="str">
        <f ca="1">IF(T55=AS55,"",AT55)</f>
        <v/>
      </c>
      <c r="AG55" s="51"/>
      <c r="AS55" s="29">
        <f ca="1">T55/GCD(T55,X55)</f>
        <v>9</v>
      </c>
      <c r="AT55" s="29">
        <f ca="1">X55/GCD(T55,X55)</f>
        <v>25</v>
      </c>
    </row>
    <row r="56" spans="1:56" ht="20.149999999999999" customHeight="1" x14ac:dyDescent="0.2">
      <c r="A56" s="1" t="str">
        <f t="shared" si="11"/>
        <v/>
      </c>
      <c r="B56" t="str">
        <f t="shared" si="11"/>
        <v/>
      </c>
      <c r="C56" t="str">
        <f t="shared" si="11"/>
        <v/>
      </c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S56" s="29"/>
      <c r="AT56" s="29"/>
      <c r="AU56" s="18"/>
      <c r="AV56"/>
      <c r="AW56"/>
      <c r="AX56"/>
      <c r="AY56"/>
      <c r="AZ56"/>
      <c r="BA56"/>
    </row>
    <row r="57" spans="1:56" ht="20.149999999999999" customHeight="1" x14ac:dyDescent="0.2">
      <c r="A57" s="1" t="str">
        <f t="shared" ref="A57:AQ57" si="12">IF(A20="","",A20)</f>
        <v/>
      </c>
      <c r="B57" t="str">
        <f t="shared" si="12"/>
        <v/>
      </c>
      <c r="C57" t="str">
        <f t="shared" si="12"/>
        <v/>
      </c>
      <c r="F57" t="str">
        <f t="shared" si="12"/>
        <v/>
      </c>
      <c r="G57" t="str">
        <f t="shared" si="12"/>
        <v/>
      </c>
      <c r="H57" t="str">
        <f t="shared" si="12"/>
        <v/>
      </c>
      <c r="I57" t="str">
        <f t="shared" si="12"/>
        <v/>
      </c>
      <c r="J57" t="str">
        <f t="shared" si="12"/>
        <v/>
      </c>
      <c r="K57" t="str">
        <f t="shared" si="12"/>
        <v/>
      </c>
      <c r="L57" t="str">
        <f t="shared" si="12"/>
        <v/>
      </c>
      <c r="M57" t="str">
        <f t="shared" si="12"/>
        <v/>
      </c>
      <c r="N57" t="str">
        <f t="shared" si="12"/>
        <v/>
      </c>
      <c r="O57" t="str">
        <f t="shared" si="12"/>
        <v/>
      </c>
      <c r="P57" t="str">
        <f t="shared" si="12"/>
        <v/>
      </c>
      <c r="Q57" t="str">
        <f t="shared" si="12"/>
        <v/>
      </c>
      <c r="R57" s="35"/>
      <c r="S57" s="35"/>
      <c r="T57" t="str">
        <f t="shared" si="12"/>
        <v/>
      </c>
      <c r="U57" t="str">
        <f t="shared" si="12"/>
        <v/>
      </c>
      <c r="V57" t="str">
        <f t="shared" si="12"/>
        <v/>
      </c>
      <c r="W57" t="str">
        <f t="shared" si="12"/>
        <v/>
      </c>
      <c r="X57" t="str">
        <f t="shared" si="12"/>
        <v/>
      </c>
      <c r="Y57" t="str">
        <f t="shared" si="12"/>
        <v/>
      </c>
      <c r="Z57" t="str">
        <f t="shared" si="12"/>
        <v/>
      </c>
      <c r="AA57" t="str">
        <f t="shared" si="12"/>
        <v/>
      </c>
      <c r="AB57" t="str">
        <f t="shared" si="12"/>
        <v/>
      </c>
      <c r="AC57" t="str">
        <f t="shared" si="12"/>
        <v/>
      </c>
      <c r="AD57" t="str">
        <f t="shared" si="12"/>
        <v/>
      </c>
      <c r="AE57" t="str">
        <f t="shared" si="12"/>
        <v/>
      </c>
      <c r="AF57" t="str">
        <f t="shared" si="12"/>
        <v/>
      </c>
      <c r="AG57" t="str">
        <f t="shared" si="12"/>
        <v/>
      </c>
      <c r="AH57" t="str">
        <f t="shared" si="12"/>
        <v/>
      </c>
      <c r="AI57" t="str">
        <f t="shared" si="12"/>
        <v/>
      </c>
      <c r="AJ57" t="str">
        <f t="shared" si="12"/>
        <v/>
      </c>
      <c r="AK57" t="str">
        <f t="shared" si="12"/>
        <v/>
      </c>
      <c r="AL57" t="str">
        <f t="shared" si="12"/>
        <v/>
      </c>
      <c r="AM57" t="str">
        <f t="shared" si="12"/>
        <v/>
      </c>
      <c r="AN57" t="str">
        <f t="shared" si="12"/>
        <v/>
      </c>
      <c r="AO57" t="str">
        <f t="shared" si="12"/>
        <v/>
      </c>
      <c r="AP57" t="str">
        <f t="shared" si="12"/>
        <v/>
      </c>
      <c r="AQ57" t="str">
        <f t="shared" si="12"/>
        <v/>
      </c>
      <c r="AR57" s="1"/>
      <c r="AS57" s="29"/>
      <c r="AT57" s="29"/>
    </row>
    <row r="58" spans="1:56" ht="20.149999999999999" customHeight="1" x14ac:dyDescent="0.2">
      <c r="A58" s="1" t="str">
        <f t="shared" ref="A58:C59" si="13">IF(A21="","",A21)</f>
        <v/>
      </c>
      <c r="B58" t="str">
        <f t="shared" si="13"/>
        <v/>
      </c>
      <c r="C58" t="str">
        <f t="shared" si="13"/>
        <v/>
      </c>
      <c r="F58" t="str">
        <f t="shared" ref="F58:AH58" si="14">IF(F21="","",F21)</f>
        <v/>
      </c>
      <c r="G58" t="str">
        <f t="shared" si="14"/>
        <v/>
      </c>
      <c r="H58" t="str">
        <f t="shared" si="14"/>
        <v/>
      </c>
      <c r="I58" t="str">
        <f t="shared" si="14"/>
        <v/>
      </c>
      <c r="J58" t="str">
        <f t="shared" si="14"/>
        <v/>
      </c>
      <c r="K58" t="str">
        <f t="shared" si="14"/>
        <v/>
      </c>
      <c r="L58" t="str">
        <f t="shared" si="14"/>
        <v/>
      </c>
      <c r="M58" t="str">
        <f t="shared" si="14"/>
        <v/>
      </c>
      <c r="N58" t="str">
        <f t="shared" si="14"/>
        <v/>
      </c>
      <c r="O58" t="str">
        <f t="shared" si="14"/>
        <v/>
      </c>
      <c r="P58" t="str">
        <f t="shared" si="14"/>
        <v/>
      </c>
      <c r="Q58" t="str">
        <f t="shared" si="14"/>
        <v/>
      </c>
      <c r="R58" t="str">
        <f t="shared" si="14"/>
        <v/>
      </c>
      <c r="S58" t="str">
        <f t="shared" si="14"/>
        <v/>
      </c>
      <c r="T58" t="str">
        <f t="shared" si="14"/>
        <v/>
      </c>
      <c r="U58" t="str">
        <f t="shared" si="14"/>
        <v/>
      </c>
      <c r="V58" t="str">
        <f t="shared" si="14"/>
        <v/>
      </c>
      <c r="W58" t="str">
        <f t="shared" si="14"/>
        <v/>
      </c>
      <c r="X58" t="str">
        <f t="shared" si="14"/>
        <v/>
      </c>
      <c r="Y58" t="str">
        <f t="shared" si="14"/>
        <v/>
      </c>
      <c r="Z58" t="str">
        <f t="shared" si="14"/>
        <v/>
      </c>
      <c r="AA58" t="str">
        <f t="shared" si="14"/>
        <v/>
      </c>
      <c r="AB58" t="str">
        <f t="shared" si="14"/>
        <v/>
      </c>
      <c r="AC58" t="str">
        <f t="shared" si="14"/>
        <v/>
      </c>
      <c r="AD58" t="str">
        <f t="shared" si="14"/>
        <v/>
      </c>
      <c r="AE58" t="str">
        <f t="shared" si="14"/>
        <v/>
      </c>
      <c r="AF58" t="str">
        <f t="shared" si="14"/>
        <v/>
      </c>
      <c r="AG58" t="str">
        <f t="shared" si="14"/>
        <v/>
      </c>
      <c r="AH58" t="str">
        <f t="shared" si="14"/>
        <v/>
      </c>
      <c r="AI58" t="str">
        <f t="shared" ref="AI58:AQ58" si="15">IF(AI21="","",AI21)</f>
        <v/>
      </c>
      <c r="AJ58" t="str">
        <f t="shared" si="15"/>
        <v/>
      </c>
      <c r="AK58" t="str">
        <f t="shared" si="15"/>
        <v/>
      </c>
      <c r="AL58" t="str">
        <f t="shared" si="15"/>
        <v/>
      </c>
      <c r="AM58" t="str">
        <f t="shared" si="15"/>
        <v/>
      </c>
      <c r="AN58" t="str">
        <f t="shared" si="15"/>
        <v/>
      </c>
      <c r="AO58" t="str">
        <f t="shared" si="15"/>
        <v/>
      </c>
      <c r="AP58" t="str">
        <f t="shared" si="15"/>
        <v/>
      </c>
      <c r="AQ58" t="str">
        <f t="shared" si="15"/>
        <v/>
      </c>
      <c r="AR58" s="1"/>
      <c r="AS58" s="29"/>
      <c r="AT58" s="29"/>
    </row>
    <row r="59" spans="1:56" ht="20.149999999999999" customHeight="1" x14ac:dyDescent="0.2">
      <c r="A59" t="str">
        <f t="shared" si="13"/>
        <v/>
      </c>
      <c r="B59" t="str">
        <f t="shared" si="13"/>
        <v/>
      </c>
      <c r="C59" t="str">
        <f t="shared" si="13"/>
        <v/>
      </c>
      <c r="F59" t="str">
        <f t="shared" ref="F59:AH59" si="16">IF(F22="","",F22)</f>
        <v/>
      </c>
      <c r="G59" t="str">
        <f t="shared" si="16"/>
        <v/>
      </c>
      <c r="H59" t="str">
        <f t="shared" si="16"/>
        <v/>
      </c>
      <c r="I59" t="str">
        <f t="shared" si="16"/>
        <v/>
      </c>
      <c r="J59" t="str">
        <f t="shared" si="16"/>
        <v/>
      </c>
      <c r="K59" t="str">
        <f t="shared" si="16"/>
        <v/>
      </c>
      <c r="L59" t="str">
        <f t="shared" si="16"/>
        <v/>
      </c>
      <c r="M59" t="str">
        <f t="shared" si="16"/>
        <v/>
      </c>
      <c r="N59" t="str">
        <f t="shared" si="16"/>
        <v/>
      </c>
      <c r="O59" t="str">
        <f t="shared" si="16"/>
        <v/>
      </c>
      <c r="P59" t="str">
        <f t="shared" si="16"/>
        <v/>
      </c>
      <c r="Q59" t="str">
        <f t="shared" si="16"/>
        <v/>
      </c>
      <c r="R59" t="str">
        <f t="shared" si="16"/>
        <v/>
      </c>
      <c r="S59" t="str">
        <f t="shared" si="16"/>
        <v/>
      </c>
      <c r="T59" t="str">
        <f t="shared" si="16"/>
        <v/>
      </c>
      <c r="U59" t="str">
        <f t="shared" si="16"/>
        <v/>
      </c>
      <c r="V59" t="str">
        <f t="shared" si="16"/>
        <v/>
      </c>
      <c r="W59" t="str">
        <f t="shared" si="16"/>
        <v/>
      </c>
      <c r="X59" t="str">
        <f t="shared" si="16"/>
        <v/>
      </c>
      <c r="Y59" t="str">
        <f t="shared" si="16"/>
        <v/>
      </c>
      <c r="Z59" t="str">
        <f t="shared" si="16"/>
        <v/>
      </c>
      <c r="AA59" t="str">
        <f t="shared" si="16"/>
        <v/>
      </c>
      <c r="AB59" t="str">
        <f t="shared" si="16"/>
        <v/>
      </c>
      <c r="AC59" t="str">
        <f t="shared" si="16"/>
        <v/>
      </c>
      <c r="AD59" t="str">
        <f t="shared" si="16"/>
        <v/>
      </c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ref="AI59:AQ59" si="17">IF(AI22="","",AI22)</f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  <c r="AR59" s="1"/>
      <c r="AS59" s="29"/>
      <c r="AT59" s="29"/>
    </row>
    <row r="60" spans="1:56" ht="20.149999999999999" customHeight="1" x14ac:dyDescent="0.2">
      <c r="A60" s="1" t="str">
        <f>IF(A23="","",A23)</f>
        <v>２．</v>
      </c>
      <c r="C60" t="str">
        <f>IF(C23="","",C23)</f>
        <v>相似比が</v>
      </c>
      <c r="H60">
        <f ca="1">IF(H23="","",H23)</f>
        <v>4</v>
      </c>
      <c r="I60" s="35" t="str">
        <f>IF(I23="","",I23)</f>
        <v>：</v>
      </c>
      <c r="J60" s="35" t="str">
        <f>IF(J23="","",J23)</f>
        <v/>
      </c>
      <c r="K60">
        <f ca="1">IF(K23="","",K23)</f>
        <v>2</v>
      </c>
      <c r="L60" t="str">
        <f>IF(L23="","",L23)</f>
        <v>の相似な２つの図形Ｆ，Ｇがあります。</v>
      </c>
      <c r="AR60" s="1"/>
      <c r="AS60" s="29"/>
      <c r="AT60" s="29"/>
    </row>
    <row r="61" spans="1:56" ht="20.149999999999999" customHeight="1" x14ac:dyDescent="0.2">
      <c r="A61" t="str">
        <f>IF(A24="","",A24)</f>
        <v/>
      </c>
      <c r="B61" t="str">
        <f>IF(B24="","",B24)</f>
        <v/>
      </c>
      <c r="C61" t="str">
        <f>IF(C24="","",C24)</f>
        <v>(1)</v>
      </c>
      <c r="F61" t="str">
        <f>IF(F24="","",F24)</f>
        <v>Ｆの面積が</v>
      </c>
      <c r="L61" s="35">
        <f ca="1">IF(L24="","",L24)</f>
        <v>400</v>
      </c>
      <c r="M61" s="35" t="str">
        <f>IF(M24="","",M24)</f>
        <v/>
      </c>
      <c r="N61" s="35" t="str">
        <f>IF(N24="","",N24)</f>
        <v/>
      </c>
      <c r="O61" t="str">
        <f>IF(O24="","",O24)</f>
        <v>㎠のとき，Ｇの面積を求めなさい。</v>
      </c>
      <c r="AU61" s="1"/>
      <c r="AV61" s="1"/>
      <c r="AW61" s="1"/>
      <c r="AX61" s="17"/>
      <c r="AY61" s="17"/>
      <c r="BB61" s="18"/>
      <c r="BC61" s="18"/>
      <c r="BD61" s="18"/>
    </row>
    <row r="62" spans="1:56" ht="20.149999999999999" customHeight="1" x14ac:dyDescent="0.2">
      <c r="A62" t="str">
        <f>IF(A25="","",A25)</f>
        <v/>
      </c>
      <c r="B62" t="str">
        <f>IF(B25="","",B25)</f>
        <v/>
      </c>
      <c r="C62" t="str">
        <f>IF(C25="","",C25)</f>
        <v/>
      </c>
      <c r="D62" t="str">
        <f>IF(D25="","",D25)</f>
        <v/>
      </c>
      <c r="E62" t="str">
        <f>IF(E25="","",E25)</f>
        <v/>
      </c>
      <c r="F62" s="25" t="s">
        <v>286</v>
      </c>
      <c r="AR62" s="1"/>
      <c r="AS62" s="29"/>
      <c r="AT62" s="29"/>
    </row>
    <row r="63" spans="1:56" ht="20.149999999999999" customHeight="1" x14ac:dyDescent="0.2">
      <c r="A63" t="str">
        <f t="shared" ref="A63:AQ63" si="18">IF(A26="","",A26)</f>
        <v/>
      </c>
      <c r="B63" t="str">
        <f t="shared" si="18"/>
        <v/>
      </c>
      <c r="C63" t="str">
        <f t="shared" si="18"/>
        <v/>
      </c>
      <c r="D63" t="str">
        <f t="shared" si="18"/>
        <v/>
      </c>
      <c r="E63" t="str">
        <f t="shared" si="18"/>
        <v/>
      </c>
      <c r="F63" s="51">
        <f ca="1">L61</f>
        <v>400</v>
      </c>
      <c r="G63" s="51"/>
      <c r="H63" s="51"/>
      <c r="I63" s="51" t="s">
        <v>271</v>
      </c>
      <c r="J63" s="51"/>
      <c r="K63" s="51" t="s">
        <v>287</v>
      </c>
      <c r="L63" s="51"/>
      <c r="M63" s="51" t="s">
        <v>281</v>
      </c>
      <c r="N63" s="51"/>
      <c r="O63" s="25">
        <f ca="1">H60</f>
        <v>4</v>
      </c>
      <c r="P63" s="26">
        <v>2</v>
      </c>
      <c r="Q63" s="51" t="s">
        <v>271</v>
      </c>
      <c r="R63" s="51"/>
      <c r="S63" s="25">
        <f ca="1">K60</f>
        <v>2</v>
      </c>
      <c r="T63" s="26">
        <v>2</v>
      </c>
      <c r="U63" s="25" t="str">
        <f t="shared" si="18"/>
        <v/>
      </c>
      <c r="V63" t="str">
        <f t="shared" si="18"/>
        <v/>
      </c>
      <c r="W63" t="str">
        <f t="shared" si="18"/>
        <v/>
      </c>
      <c r="X63" t="str">
        <f t="shared" si="18"/>
        <v/>
      </c>
      <c r="Y63" t="str">
        <f t="shared" si="18"/>
        <v/>
      </c>
      <c r="Z63" t="str">
        <f t="shared" si="18"/>
        <v/>
      </c>
      <c r="AA63" t="str">
        <f t="shared" si="18"/>
        <v/>
      </c>
      <c r="AB63" t="str">
        <f t="shared" si="18"/>
        <v/>
      </c>
      <c r="AC63" t="str">
        <f t="shared" si="18"/>
        <v/>
      </c>
      <c r="AD63" t="str">
        <f t="shared" si="18"/>
        <v/>
      </c>
      <c r="AE63" t="str">
        <f t="shared" si="18"/>
        <v/>
      </c>
      <c r="AF63" t="str">
        <f t="shared" si="18"/>
        <v/>
      </c>
      <c r="AG63" t="str">
        <f t="shared" si="18"/>
        <v/>
      </c>
      <c r="AH63" t="str">
        <f t="shared" si="18"/>
        <v/>
      </c>
      <c r="AI63" t="str">
        <f t="shared" si="18"/>
        <v/>
      </c>
      <c r="AJ63" t="str">
        <f t="shared" si="18"/>
        <v/>
      </c>
      <c r="AK63" t="str">
        <f t="shared" si="18"/>
        <v/>
      </c>
      <c r="AL63" t="str">
        <f t="shared" si="18"/>
        <v/>
      </c>
      <c r="AM63" t="str">
        <f t="shared" si="18"/>
        <v/>
      </c>
      <c r="AN63" t="str">
        <f t="shared" si="18"/>
        <v/>
      </c>
      <c r="AO63" t="str">
        <f t="shared" si="18"/>
        <v/>
      </c>
      <c r="AP63" t="str">
        <f t="shared" si="18"/>
        <v/>
      </c>
      <c r="AQ63" t="str">
        <f t="shared" si="18"/>
        <v/>
      </c>
      <c r="AR63" s="1"/>
      <c r="AS63" s="29"/>
      <c r="AT63" s="29"/>
    </row>
    <row r="64" spans="1:56" ht="20.149999999999999" customHeight="1" x14ac:dyDescent="0.2">
      <c r="A64" t="str">
        <f t="shared" ref="A64:AQ64" si="19">IF(A27="","",A27)</f>
        <v/>
      </c>
      <c r="B64" t="str">
        <f t="shared" si="19"/>
        <v/>
      </c>
      <c r="C64" t="str">
        <f t="shared" si="19"/>
        <v/>
      </c>
      <c r="D64" t="str">
        <f t="shared" si="19"/>
        <v/>
      </c>
      <c r="E64" t="str">
        <f t="shared" si="19"/>
        <v/>
      </c>
      <c r="F64" s="25" t="str">
        <f t="shared" si="19"/>
        <v/>
      </c>
      <c r="G64" s="25" t="str">
        <f t="shared" si="19"/>
        <v/>
      </c>
      <c r="H64" s="25" t="str">
        <f t="shared" si="19"/>
        <v/>
      </c>
      <c r="I64" s="51">
        <f ca="1">O63^P63</f>
        <v>16</v>
      </c>
      <c r="J64" s="51"/>
      <c r="K64" s="51" t="s">
        <v>287</v>
      </c>
      <c r="L64" s="51"/>
      <c r="M64" s="51" t="s">
        <v>281</v>
      </c>
      <c r="N64" s="51"/>
      <c r="O64" s="51">
        <f ca="1">F63</f>
        <v>400</v>
      </c>
      <c r="P64" s="51"/>
      <c r="Q64" s="51"/>
      <c r="R64" s="51" t="s">
        <v>288</v>
      </c>
      <c r="S64" s="51"/>
      <c r="T64" s="51">
        <f ca="1">S63^T63</f>
        <v>4</v>
      </c>
      <c r="U64" s="51"/>
      <c r="V64" t="str">
        <f t="shared" si="19"/>
        <v/>
      </c>
      <c r="W64" t="str">
        <f t="shared" si="19"/>
        <v/>
      </c>
      <c r="X64" t="str">
        <f t="shared" si="19"/>
        <v/>
      </c>
      <c r="Y64" t="str">
        <f t="shared" si="19"/>
        <v/>
      </c>
      <c r="Z64" t="str">
        <f t="shared" si="19"/>
        <v/>
      </c>
      <c r="AA64" t="str">
        <f t="shared" si="19"/>
        <v/>
      </c>
      <c r="AB64" t="str">
        <f t="shared" si="19"/>
        <v/>
      </c>
      <c r="AC64" t="str">
        <f t="shared" si="19"/>
        <v/>
      </c>
      <c r="AD64" t="str">
        <f t="shared" si="19"/>
        <v/>
      </c>
      <c r="AE64" t="str">
        <f t="shared" si="19"/>
        <v/>
      </c>
      <c r="AF64" t="str">
        <f t="shared" si="19"/>
        <v/>
      </c>
      <c r="AG64" t="str">
        <f t="shared" si="19"/>
        <v/>
      </c>
      <c r="AH64" t="str">
        <f t="shared" si="19"/>
        <v/>
      </c>
      <c r="AI64" t="str">
        <f t="shared" si="19"/>
        <v/>
      </c>
      <c r="AJ64" t="str">
        <f t="shared" si="19"/>
        <v/>
      </c>
      <c r="AK64" t="str">
        <f t="shared" si="19"/>
        <v/>
      </c>
      <c r="AL64" t="str">
        <f t="shared" si="19"/>
        <v/>
      </c>
      <c r="AM64" t="str">
        <f t="shared" si="19"/>
        <v/>
      </c>
      <c r="AN64" t="str">
        <f t="shared" si="19"/>
        <v/>
      </c>
      <c r="AO64" t="str">
        <f t="shared" si="19"/>
        <v/>
      </c>
      <c r="AP64" t="str">
        <f t="shared" si="19"/>
        <v/>
      </c>
      <c r="AQ64" t="str">
        <f t="shared" si="19"/>
        <v/>
      </c>
      <c r="AR64" s="1"/>
      <c r="AS64" s="29"/>
      <c r="AT64" s="29"/>
    </row>
    <row r="65" spans="1:46" ht="20.149999999999999" customHeight="1" x14ac:dyDescent="0.2">
      <c r="A65" t="str">
        <f t="shared" ref="A65:AQ65" si="20">IF(A28="","",A28)</f>
        <v/>
      </c>
      <c r="B65" t="str">
        <f t="shared" si="20"/>
        <v/>
      </c>
      <c r="C65" t="str">
        <f t="shared" si="20"/>
        <v/>
      </c>
      <c r="D65" t="str">
        <f t="shared" si="20"/>
        <v/>
      </c>
      <c r="E65" t="str">
        <f t="shared" si="20"/>
        <v/>
      </c>
      <c r="F65" s="25" t="str">
        <f t="shared" si="20"/>
        <v/>
      </c>
      <c r="G65" s="25" t="str">
        <f t="shared" si="20"/>
        <v/>
      </c>
      <c r="H65" s="25" t="str">
        <f t="shared" si="20"/>
        <v/>
      </c>
      <c r="I65" s="25" t="str">
        <f t="shared" si="20"/>
        <v/>
      </c>
      <c r="J65" s="25" t="str">
        <f t="shared" si="20"/>
        <v/>
      </c>
      <c r="K65" s="51" t="s">
        <v>287</v>
      </c>
      <c r="L65" s="51"/>
      <c r="M65" s="51" t="s">
        <v>281</v>
      </c>
      <c r="N65" s="51"/>
      <c r="O65" s="52">
        <f ca="1">AS65</f>
        <v>100</v>
      </c>
      <c r="P65" s="52"/>
      <c r="Q65" s="52"/>
      <c r="R65" s="25" t="str">
        <f t="shared" si="20"/>
        <v/>
      </c>
      <c r="S65" s="25" t="str">
        <f t="shared" si="20"/>
        <v/>
      </c>
      <c r="T65" s="25" t="str">
        <f t="shared" si="20"/>
        <v/>
      </c>
      <c r="U65" s="25" t="str">
        <f t="shared" si="20"/>
        <v/>
      </c>
      <c r="V65" t="str">
        <f t="shared" si="20"/>
        <v/>
      </c>
      <c r="W65" t="str">
        <f t="shared" si="20"/>
        <v/>
      </c>
      <c r="X65" s="25" t="str">
        <f t="shared" si="20"/>
        <v/>
      </c>
      <c r="Y65" s="25" t="str">
        <f t="shared" si="20"/>
        <v/>
      </c>
      <c r="Z65" s="25" t="str">
        <f t="shared" si="20"/>
        <v/>
      </c>
      <c r="AA65" s="25" t="str">
        <f t="shared" si="20"/>
        <v/>
      </c>
      <c r="AB65" s="25" t="str">
        <f t="shared" si="20"/>
        <v/>
      </c>
      <c r="AC65" s="25" t="str">
        <f t="shared" si="20"/>
        <v/>
      </c>
      <c r="AD65" s="25" t="str">
        <f t="shared" si="20"/>
        <v/>
      </c>
      <c r="AE65" s="25" t="str">
        <f t="shared" si="20"/>
        <v/>
      </c>
      <c r="AF65" s="25" t="str">
        <f t="shared" si="20"/>
        <v/>
      </c>
      <c r="AG65" s="25" t="str">
        <f t="shared" si="20"/>
        <v/>
      </c>
      <c r="AH65" s="25" t="str">
        <f t="shared" si="20"/>
        <v/>
      </c>
      <c r="AI65" s="25" t="str">
        <f t="shared" si="20"/>
        <v/>
      </c>
      <c r="AJ65" s="51" t="str">
        <f ca="1">IF(AS66&lt;&gt;1,AS65,"")</f>
        <v/>
      </c>
      <c r="AK65" s="51"/>
      <c r="AL65" s="51"/>
      <c r="AM65" s="51" t="str">
        <f ca="1">IF(AS66&lt;&gt;1,"㎠","")</f>
        <v/>
      </c>
      <c r="AN65" s="51"/>
      <c r="AO65" s="51"/>
      <c r="AP65" t="str">
        <f t="shared" si="20"/>
        <v/>
      </c>
      <c r="AQ65" t="str">
        <f t="shared" si="20"/>
        <v/>
      </c>
      <c r="AR65" s="1"/>
      <c r="AS65" s="29">
        <f ca="1">AT65/GCD(AT65,AT66)</f>
        <v>100</v>
      </c>
      <c r="AT65" s="29">
        <f ca="1">O64*T64</f>
        <v>1600</v>
      </c>
    </row>
    <row r="66" spans="1:46" ht="20.149999999999999" customHeight="1" x14ac:dyDescent="0.2">
      <c r="A66" t="str">
        <f t="shared" ref="A66:W66" si="21">IF(A29="","",A29)</f>
        <v/>
      </c>
      <c r="B66" t="str">
        <f t="shared" si="21"/>
        <v/>
      </c>
      <c r="C66" t="str">
        <f t="shared" si="21"/>
        <v/>
      </c>
      <c r="D66" t="str">
        <f t="shared" si="21"/>
        <v/>
      </c>
      <c r="E66" t="str">
        <f t="shared" si="21"/>
        <v/>
      </c>
      <c r="F66" s="25" t="str">
        <f t="shared" si="21"/>
        <v/>
      </c>
      <c r="G66" s="25" t="str">
        <f t="shared" si="21"/>
        <v/>
      </c>
      <c r="H66" s="25" t="str">
        <f t="shared" si="21"/>
        <v/>
      </c>
      <c r="I66" s="25" t="str">
        <f t="shared" si="21"/>
        <v/>
      </c>
      <c r="J66" s="25" t="str">
        <f t="shared" si="21"/>
        <v/>
      </c>
      <c r="K66" s="51"/>
      <c r="L66" s="51"/>
      <c r="M66" s="51"/>
      <c r="N66" s="51"/>
      <c r="O66" s="51">
        <f ca="1">AS66</f>
        <v>1</v>
      </c>
      <c r="P66" s="51"/>
      <c r="Q66" s="51"/>
      <c r="R66" s="25" t="str">
        <f t="shared" si="21"/>
        <v/>
      </c>
      <c r="S66" s="25" t="str">
        <f t="shared" si="21"/>
        <v/>
      </c>
      <c r="T66" s="25" t="str">
        <f t="shared" si="21"/>
        <v/>
      </c>
      <c r="U66" s="25" t="str">
        <f t="shared" si="21"/>
        <v/>
      </c>
      <c r="V66" t="str">
        <f t="shared" si="21"/>
        <v/>
      </c>
      <c r="W66" t="str">
        <f t="shared" si="21"/>
        <v/>
      </c>
      <c r="X66" s="27" t="s">
        <v>289</v>
      </c>
      <c r="Y66" s="27"/>
      <c r="Z66" s="27"/>
      <c r="AA66" s="27"/>
      <c r="AB66" s="27"/>
      <c r="AC66" s="27"/>
      <c r="AD66" s="53" t="str">
        <f ca="1">IF(AS66=1,AS65&amp;"(㎠)","")</f>
        <v>100(㎠)</v>
      </c>
      <c r="AE66" s="53"/>
      <c r="AF66" s="53"/>
      <c r="AG66" s="53"/>
      <c r="AH66" s="53"/>
      <c r="AI66" s="53"/>
      <c r="AJ66" s="52" t="str">
        <f ca="1">IF(AS66&lt;&gt;1,AS66,"")</f>
        <v/>
      </c>
      <c r="AK66" s="52"/>
      <c r="AL66" s="52"/>
      <c r="AM66" s="52"/>
      <c r="AN66" s="52"/>
      <c r="AO66" s="52"/>
      <c r="AR66" s="1"/>
      <c r="AS66" s="29">
        <f ca="1">AT66/GCD(AT65,AT66)</f>
        <v>1</v>
      </c>
      <c r="AT66" s="29">
        <f ca="1">I64</f>
        <v>16</v>
      </c>
    </row>
    <row r="67" spans="1:46" ht="20.149999999999999" customHeight="1" x14ac:dyDescent="0.2">
      <c r="A67" t="str">
        <f t="shared" ref="A67:AQ67" si="22">IF(A30="","",A30)</f>
        <v/>
      </c>
      <c r="B67" t="str">
        <f t="shared" si="22"/>
        <v/>
      </c>
      <c r="C67" s="1" t="str">
        <f t="shared" si="22"/>
        <v/>
      </c>
      <c r="D67" t="str">
        <f t="shared" si="22"/>
        <v/>
      </c>
      <c r="E67" t="str">
        <f t="shared" si="22"/>
        <v/>
      </c>
      <c r="F67" t="str">
        <f t="shared" si="22"/>
        <v/>
      </c>
      <c r="G67" t="str">
        <f t="shared" si="22"/>
        <v/>
      </c>
      <c r="H67" t="str">
        <f t="shared" si="22"/>
        <v/>
      </c>
      <c r="I67" t="str">
        <f t="shared" si="22"/>
        <v/>
      </c>
      <c r="J67" t="str">
        <f t="shared" si="22"/>
        <v/>
      </c>
      <c r="K67" t="str">
        <f t="shared" si="22"/>
        <v/>
      </c>
      <c r="L67" t="str">
        <f t="shared" si="22"/>
        <v/>
      </c>
      <c r="M67" t="str">
        <f t="shared" si="22"/>
        <v/>
      </c>
      <c r="N67" t="str">
        <f t="shared" si="22"/>
        <v/>
      </c>
      <c r="O67" t="str">
        <f t="shared" si="22"/>
        <v/>
      </c>
      <c r="P67" t="str">
        <f t="shared" si="22"/>
        <v/>
      </c>
      <c r="Q67" t="str">
        <f t="shared" si="22"/>
        <v/>
      </c>
      <c r="R67" t="str">
        <f t="shared" si="22"/>
        <v/>
      </c>
      <c r="S67" t="str">
        <f t="shared" si="22"/>
        <v/>
      </c>
      <c r="T67" t="str">
        <f t="shared" si="22"/>
        <v/>
      </c>
      <c r="U67" t="str">
        <f t="shared" si="22"/>
        <v/>
      </c>
      <c r="V67" t="str">
        <f t="shared" si="22"/>
        <v/>
      </c>
      <c r="W67" t="str">
        <f t="shared" si="22"/>
        <v/>
      </c>
      <c r="X67" t="str">
        <f t="shared" si="22"/>
        <v/>
      </c>
      <c r="Y67" t="str">
        <f t="shared" si="22"/>
        <v/>
      </c>
      <c r="Z67" t="str">
        <f t="shared" si="22"/>
        <v/>
      </c>
      <c r="AA67" t="str">
        <f t="shared" si="22"/>
        <v/>
      </c>
      <c r="AB67" t="str">
        <f t="shared" si="22"/>
        <v/>
      </c>
      <c r="AC67" t="str">
        <f t="shared" si="22"/>
        <v/>
      </c>
      <c r="AD67" t="str">
        <f t="shared" si="22"/>
        <v/>
      </c>
      <c r="AE67" t="str">
        <f t="shared" si="22"/>
        <v/>
      </c>
      <c r="AF67" t="str">
        <f t="shared" si="22"/>
        <v/>
      </c>
      <c r="AG67" t="str">
        <f t="shared" si="22"/>
        <v/>
      </c>
      <c r="AH67" t="str">
        <f t="shared" si="22"/>
        <v/>
      </c>
      <c r="AI67" t="str">
        <f t="shared" si="22"/>
        <v/>
      </c>
      <c r="AJ67" t="str">
        <f t="shared" si="22"/>
        <v/>
      </c>
      <c r="AK67" t="str">
        <f t="shared" si="22"/>
        <v/>
      </c>
      <c r="AL67" t="str">
        <f t="shared" si="22"/>
        <v/>
      </c>
      <c r="AM67" t="str">
        <f t="shared" si="22"/>
        <v/>
      </c>
      <c r="AN67" t="str">
        <f t="shared" si="22"/>
        <v/>
      </c>
      <c r="AO67" t="str">
        <f t="shared" si="22"/>
        <v/>
      </c>
      <c r="AP67" t="str">
        <f t="shared" si="22"/>
        <v/>
      </c>
      <c r="AQ67" t="str">
        <f t="shared" si="22"/>
        <v/>
      </c>
      <c r="AR67" s="1"/>
      <c r="AS67" s="29"/>
      <c r="AT67" s="29"/>
    </row>
    <row r="68" spans="1:46" ht="20.149999999999999" customHeight="1" x14ac:dyDescent="0.2">
      <c r="A68" t="str">
        <f t="shared" ref="A68:C73" si="23">IF(A31="","",A31)</f>
        <v/>
      </c>
      <c r="B68" t="str">
        <f t="shared" si="23"/>
        <v/>
      </c>
      <c r="C68" t="str">
        <f t="shared" si="23"/>
        <v>(2)</v>
      </c>
      <c r="F68" t="str">
        <f>IF(F31="","",F31)</f>
        <v>Ｇの面積が</v>
      </c>
      <c r="L68" s="35">
        <f ca="1">IF(L31="","",L31)</f>
        <v>120</v>
      </c>
      <c r="M68" s="35"/>
      <c r="N68" s="35"/>
      <c r="O68" t="str">
        <f>IF(O31="","",O31)</f>
        <v>㎠のとき，Ｆの面積を求めなさい。</v>
      </c>
      <c r="AR68" s="1"/>
      <c r="AS68" s="29"/>
      <c r="AT68" s="29"/>
    </row>
    <row r="69" spans="1:46" ht="20.149999999999999" customHeight="1" x14ac:dyDescent="0.2">
      <c r="A69" t="str">
        <f t="shared" si="23"/>
        <v/>
      </c>
      <c r="B69" t="str">
        <f t="shared" si="23"/>
        <v/>
      </c>
      <c r="C69" t="str">
        <f t="shared" si="23"/>
        <v/>
      </c>
      <c r="D69" t="str">
        <f t="shared" ref="D69:E73" si="24">IF(D32="","",D32)</f>
        <v/>
      </c>
      <c r="E69" t="str">
        <f t="shared" si="24"/>
        <v/>
      </c>
      <c r="F69" s="25" t="s">
        <v>294</v>
      </c>
      <c r="AR69" s="1"/>
      <c r="AS69" s="29"/>
      <c r="AT69" s="29"/>
    </row>
    <row r="70" spans="1:46" ht="20.149999999999999" customHeight="1" x14ac:dyDescent="0.2">
      <c r="A70" t="str">
        <f t="shared" si="23"/>
        <v/>
      </c>
      <c r="B70" t="str">
        <f t="shared" si="23"/>
        <v/>
      </c>
      <c r="C70" t="str">
        <f t="shared" si="23"/>
        <v/>
      </c>
      <c r="D70" t="str">
        <f t="shared" si="24"/>
        <v/>
      </c>
      <c r="E70" t="str">
        <f t="shared" si="24"/>
        <v/>
      </c>
      <c r="F70" s="51" t="s">
        <v>287</v>
      </c>
      <c r="G70" s="51"/>
      <c r="H70" s="51" t="s">
        <v>271</v>
      </c>
      <c r="I70" s="51"/>
      <c r="J70" s="51">
        <f ca="1">L68</f>
        <v>120</v>
      </c>
      <c r="K70" s="51"/>
      <c r="L70" s="51"/>
      <c r="M70" s="51" t="s">
        <v>281</v>
      </c>
      <c r="N70" s="51"/>
      <c r="O70" s="25">
        <f ca="1">H60</f>
        <v>4</v>
      </c>
      <c r="P70" s="26">
        <v>2</v>
      </c>
      <c r="Q70" s="51" t="s">
        <v>271</v>
      </c>
      <c r="R70" s="51"/>
      <c r="S70" s="25">
        <f ca="1">K60</f>
        <v>2</v>
      </c>
      <c r="T70" s="26">
        <v>2</v>
      </c>
      <c r="U70" s="25" t="str">
        <f t="shared" ref="U70:AQ70" si="25">IF(U33="","",U33)</f>
        <v/>
      </c>
      <c r="V70" t="str">
        <f t="shared" si="25"/>
        <v/>
      </c>
      <c r="W70" t="str">
        <f t="shared" si="25"/>
        <v/>
      </c>
      <c r="X70" t="str">
        <f t="shared" si="25"/>
        <v/>
      </c>
      <c r="Y70" t="str">
        <f t="shared" si="25"/>
        <v/>
      </c>
      <c r="Z70" t="str">
        <f t="shared" si="25"/>
        <v/>
      </c>
      <c r="AA70" t="str">
        <f t="shared" si="25"/>
        <v/>
      </c>
      <c r="AB70" t="str">
        <f t="shared" si="25"/>
        <v/>
      </c>
      <c r="AC70" t="str">
        <f t="shared" si="25"/>
        <v/>
      </c>
      <c r="AD70" t="str">
        <f t="shared" si="25"/>
        <v/>
      </c>
      <c r="AE70" t="str">
        <f t="shared" si="25"/>
        <v/>
      </c>
      <c r="AF70" t="str">
        <f t="shared" si="25"/>
        <v/>
      </c>
      <c r="AG70" t="str">
        <f t="shared" si="25"/>
        <v/>
      </c>
      <c r="AH70" t="str">
        <f t="shared" si="25"/>
        <v/>
      </c>
      <c r="AI70" t="str">
        <f t="shared" si="25"/>
        <v/>
      </c>
      <c r="AJ70" t="str">
        <f t="shared" si="25"/>
        <v/>
      </c>
      <c r="AK70" t="str">
        <f t="shared" si="25"/>
        <v/>
      </c>
      <c r="AL70" t="str">
        <f t="shared" si="25"/>
        <v/>
      </c>
      <c r="AM70" t="str">
        <f t="shared" si="25"/>
        <v/>
      </c>
      <c r="AN70" t="str">
        <f t="shared" si="25"/>
        <v/>
      </c>
      <c r="AO70" t="str">
        <f t="shared" si="25"/>
        <v/>
      </c>
      <c r="AP70" t="str">
        <f t="shared" si="25"/>
        <v/>
      </c>
      <c r="AQ70" t="str">
        <f t="shared" si="25"/>
        <v/>
      </c>
      <c r="AR70" s="1"/>
      <c r="AS70" s="29"/>
      <c r="AT70" s="29"/>
    </row>
    <row r="71" spans="1:46" ht="20.149999999999999" customHeight="1" x14ac:dyDescent="0.2">
      <c r="A71" t="str">
        <f t="shared" si="23"/>
        <v/>
      </c>
      <c r="B71" t="str">
        <f t="shared" si="23"/>
        <v/>
      </c>
      <c r="C71" t="str">
        <f t="shared" si="23"/>
        <v/>
      </c>
      <c r="D71" t="str">
        <f t="shared" si="24"/>
        <v/>
      </c>
      <c r="E71" t="str">
        <f t="shared" si="24"/>
        <v/>
      </c>
      <c r="F71" s="25" t="str">
        <f t="shared" ref="F71:H73" si="26">IF(F34="","",F34)</f>
        <v/>
      </c>
      <c r="G71" s="25" t="str">
        <f t="shared" si="26"/>
        <v/>
      </c>
      <c r="H71" s="25" t="str">
        <f t="shared" si="26"/>
        <v/>
      </c>
      <c r="I71" s="51">
        <f ca="1">S70^T70</f>
        <v>4</v>
      </c>
      <c r="J71" s="51"/>
      <c r="K71" s="51" t="s">
        <v>287</v>
      </c>
      <c r="L71" s="51"/>
      <c r="M71" s="51" t="s">
        <v>281</v>
      </c>
      <c r="N71" s="51"/>
      <c r="O71" s="51">
        <f ca="1">J70</f>
        <v>120</v>
      </c>
      <c r="P71" s="51"/>
      <c r="Q71" s="51"/>
      <c r="R71" s="51" t="s">
        <v>288</v>
      </c>
      <c r="S71" s="51"/>
      <c r="T71" s="51">
        <f ca="1">O70^P70</f>
        <v>16</v>
      </c>
      <c r="U71" s="51"/>
      <c r="V71" t="str">
        <f t="shared" ref="V71:AQ71" si="27">IF(V34="","",V34)</f>
        <v/>
      </c>
      <c r="W71" t="str">
        <f t="shared" si="27"/>
        <v/>
      </c>
      <c r="X71" t="str">
        <f t="shared" si="27"/>
        <v/>
      </c>
      <c r="Y71" t="str">
        <f t="shared" si="27"/>
        <v/>
      </c>
      <c r="Z71" t="str">
        <f t="shared" si="27"/>
        <v/>
      </c>
      <c r="AA71" t="str">
        <f t="shared" si="27"/>
        <v/>
      </c>
      <c r="AB71" t="str">
        <f t="shared" si="27"/>
        <v/>
      </c>
      <c r="AC71" t="str">
        <f t="shared" si="27"/>
        <v/>
      </c>
      <c r="AD71" t="str">
        <f t="shared" si="27"/>
        <v/>
      </c>
      <c r="AE71" t="str">
        <f t="shared" si="27"/>
        <v/>
      </c>
      <c r="AF71" t="str">
        <f t="shared" si="27"/>
        <v/>
      </c>
      <c r="AG71" t="str">
        <f t="shared" si="27"/>
        <v/>
      </c>
      <c r="AH71" t="str">
        <f t="shared" si="27"/>
        <v/>
      </c>
      <c r="AI71" t="str">
        <f t="shared" si="27"/>
        <v/>
      </c>
      <c r="AJ71" t="str">
        <f t="shared" si="27"/>
        <v/>
      </c>
      <c r="AK71" t="str">
        <f t="shared" si="27"/>
        <v/>
      </c>
      <c r="AL71" t="str">
        <f t="shared" si="27"/>
        <v/>
      </c>
      <c r="AM71" t="str">
        <f t="shared" si="27"/>
        <v/>
      </c>
      <c r="AN71" t="str">
        <f t="shared" si="27"/>
        <v/>
      </c>
      <c r="AO71" t="str">
        <f t="shared" si="27"/>
        <v/>
      </c>
      <c r="AP71" t="str">
        <f t="shared" si="27"/>
        <v/>
      </c>
      <c r="AQ71" t="str">
        <f t="shared" si="27"/>
        <v/>
      </c>
      <c r="AR71" s="1"/>
      <c r="AS71" s="29"/>
      <c r="AT71" s="29"/>
    </row>
    <row r="72" spans="1:46" ht="20.149999999999999" customHeight="1" x14ac:dyDescent="0.2">
      <c r="A72" t="str">
        <f t="shared" si="23"/>
        <v/>
      </c>
      <c r="B72" t="str">
        <f t="shared" si="23"/>
        <v/>
      </c>
      <c r="C72" t="str">
        <f t="shared" si="23"/>
        <v/>
      </c>
      <c r="D72" t="str">
        <f t="shared" si="24"/>
        <v/>
      </c>
      <c r="E72" t="str">
        <f t="shared" si="24"/>
        <v/>
      </c>
      <c r="F72" s="25" t="str">
        <f t="shared" si="26"/>
        <v/>
      </c>
      <c r="G72" s="25" t="str">
        <f t="shared" si="26"/>
        <v/>
      </c>
      <c r="H72" s="25" t="str">
        <f t="shared" si="26"/>
        <v/>
      </c>
      <c r="I72" s="25" t="str">
        <f>IF(I35="","",I35)</f>
        <v/>
      </c>
      <c r="J72" s="25" t="str">
        <f>IF(J35="","",J35)</f>
        <v/>
      </c>
      <c r="K72" s="51" t="s">
        <v>287</v>
      </c>
      <c r="L72" s="51"/>
      <c r="M72" s="51" t="s">
        <v>281</v>
      </c>
      <c r="N72" s="51"/>
      <c r="O72" s="52">
        <f ca="1">AS72</f>
        <v>480</v>
      </c>
      <c r="P72" s="52"/>
      <c r="Q72" s="52"/>
      <c r="R72" s="25" t="str">
        <f t="shared" ref="R72:AI72" si="28">IF(R35="","",R35)</f>
        <v/>
      </c>
      <c r="S72" s="25" t="str">
        <f t="shared" si="28"/>
        <v/>
      </c>
      <c r="T72" s="25" t="str">
        <f t="shared" si="28"/>
        <v/>
      </c>
      <c r="U72" s="25" t="str">
        <f t="shared" si="28"/>
        <v/>
      </c>
      <c r="V72" t="str">
        <f t="shared" si="28"/>
        <v/>
      </c>
      <c r="W72" t="str">
        <f t="shared" si="28"/>
        <v/>
      </c>
      <c r="X72" s="25" t="str">
        <f t="shared" si="28"/>
        <v/>
      </c>
      <c r="Y72" s="25" t="str">
        <f t="shared" si="28"/>
        <v/>
      </c>
      <c r="Z72" s="25" t="str">
        <f t="shared" si="28"/>
        <v/>
      </c>
      <c r="AA72" s="25" t="str">
        <f t="shared" si="28"/>
        <v/>
      </c>
      <c r="AB72" s="25" t="str">
        <f t="shared" si="28"/>
        <v/>
      </c>
      <c r="AC72" s="25" t="str">
        <f t="shared" si="28"/>
        <v/>
      </c>
      <c r="AD72" s="25" t="str">
        <f t="shared" si="28"/>
        <v/>
      </c>
      <c r="AE72" s="25" t="str">
        <f t="shared" si="28"/>
        <v/>
      </c>
      <c r="AF72" s="25" t="str">
        <f t="shared" si="28"/>
        <v/>
      </c>
      <c r="AG72" s="25" t="str">
        <f t="shared" si="28"/>
        <v/>
      </c>
      <c r="AH72" s="25" t="str">
        <f t="shared" si="28"/>
        <v/>
      </c>
      <c r="AI72" s="25" t="str">
        <f t="shared" si="28"/>
        <v/>
      </c>
      <c r="AJ72" s="51" t="str">
        <f ca="1">IF(AS73&lt;&gt;1,AS72,"")</f>
        <v/>
      </c>
      <c r="AK72" s="51"/>
      <c r="AL72" s="51"/>
      <c r="AM72" s="51" t="str">
        <f ca="1">IF(AS73&lt;&gt;1,"㎠","")</f>
        <v/>
      </c>
      <c r="AN72" s="51"/>
      <c r="AO72" s="51"/>
      <c r="AP72" t="str">
        <f>IF(AP35="","",AP35)</f>
        <v/>
      </c>
      <c r="AQ72" t="str">
        <f>IF(AQ35="","",AQ35)</f>
        <v/>
      </c>
      <c r="AR72" s="1"/>
      <c r="AS72" s="29">
        <f ca="1">AT72/GCD(AT72,AT73)</f>
        <v>480</v>
      </c>
      <c r="AT72" s="29">
        <f ca="1">O71*T71</f>
        <v>1920</v>
      </c>
    </row>
    <row r="73" spans="1:46" ht="20.149999999999999" customHeight="1" x14ac:dyDescent="0.2">
      <c r="A73" t="str">
        <f t="shared" si="23"/>
        <v/>
      </c>
      <c r="B73" t="str">
        <f t="shared" si="23"/>
        <v/>
      </c>
      <c r="C73" t="str">
        <f t="shared" si="23"/>
        <v/>
      </c>
      <c r="D73" t="str">
        <f t="shared" si="24"/>
        <v/>
      </c>
      <c r="E73" t="str">
        <f t="shared" si="24"/>
        <v/>
      </c>
      <c r="F73" s="25" t="str">
        <f t="shared" si="26"/>
        <v/>
      </c>
      <c r="G73" s="25" t="str">
        <f t="shared" si="26"/>
        <v/>
      </c>
      <c r="H73" s="25" t="str">
        <f t="shared" si="26"/>
        <v/>
      </c>
      <c r="I73" s="25" t="str">
        <f>IF(I36="","",I36)</f>
        <v/>
      </c>
      <c r="J73" s="25" t="str">
        <f>IF(J36="","",J36)</f>
        <v/>
      </c>
      <c r="K73" s="51"/>
      <c r="L73" s="51"/>
      <c r="M73" s="51"/>
      <c r="N73" s="51"/>
      <c r="O73" s="51">
        <f ca="1">AS73</f>
        <v>1</v>
      </c>
      <c r="P73" s="51"/>
      <c r="Q73" s="51"/>
      <c r="R73" s="25" t="str">
        <f t="shared" ref="R73:W73" si="29">IF(R36="","",R36)</f>
        <v/>
      </c>
      <c r="S73" s="25" t="str">
        <f t="shared" si="29"/>
        <v/>
      </c>
      <c r="T73" s="25" t="str">
        <f t="shared" si="29"/>
        <v/>
      </c>
      <c r="U73" s="25" t="str">
        <f t="shared" si="29"/>
        <v/>
      </c>
      <c r="V73" t="str">
        <f t="shared" si="29"/>
        <v/>
      </c>
      <c r="W73" t="str">
        <f t="shared" si="29"/>
        <v/>
      </c>
      <c r="X73" s="27" t="s">
        <v>289</v>
      </c>
      <c r="Y73" s="27"/>
      <c r="Z73" s="27"/>
      <c r="AA73" s="27"/>
      <c r="AB73" s="27"/>
      <c r="AC73" s="27"/>
      <c r="AD73" s="53" t="str">
        <f ca="1">IF(AS73=1,AS72&amp;"(㎠)","")</f>
        <v>480(㎠)</v>
      </c>
      <c r="AE73" s="53"/>
      <c r="AF73" s="53"/>
      <c r="AG73" s="53"/>
      <c r="AH73" s="53"/>
      <c r="AI73" s="53"/>
      <c r="AJ73" s="52" t="str">
        <f ca="1">IF(AS73&lt;&gt;1,AS73,"")</f>
        <v/>
      </c>
      <c r="AK73" s="52"/>
      <c r="AL73" s="52"/>
      <c r="AM73" s="52"/>
      <c r="AN73" s="52"/>
      <c r="AO73" s="52"/>
      <c r="AR73" s="1"/>
      <c r="AS73" s="29">
        <f ca="1">AT73/GCD(AT72,AT73)</f>
        <v>1</v>
      </c>
      <c r="AT73" s="29">
        <f ca="1">I71</f>
        <v>4</v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67">
    <mergeCell ref="K72:L73"/>
    <mergeCell ref="M72:N73"/>
    <mergeCell ref="O72:Q72"/>
    <mergeCell ref="AJ72:AL72"/>
    <mergeCell ref="AM72:AO73"/>
    <mergeCell ref="F70:G70"/>
    <mergeCell ref="H70:I70"/>
    <mergeCell ref="J70:L70"/>
    <mergeCell ref="AO1:AP1"/>
    <mergeCell ref="AO38:AP38"/>
    <mergeCell ref="I71:J71"/>
    <mergeCell ref="K71:L71"/>
    <mergeCell ref="M71:N71"/>
    <mergeCell ref="O71:Q71"/>
    <mergeCell ref="R71:S71"/>
    <mergeCell ref="M70:N70"/>
    <mergeCell ref="Q70:R70"/>
    <mergeCell ref="O73:Q73"/>
    <mergeCell ref="AD73:AI73"/>
    <mergeCell ref="AJ73:AL73"/>
    <mergeCell ref="T71:U71"/>
    <mergeCell ref="L68:N68"/>
    <mergeCell ref="AD66:AI66"/>
    <mergeCell ref="AJ66:AL66"/>
    <mergeCell ref="AJ65:AL65"/>
    <mergeCell ref="AM65:AO66"/>
    <mergeCell ref="T64:U64"/>
    <mergeCell ref="K65:L66"/>
    <mergeCell ref="M65:N66"/>
    <mergeCell ref="O65:Q65"/>
    <mergeCell ref="O66:Q66"/>
    <mergeCell ref="I64:J64"/>
    <mergeCell ref="K64:L64"/>
    <mergeCell ref="M64:N64"/>
    <mergeCell ref="O64:Q64"/>
    <mergeCell ref="R64:S64"/>
    <mergeCell ref="AB55:AC55"/>
    <mergeCell ref="AD55:AE55"/>
    <mergeCell ref="AF55:AG55"/>
    <mergeCell ref="M63:N63"/>
    <mergeCell ref="Q63:R63"/>
    <mergeCell ref="P51:Q51"/>
    <mergeCell ref="R57:S57"/>
    <mergeCell ref="V42:W42"/>
    <mergeCell ref="X42:Y42"/>
    <mergeCell ref="Z42:AA42"/>
    <mergeCell ref="T42:U42"/>
    <mergeCell ref="T55:U55"/>
    <mergeCell ref="V55:W55"/>
    <mergeCell ref="X55:Y55"/>
    <mergeCell ref="Z55:AA55"/>
    <mergeCell ref="P42:Q42"/>
    <mergeCell ref="R42:S42"/>
    <mergeCell ref="P45:Q45"/>
    <mergeCell ref="P46:Q46"/>
    <mergeCell ref="P50:Q50"/>
    <mergeCell ref="I21:J21"/>
    <mergeCell ref="I22:K22"/>
    <mergeCell ref="I23:J23"/>
    <mergeCell ref="L24:N24"/>
    <mergeCell ref="F63:H63"/>
    <mergeCell ref="I63:J63"/>
    <mergeCell ref="K63:L63"/>
    <mergeCell ref="L31:N31"/>
    <mergeCell ref="I60:J60"/>
    <mergeCell ref="L61:N61"/>
    <mergeCell ref="N42:O42"/>
  </mergeCells>
  <phoneticPr fontId="10"/>
  <conditionalFormatting sqref="O66:Q66">
    <cfRule type="expression" dxfId="11" priority="4" stopIfTrue="1">
      <formula>$O$66=1</formula>
    </cfRule>
  </conditionalFormatting>
  <conditionalFormatting sqref="O73:Q73">
    <cfRule type="expression" dxfId="10" priority="2" stopIfTrue="1">
      <formula>$O$66=1</formula>
    </cfRule>
  </conditionalFormatting>
  <conditionalFormatting sqref="AJ66:AL66">
    <cfRule type="expression" dxfId="9" priority="3" stopIfTrue="1">
      <formula>$AS$66&lt;&gt;1</formula>
    </cfRule>
  </conditionalFormatting>
  <conditionalFormatting sqref="AJ73:AL73">
    <cfRule type="expression" dxfId="8" priority="1" stopIfTrue="1">
      <formula>$AS$66&lt;&gt;1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D100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style="28" customWidth="1"/>
    <col min="47" max="48" width="9" style="28"/>
    <col min="49" max="50" width="9"/>
    <col min="51" max="53" width="9" style="18"/>
  </cols>
  <sheetData>
    <row r="1" spans="1:53" ht="23.5" x14ac:dyDescent="0.2">
      <c r="D1" s="3" t="s">
        <v>324</v>
      </c>
      <c r="AM1" s="2" t="s">
        <v>34</v>
      </c>
      <c r="AN1" s="2"/>
      <c r="AO1" s="45"/>
      <c r="AP1" s="45"/>
      <c r="AR1" s="17"/>
      <c r="AY1"/>
      <c r="AZ1"/>
      <c r="BA1"/>
    </row>
    <row r="2" spans="1:53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7"/>
      <c r="AY2"/>
      <c r="AZ2"/>
      <c r="BA2"/>
    </row>
    <row r="3" spans="1:53" ht="20.149999999999999" customHeight="1" x14ac:dyDescent="0.2">
      <c r="A3" s="1" t="s">
        <v>265</v>
      </c>
      <c r="C3" t="s">
        <v>258</v>
      </c>
      <c r="F3">
        <f ca="1">INT(RAND()*2+2)</f>
        <v>3</v>
      </c>
      <c r="G3" t="s">
        <v>296</v>
      </c>
      <c r="M3" s="1"/>
      <c r="P3">
        <f ca="1">INT(RAND()*2+4)</f>
        <v>5</v>
      </c>
      <c r="Q3" t="s">
        <v>295</v>
      </c>
      <c r="AC3" t="s">
        <v>261</v>
      </c>
    </row>
    <row r="4" spans="1:53" ht="20.149999999999999" customHeight="1" x14ac:dyDescent="0.2">
      <c r="B4" s="1"/>
      <c r="C4" s="1" t="s">
        <v>262</v>
      </c>
      <c r="F4" t="s">
        <v>297</v>
      </c>
    </row>
    <row r="5" spans="1:53" ht="20.149999999999999" customHeight="1" x14ac:dyDescent="0.2"/>
    <row r="6" spans="1:53" ht="20.149999999999999" customHeight="1" x14ac:dyDescent="0.2"/>
    <row r="7" spans="1:53" ht="20.149999999999999" customHeight="1" x14ac:dyDescent="0.2"/>
    <row r="8" spans="1:53" ht="20.149999999999999" customHeight="1" x14ac:dyDescent="0.2"/>
    <row r="9" spans="1:53" ht="20.149999999999999" customHeight="1" x14ac:dyDescent="0.2">
      <c r="B9" s="1"/>
      <c r="C9" s="1" t="s">
        <v>263</v>
      </c>
      <c r="F9" t="s">
        <v>299</v>
      </c>
    </row>
    <row r="10" spans="1:53" ht="20.149999999999999" customHeight="1" x14ac:dyDescent="0.2"/>
    <row r="11" spans="1:53" ht="20.149999999999999" customHeight="1" x14ac:dyDescent="0.2"/>
    <row r="12" spans="1:53" ht="20.149999999999999" customHeight="1" x14ac:dyDescent="0.2">
      <c r="B12" s="1"/>
      <c r="C12" s="1"/>
    </row>
    <row r="13" spans="1:53" ht="20.149999999999999" customHeight="1" x14ac:dyDescent="0.2">
      <c r="C13" s="1" t="s">
        <v>275</v>
      </c>
      <c r="F13" t="s">
        <v>300</v>
      </c>
    </row>
    <row r="14" spans="1:53" ht="20.149999999999999" customHeight="1" x14ac:dyDescent="0.2"/>
    <row r="15" spans="1:53" ht="20.149999999999999" customHeight="1" x14ac:dyDescent="0.2"/>
    <row r="16" spans="1:53" ht="20.149999999999999" customHeight="1" x14ac:dyDescent="0.2">
      <c r="C16" s="1"/>
    </row>
    <row r="17" spans="1:56" ht="20.149999999999999" customHeight="1" x14ac:dyDescent="0.2"/>
    <row r="18" spans="1:56" ht="20.149999999999999" customHeight="1" x14ac:dyDescent="0.2"/>
    <row r="19" spans="1:56" ht="20.149999999999999" customHeight="1" x14ac:dyDescent="0.2">
      <c r="C19" s="1" t="s">
        <v>267</v>
      </c>
      <c r="F19" t="s">
        <v>301</v>
      </c>
    </row>
    <row r="20" spans="1:56" ht="20.149999999999999" customHeight="1" x14ac:dyDescent="0.2"/>
    <row r="21" spans="1:56" ht="20.149999999999999" customHeight="1" x14ac:dyDescent="0.2">
      <c r="A21" s="1"/>
    </row>
    <row r="22" spans="1:56" ht="20.149999999999999" customHeight="1" x14ac:dyDescent="0.2">
      <c r="A22" s="1"/>
    </row>
    <row r="23" spans="1:56" ht="20.149999999999999" customHeight="1" x14ac:dyDescent="0.2">
      <c r="A23" s="1"/>
    </row>
    <row r="24" spans="1:56" ht="20.149999999999999" customHeight="1" x14ac:dyDescent="0.2">
      <c r="A24" s="1" t="s">
        <v>269</v>
      </c>
      <c r="C24" t="s">
        <v>302</v>
      </c>
      <c r="AC24">
        <f ca="1">INT(RAND()*2+2)</f>
        <v>3</v>
      </c>
      <c r="AD24" s="35" t="s">
        <v>303</v>
      </c>
      <c r="AE24" s="35"/>
      <c r="AF24">
        <f ca="1">INT(RAND()*2+4)</f>
        <v>4</v>
      </c>
      <c r="AG24" t="s">
        <v>304</v>
      </c>
    </row>
    <row r="25" spans="1:56" ht="20.149999999999999" customHeight="1" x14ac:dyDescent="0.2">
      <c r="C25" s="1" t="s">
        <v>290</v>
      </c>
      <c r="F25" t="s">
        <v>305</v>
      </c>
      <c r="AY25" s="17"/>
      <c r="BB25" s="18"/>
      <c r="BC25" s="18"/>
      <c r="BD25" s="18"/>
    </row>
    <row r="26" spans="1:56" ht="20.149999999999999" customHeight="1" x14ac:dyDescent="0.2"/>
    <row r="27" spans="1:56" ht="20.149999999999999" customHeight="1" x14ac:dyDescent="0.2"/>
    <row r="28" spans="1:56" ht="20.149999999999999" customHeight="1" x14ac:dyDescent="0.2"/>
    <row r="29" spans="1:56" ht="20.149999999999999" customHeight="1" x14ac:dyDescent="0.2">
      <c r="C29" s="1" t="s">
        <v>306</v>
      </c>
      <c r="F29" t="s">
        <v>322</v>
      </c>
    </row>
    <row r="30" spans="1:56" ht="20.149999999999999" customHeight="1" x14ac:dyDescent="0.2"/>
    <row r="31" spans="1:56" ht="20.149999999999999" customHeight="1" x14ac:dyDescent="0.2">
      <c r="C31" s="1"/>
    </row>
    <row r="32" spans="1:56" ht="20.149999999999999" customHeight="1" x14ac:dyDescent="0.2">
      <c r="C32" s="1"/>
    </row>
    <row r="33" spans="1:53" ht="20.149999999999999" customHeight="1" x14ac:dyDescent="0.2">
      <c r="C33" s="1" t="s">
        <v>275</v>
      </c>
      <c r="F33" t="s">
        <v>307</v>
      </c>
      <c r="L33" s="58">
        <f ca="1">INT(RAND()*3+1)*60</f>
        <v>60</v>
      </c>
      <c r="M33" s="58"/>
      <c r="N33" s="58"/>
      <c r="O33" t="s">
        <v>308</v>
      </c>
    </row>
    <row r="34" spans="1:53" ht="20.149999999999999" customHeight="1" x14ac:dyDescent="0.2"/>
    <row r="35" spans="1:53" ht="20.149999999999999" customHeight="1" x14ac:dyDescent="0.2"/>
    <row r="36" spans="1:53" ht="20.149999999999999" customHeight="1" x14ac:dyDescent="0.2"/>
    <row r="37" spans="1:53" ht="19" customHeight="1" x14ac:dyDescent="0.2"/>
    <row r="38" spans="1:53" ht="23.5" x14ac:dyDescent="0.2">
      <c r="D38" s="3" t="str">
        <f>IF(D1="","",D1)</f>
        <v>相似な図形の計量②</v>
      </c>
      <c r="AM38" s="2" t="str">
        <f>IF(AM1="","",AM1)</f>
        <v>№</v>
      </c>
      <c r="AN38" s="2"/>
      <c r="AO38" s="45" t="str">
        <f>IF(AO1="","",AO1)</f>
        <v/>
      </c>
      <c r="AP38" s="45" t="str">
        <f>IF(AP1="","",AP1)</f>
        <v/>
      </c>
      <c r="AR38" s="17"/>
      <c r="AY38"/>
      <c r="AZ38"/>
      <c r="BA38"/>
    </row>
    <row r="39" spans="1:53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7"/>
      <c r="AY39"/>
      <c r="AZ39"/>
      <c r="BA39"/>
    </row>
    <row r="40" spans="1:53" ht="19" customHeight="1" x14ac:dyDescent="0.2">
      <c r="A40" t="str">
        <f t="shared" ref="A40:A58" si="0">IF(A3="","",A3)</f>
        <v>１．</v>
      </c>
      <c r="B40" s="1"/>
      <c r="C40" s="1" t="str">
        <f t="shared" ref="C40:C58" si="1">IF(C3="","",C3)</f>
        <v>半径</v>
      </c>
      <c r="F40">
        <f ca="1">IF(F3="","",F3)</f>
        <v>3</v>
      </c>
      <c r="G40" t="str">
        <f>IF(G3="","",G3)</f>
        <v>㎝の球Ｐと半径</v>
      </c>
      <c r="P40">
        <f ca="1">IF(P3="","",P3)</f>
        <v>5</v>
      </c>
      <c r="Q40" t="str">
        <f>IF(Q3="","",Q3)</f>
        <v>㎝の球Ｑがあります。</v>
      </c>
      <c r="AC40" t="str">
        <f>IF(AC3="","",AC3)</f>
        <v>次の問いに答えなさい。</v>
      </c>
      <c r="AR40" s="1"/>
      <c r="AS40" s="29"/>
      <c r="AT40" s="29"/>
      <c r="AY40"/>
      <c r="AZ40"/>
      <c r="BA40"/>
    </row>
    <row r="41" spans="1:53" ht="19" customHeight="1" x14ac:dyDescent="0.2">
      <c r="A41" t="str">
        <f t="shared" si="0"/>
        <v/>
      </c>
      <c r="B41" t="str">
        <f t="shared" ref="B41:B58" si="2">IF(B4="","",B4)</f>
        <v/>
      </c>
      <c r="C41" t="str">
        <f t="shared" si="1"/>
        <v>(1)</v>
      </c>
      <c r="F41" t="str">
        <f>IF(F4="","",F4)</f>
        <v>球Ｐと球Ｑの表面積を求めなさい。</v>
      </c>
      <c r="AR41" s="1"/>
      <c r="AS41" s="29"/>
      <c r="AT41" s="29"/>
      <c r="AY41"/>
      <c r="AZ41"/>
      <c r="BA41"/>
    </row>
    <row r="42" spans="1:53" ht="19" customHeight="1" x14ac:dyDescent="0.2">
      <c r="A42" t="str">
        <f t="shared" si="0"/>
        <v/>
      </c>
      <c r="B42" t="str">
        <f t="shared" si="2"/>
        <v/>
      </c>
      <c r="C42" t="str">
        <f t="shared" si="1"/>
        <v/>
      </c>
      <c r="F42" s="25" t="s">
        <v>309</v>
      </c>
      <c r="G42" s="25"/>
      <c r="H42" s="25"/>
      <c r="I42" s="25"/>
      <c r="J42" s="25"/>
      <c r="K42" s="25"/>
      <c r="L42" s="25"/>
      <c r="M42" s="25"/>
      <c r="N42" s="25"/>
      <c r="O42" s="25" t="s">
        <v>310</v>
      </c>
      <c r="P42" s="25"/>
      <c r="Q42" s="25"/>
      <c r="R42" s="25">
        <f ca="1">F40</f>
        <v>3</v>
      </c>
      <c r="S42" s="30">
        <v>2</v>
      </c>
      <c r="T42" s="51" t="s">
        <v>281</v>
      </c>
      <c r="U42" s="51"/>
      <c r="V42" s="59">
        <f ca="1">4*R42^S42</f>
        <v>36</v>
      </c>
      <c r="W42" s="59"/>
      <c r="X42" s="59"/>
      <c r="Y42" s="25" t="s">
        <v>278</v>
      </c>
      <c r="Z42" s="25"/>
      <c r="AA42" s="25" t="s">
        <v>284</v>
      </c>
      <c r="AB42" s="25"/>
      <c r="AC42" s="25"/>
      <c r="AD42" s="25"/>
      <c r="AR42" s="1"/>
      <c r="AS42" s="29"/>
      <c r="AT42" s="29"/>
      <c r="AY42"/>
      <c r="AZ42"/>
      <c r="BA42"/>
    </row>
    <row r="43" spans="1:53" ht="19" customHeight="1" x14ac:dyDescent="0.2">
      <c r="A43" t="str">
        <f t="shared" si="0"/>
        <v/>
      </c>
      <c r="B43" t="str">
        <f t="shared" si="2"/>
        <v/>
      </c>
      <c r="C43" t="str">
        <f t="shared" si="1"/>
        <v/>
      </c>
      <c r="F43" s="25" t="s">
        <v>311</v>
      </c>
      <c r="G43" s="25"/>
      <c r="H43" s="25"/>
      <c r="I43" s="25"/>
      <c r="J43" s="25"/>
      <c r="K43" s="25"/>
      <c r="L43" s="25"/>
      <c r="M43" s="25"/>
      <c r="N43" s="25"/>
      <c r="O43" s="25" t="s">
        <v>310</v>
      </c>
      <c r="P43" s="25"/>
      <c r="Q43" s="25"/>
      <c r="R43" s="25">
        <f ca="1">P40</f>
        <v>5</v>
      </c>
      <c r="S43" s="30">
        <v>2</v>
      </c>
      <c r="T43" s="51" t="s">
        <v>281</v>
      </c>
      <c r="U43" s="51"/>
      <c r="V43" s="59">
        <f ca="1">4*R43^S43</f>
        <v>100</v>
      </c>
      <c r="W43" s="59"/>
      <c r="X43" s="59"/>
      <c r="Y43" s="25" t="s">
        <v>278</v>
      </c>
      <c r="Z43" s="25"/>
      <c r="AA43" s="25" t="s">
        <v>284</v>
      </c>
      <c r="AB43" s="25"/>
      <c r="AC43" s="25"/>
      <c r="AD43" s="25"/>
      <c r="AR43" s="1"/>
      <c r="AS43" s="29"/>
      <c r="AT43" s="29"/>
      <c r="AY43"/>
      <c r="AZ43"/>
      <c r="BA43"/>
    </row>
    <row r="44" spans="1:53" ht="19" customHeight="1" x14ac:dyDescent="0.2">
      <c r="A44" t="str">
        <f t="shared" si="0"/>
        <v/>
      </c>
      <c r="B44" t="str">
        <f t="shared" si="2"/>
        <v/>
      </c>
      <c r="C44" t="str">
        <f t="shared" si="1"/>
        <v/>
      </c>
      <c r="F44" t="str">
        <f>IF(F7="","",F7)</f>
        <v/>
      </c>
      <c r="AR44" s="1"/>
      <c r="AS44" s="29"/>
      <c r="AT44" s="29"/>
      <c r="AY44"/>
      <c r="AZ44"/>
      <c r="BA44"/>
    </row>
    <row r="45" spans="1:53" ht="19" customHeight="1" x14ac:dyDescent="0.2">
      <c r="A45" t="str">
        <f t="shared" si="0"/>
        <v/>
      </c>
      <c r="B45" s="1" t="str">
        <f t="shared" si="2"/>
        <v/>
      </c>
      <c r="C45" s="1" t="str">
        <f t="shared" si="1"/>
        <v/>
      </c>
      <c r="F45" t="str">
        <f>IF(F8="","",F8)</f>
        <v/>
      </c>
      <c r="AR45" s="1"/>
      <c r="AS45" s="29"/>
      <c r="AT45" s="29"/>
      <c r="AY45"/>
      <c r="AZ45"/>
      <c r="BA45"/>
    </row>
    <row r="46" spans="1:53" ht="19" customHeight="1" x14ac:dyDescent="0.2">
      <c r="A46" t="str">
        <f t="shared" si="0"/>
        <v/>
      </c>
      <c r="B46" t="str">
        <f t="shared" si="2"/>
        <v/>
      </c>
      <c r="C46" t="str">
        <f t="shared" si="1"/>
        <v>(2)</v>
      </c>
      <c r="F46" t="str">
        <f>IF(F9="","",F9)</f>
        <v>球Ｐと球Ｑの表面積の比を求めなさい。</v>
      </c>
      <c r="AR46" s="1"/>
      <c r="AS46" s="29"/>
      <c r="AT46" s="29"/>
      <c r="AY46"/>
      <c r="AZ46"/>
      <c r="BA46"/>
    </row>
    <row r="47" spans="1:53" ht="19" customHeight="1" x14ac:dyDescent="0.2">
      <c r="A47" t="str">
        <f t="shared" si="0"/>
        <v/>
      </c>
      <c r="B47" t="str">
        <f t="shared" si="2"/>
        <v/>
      </c>
      <c r="C47" t="str">
        <f t="shared" si="1"/>
        <v/>
      </c>
      <c r="F47" s="25" t="s">
        <v>312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51">
        <f ca="1">V42</f>
        <v>36</v>
      </c>
      <c r="X47" s="51"/>
      <c r="Y47" s="51"/>
      <c r="Z47" s="51" t="s">
        <v>271</v>
      </c>
      <c r="AA47" s="51"/>
      <c r="AB47" s="51">
        <f ca="1">V43</f>
        <v>100</v>
      </c>
      <c r="AC47" s="51"/>
      <c r="AD47" s="51"/>
      <c r="AE47" s="51" t="str">
        <f ca="1">IF(AS47=W47,"","＝")</f>
        <v>＝</v>
      </c>
      <c r="AF47" s="51"/>
      <c r="AG47" s="51">
        <f ca="1">IF(AS47=W47,"",AS47)</f>
        <v>9</v>
      </c>
      <c r="AH47" s="51"/>
      <c r="AI47" s="51" t="str">
        <f ca="1">IF(AS47=W47,"","：")</f>
        <v>：</v>
      </c>
      <c r="AJ47" s="51"/>
      <c r="AK47" s="51">
        <f ca="1">IF(AS47=W47,"",AT47)</f>
        <v>25</v>
      </c>
      <c r="AL47" s="51"/>
      <c r="AR47" s="1"/>
      <c r="AS47" s="29">
        <f ca="1">W47/GCD(W47,AB47)</f>
        <v>9</v>
      </c>
      <c r="AT47" s="29">
        <f ca="1">AB47/GCD(W47,AB47)</f>
        <v>25</v>
      </c>
      <c r="AY47"/>
      <c r="AZ47"/>
      <c r="BA47"/>
    </row>
    <row r="48" spans="1:53" ht="19" customHeight="1" x14ac:dyDescent="0.2">
      <c r="A48" t="str">
        <f t="shared" si="0"/>
        <v/>
      </c>
      <c r="B48" s="1" t="str">
        <f t="shared" si="2"/>
        <v/>
      </c>
      <c r="C48" s="1" t="str">
        <f t="shared" si="1"/>
        <v/>
      </c>
      <c r="F48" t="str">
        <f>IF(F11="","",F11)</f>
        <v/>
      </c>
      <c r="AR48" s="1"/>
      <c r="AS48" s="29"/>
      <c r="AT48" s="29"/>
      <c r="AY48"/>
      <c r="AZ48"/>
      <c r="BA48"/>
    </row>
    <row r="49" spans="1:49" customFormat="1" ht="19" customHeight="1" x14ac:dyDescent="0.2">
      <c r="A49" t="str">
        <f t="shared" si="0"/>
        <v/>
      </c>
      <c r="B49" t="str">
        <f t="shared" si="2"/>
        <v/>
      </c>
      <c r="C49" s="1" t="str">
        <f t="shared" si="1"/>
        <v/>
      </c>
      <c r="F49" t="str">
        <f>IF(F12="","",F12)</f>
        <v/>
      </c>
      <c r="AR49" s="1"/>
      <c r="AS49" s="29"/>
      <c r="AT49" s="29"/>
      <c r="AU49" s="28"/>
      <c r="AV49" s="28"/>
    </row>
    <row r="50" spans="1:49" customFormat="1" ht="19" customHeight="1" x14ac:dyDescent="0.2">
      <c r="A50" t="str">
        <f t="shared" si="0"/>
        <v/>
      </c>
      <c r="B50" t="str">
        <f t="shared" si="2"/>
        <v/>
      </c>
      <c r="C50" t="str">
        <f t="shared" si="1"/>
        <v>(3)</v>
      </c>
      <c r="F50" t="str">
        <f>IF(F13="","",F13)</f>
        <v>球Ｐと球Ｑの体積を求めなさい。</v>
      </c>
      <c r="AR50" s="1"/>
      <c r="AS50" s="29"/>
      <c r="AT50" s="29"/>
      <c r="AU50" s="28"/>
      <c r="AV50" s="28"/>
    </row>
    <row r="51" spans="1:49" customFormat="1" ht="19" customHeight="1" x14ac:dyDescent="0.2">
      <c r="A51" t="str">
        <f t="shared" si="0"/>
        <v/>
      </c>
      <c r="B51" t="str">
        <f t="shared" si="2"/>
        <v/>
      </c>
      <c r="C51" t="str">
        <f t="shared" si="1"/>
        <v/>
      </c>
      <c r="F51" s="51" t="s">
        <v>313</v>
      </c>
      <c r="G51" s="51"/>
      <c r="H51" s="51"/>
      <c r="I51" s="51"/>
      <c r="J51" s="51"/>
      <c r="K51" s="51"/>
      <c r="L51" s="51"/>
      <c r="M51" s="51"/>
      <c r="N51" s="52">
        <v>4</v>
      </c>
      <c r="O51" s="52"/>
      <c r="P51" s="51" t="s">
        <v>314</v>
      </c>
      <c r="Q51" s="51"/>
      <c r="R51" s="51"/>
      <c r="S51" s="51">
        <f ca="1">F40</f>
        <v>3</v>
      </c>
      <c r="T51" s="31">
        <v>3</v>
      </c>
      <c r="U51" s="51" t="s">
        <v>281</v>
      </c>
      <c r="V51" s="51"/>
      <c r="W51" s="54">
        <f ca="1">AS51</f>
        <v>36</v>
      </c>
      <c r="X51" s="54"/>
      <c r="Y51" s="51" t="s">
        <v>315</v>
      </c>
      <c r="Z51" s="51"/>
      <c r="AJ51" s="57" t="str">
        <f ca="1">IF(AS52&lt;&gt;1,AS51,"")</f>
        <v/>
      </c>
      <c r="AK51" s="57"/>
      <c r="AL51" s="55" t="str">
        <f ca="1">IF(AS52&lt;&gt;1,"π㎤","")</f>
        <v/>
      </c>
      <c r="AM51" s="55"/>
      <c r="AN51" s="55"/>
      <c r="AO51" s="55"/>
      <c r="AR51" s="1"/>
      <c r="AS51" s="29">
        <f ca="1">AT51/GCD(AT51,AT52)</f>
        <v>36</v>
      </c>
      <c r="AT51" s="29">
        <f ca="1">N51*S51^T51</f>
        <v>108</v>
      </c>
      <c r="AU51" s="28"/>
      <c r="AV51" s="28"/>
    </row>
    <row r="52" spans="1:49" customFormat="1" ht="19" customHeight="1" x14ac:dyDescent="0.2">
      <c r="A52" t="str">
        <f t="shared" si="0"/>
        <v/>
      </c>
      <c r="B52" t="str">
        <f t="shared" si="2"/>
        <v/>
      </c>
      <c r="C52" s="1" t="str">
        <f t="shared" si="1"/>
        <v/>
      </c>
      <c r="F52" s="51"/>
      <c r="G52" s="51"/>
      <c r="H52" s="51"/>
      <c r="I52" s="51"/>
      <c r="J52" s="51"/>
      <c r="K52" s="51"/>
      <c r="L52" s="51"/>
      <c r="M52" s="51"/>
      <c r="N52" s="51">
        <v>3</v>
      </c>
      <c r="O52" s="51"/>
      <c r="P52" s="51"/>
      <c r="Q52" s="51"/>
      <c r="R52" s="51"/>
      <c r="S52" s="51"/>
      <c r="T52" s="25"/>
      <c r="U52" s="51"/>
      <c r="V52" s="51"/>
      <c r="W52" s="51" t="str">
        <f ca="1">IF(AS52=1,"",AS52)</f>
        <v/>
      </c>
      <c r="X52" s="51"/>
      <c r="Y52" s="51"/>
      <c r="Z52" s="51"/>
      <c r="AC52" s="52" t="str">
        <f ca="1">IF(AS52=1,AS51&amp;"π㎤","")</f>
        <v>36π㎤</v>
      </c>
      <c r="AD52" s="52"/>
      <c r="AE52" s="52"/>
      <c r="AF52" s="52"/>
      <c r="AG52" s="52"/>
      <c r="AH52" s="32"/>
      <c r="AI52" s="32"/>
      <c r="AJ52" s="52" t="str">
        <f ca="1">IF(AS52&lt;&gt;1,AS52,"")</f>
        <v/>
      </c>
      <c r="AK52" s="52"/>
      <c r="AL52" s="53"/>
      <c r="AM52" s="53"/>
      <c r="AN52" s="53"/>
      <c r="AO52" s="53"/>
      <c r="AR52" s="1"/>
      <c r="AS52" s="29">
        <f ca="1">AT52/GCD(AT51,AT52)</f>
        <v>1</v>
      </c>
      <c r="AT52" s="29">
        <f>N52</f>
        <v>3</v>
      </c>
      <c r="AU52" s="28"/>
      <c r="AV52" s="28"/>
    </row>
    <row r="53" spans="1:49" customFormat="1" ht="19" customHeight="1" x14ac:dyDescent="0.2">
      <c r="A53" t="str">
        <f t="shared" si="0"/>
        <v/>
      </c>
      <c r="B53" t="str">
        <f t="shared" si="2"/>
        <v/>
      </c>
      <c r="C53" t="str">
        <f t="shared" si="1"/>
        <v/>
      </c>
      <c r="F53" s="51" t="s">
        <v>316</v>
      </c>
      <c r="G53" s="51"/>
      <c r="H53" s="51"/>
      <c r="I53" s="51"/>
      <c r="J53" s="51"/>
      <c r="K53" s="51"/>
      <c r="L53" s="51"/>
      <c r="M53" s="51"/>
      <c r="N53" s="52">
        <v>4</v>
      </c>
      <c r="O53" s="52"/>
      <c r="P53" s="51" t="s">
        <v>314</v>
      </c>
      <c r="Q53" s="51"/>
      <c r="R53" s="51"/>
      <c r="S53" s="51">
        <f ca="1">P40</f>
        <v>5</v>
      </c>
      <c r="T53" s="31">
        <v>3</v>
      </c>
      <c r="U53" s="51" t="s">
        <v>281</v>
      </c>
      <c r="V53" s="51"/>
      <c r="W53" s="54">
        <f ca="1">AS53</f>
        <v>500</v>
      </c>
      <c r="X53" s="54"/>
      <c r="Y53" s="51" t="s">
        <v>315</v>
      </c>
      <c r="Z53" s="51"/>
      <c r="AJ53" s="56">
        <f ca="1">IF(AS54&lt;&gt;1,AS53,"")</f>
        <v>500</v>
      </c>
      <c r="AK53" s="56"/>
      <c r="AL53" s="55" t="str">
        <f ca="1">IF(AS54&lt;&gt;1,"π㎤","")</f>
        <v>π㎤</v>
      </c>
      <c r="AM53" s="55"/>
      <c r="AN53" s="55"/>
      <c r="AO53" s="55"/>
      <c r="AR53" s="1"/>
      <c r="AS53" s="29">
        <f ca="1">AT53/GCD(AT53,AT54)</f>
        <v>500</v>
      </c>
      <c r="AT53" s="29">
        <f ca="1">N53*S53^T53</f>
        <v>500</v>
      </c>
      <c r="AU53" s="28"/>
      <c r="AV53" s="28"/>
    </row>
    <row r="54" spans="1:49" customFormat="1" ht="19" customHeight="1" x14ac:dyDescent="0.2">
      <c r="A54" t="str">
        <f t="shared" si="0"/>
        <v/>
      </c>
      <c r="B54" t="str">
        <f t="shared" si="2"/>
        <v/>
      </c>
      <c r="C54" t="str">
        <f t="shared" si="1"/>
        <v/>
      </c>
      <c r="F54" s="51"/>
      <c r="G54" s="51"/>
      <c r="H54" s="51"/>
      <c r="I54" s="51"/>
      <c r="J54" s="51"/>
      <c r="K54" s="51"/>
      <c r="L54" s="51"/>
      <c r="M54" s="51"/>
      <c r="N54" s="51">
        <v>3</v>
      </c>
      <c r="O54" s="51"/>
      <c r="P54" s="51"/>
      <c r="Q54" s="51"/>
      <c r="R54" s="51"/>
      <c r="S54" s="51"/>
      <c r="T54" s="25"/>
      <c r="U54" s="51"/>
      <c r="V54" s="51"/>
      <c r="W54" s="51">
        <f ca="1">IF(AS54=1,"",AS54)</f>
        <v>3</v>
      </c>
      <c r="X54" s="51"/>
      <c r="Y54" s="51"/>
      <c r="Z54" s="51"/>
      <c r="AC54" s="52" t="str">
        <f ca="1">IF(AS54=1,AS53&amp;"π㎤","")</f>
        <v/>
      </c>
      <c r="AD54" s="52"/>
      <c r="AE54" s="52"/>
      <c r="AF54" s="52"/>
      <c r="AG54" s="52"/>
      <c r="AH54" s="32"/>
      <c r="AI54" s="32"/>
      <c r="AJ54" s="52">
        <f ca="1">IF(AS54&lt;&gt;1,AS54,"")</f>
        <v>3</v>
      </c>
      <c r="AK54" s="52"/>
      <c r="AL54" s="53"/>
      <c r="AM54" s="53"/>
      <c r="AN54" s="53"/>
      <c r="AO54" s="53"/>
      <c r="AR54" s="1"/>
      <c r="AS54" s="29">
        <f ca="1">AT54/GCD(AT53,AT54)</f>
        <v>3</v>
      </c>
      <c r="AT54" s="29">
        <f>N54</f>
        <v>3</v>
      </c>
      <c r="AU54" s="28"/>
      <c r="AV54" s="28"/>
    </row>
    <row r="55" spans="1:49" customFormat="1" ht="19" customHeight="1" x14ac:dyDescent="0.2">
      <c r="A55" t="str">
        <f t="shared" si="0"/>
        <v/>
      </c>
      <c r="B55" t="str">
        <f t="shared" si="2"/>
        <v/>
      </c>
      <c r="C55" s="1" t="str">
        <f t="shared" si="1"/>
        <v/>
      </c>
      <c r="F55" t="str">
        <f>IF(F18="","",F18)</f>
        <v/>
      </c>
      <c r="AR55" s="1"/>
      <c r="AS55" s="29"/>
      <c r="AT55" s="29"/>
      <c r="AU55" s="28"/>
      <c r="AV55" s="28"/>
    </row>
    <row r="56" spans="1:49" customFormat="1" ht="19" customHeight="1" x14ac:dyDescent="0.2">
      <c r="A56" t="str">
        <f t="shared" si="0"/>
        <v/>
      </c>
      <c r="B56" t="str">
        <f t="shared" si="2"/>
        <v/>
      </c>
      <c r="C56" t="str">
        <f t="shared" si="1"/>
        <v>(4)</v>
      </c>
      <c r="F56" t="str">
        <f>IF(F19="","",F19)</f>
        <v>球Ｐと球Ｑの体積の比を求めなさい。</v>
      </c>
      <c r="AS56" s="29"/>
      <c r="AT56" s="29"/>
      <c r="AU56" s="28"/>
      <c r="AV56" s="28"/>
    </row>
    <row r="57" spans="1:49" customFormat="1" ht="19" customHeight="1" x14ac:dyDescent="0.2">
      <c r="A57" s="1" t="str">
        <f t="shared" si="0"/>
        <v/>
      </c>
      <c r="B57" t="str">
        <f t="shared" si="2"/>
        <v/>
      </c>
      <c r="C57" t="str">
        <f t="shared" si="1"/>
        <v/>
      </c>
      <c r="F57" s="51" t="s">
        <v>317</v>
      </c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4">
        <f ca="1">W51</f>
        <v>36</v>
      </c>
      <c r="U57" s="54"/>
      <c r="V57" s="51" t="s">
        <v>271</v>
      </c>
      <c r="W57" s="51"/>
      <c r="X57" s="54">
        <f ca="1">W53</f>
        <v>500</v>
      </c>
      <c r="Y57" s="54"/>
      <c r="Z57" s="51" t="s">
        <v>281</v>
      </c>
      <c r="AA57" s="51"/>
      <c r="AB57" s="57">
        <f ca="1">AU58</f>
        <v>27</v>
      </c>
      <c r="AC57" s="57"/>
      <c r="AD57" s="51" t="s">
        <v>271</v>
      </c>
      <c r="AE57" s="51"/>
      <c r="AF57" s="57">
        <f ca="1">AV58</f>
        <v>125</v>
      </c>
      <c r="AG57" s="57"/>
      <c r="AH57" s="57"/>
      <c r="AS57" s="29">
        <f ca="1">AS51</f>
        <v>36</v>
      </c>
      <c r="AT57" s="29">
        <f ca="1">AS53</f>
        <v>500</v>
      </c>
      <c r="AU57" s="28">
        <f ca="1">AS57*LCM(AS58,AT58)/AS58</f>
        <v>108</v>
      </c>
      <c r="AV57" s="28">
        <f ca="1">AT57*LCM(AS58,AT58)/AT58</f>
        <v>500</v>
      </c>
    </row>
    <row r="58" spans="1:49" customFormat="1" ht="19" customHeight="1" x14ac:dyDescent="0.2">
      <c r="A58" s="1" t="str">
        <f t="shared" si="0"/>
        <v/>
      </c>
      <c r="B58" t="str">
        <f t="shared" si="2"/>
        <v/>
      </c>
      <c r="C58" t="str">
        <f t="shared" si="1"/>
        <v/>
      </c>
      <c r="D58" t="str">
        <f>IF(D21="","",D21)</f>
        <v/>
      </c>
      <c r="E58" t="str">
        <f>IF(E21="","",E21)</f>
        <v/>
      </c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 t="str">
        <f ca="1">W52</f>
        <v/>
      </c>
      <c r="U58" s="51"/>
      <c r="V58" s="51"/>
      <c r="W58" s="51"/>
      <c r="X58" s="51">
        <f ca="1">W54</f>
        <v>3</v>
      </c>
      <c r="Y58" s="51"/>
      <c r="Z58" s="51"/>
      <c r="AA58" s="51"/>
      <c r="AB58" s="57"/>
      <c r="AC58" s="57"/>
      <c r="AD58" s="51"/>
      <c r="AE58" s="51"/>
      <c r="AF58" s="57"/>
      <c r="AG58" s="57"/>
      <c r="AH58" s="57"/>
      <c r="AI58" t="str">
        <f t="shared" ref="AI58:AQ58" si="3">IF(AI21="","",AI21)</f>
        <v/>
      </c>
      <c r="AJ58" t="str">
        <f t="shared" si="3"/>
        <v/>
      </c>
      <c r="AK58" t="str">
        <f t="shared" si="3"/>
        <v/>
      </c>
      <c r="AL58" t="str">
        <f t="shared" si="3"/>
        <v/>
      </c>
      <c r="AM58" t="str">
        <f t="shared" si="3"/>
        <v/>
      </c>
      <c r="AN58" t="str">
        <f t="shared" si="3"/>
        <v/>
      </c>
      <c r="AO58" t="str">
        <f t="shared" si="3"/>
        <v/>
      </c>
      <c r="AP58" t="str">
        <f t="shared" si="3"/>
        <v/>
      </c>
      <c r="AQ58" t="str">
        <f t="shared" si="3"/>
        <v/>
      </c>
      <c r="AR58" s="1"/>
      <c r="AS58" s="29">
        <f ca="1">AS52</f>
        <v>1</v>
      </c>
      <c r="AT58" s="29">
        <f ca="1">AS54</f>
        <v>3</v>
      </c>
      <c r="AU58" s="28">
        <f ca="1">AU57/GCD(AU57,AV57)</f>
        <v>27</v>
      </c>
      <c r="AV58" s="28">
        <f ca="1">AV57/GCD(AU57,AV57)</f>
        <v>125</v>
      </c>
    </row>
    <row r="59" spans="1:49" customFormat="1" ht="19" customHeight="1" x14ac:dyDescent="0.2">
      <c r="A59" s="1" t="str">
        <f t="shared" ref="A59:AQ59" si="4">IF(A22="","",A22)</f>
        <v/>
      </c>
      <c r="B59" t="str">
        <f t="shared" si="4"/>
        <v/>
      </c>
      <c r="C59" t="str">
        <f t="shared" si="4"/>
        <v/>
      </c>
      <c r="D59" t="str">
        <f t="shared" si="4"/>
        <v/>
      </c>
      <c r="E59" t="str">
        <f t="shared" si="4"/>
        <v/>
      </c>
      <c r="F59" t="str">
        <f t="shared" si="4"/>
        <v/>
      </c>
      <c r="G59" t="str">
        <f t="shared" si="4"/>
        <v/>
      </c>
      <c r="H59" t="str">
        <f t="shared" si="4"/>
        <v/>
      </c>
      <c r="I59" t="str">
        <f t="shared" si="4"/>
        <v/>
      </c>
      <c r="J59" t="str">
        <f t="shared" si="4"/>
        <v/>
      </c>
      <c r="K59" t="str">
        <f t="shared" si="4"/>
        <v/>
      </c>
      <c r="L59" t="str">
        <f t="shared" si="4"/>
        <v/>
      </c>
      <c r="M59" t="str">
        <f t="shared" si="4"/>
        <v/>
      </c>
      <c r="N59" t="str">
        <f t="shared" si="4"/>
        <v/>
      </c>
      <c r="O59" t="str">
        <f t="shared" si="4"/>
        <v/>
      </c>
      <c r="P59" t="str">
        <f t="shared" si="4"/>
        <v/>
      </c>
      <c r="Q59" t="str">
        <f t="shared" si="4"/>
        <v/>
      </c>
      <c r="R59" t="str">
        <f t="shared" si="4"/>
        <v/>
      </c>
      <c r="S59" t="str">
        <f t="shared" si="4"/>
        <v/>
      </c>
      <c r="T59" t="str">
        <f t="shared" si="4"/>
        <v/>
      </c>
      <c r="U59" t="str">
        <f t="shared" si="4"/>
        <v/>
      </c>
      <c r="V59" t="str">
        <f t="shared" si="4"/>
        <v/>
      </c>
      <c r="W59" t="str">
        <f t="shared" si="4"/>
        <v/>
      </c>
      <c r="X59" t="str">
        <f t="shared" si="4"/>
        <v/>
      </c>
      <c r="Y59" t="str">
        <f t="shared" si="4"/>
        <v/>
      </c>
      <c r="Z59" t="str">
        <f t="shared" si="4"/>
        <v/>
      </c>
      <c r="AA59" t="str">
        <f t="shared" si="4"/>
        <v/>
      </c>
      <c r="AB59" t="str">
        <f t="shared" si="4"/>
        <v/>
      </c>
      <c r="AC59" t="str">
        <f t="shared" si="4"/>
        <v/>
      </c>
      <c r="AD59" t="str">
        <f t="shared" si="4"/>
        <v/>
      </c>
      <c r="AE59" t="str">
        <f t="shared" si="4"/>
        <v/>
      </c>
      <c r="AF59" t="str">
        <f t="shared" si="4"/>
        <v/>
      </c>
      <c r="AG59" t="str">
        <f t="shared" si="4"/>
        <v/>
      </c>
      <c r="AH59" t="str">
        <f t="shared" si="4"/>
        <v/>
      </c>
      <c r="AI59" t="str">
        <f t="shared" si="4"/>
        <v/>
      </c>
      <c r="AJ59" t="str">
        <f t="shared" si="4"/>
        <v/>
      </c>
      <c r="AK59" t="str">
        <f t="shared" si="4"/>
        <v/>
      </c>
      <c r="AL59" t="str">
        <f t="shared" si="4"/>
        <v/>
      </c>
      <c r="AM59" t="str">
        <f t="shared" si="4"/>
        <v/>
      </c>
      <c r="AN59" t="str">
        <f t="shared" si="4"/>
        <v/>
      </c>
      <c r="AO59" t="str">
        <f t="shared" si="4"/>
        <v/>
      </c>
      <c r="AP59" t="str">
        <f t="shared" si="4"/>
        <v/>
      </c>
      <c r="AQ59" t="str">
        <f t="shared" si="4"/>
        <v/>
      </c>
      <c r="AR59" s="1"/>
      <c r="AS59" s="29"/>
      <c r="AT59" s="29"/>
      <c r="AU59" s="28"/>
      <c r="AV59" s="28"/>
    </row>
    <row r="60" spans="1:49" customFormat="1" ht="19" customHeight="1" x14ac:dyDescent="0.2">
      <c r="A60" s="1" t="str">
        <f t="shared" ref="A60:AQ61" si="5">IF(A23="","",A23)</f>
        <v/>
      </c>
      <c r="B60" t="str">
        <f t="shared" si="5"/>
        <v/>
      </c>
      <c r="C60" t="str">
        <f t="shared" si="5"/>
        <v/>
      </c>
      <c r="D60" t="str">
        <f t="shared" si="5"/>
        <v/>
      </c>
      <c r="E60" t="str">
        <f t="shared" si="5"/>
        <v/>
      </c>
      <c r="F60" t="str">
        <f t="shared" si="5"/>
        <v/>
      </c>
      <c r="G60" t="str">
        <f t="shared" si="5"/>
        <v/>
      </c>
      <c r="H60" t="str">
        <f t="shared" si="5"/>
        <v/>
      </c>
      <c r="I60" t="str">
        <f t="shared" si="5"/>
        <v/>
      </c>
      <c r="J60" t="str">
        <f t="shared" si="5"/>
        <v/>
      </c>
      <c r="K60" t="str">
        <f t="shared" si="5"/>
        <v/>
      </c>
      <c r="L60" t="str">
        <f t="shared" si="5"/>
        <v/>
      </c>
      <c r="M60" t="str">
        <f t="shared" si="5"/>
        <v/>
      </c>
      <c r="N60" t="str">
        <f t="shared" si="5"/>
        <v/>
      </c>
      <c r="O60" t="str">
        <f t="shared" si="5"/>
        <v/>
      </c>
      <c r="P60" t="str">
        <f t="shared" si="5"/>
        <v/>
      </c>
      <c r="Q60" t="str">
        <f t="shared" si="5"/>
        <v/>
      </c>
      <c r="R60" t="str">
        <f t="shared" si="5"/>
        <v/>
      </c>
      <c r="S60" t="str">
        <f t="shared" si="5"/>
        <v/>
      </c>
      <c r="T60" t="str">
        <f t="shared" si="5"/>
        <v/>
      </c>
      <c r="U60" t="str">
        <f t="shared" si="5"/>
        <v/>
      </c>
      <c r="V60" t="str">
        <f t="shared" si="5"/>
        <v/>
      </c>
      <c r="W60" t="str">
        <f t="shared" si="5"/>
        <v/>
      </c>
      <c r="X60" t="str">
        <f t="shared" si="5"/>
        <v/>
      </c>
      <c r="Y60" t="str">
        <f t="shared" si="5"/>
        <v/>
      </c>
      <c r="Z60" t="str">
        <f t="shared" si="5"/>
        <v/>
      </c>
      <c r="AA60" t="str">
        <f t="shared" si="5"/>
        <v/>
      </c>
      <c r="AB60" t="str">
        <f t="shared" si="5"/>
        <v/>
      </c>
      <c r="AC60" t="str">
        <f t="shared" si="5"/>
        <v/>
      </c>
      <c r="AD60" s="35" t="str">
        <f t="shared" si="5"/>
        <v/>
      </c>
      <c r="AE60" s="35" t="str">
        <f t="shared" si="5"/>
        <v/>
      </c>
      <c r="AF60" t="str">
        <f t="shared" si="5"/>
        <v/>
      </c>
      <c r="AG60" t="str">
        <f t="shared" si="5"/>
        <v/>
      </c>
      <c r="AH60" t="str">
        <f t="shared" si="5"/>
        <v/>
      </c>
      <c r="AI60" t="str">
        <f t="shared" si="5"/>
        <v/>
      </c>
      <c r="AJ60" t="str">
        <f t="shared" si="5"/>
        <v/>
      </c>
      <c r="AK60" t="str">
        <f t="shared" si="5"/>
        <v/>
      </c>
      <c r="AL60" t="str">
        <f t="shared" si="5"/>
        <v/>
      </c>
      <c r="AM60" t="str">
        <f t="shared" si="5"/>
        <v/>
      </c>
      <c r="AN60" t="str">
        <f t="shared" si="5"/>
        <v/>
      </c>
      <c r="AO60" t="str">
        <f t="shared" si="5"/>
        <v/>
      </c>
      <c r="AP60" t="str">
        <f t="shared" si="5"/>
        <v/>
      </c>
      <c r="AQ60" t="str">
        <f t="shared" si="5"/>
        <v/>
      </c>
      <c r="AR60" s="1"/>
      <c r="AS60" s="29"/>
      <c r="AT60" s="29"/>
      <c r="AU60" s="28"/>
      <c r="AV60" s="28"/>
    </row>
    <row r="61" spans="1:49" customFormat="1" ht="19" customHeight="1" x14ac:dyDescent="0.2">
      <c r="A61" t="str">
        <f t="shared" ref="A61:A71" si="6">IF(A24="","",A24)</f>
        <v>２．</v>
      </c>
      <c r="C61" s="1" t="str">
        <f t="shared" ref="C61:C71" si="7">IF(C24="","",C24)</f>
        <v>相似な２つの円錐Ｆ，Ｇがあり，その高さの比は</v>
      </c>
      <c r="AC61">
        <f t="shared" ca="1" si="5"/>
        <v>3</v>
      </c>
      <c r="AD61" t="str">
        <f>IF(AD24="","",AD24)</f>
        <v>：</v>
      </c>
      <c r="AE61" t="str">
        <f>IF(AE24="","",AE24)</f>
        <v/>
      </c>
      <c r="AF61">
        <f ca="1">IF(AF24="","",AF24)</f>
        <v>4</v>
      </c>
      <c r="AG61" t="str">
        <f>IF(AG24="","",AG24)</f>
        <v>です。</v>
      </c>
      <c r="AS61" s="29"/>
      <c r="AT61" s="29"/>
      <c r="AU61" s="29"/>
      <c r="AV61" s="29"/>
      <c r="AW61" s="1"/>
    </row>
    <row r="62" spans="1:49" customFormat="1" ht="19" customHeight="1" x14ac:dyDescent="0.2">
      <c r="A62" t="str">
        <f t="shared" si="6"/>
        <v/>
      </c>
      <c r="B62" t="str">
        <f t="shared" ref="B62:B71" si="8">IF(B25="","",B25)</f>
        <v/>
      </c>
      <c r="C62" t="str">
        <f t="shared" si="7"/>
        <v>(1)</v>
      </c>
      <c r="F62" t="str">
        <f>IF(F25="","",F25)</f>
        <v>ＦとＧの底面の円周の長さの比を求めなさい</v>
      </c>
      <c r="AR62" s="1"/>
      <c r="AS62" s="28"/>
      <c r="AT62" s="28"/>
      <c r="AU62" s="28"/>
      <c r="AV62" s="28"/>
    </row>
    <row r="63" spans="1:49" customFormat="1" ht="19" customHeight="1" x14ac:dyDescent="0.2">
      <c r="A63" t="str">
        <f t="shared" si="6"/>
        <v/>
      </c>
      <c r="B63" t="str">
        <f t="shared" si="8"/>
        <v/>
      </c>
      <c r="C63" t="str">
        <f t="shared" si="7"/>
        <v/>
      </c>
      <c r="F63" s="25" t="s">
        <v>318</v>
      </c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51">
        <f ca="1">AC61</f>
        <v>3</v>
      </c>
      <c r="AG63" s="51"/>
      <c r="AH63" s="51" t="s">
        <v>271</v>
      </c>
      <c r="AI63" s="51"/>
      <c r="AJ63" s="51">
        <f ca="1">AF61</f>
        <v>4</v>
      </c>
      <c r="AK63" s="51"/>
      <c r="AR63" s="1"/>
      <c r="AS63" s="29"/>
      <c r="AT63" s="29"/>
      <c r="AU63" s="28"/>
      <c r="AV63" s="28"/>
    </row>
    <row r="64" spans="1:49" customFormat="1" ht="19" customHeight="1" x14ac:dyDescent="0.2">
      <c r="A64" t="str">
        <f t="shared" si="6"/>
        <v/>
      </c>
      <c r="B64" t="str">
        <f t="shared" si="8"/>
        <v/>
      </c>
      <c r="C64" t="str">
        <f t="shared" si="7"/>
        <v/>
      </c>
      <c r="F64" t="str">
        <f>IF(F27="","",F27)</f>
        <v/>
      </c>
      <c r="AR64" s="1"/>
      <c r="AS64" s="29"/>
      <c r="AT64" s="29"/>
      <c r="AU64" s="28"/>
      <c r="AV64" s="28"/>
    </row>
    <row r="65" spans="1:53" ht="19" customHeight="1" x14ac:dyDescent="0.2">
      <c r="A65" t="str">
        <f t="shared" si="6"/>
        <v/>
      </c>
      <c r="B65" t="str">
        <f t="shared" si="8"/>
        <v/>
      </c>
      <c r="C65" s="1" t="str">
        <f t="shared" si="7"/>
        <v/>
      </c>
      <c r="F65" t="str">
        <f>IF(F28="","",F28)</f>
        <v/>
      </c>
      <c r="AR65" s="1"/>
      <c r="AS65" s="29"/>
      <c r="AT65" s="29"/>
      <c r="AY65"/>
      <c r="AZ65"/>
      <c r="BA65"/>
    </row>
    <row r="66" spans="1:53" ht="19" customHeight="1" x14ac:dyDescent="0.2">
      <c r="A66" t="str">
        <f t="shared" si="6"/>
        <v/>
      </c>
      <c r="B66" t="str">
        <f t="shared" si="8"/>
        <v/>
      </c>
      <c r="C66" t="str">
        <f t="shared" si="7"/>
        <v>(2)</v>
      </c>
      <c r="F66" t="str">
        <f>IF(F29="","",F29)</f>
        <v>ＦとＧの表面積の比を求めなさい</v>
      </c>
      <c r="AR66" s="1"/>
      <c r="AS66" s="29"/>
      <c r="AT66" s="29"/>
      <c r="AY66"/>
      <c r="AZ66"/>
      <c r="BA66"/>
    </row>
    <row r="67" spans="1:53" ht="19" customHeight="1" x14ac:dyDescent="0.2">
      <c r="A67" t="str">
        <f t="shared" si="6"/>
        <v/>
      </c>
      <c r="B67" t="str">
        <f t="shared" si="8"/>
        <v/>
      </c>
      <c r="C67" s="1" t="str">
        <f t="shared" si="7"/>
        <v/>
      </c>
      <c r="F67" s="25" t="s">
        <v>319</v>
      </c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51">
        <f ca="1">AC61^2</f>
        <v>9</v>
      </c>
      <c r="U67" s="51"/>
      <c r="V67" s="51" t="s">
        <v>271</v>
      </c>
      <c r="W67" s="51"/>
      <c r="X67" s="51">
        <f ca="1">AF61^2</f>
        <v>16</v>
      </c>
      <c r="Y67" s="51"/>
      <c r="Z67" s="25"/>
      <c r="AA67" s="25"/>
      <c r="AB67" s="25"/>
      <c r="AC67" s="25"/>
      <c r="AD67" s="25"/>
      <c r="AE67" s="25"/>
      <c r="AR67" s="1"/>
      <c r="AS67" s="29"/>
      <c r="AT67" s="29"/>
      <c r="AY67"/>
      <c r="AZ67"/>
      <c r="BA67"/>
    </row>
    <row r="68" spans="1:53" ht="19" customHeight="1" x14ac:dyDescent="0.2">
      <c r="A68" t="str">
        <f t="shared" si="6"/>
        <v/>
      </c>
      <c r="B68" t="str">
        <f t="shared" si="8"/>
        <v/>
      </c>
      <c r="C68" s="1" t="str">
        <f t="shared" si="7"/>
        <v/>
      </c>
      <c r="F68" t="str">
        <f>IF(F31="","",F31)</f>
        <v/>
      </c>
      <c r="AR68" s="1"/>
      <c r="AS68" s="29"/>
      <c r="AT68" s="29"/>
      <c r="AY68"/>
      <c r="AZ68"/>
      <c r="BA68"/>
    </row>
    <row r="69" spans="1:53" ht="19" customHeight="1" x14ac:dyDescent="0.2">
      <c r="A69" t="str">
        <f t="shared" si="6"/>
        <v/>
      </c>
      <c r="B69" t="str">
        <f t="shared" si="8"/>
        <v/>
      </c>
      <c r="C69" s="1" t="str">
        <f t="shared" si="7"/>
        <v/>
      </c>
      <c r="F69" t="str">
        <f>IF(F32="","",F32)</f>
        <v/>
      </c>
      <c r="AR69" s="1"/>
      <c r="AS69" s="29"/>
      <c r="AT69" s="29"/>
      <c r="AY69"/>
      <c r="AZ69"/>
      <c r="BA69"/>
    </row>
    <row r="70" spans="1:53" ht="19" customHeight="1" x14ac:dyDescent="0.2">
      <c r="A70" t="str">
        <f t="shared" si="6"/>
        <v/>
      </c>
      <c r="B70" t="str">
        <f t="shared" si="8"/>
        <v/>
      </c>
      <c r="C70" t="str">
        <f t="shared" si="7"/>
        <v>(3)</v>
      </c>
      <c r="F70" t="str">
        <f>IF(F33="","",F33)</f>
        <v>Ｆの体積が</v>
      </c>
      <c r="L70" s="58">
        <f ca="1">IF(L33="","",L33)</f>
        <v>60</v>
      </c>
      <c r="M70" s="58"/>
      <c r="N70" s="58"/>
      <c r="O70" t="str">
        <f>IF(O33="","",O33)</f>
        <v>π㎤のとき，Ｇの体積は何㎤ですか。</v>
      </c>
      <c r="AR70" s="1"/>
      <c r="AS70" s="29"/>
      <c r="AT70" s="29"/>
      <c r="AY70"/>
      <c r="AZ70"/>
      <c r="BA70"/>
    </row>
    <row r="71" spans="1:53" ht="19" customHeight="1" x14ac:dyDescent="0.2">
      <c r="A71" t="str">
        <f t="shared" si="6"/>
        <v/>
      </c>
      <c r="B71" t="str">
        <f t="shared" si="8"/>
        <v/>
      </c>
      <c r="C71" t="str">
        <f t="shared" si="7"/>
        <v/>
      </c>
      <c r="F71" s="25" t="s">
        <v>320</v>
      </c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51">
        <f ca="1">AC61^3</f>
        <v>27</v>
      </c>
      <c r="S71" s="51"/>
      <c r="T71" s="51" t="s">
        <v>271</v>
      </c>
      <c r="U71" s="51"/>
      <c r="V71" s="51">
        <f ca="1">AF61^3</f>
        <v>64</v>
      </c>
      <c r="W71" s="51"/>
      <c r="X71" s="51"/>
      <c r="Y71" t="str">
        <f t="shared" ref="Y71:AO71" si="9">IF(AA34="","",AA34)</f>
        <v/>
      </c>
      <c r="Z71" t="str">
        <f t="shared" si="9"/>
        <v/>
      </c>
      <c r="AA71" t="str">
        <f t="shared" si="9"/>
        <v/>
      </c>
      <c r="AB71" t="str">
        <f t="shared" si="9"/>
        <v/>
      </c>
      <c r="AC71" t="str">
        <f t="shared" si="9"/>
        <v/>
      </c>
      <c r="AD71" t="str">
        <f t="shared" si="9"/>
        <v/>
      </c>
      <c r="AE71" t="str">
        <f t="shared" si="9"/>
        <v/>
      </c>
      <c r="AF71" t="str">
        <f t="shared" si="9"/>
        <v/>
      </c>
      <c r="AG71" t="str">
        <f t="shared" si="9"/>
        <v/>
      </c>
      <c r="AH71" t="str">
        <f t="shared" si="9"/>
        <v/>
      </c>
      <c r="AI71" t="str">
        <f t="shared" si="9"/>
        <v/>
      </c>
      <c r="AJ71" t="str">
        <f t="shared" si="9"/>
        <v/>
      </c>
      <c r="AK71" t="str">
        <f t="shared" si="9"/>
        <v/>
      </c>
      <c r="AL71" t="str">
        <f t="shared" si="9"/>
        <v/>
      </c>
      <c r="AM71" t="str">
        <f t="shared" si="9"/>
        <v/>
      </c>
      <c r="AN71" t="str">
        <f t="shared" si="9"/>
        <v/>
      </c>
      <c r="AO71" t="str">
        <f t="shared" si="9"/>
        <v/>
      </c>
      <c r="AP71" s="1"/>
      <c r="AQ71" s="1"/>
      <c r="AR71" s="1"/>
      <c r="AY71"/>
      <c r="AZ71"/>
      <c r="BA71"/>
    </row>
    <row r="72" spans="1:53" ht="19" customHeight="1" x14ac:dyDescent="0.2">
      <c r="A72" t="str">
        <f>IF(A35="","",A35)</f>
        <v/>
      </c>
      <c r="B72" t="str">
        <f>IF(B35="","",B35)</f>
        <v/>
      </c>
      <c r="C72" t="str">
        <f>IF(C35="","",C35)</f>
        <v/>
      </c>
      <c r="D72" t="str">
        <f>IF(D35="","",D35)</f>
        <v/>
      </c>
      <c r="E72" t="str">
        <f>IF(E35="","",E35)</f>
        <v/>
      </c>
      <c r="F72" s="25" t="s">
        <v>321</v>
      </c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R72" s="1"/>
      <c r="AS72" s="29"/>
      <c r="AT72" s="29"/>
      <c r="AY72"/>
      <c r="AZ72"/>
      <c r="BA72"/>
    </row>
    <row r="73" spans="1:53" ht="19" customHeight="1" x14ac:dyDescent="0.2">
      <c r="A73" t="str">
        <f t="shared" ref="A73:AQ73" si="10">IF(A36="","",A36)</f>
        <v/>
      </c>
      <c r="B73" t="str">
        <f t="shared" si="10"/>
        <v/>
      </c>
      <c r="C73" t="str">
        <f t="shared" si="10"/>
        <v/>
      </c>
      <c r="D73" t="str">
        <f t="shared" si="10"/>
        <v/>
      </c>
      <c r="E73" t="str">
        <f t="shared" si="10"/>
        <v/>
      </c>
      <c r="F73" s="51">
        <f ca="1">L70</f>
        <v>60</v>
      </c>
      <c r="G73" s="51"/>
      <c r="H73" s="51"/>
      <c r="I73" s="55" t="s">
        <v>278</v>
      </c>
      <c r="J73" s="55"/>
      <c r="K73" s="51" t="s">
        <v>271</v>
      </c>
      <c r="L73" s="51"/>
      <c r="M73" s="51" t="s">
        <v>287</v>
      </c>
      <c r="N73" s="51"/>
      <c r="O73" s="51" t="s">
        <v>281</v>
      </c>
      <c r="P73" s="51"/>
      <c r="Q73" s="51">
        <f ca="1">R71</f>
        <v>27</v>
      </c>
      <c r="R73" s="51"/>
      <c r="S73" s="51" t="s">
        <v>271</v>
      </c>
      <c r="T73" s="51"/>
      <c r="U73" s="51">
        <f ca="1">V71</f>
        <v>64</v>
      </c>
      <c r="V73" s="51"/>
      <c r="W73" s="51"/>
      <c r="X73" s="25" t="str">
        <f t="shared" si="10"/>
        <v/>
      </c>
      <c r="Y73" s="25" t="str">
        <f t="shared" si="10"/>
        <v/>
      </c>
      <c r="Z73" s="25" t="str">
        <f t="shared" si="10"/>
        <v/>
      </c>
      <c r="AA73" t="str">
        <f t="shared" si="10"/>
        <v/>
      </c>
      <c r="AB73" t="str">
        <f t="shared" si="10"/>
        <v/>
      </c>
      <c r="AC73" t="str">
        <f t="shared" si="10"/>
        <v/>
      </c>
      <c r="AD73" t="str">
        <f t="shared" si="10"/>
        <v/>
      </c>
      <c r="AE73" t="str">
        <f t="shared" si="10"/>
        <v/>
      </c>
      <c r="AF73" t="str">
        <f t="shared" si="10"/>
        <v/>
      </c>
      <c r="AG73" t="str">
        <f t="shared" si="10"/>
        <v/>
      </c>
      <c r="AH73" t="str">
        <f t="shared" si="10"/>
        <v/>
      </c>
      <c r="AI73" t="str">
        <f t="shared" si="10"/>
        <v/>
      </c>
      <c r="AJ73" t="str">
        <f t="shared" si="10"/>
        <v/>
      </c>
      <c r="AK73" t="str">
        <f t="shared" si="10"/>
        <v/>
      </c>
      <c r="AL73" t="str">
        <f t="shared" si="10"/>
        <v/>
      </c>
      <c r="AM73" t="str">
        <f t="shared" si="10"/>
        <v/>
      </c>
      <c r="AN73" t="str">
        <f t="shared" si="10"/>
        <v/>
      </c>
      <c r="AO73" t="str">
        <f t="shared" si="10"/>
        <v/>
      </c>
      <c r="AP73" t="str">
        <f t="shared" si="10"/>
        <v/>
      </c>
      <c r="AQ73" t="str">
        <f t="shared" si="10"/>
        <v/>
      </c>
      <c r="AR73" s="1"/>
      <c r="AS73" s="29"/>
      <c r="AT73" s="29"/>
      <c r="AY73"/>
      <c r="AZ73"/>
      <c r="BA73"/>
    </row>
    <row r="74" spans="1:53" ht="19" customHeight="1" x14ac:dyDescent="0.2">
      <c r="F74" s="25"/>
      <c r="G74" s="25"/>
      <c r="H74" s="25"/>
      <c r="I74" s="25"/>
      <c r="J74" s="25"/>
      <c r="K74" s="51">
        <f ca="1">Q73</f>
        <v>27</v>
      </c>
      <c r="L74" s="51"/>
      <c r="M74" s="51" t="s">
        <v>287</v>
      </c>
      <c r="N74" s="51"/>
      <c r="O74" s="51" t="s">
        <v>281</v>
      </c>
      <c r="P74" s="51"/>
      <c r="Q74" s="51">
        <f ca="1">F73</f>
        <v>60</v>
      </c>
      <c r="R74" s="51"/>
      <c r="S74" s="51"/>
      <c r="T74" s="25" t="s">
        <v>314</v>
      </c>
      <c r="U74" s="25"/>
      <c r="V74" s="25"/>
      <c r="W74" s="51">
        <f ca="1">U73</f>
        <v>64</v>
      </c>
      <c r="X74" s="51"/>
      <c r="Y74" s="51"/>
      <c r="Z74" s="25"/>
      <c r="AS74" s="29">
        <f ca="1">Q74*W74</f>
        <v>3840</v>
      </c>
      <c r="AT74" s="29">
        <f ca="1">AS74/GCD(AS74,AS75)</f>
        <v>1280</v>
      </c>
    </row>
    <row r="75" spans="1:53" ht="19" customHeight="1" x14ac:dyDescent="0.2">
      <c r="F75" s="25"/>
      <c r="G75" s="25"/>
      <c r="H75" s="25"/>
      <c r="I75" s="25"/>
      <c r="J75" s="25"/>
      <c r="K75" s="25"/>
      <c r="L75" s="25"/>
      <c r="M75" s="51" t="s">
        <v>287</v>
      </c>
      <c r="N75" s="51"/>
      <c r="O75" s="51" t="s">
        <v>281</v>
      </c>
      <c r="P75" s="51"/>
      <c r="Q75" s="51">
        <f ca="1">AT74</f>
        <v>1280</v>
      </c>
      <c r="R75" s="51"/>
      <c r="S75" s="51"/>
      <c r="T75" s="51" t="s">
        <v>278</v>
      </c>
      <c r="U75" s="51"/>
      <c r="V75" s="25"/>
      <c r="W75" s="25"/>
      <c r="X75" s="25"/>
      <c r="Y75" s="25"/>
      <c r="Z75" s="25"/>
      <c r="AI75" s="51">
        <f ca="1">IF(AT75&lt;&gt;1,AT74,"")</f>
        <v>1280</v>
      </c>
      <c r="AJ75" s="51"/>
      <c r="AK75" s="51"/>
      <c r="AL75" s="51"/>
      <c r="AM75" s="55" t="str">
        <f ca="1">IF(AT75&lt;&gt;1,"π㎤","")</f>
        <v>π㎤</v>
      </c>
      <c r="AN75" s="55"/>
      <c r="AO75" s="55"/>
      <c r="AP75" s="55"/>
      <c r="AS75" s="28">
        <f ca="1">K74</f>
        <v>27</v>
      </c>
      <c r="AT75" s="28">
        <f ca="1">AS75/GCD(AS75,AS74)</f>
        <v>9</v>
      </c>
    </row>
    <row r="76" spans="1:53" ht="19" customHeight="1" x14ac:dyDescent="0.2">
      <c r="F76" s="25"/>
      <c r="G76" s="25"/>
      <c r="H76" s="25"/>
      <c r="I76" s="25"/>
      <c r="J76" s="25"/>
      <c r="K76" s="25"/>
      <c r="L76" s="25"/>
      <c r="M76" s="51"/>
      <c r="N76" s="51"/>
      <c r="O76" s="51"/>
      <c r="P76" s="51"/>
      <c r="Q76" s="60">
        <f ca="1">AT75</f>
        <v>9</v>
      </c>
      <c r="R76" s="60"/>
      <c r="S76" s="60"/>
      <c r="T76" s="51"/>
      <c r="U76" s="51"/>
      <c r="V76" s="25"/>
      <c r="W76" s="25"/>
      <c r="X76" s="25"/>
      <c r="Y76" s="25"/>
      <c r="Z76" s="25"/>
      <c r="AB76" s="25" t="str">
        <f ca="1">IF(AT75=1,AT74&amp;"π㎤","")</f>
        <v/>
      </c>
      <c r="AC76" s="32"/>
      <c r="AD76" s="32"/>
      <c r="AE76" s="32"/>
      <c r="AF76" s="32"/>
      <c r="AG76" s="32"/>
      <c r="AH76" s="32"/>
      <c r="AI76" s="52">
        <f ca="1">IF(AT75&lt;&gt;1,AT75,"")</f>
        <v>9</v>
      </c>
      <c r="AJ76" s="52"/>
      <c r="AK76" s="52"/>
      <c r="AL76" s="52"/>
      <c r="AM76" s="53"/>
      <c r="AN76" s="53"/>
      <c r="AO76" s="53"/>
      <c r="AP76" s="53"/>
    </row>
    <row r="77" spans="1:53" ht="20.149999999999999" customHeight="1" x14ac:dyDescent="0.2"/>
    <row r="78" spans="1:53" ht="20.149999999999999" customHeight="1" x14ac:dyDescent="0.2"/>
    <row r="79" spans="1:53" ht="20.149999999999999" customHeight="1" x14ac:dyDescent="0.2"/>
    <row r="80" spans="1:5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83">
    <mergeCell ref="AO38:AP38"/>
    <mergeCell ref="T42:U42"/>
    <mergeCell ref="AO1:AP1"/>
    <mergeCell ref="AD24:AE24"/>
    <mergeCell ref="AM75:AP76"/>
    <mergeCell ref="Z57:AA58"/>
    <mergeCell ref="AB57:AC58"/>
    <mergeCell ref="AD57:AE58"/>
    <mergeCell ref="AI76:AL76"/>
    <mergeCell ref="AI75:AL75"/>
    <mergeCell ref="M75:N76"/>
    <mergeCell ref="O75:P76"/>
    <mergeCell ref="Q75:S75"/>
    <mergeCell ref="Q76:S76"/>
    <mergeCell ref="T75:U76"/>
    <mergeCell ref="F73:H73"/>
    <mergeCell ref="I73:J73"/>
    <mergeCell ref="K73:L73"/>
    <mergeCell ref="M73:N73"/>
    <mergeCell ref="O73:P73"/>
    <mergeCell ref="K74:L74"/>
    <mergeCell ref="M74:N74"/>
    <mergeCell ref="O74:P74"/>
    <mergeCell ref="Q74:S74"/>
    <mergeCell ref="W74:Y74"/>
    <mergeCell ref="P51:R52"/>
    <mergeCell ref="W52:X52"/>
    <mergeCell ref="Y51:Z52"/>
    <mergeCell ref="Q73:R73"/>
    <mergeCell ref="L33:N33"/>
    <mergeCell ref="L70:N70"/>
    <mergeCell ref="V42:X42"/>
    <mergeCell ref="T43:U43"/>
    <mergeCell ref="V43:X43"/>
    <mergeCell ref="W47:Y47"/>
    <mergeCell ref="Z47:AA47"/>
    <mergeCell ref="S51:S52"/>
    <mergeCell ref="U51:V52"/>
    <mergeCell ref="W51:X51"/>
    <mergeCell ref="S73:T73"/>
    <mergeCell ref="U73:W73"/>
    <mergeCell ref="AJ63:AK63"/>
    <mergeCell ref="AE47:AF47"/>
    <mergeCell ref="AG47:AH47"/>
    <mergeCell ref="AI47:AJ47"/>
    <mergeCell ref="AK47:AL47"/>
    <mergeCell ref="AD60:AE60"/>
    <mergeCell ref="AB47:AD47"/>
    <mergeCell ref="R71:S71"/>
    <mergeCell ref="T71:U71"/>
    <mergeCell ref="V71:X71"/>
    <mergeCell ref="AF57:AH58"/>
    <mergeCell ref="AF63:AG63"/>
    <mergeCell ref="AH63:AI63"/>
    <mergeCell ref="AL51:AO52"/>
    <mergeCell ref="F53:M54"/>
    <mergeCell ref="N53:O53"/>
    <mergeCell ref="P53:R54"/>
    <mergeCell ref="S53:S54"/>
    <mergeCell ref="U53:V54"/>
    <mergeCell ref="W53:X53"/>
    <mergeCell ref="Y53:Z54"/>
    <mergeCell ref="AJ53:AK53"/>
    <mergeCell ref="AL53:AO54"/>
    <mergeCell ref="AC52:AG52"/>
    <mergeCell ref="AJ52:AK52"/>
    <mergeCell ref="AJ51:AK51"/>
    <mergeCell ref="F51:M52"/>
    <mergeCell ref="N51:O51"/>
    <mergeCell ref="N52:O52"/>
    <mergeCell ref="AC54:AG54"/>
    <mergeCell ref="AJ54:AK54"/>
    <mergeCell ref="F57:S58"/>
    <mergeCell ref="T57:U57"/>
    <mergeCell ref="T58:U58"/>
    <mergeCell ref="V57:W58"/>
    <mergeCell ref="X57:Y57"/>
    <mergeCell ref="X58:Y58"/>
    <mergeCell ref="T67:U67"/>
    <mergeCell ref="V67:W67"/>
    <mergeCell ref="X67:Y67"/>
    <mergeCell ref="N54:O54"/>
    <mergeCell ref="W54:X54"/>
  </mergeCells>
  <phoneticPr fontId="10"/>
  <conditionalFormatting sqref="Q76:S76">
    <cfRule type="expression" dxfId="7" priority="2" stopIfTrue="1">
      <formula>$Q$76&lt;&gt;1</formula>
    </cfRule>
  </conditionalFormatting>
  <conditionalFormatting sqref="T58:U58">
    <cfRule type="expression" dxfId="6" priority="4" stopIfTrue="1">
      <formula>T58=""</formula>
    </cfRule>
  </conditionalFormatting>
  <conditionalFormatting sqref="W52:X52">
    <cfRule type="expression" dxfId="5" priority="8" stopIfTrue="1">
      <formula>$W$52=""</formula>
    </cfRule>
  </conditionalFormatting>
  <conditionalFormatting sqref="W54:X54">
    <cfRule type="expression" dxfId="4" priority="6" stopIfTrue="1">
      <formula>$W$52=""</formula>
    </cfRule>
  </conditionalFormatting>
  <conditionalFormatting sqref="X58:Y58">
    <cfRule type="expression" dxfId="3" priority="3" stopIfTrue="1">
      <formula>X58=""</formula>
    </cfRule>
  </conditionalFormatting>
  <conditionalFormatting sqref="AI76:AL76">
    <cfRule type="expression" dxfId="2" priority="1" stopIfTrue="1">
      <formula>$AT$75&lt;&gt;1</formula>
    </cfRule>
  </conditionalFormatting>
  <conditionalFormatting sqref="AJ52:AK52">
    <cfRule type="expression" dxfId="1" priority="7" stopIfTrue="1">
      <formula>$AS$52&lt;&gt;1</formula>
    </cfRule>
  </conditionalFormatting>
  <conditionalFormatting sqref="AJ54:AK54">
    <cfRule type="expression" dxfId="0" priority="5" stopIfTrue="1">
      <formula>$AS$54&lt;&gt;1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&amp;L図形と相似&amp;R数学ドリル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図形と相似①</vt:lpstr>
      <vt:lpstr>図形と相似②</vt:lpstr>
      <vt:lpstr>図形と相似③</vt:lpstr>
      <vt:lpstr>図形と相似④</vt:lpstr>
      <vt:lpstr>図形と相似⑤</vt:lpstr>
      <vt:lpstr>図形と相似⑥</vt:lpstr>
      <vt:lpstr>図形と相似⑦</vt:lpstr>
      <vt:lpstr>図形と相似①!Print_Area</vt:lpstr>
      <vt:lpstr>図形と相似②!Print_Area</vt:lpstr>
      <vt:lpstr>図形と相似③!Print_Area</vt:lpstr>
      <vt:lpstr>図形と相似④!Print_Area</vt:lpstr>
      <vt:lpstr>図形と相似⑤!Print_Area</vt:lpstr>
      <vt:lpstr>図形と相似⑥!Print_Area</vt:lpstr>
      <vt:lpstr>図形と相似⑦!Print_Area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2012-12-30T10:24:18Z</cp:lastPrinted>
  <dcterms:created xsi:type="dcterms:W3CDTF">2001-12-02T07:51:06Z</dcterms:created>
  <dcterms:modified xsi:type="dcterms:W3CDTF">2025-05-06T01:14:59Z</dcterms:modified>
</cp:coreProperties>
</file>