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mp\tsdrill39\GAKUNEN\t1nen_drill\"/>
    </mc:Choice>
  </mc:AlternateContent>
  <xr:revisionPtr revIDLastSave="0" documentId="13_ncr:1_{8E2F59B6-77CA-402B-8E8D-E40E24D91424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方程式①" sheetId="2" r:id="rId1"/>
    <sheet name="方程式②" sheetId="3" r:id="rId2"/>
    <sheet name="方程式③" sheetId="4" r:id="rId3"/>
    <sheet name="方程式④" sheetId="5" r:id="rId4"/>
    <sheet name="方程式⑤" sheetId="6" r:id="rId5"/>
    <sheet name="方程式⑥" sheetId="7" r:id="rId6"/>
    <sheet name="方程式⑦" sheetId="11" r:id="rId7"/>
    <sheet name="方程式⑧" sheetId="8" r:id="rId8"/>
    <sheet name="方程式⑨" sheetId="9" r:id="rId9"/>
    <sheet name="方程式⑩" sheetId="10" r:id="rId10"/>
    <sheet name="方程式⑪" sheetId="12" r:id="rId11"/>
  </sheets>
  <definedNames>
    <definedName name="_xlnm.Print_Area" localSheetId="0">方程式①!$A$1:$AQ$68</definedName>
    <definedName name="_xlnm.Print_Area" localSheetId="1">方程式②!$A$1:$AQ$75</definedName>
    <definedName name="_xlnm.Print_Area" localSheetId="2">方程式③!$A$1:$AQ$73</definedName>
    <definedName name="_xlnm.Print_Area" localSheetId="3">方程式④!$A$1:$AQ$68</definedName>
    <definedName name="_xlnm.Print_Area" localSheetId="4">方程式⑤!$A$1:$AQ$78</definedName>
    <definedName name="_xlnm.Print_Area" localSheetId="5">方程式⑥!$A$1:$AQ$75</definedName>
    <definedName name="_xlnm.Print_Area" localSheetId="6">方程式⑦!$A$1:$AQ$74</definedName>
    <definedName name="_xlnm.Print_Area" localSheetId="7">方程式⑧!$A$1:$AQ$73</definedName>
    <definedName name="_xlnm.Print_Area" localSheetId="8">方程式⑨!$A$1:$AQ$68</definedName>
    <definedName name="_xlnm.Print_Area" localSheetId="9">方程式⑩!$A$1:$AQ$73</definedName>
    <definedName name="_xlnm.Print_Area" localSheetId="10">方程式⑪!$A$1:$AQ$69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U19" i="12" l="1"/>
  <c r="AT19" i="12"/>
  <c r="S19" i="12" s="1"/>
  <c r="S55" i="12" s="1"/>
  <c r="O62" i="12" s="1"/>
  <c r="O63" i="12" s="1"/>
  <c r="AS19" i="12"/>
  <c r="I19" i="12" s="1"/>
  <c r="I55" i="12"/>
  <c r="E62" i="12" s="1"/>
  <c r="AB63" i="12" s="1"/>
  <c r="A41" i="12"/>
  <c r="B41" i="12"/>
  <c r="C41" i="12"/>
  <c r="A42" i="12"/>
  <c r="B42" i="12"/>
  <c r="C42" i="12"/>
  <c r="A43" i="12"/>
  <c r="B43" i="12"/>
  <c r="C43" i="12"/>
  <c r="A44" i="12"/>
  <c r="B44" i="12"/>
  <c r="C44" i="12"/>
  <c r="A45" i="12"/>
  <c r="B45" i="12"/>
  <c r="C45" i="12"/>
  <c r="A46" i="12"/>
  <c r="B46" i="12"/>
  <c r="C46" i="12"/>
  <c r="A47" i="12"/>
  <c r="B47" i="12"/>
  <c r="C47" i="12"/>
  <c r="A48" i="12"/>
  <c r="B48" i="12"/>
  <c r="C48" i="12"/>
  <c r="A49" i="12"/>
  <c r="B49" i="12"/>
  <c r="C49" i="12"/>
  <c r="A50" i="12"/>
  <c r="B50" i="12"/>
  <c r="C50" i="12"/>
  <c r="A51" i="12"/>
  <c r="B51" i="12"/>
  <c r="C51" i="12"/>
  <c r="A55" i="12"/>
  <c r="A56" i="12"/>
  <c r="B56" i="12"/>
  <c r="C56" i="12"/>
  <c r="A57" i="12"/>
  <c r="B57" i="12"/>
  <c r="C57" i="12"/>
  <c r="A58" i="12"/>
  <c r="B58" i="12"/>
  <c r="C58" i="12"/>
  <c r="A59" i="12"/>
  <c r="B59" i="12"/>
  <c r="C59" i="12"/>
  <c r="A60" i="12"/>
  <c r="B60" i="12"/>
  <c r="C60" i="12"/>
  <c r="A61" i="12"/>
  <c r="B61" i="12"/>
  <c r="C61" i="12"/>
  <c r="A62" i="12"/>
  <c r="B62" i="12"/>
  <c r="C62" i="12"/>
  <c r="A63" i="12"/>
  <c r="B63" i="12"/>
  <c r="C63" i="12"/>
  <c r="A64" i="12"/>
  <c r="B64" i="12"/>
  <c r="C64" i="12"/>
  <c r="A65" i="12"/>
  <c r="B65" i="12"/>
  <c r="C65" i="12"/>
  <c r="A66" i="12"/>
  <c r="B66" i="12"/>
  <c r="C66" i="12"/>
  <c r="A67" i="12"/>
  <c r="B67" i="12"/>
  <c r="C67" i="12"/>
  <c r="A68" i="12"/>
  <c r="B68" i="12"/>
  <c r="C68" i="12"/>
  <c r="A69" i="12"/>
  <c r="B69" i="12"/>
  <c r="C69" i="12"/>
  <c r="B40" i="12"/>
  <c r="C40" i="12"/>
  <c r="A40" i="12"/>
  <c r="S49" i="12"/>
  <c r="AF47" i="12"/>
  <c r="AD47" i="12"/>
  <c r="AB47" i="12"/>
  <c r="AT3" i="12"/>
  <c r="AU3" i="12" s="1"/>
  <c r="AT4" i="12" s="1"/>
  <c r="AF46" i="12"/>
  <c r="AD46" i="12"/>
  <c r="AB46" i="12"/>
  <c r="O3" i="12"/>
  <c r="AQ69" i="12"/>
  <c r="AP69" i="12"/>
  <c r="AO69" i="12"/>
  <c r="AN69" i="12"/>
  <c r="AM69" i="12"/>
  <c r="AL69" i="12"/>
  <c r="AK69" i="12"/>
  <c r="AJ69" i="12"/>
  <c r="AI69" i="12"/>
  <c r="AH69" i="12"/>
  <c r="AG69" i="12"/>
  <c r="AF69" i="12"/>
  <c r="AE69" i="12"/>
  <c r="AD69" i="12"/>
  <c r="AC69" i="12"/>
  <c r="AB69" i="12"/>
  <c r="AA69" i="12"/>
  <c r="Z69" i="12"/>
  <c r="Y69" i="12"/>
  <c r="X69" i="12"/>
  <c r="W69" i="12"/>
  <c r="V69" i="12"/>
  <c r="U69" i="12"/>
  <c r="T69" i="12"/>
  <c r="S69" i="12"/>
  <c r="R69" i="12"/>
  <c r="Q69" i="12"/>
  <c r="P69" i="12"/>
  <c r="O69" i="12"/>
  <c r="N69" i="12"/>
  <c r="M69" i="12"/>
  <c r="L69" i="12"/>
  <c r="K69" i="12"/>
  <c r="J69" i="12"/>
  <c r="I69" i="12"/>
  <c r="H69" i="12"/>
  <c r="G69" i="12"/>
  <c r="F69" i="12"/>
  <c r="E69" i="12"/>
  <c r="D69" i="12"/>
  <c r="AQ68" i="12"/>
  <c r="AP68" i="12"/>
  <c r="AO68" i="12"/>
  <c r="AN68" i="12"/>
  <c r="AM68" i="12"/>
  <c r="AL68" i="12"/>
  <c r="AK68" i="12"/>
  <c r="AJ68" i="12"/>
  <c r="AI68" i="12"/>
  <c r="AH68" i="12"/>
  <c r="AG68" i="12"/>
  <c r="AF68" i="12"/>
  <c r="AE68" i="12"/>
  <c r="AD68" i="12"/>
  <c r="AC68" i="12"/>
  <c r="AB68" i="12"/>
  <c r="AA68" i="12"/>
  <c r="Z68" i="12"/>
  <c r="Y68" i="12"/>
  <c r="X68" i="12"/>
  <c r="W68" i="12"/>
  <c r="V68" i="12"/>
  <c r="U68" i="12"/>
  <c r="T68" i="12"/>
  <c r="S68" i="12"/>
  <c r="R68" i="12"/>
  <c r="Q68" i="12"/>
  <c r="P68" i="12"/>
  <c r="O68" i="12"/>
  <c r="N68" i="12"/>
  <c r="M68" i="12"/>
  <c r="L68" i="12"/>
  <c r="K68" i="12"/>
  <c r="J68" i="12"/>
  <c r="I68" i="12"/>
  <c r="H68" i="12"/>
  <c r="G68" i="12"/>
  <c r="F68" i="12"/>
  <c r="E68" i="12"/>
  <c r="D68" i="12"/>
  <c r="AQ67" i="12"/>
  <c r="AP67" i="12"/>
  <c r="AJ67" i="12"/>
  <c r="AI67" i="12"/>
  <c r="AH67" i="12"/>
  <c r="AG67" i="12"/>
  <c r="AF67" i="12"/>
  <c r="AE67" i="12"/>
  <c r="AD67" i="12"/>
  <c r="AC67" i="12"/>
  <c r="AB67" i="12"/>
  <c r="AA67" i="12"/>
  <c r="Z67" i="12"/>
  <c r="Y67" i="12"/>
  <c r="X67" i="12"/>
  <c r="W67" i="12"/>
  <c r="V67" i="12"/>
  <c r="U67" i="12"/>
  <c r="T67" i="12"/>
  <c r="S67" i="12"/>
  <c r="R67" i="12"/>
  <c r="Q67" i="12"/>
  <c r="P67" i="12"/>
  <c r="O67" i="12"/>
  <c r="N67" i="12"/>
  <c r="M67" i="12"/>
  <c r="L67" i="12"/>
  <c r="K67" i="12"/>
  <c r="J67" i="12"/>
  <c r="I67" i="12"/>
  <c r="H67" i="12"/>
  <c r="G67" i="12"/>
  <c r="F67" i="12"/>
  <c r="E67" i="12"/>
  <c r="D67" i="12"/>
  <c r="AQ66" i="12"/>
  <c r="AP66" i="12"/>
  <c r="AO66" i="12"/>
  <c r="AN66" i="12"/>
  <c r="AM66" i="12"/>
  <c r="AL66" i="12"/>
  <c r="AK66" i="12"/>
  <c r="AJ66" i="12"/>
  <c r="AI66" i="12"/>
  <c r="AH66" i="12"/>
  <c r="AG66" i="12"/>
  <c r="AF66" i="12"/>
  <c r="AE66" i="12"/>
  <c r="AD66" i="12"/>
  <c r="AC66" i="12"/>
  <c r="T66" i="12"/>
  <c r="S66" i="12"/>
  <c r="R66" i="12"/>
  <c r="Q66" i="12"/>
  <c r="P66" i="12"/>
  <c r="O66" i="12"/>
  <c r="N66" i="12"/>
  <c r="M66" i="12"/>
  <c r="L66" i="12"/>
  <c r="K66" i="12"/>
  <c r="J66" i="12"/>
  <c r="I66" i="12"/>
  <c r="H66" i="12"/>
  <c r="G66" i="12"/>
  <c r="F66" i="12"/>
  <c r="E66" i="12"/>
  <c r="D66" i="12"/>
  <c r="AQ65" i="12"/>
  <c r="AP65" i="12"/>
  <c r="AO65" i="12"/>
  <c r="AN65" i="12"/>
  <c r="AM65" i="12"/>
  <c r="AL65" i="12"/>
  <c r="AK65" i="12"/>
  <c r="AJ65" i="12"/>
  <c r="AI65" i="12"/>
  <c r="AH65" i="12"/>
  <c r="AG65" i="12"/>
  <c r="AF65" i="12"/>
  <c r="AE65" i="12"/>
  <c r="AD65" i="12"/>
  <c r="Q65" i="12"/>
  <c r="P65" i="12"/>
  <c r="O65" i="12"/>
  <c r="N65" i="12"/>
  <c r="M65" i="12"/>
  <c r="L65" i="12"/>
  <c r="K65" i="12"/>
  <c r="J65" i="12"/>
  <c r="I65" i="12"/>
  <c r="H65" i="12"/>
  <c r="G65" i="12"/>
  <c r="F65" i="12"/>
  <c r="E65" i="12"/>
  <c r="D65" i="12"/>
  <c r="AQ64" i="12"/>
  <c r="AP64" i="12"/>
  <c r="AO64" i="12"/>
  <c r="AN64" i="12"/>
  <c r="AM64" i="12"/>
  <c r="AL64" i="12"/>
  <c r="AK64" i="12"/>
  <c r="AJ64" i="12"/>
  <c r="Y64" i="12"/>
  <c r="L64" i="12"/>
  <c r="K64" i="12"/>
  <c r="J64" i="12"/>
  <c r="I64" i="12"/>
  <c r="H64" i="12"/>
  <c r="G64" i="12"/>
  <c r="F64" i="12"/>
  <c r="E64" i="12"/>
  <c r="D64" i="12"/>
  <c r="AQ63" i="12"/>
  <c r="AP63" i="12"/>
  <c r="AO63" i="12"/>
  <c r="AN63" i="12"/>
  <c r="AM63" i="12"/>
  <c r="AL63" i="12"/>
  <c r="AK63" i="12"/>
  <c r="AJ63" i="12"/>
  <c r="AI63" i="12"/>
  <c r="K63" i="12"/>
  <c r="J63" i="12"/>
  <c r="I63" i="12"/>
  <c r="H63" i="12"/>
  <c r="G63" i="12"/>
  <c r="F63" i="12"/>
  <c r="E63" i="12"/>
  <c r="D63" i="12"/>
  <c r="AQ62" i="12"/>
  <c r="AP62" i="12"/>
  <c r="AO62" i="12"/>
  <c r="AN62" i="12"/>
  <c r="AM62" i="12"/>
  <c r="AL62" i="12"/>
  <c r="AK62" i="12"/>
  <c r="AJ62" i="12"/>
  <c r="AI62" i="12"/>
  <c r="AH62" i="12"/>
  <c r="AG62" i="12"/>
  <c r="AF62" i="12"/>
  <c r="AE62" i="12"/>
  <c r="AQ60" i="12"/>
  <c r="AP60" i="12"/>
  <c r="AO60" i="12"/>
  <c r="AN60" i="12"/>
  <c r="AM60" i="12"/>
  <c r="AL60" i="12"/>
  <c r="AK60" i="12"/>
  <c r="AJ60" i="12"/>
  <c r="AI60" i="12"/>
  <c r="AH60" i="12"/>
  <c r="AG60" i="12"/>
  <c r="AF60" i="12"/>
  <c r="AE60" i="12"/>
  <c r="AD60" i="12"/>
  <c r="AC60" i="12"/>
  <c r="AB60" i="12"/>
  <c r="AA60" i="12"/>
  <c r="Z60" i="12"/>
  <c r="Y60" i="12"/>
  <c r="X60" i="12"/>
  <c r="W60" i="12"/>
  <c r="V60" i="12"/>
  <c r="U60" i="12"/>
  <c r="T60" i="12"/>
  <c r="S60" i="12"/>
  <c r="R60" i="12"/>
  <c r="Q60" i="12"/>
  <c r="P60" i="12"/>
  <c r="O60" i="12"/>
  <c r="N60" i="12"/>
  <c r="M60" i="12"/>
  <c r="L60" i="12"/>
  <c r="K60" i="12"/>
  <c r="J60" i="12"/>
  <c r="I60" i="12"/>
  <c r="H60" i="12"/>
  <c r="G60" i="12"/>
  <c r="F60" i="12"/>
  <c r="E60" i="12"/>
  <c r="D60" i="12"/>
  <c r="D59" i="12"/>
  <c r="D58" i="12"/>
  <c r="Y57" i="12"/>
  <c r="X57" i="12"/>
  <c r="V57" i="12"/>
  <c r="U57" i="12"/>
  <c r="T57" i="12"/>
  <c r="D57" i="12"/>
  <c r="D56" i="12"/>
  <c r="V55" i="12"/>
  <c r="U55" i="12"/>
  <c r="T55" i="12"/>
  <c r="K55" i="12"/>
  <c r="J55" i="12"/>
  <c r="D55" i="12"/>
  <c r="AQ51" i="12"/>
  <c r="AP51" i="12"/>
  <c r="AO51" i="12"/>
  <c r="AN51" i="12"/>
  <c r="AM51" i="12"/>
  <c r="AL51" i="12"/>
  <c r="AK51" i="12"/>
  <c r="AJ51" i="12"/>
  <c r="AI51" i="12"/>
  <c r="AH51" i="12"/>
  <c r="AG51" i="12"/>
  <c r="AF51" i="12"/>
  <c r="AE51" i="12"/>
  <c r="V51" i="12"/>
  <c r="U51" i="12"/>
  <c r="T51" i="12"/>
  <c r="S51" i="12"/>
  <c r="R51" i="12"/>
  <c r="Q51" i="12"/>
  <c r="P51" i="12"/>
  <c r="O51" i="12"/>
  <c r="N51" i="12"/>
  <c r="M51" i="12"/>
  <c r="L51" i="12"/>
  <c r="K51" i="12"/>
  <c r="J51" i="12"/>
  <c r="I51" i="12"/>
  <c r="H51" i="12"/>
  <c r="G51" i="12"/>
  <c r="F51" i="12"/>
  <c r="E51" i="12"/>
  <c r="D51" i="12"/>
  <c r="AQ50" i="12"/>
  <c r="AP50" i="12"/>
  <c r="AO50" i="12"/>
  <c r="AN50" i="12"/>
  <c r="AM50" i="12"/>
  <c r="AL50" i="12"/>
  <c r="AK50" i="12"/>
  <c r="AJ50" i="12"/>
  <c r="AI50" i="12"/>
  <c r="AH50" i="12"/>
  <c r="AG50" i="12"/>
  <c r="AF50" i="12"/>
  <c r="T50" i="12"/>
  <c r="S50" i="12"/>
  <c r="R50" i="12"/>
  <c r="Q50" i="12"/>
  <c r="P50" i="12"/>
  <c r="O50" i="12"/>
  <c r="N50" i="12"/>
  <c r="M50" i="12"/>
  <c r="L50" i="12"/>
  <c r="K50" i="12"/>
  <c r="J50" i="12"/>
  <c r="I50" i="12"/>
  <c r="H50" i="12"/>
  <c r="G50" i="12"/>
  <c r="F50" i="12"/>
  <c r="E50" i="12"/>
  <c r="D50" i="12"/>
  <c r="AQ49" i="12"/>
  <c r="AP49" i="12"/>
  <c r="AO49" i="12"/>
  <c r="AN49" i="12"/>
  <c r="AM49" i="12"/>
  <c r="AL49" i="12"/>
  <c r="AK49" i="12"/>
  <c r="AJ49" i="12"/>
  <c r="AI49" i="12"/>
  <c r="AH49" i="12"/>
  <c r="AG49" i="12"/>
  <c r="AF49" i="12"/>
  <c r="AE49" i="12"/>
  <c r="N49" i="12"/>
  <c r="M49" i="12"/>
  <c r="L49" i="12"/>
  <c r="K49" i="12"/>
  <c r="J49" i="12"/>
  <c r="I49" i="12"/>
  <c r="H49" i="12"/>
  <c r="G49" i="12"/>
  <c r="F49" i="12"/>
  <c r="E49" i="12"/>
  <c r="D49" i="12"/>
  <c r="AQ48" i="12"/>
  <c r="AP48" i="12"/>
  <c r="AO48" i="12"/>
  <c r="AN48" i="12"/>
  <c r="AM48" i="12"/>
  <c r="AL48" i="12"/>
  <c r="AK48" i="12"/>
  <c r="AJ48" i="12"/>
  <c r="AI48" i="12"/>
  <c r="AH48" i="12"/>
  <c r="AG48" i="12"/>
  <c r="AF48" i="12"/>
  <c r="AE48" i="12"/>
  <c r="M48" i="12"/>
  <c r="L48" i="12"/>
  <c r="K48" i="12"/>
  <c r="J48" i="12"/>
  <c r="I48" i="12"/>
  <c r="H48" i="12"/>
  <c r="G48" i="12"/>
  <c r="F48" i="12"/>
  <c r="E48" i="12"/>
  <c r="D48" i="12"/>
  <c r="AQ47" i="12"/>
  <c r="AP47" i="12"/>
  <c r="AO47" i="12"/>
  <c r="AN47" i="12"/>
  <c r="AM47" i="12"/>
  <c r="AL47" i="12"/>
  <c r="AK47" i="12"/>
  <c r="AJ47" i="12"/>
  <c r="AI47" i="12"/>
  <c r="AH47" i="12"/>
  <c r="AG47" i="12"/>
  <c r="I47" i="12"/>
  <c r="H47" i="12"/>
  <c r="G47" i="12"/>
  <c r="F47" i="12"/>
  <c r="E47" i="12"/>
  <c r="D47" i="12"/>
  <c r="AQ46" i="12"/>
  <c r="AP46" i="12"/>
  <c r="AO46" i="12"/>
  <c r="AN46" i="12"/>
  <c r="AM46" i="12"/>
  <c r="AL46" i="12"/>
  <c r="AK46" i="12"/>
  <c r="AJ46" i="12"/>
  <c r="AI46" i="12"/>
  <c r="AH46" i="12"/>
  <c r="AG46" i="12"/>
  <c r="D43" i="12"/>
  <c r="AQ42" i="12"/>
  <c r="AP42" i="12"/>
  <c r="AO42" i="12"/>
  <c r="AN42" i="12"/>
  <c r="AM42" i="12"/>
  <c r="AL42" i="12"/>
  <c r="AK42" i="12"/>
  <c r="AJ42" i="12"/>
  <c r="AI42" i="12"/>
  <c r="AH42" i="12"/>
  <c r="AG42" i="12"/>
  <c r="AF42" i="12"/>
  <c r="AE42" i="12"/>
  <c r="AD42" i="12"/>
  <c r="AC42" i="12"/>
  <c r="AB42" i="12"/>
  <c r="AA42" i="12"/>
  <c r="Z42" i="12"/>
  <c r="Y42" i="12"/>
  <c r="X42" i="12"/>
  <c r="W42" i="12"/>
  <c r="V42" i="12"/>
  <c r="U42" i="12"/>
  <c r="T42" i="12"/>
  <c r="S42" i="12"/>
  <c r="R42" i="12"/>
  <c r="Q42" i="12"/>
  <c r="P42" i="12"/>
  <c r="D42" i="12"/>
  <c r="AQ41" i="12"/>
  <c r="AP41" i="12"/>
  <c r="AO41" i="12"/>
  <c r="AN41" i="12"/>
  <c r="AM41" i="12"/>
  <c r="AK41" i="12"/>
  <c r="AJ41" i="12"/>
  <c r="AI41" i="12"/>
  <c r="D41" i="12"/>
  <c r="S40" i="12"/>
  <c r="R40" i="12"/>
  <c r="Q40" i="12"/>
  <c r="D40" i="12"/>
  <c r="R39" i="12"/>
  <c r="Q39" i="12"/>
  <c r="P39" i="12"/>
  <c r="D39" i="12"/>
  <c r="A39" i="12"/>
  <c r="V38" i="12"/>
  <c r="Q38" i="12"/>
  <c r="AP37" i="12"/>
  <c r="AO37" i="12"/>
  <c r="AM37" i="12"/>
  <c r="D37" i="12"/>
  <c r="T34" i="11"/>
  <c r="T71" i="11" s="1"/>
  <c r="AD71" i="11" s="1"/>
  <c r="M34" i="11"/>
  <c r="M71" i="11" s="1"/>
  <c r="X71" i="11" s="1"/>
  <c r="AG73" i="11"/>
  <c r="AF73" i="11"/>
  <c r="AE73" i="11"/>
  <c r="AD73" i="11"/>
  <c r="AC73" i="11"/>
  <c r="AB73" i="11"/>
  <c r="AA73" i="11"/>
  <c r="Z73" i="11"/>
  <c r="Y73" i="11"/>
  <c r="X73" i="11"/>
  <c r="AG72" i="11"/>
  <c r="AQ71" i="11"/>
  <c r="AP71" i="11"/>
  <c r="AO71" i="11"/>
  <c r="AL68" i="11"/>
  <c r="AJ68" i="11"/>
  <c r="AH68" i="11"/>
  <c r="U31" i="11"/>
  <c r="U68" i="11" s="1"/>
  <c r="X68" i="11" s="1"/>
  <c r="X69" i="11" s="1"/>
  <c r="R31" i="11"/>
  <c r="R68" i="11" s="1"/>
  <c r="AD68" i="11" s="1"/>
  <c r="S28" i="11"/>
  <c r="S65" i="11" s="1"/>
  <c r="X65" i="11" s="1"/>
  <c r="P28" i="11"/>
  <c r="P65" i="11" s="1"/>
  <c r="AD65" i="11" s="1"/>
  <c r="AR64" i="11"/>
  <c r="AQ64" i="11"/>
  <c r="AP64" i="11"/>
  <c r="AO64" i="11"/>
  <c r="AN64" i="11"/>
  <c r="AM64" i="11"/>
  <c r="AL64" i="11"/>
  <c r="AK64" i="11"/>
  <c r="AJ64" i="11"/>
  <c r="AI64" i="11"/>
  <c r="AH64" i="11"/>
  <c r="AG64" i="11"/>
  <c r="V64" i="11"/>
  <c r="U64" i="11"/>
  <c r="AR63" i="11"/>
  <c r="AQ63" i="11"/>
  <c r="AP63" i="11"/>
  <c r="AO63" i="11"/>
  <c r="AN63" i="11"/>
  <c r="AM63" i="11"/>
  <c r="AL63" i="11"/>
  <c r="AK63" i="11"/>
  <c r="AJ63" i="11"/>
  <c r="AI63" i="11"/>
  <c r="AH63" i="11"/>
  <c r="AG63" i="11"/>
  <c r="V63" i="11"/>
  <c r="U63" i="11"/>
  <c r="AQ62" i="11"/>
  <c r="AP62" i="11"/>
  <c r="AO62" i="11"/>
  <c r="AN62" i="11"/>
  <c r="AM62" i="11"/>
  <c r="AL62" i="11"/>
  <c r="AK62" i="11"/>
  <c r="AJ62" i="11"/>
  <c r="AI62" i="11"/>
  <c r="AH62" i="11"/>
  <c r="AG62" i="11"/>
  <c r="AF62" i="11"/>
  <c r="AE62" i="11"/>
  <c r="AD62" i="11"/>
  <c r="V62" i="11"/>
  <c r="AQ61" i="11"/>
  <c r="AP61" i="11"/>
  <c r="AO61" i="11"/>
  <c r="AN61" i="11"/>
  <c r="AM61" i="11"/>
  <c r="AL61" i="11"/>
  <c r="AK61" i="11"/>
  <c r="AJ61" i="11"/>
  <c r="AI61" i="11"/>
  <c r="AH61" i="11"/>
  <c r="AG61" i="11"/>
  <c r="AF61" i="11"/>
  <c r="AE61" i="11"/>
  <c r="AD61" i="11"/>
  <c r="H65" i="11"/>
  <c r="AF65" i="11"/>
  <c r="B62" i="11"/>
  <c r="E62" i="11"/>
  <c r="F62" i="11"/>
  <c r="G62" i="11"/>
  <c r="H62" i="11"/>
  <c r="I62" i="11"/>
  <c r="J62" i="11"/>
  <c r="K62" i="11"/>
  <c r="M62" i="11"/>
  <c r="N62" i="11"/>
  <c r="P62" i="11"/>
  <c r="Q62" i="11"/>
  <c r="R62" i="11"/>
  <c r="S62" i="11"/>
  <c r="T62" i="11"/>
  <c r="B63" i="11"/>
  <c r="E63" i="11"/>
  <c r="F63" i="11"/>
  <c r="G63" i="11"/>
  <c r="H63" i="11"/>
  <c r="I63" i="11"/>
  <c r="J63" i="11"/>
  <c r="K63" i="11"/>
  <c r="L63" i="11"/>
  <c r="M63" i="11"/>
  <c r="N63" i="11"/>
  <c r="O63" i="11"/>
  <c r="P63" i="11"/>
  <c r="Q63" i="11"/>
  <c r="R63" i="11"/>
  <c r="S63" i="11"/>
  <c r="T63" i="11"/>
  <c r="B64" i="11"/>
  <c r="E64" i="11"/>
  <c r="F64" i="11"/>
  <c r="G64" i="11"/>
  <c r="H64" i="11"/>
  <c r="I64" i="11"/>
  <c r="J64" i="11"/>
  <c r="K64" i="11"/>
  <c r="L64" i="11"/>
  <c r="M64" i="11"/>
  <c r="N64" i="11"/>
  <c r="O64" i="11"/>
  <c r="P64" i="11"/>
  <c r="Q64" i="11"/>
  <c r="R64" i="11"/>
  <c r="S64" i="11"/>
  <c r="T64" i="11"/>
  <c r="B65" i="11"/>
  <c r="E65" i="11"/>
  <c r="F65" i="11"/>
  <c r="G65" i="11"/>
  <c r="M65" i="11"/>
  <c r="N65" i="11"/>
  <c r="O65" i="11"/>
  <c r="Q65" i="11"/>
  <c r="R65" i="11"/>
  <c r="T65" i="11"/>
  <c r="U65" i="11"/>
  <c r="V65" i="11"/>
  <c r="W65" i="11"/>
  <c r="B66" i="11"/>
  <c r="E66" i="11"/>
  <c r="F66" i="11"/>
  <c r="G66" i="11"/>
  <c r="H66" i="11"/>
  <c r="I66" i="11"/>
  <c r="J66" i="11"/>
  <c r="K66" i="11"/>
  <c r="L66" i="11"/>
  <c r="M66" i="11"/>
  <c r="N66" i="11"/>
  <c r="O66" i="11"/>
  <c r="P66" i="11"/>
  <c r="Q66" i="11"/>
  <c r="R66" i="11"/>
  <c r="S66" i="11"/>
  <c r="T66" i="11"/>
  <c r="U66" i="11"/>
  <c r="V66" i="11"/>
  <c r="W66" i="11"/>
  <c r="AG66" i="11"/>
  <c r="B67" i="11"/>
  <c r="E67" i="11"/>
  <c r="F67" i="11"/>
  <c r="G67" i="11"/>
  <c r="H67" i="11"/>
  <c r="I67" i="11"/>
  <c r="J67" i="11"/>
  <c r="K67" i="11"/>
  <c r="L67" i="11"/>
  <c r="M67" i="11"/>
  <c r="N67" i="11"/>
  <c r="O67" i="11"/>
  <c r="P67" i="11"/>
  <c r="Q67" i="11"/>
  <c r="R67" i="11"/>
  <c r="S67" i="11"/>
  <c r="T67" i="11"/>
  <c r="U67" i="11"/>
  <c r="V67" i="11"/>
  <c r="W67" i="11"/>
  <c r="X67" i="11"/>
  <c r="Y67" i="11"/>
  <c r="Z67" i="11"/>
  <c r="AA67" i="11"/>
  <c r="AB67" i="11"/>
  <c r="AC67" i="11"/>
  <c r="AD67" i="11"/>
  <c r="AE67" i="11"/>
  <c r="AF67" i="11"/>
  <c r="AG67" i="11"/>
  <c r="F61" i="11"/>
  <c r="G61" i="11"/>
  <c r="H61" i="11"/>
  <c r="W61" i="11"/>
  <c r="I61" i="11"/>
  <c r="J61" i="11"/>
  <c r="K61" i="11"/>
  <c r="M61" i="11"/>
  <c r="N61" i="11"/>
  <c r="P61" i="11"/>
  <c r="Q61" i="11"/>
  <c r="R61" i="11"/>
  <c r="S61" i="11"/>
  <c r="T61" i="11"/>
  <c r="B58" i="11"/>
  <c r="B59" i="11"/>
  <c r="B60" i="11"/>
  <c r="B61" i="11"/>
  <c r="AR55" i="11"/>
  <c r="V58" i="11"/>
  <c r="AR60" i="11"/>
  <c r="AQ60" i="11"/>
  <c r="AP60" i="11"/>
  <c r="AO60" i="11"/>
  <c r="AN60" i="11"/>
  <c r="AM60" i="11"/>
  <c r="AL60" i="11"/>
  <c r="AK60" i="11"/>
  <c r="AJ60" i="11"/>
  <c r="AI60" i="11"/>
  <c r="AH60" i="11"/>
  <c r="AG60" i="11"/>
  <c r="V60" i="11"/>
  <c r="U60" i="11"/>
  <c r="AR59" i="11"/>
  <c r="AQ59" i="11"/>
  <c r="AP59" i="11"/>
  <c r="AO59" i="11"/>
  <c r="AN59" i="11"/>
  <c r="AM59" i="11"/>
  <c r="AL59" i="11"/>
  <c r="AK59" i="11"/>
  <c r="AJ59" i="11"/>
  <c r="AI59" i="11"/>
  <c r="AH59" i="11"/>
  <c r="AG59" i="11"/>
  <c r="V59" i="11"/>
  <c r="U59" i="11"/>
  <c r="AQ58" i="11"/>
  <c r="AP58" i="11"/>
  <c r="AO58" i="11"/>
  <c r="AN58" i="11"/>
  <c r="AM58" i="11"/>
  <c r="AL58" i="11"/>
  <c r="AK58" i="11"/>
  <c r="AJ58" i="11"/>
  <c r="AI58" i="11"/>
  <c r="AH58" i="11"/>
  <c r="AG58" i="11"/>
  <c r="AF58" i="11"/>
  <c r="AE58" i="11"/>
  <c r="AD58" i="11"/>
  <c r="AQ57" i="11"/>
  <c r="AP57" i="11"/>
  <c r="AO57" i="11"/>
  <c r="AN57" i="11"/>
  <c r="AM57" i="11"/>
  <c r="AL57" i="11"/>
  <c r="AK57" i="11"/>
  <c r="AJ57" i="11"/>
  <c r="AI57" i="11"/>
  <c r="AH57" i="11"/>
  <c r="AG57" i="11"/>
  <c r="AF57" i="11"/>
  <c r="AE57" i="11"/>
  <c r="AD57" i="11"/>
  <c r="AR56" i="11"/>
  <c r="AQ56" i="11"/>
  <c r="AP56" i="11"/>
  <c r="AO56" i="11"/>
  <c r="AN56" i="11"/>
  <c r="AM56" i="11"/>
  <c r="AL56" i="11"/>
  <c r="AK56" i="11"/>
  <c r="AJ56" i="11"/>
  <c r="AI56" i="11"/>
  <c r="AH56" i="11"/>
  <c r="AG56" i="11"/>
  <c r="AQ55" i="11"/>
  <c r="AP55" i="11"/>
  <c r="AO55" i="11"/>
  <c r="AN55" i="11"/>
  <c r="AM55" i="11"/>
  <c r="AL55" i="11"/>
  <c r="AK55" i="11"/>
  <c r="AJ55" i="11"/>
  <c r="AI55" i="11"/>
  <c r="AH55" i="11"/>
  <c r="AG55" i="11"/>
  <c r="U54" i="11"/>
  <c r="AU55" i="11"/>
  <c r="V54" i="11"/>
  <c r="V53" i="11"/>
  <c r="AR52" i="11"/>
  <c r="AQ52" i="11"/>
  <c r="AP52" i="11"/>
  <c r="AO52" i="11"/>
  <c r="AN52" i="11"/>
  <c r="AM52" i="11"/>
  <c r="AL52" i="11"/>
  <c r="AK52" i="11"/>
  <c r="AJ52" i="11"/>
  <c r="AI52" i="11"/>
  <c r="AH52" i="11"/>
  <c r="AG52" i="11"/>
  <c r="V52" i="11"/>
  <c r="U52" i="11"/>
  <c r="AR51" i="11"/>
  <c r="AQ51" i="11"/>
  <c r="AP51" i="11"/>
  <c r="AO51" i="11"/>
  <c r="AN51" i="11"/>
  <c r="AM51" i="11"/>
  <c r="AL51" i="11"/>
  <c r="AK51" i="11"/>
  <c r="AJ51" i="11"/>
  <c r="AI51" i="11"/>
  <c r="AH51" i="11"/>
  <c r="AG51" i="11"/>
  <c r="V51" i="11"/>
  <c r="U51" i="11"/>
  <c r="AF50" i="11"/>
  <c r="AE50" i="11"/>
  <c r="AD50" i="11"/>
  <c r="AR49" i="11"/>
  <c r="AQ49" i="11"/>
  <c r="AP49" i="11"/>
  <c r="AO49" i="11"/>
  <c r="AN49" i="11"/>
  <c r="AM49" i="11"/>
  <c r="AL49" i="11"/>
  <c r="AK49" i="11"/>
  <c r="AJ49" i="11"/>
  <c r="AI49" i="11"/>
  <c r="AH49" i="11"/>
  <c r="AG49" i="11"/>
  <c r="V49" i="11"/>
  <c r="U49" i="11"/>
  <c r="AR48" i="11"/>
  <c r="AQ48" i="11"/>
  <c r="AP48" i="11"/>
  <c r="AO48" i="11"/>
  <c r="AN48" i="11"/>
  <c r="AM48" i="11"/>
  <c r="AL48" i="11"/>
  <c r="AK48" i="11"/>
  <c r="AJ48" i="11"/>
  <c r="AI48" i="11"/>
  <c r="AH48" i="11"/>
  <c r="AG48" i="11"/>
  <c r="V48" i="11"/>
  <c r="U48" i="11"/>
  <c r="AF47" i="11"/>
  <c r="AE47" i="11"/>
  <c r="AD47" i="11"/>
  <c r="AR46" i="11"/>
  <c r="AQ46" i="11"/>
  <c r="AP46" i="11"/>
  <c r="AO46" i="11"/>
  <c r="AN46" i="11"/>
  <c r="AM46" i="11"/>
  <c r="AL46" i="11"/>
  <c r="AK46" i="11"/>
  <c r="AJ46" i="11"/>
  <c r="AI46" i="11"/>
  <c r="AH46" i="11"/>
  <c r="AG46" i="11"/>
  <c r="V46" i="11"/>
  <c r="U46" i="11"/>
  <c r="AR45" i="11"/>
  <c r="AQ45" i="11"/>
  <c r="AP45" i="11"/>
  <c r="AO45" i="11"/>
  <c r="AN45" i="11"/>
  <c r="AM45" i="11"/>
  <c r="AL45" i="11"/>
  <c r="AK45" i="11"/>
  <c r="AJ45" i="11"/>
  <c r="AI45" i="11"/>
  <c r="AH45" i="11"/>
  <c r="AG45" i="11"/>
  <c r="V45" i="11"/>
  <c r="U45" i="11"/>
  <c r="AF44" i="11"/>
  <c r="AE44" i="11"/>
  <c r="AD44" i="11"/>
  <c r="AT25" i="11"/>
  <c r="AT24" i="11" s="1"/>
  <c r="AS25" i="11"/>
  <c r="AS24" i="11"/>
  <c r="L24" i="11" s="1"/>
  <c r="L61" i="11"/>
  <c r="U61" i="11" s="1"/>
  <c r="AU64" i="11" s="1"/>
  <c r="E24" i="11"/>
  <c r="E61" i="11" s="1"/>
  <c r="I34" i="11"/>
  <c r="I71" i="11" s="1"/>
  <c r="AI71" i="11" s="1"/>
  <c r="I31" i="11"/>
  <c r="I68" i="11" s="1"/>
  <c r="AG68" i="11" s="1"/>
  <c r="L28" i="11"/>
  <c r="L65" i="11" s="1"/>
  <c r="AJ65" i="11" s="1"/>
  <c r="AS66" i="11" s="1"/>
  <c r="E20" i="11"/>
  <c r="E57" i="11" s="1"/>
  <c r="AS21" i="11"/>
  <c r="AS20" i="11" s="1"/>
  <c r="H20" i="11" s="1"/>
  <c r="H57" i="11" s="1"/>
  <c r="AT21" i="11"/>
  <c r="AT20" i="11" s="1"/>
  <c r="O20" i="11" s="1"/>
  <c r="O57" i="11" s="1"/>
  <c r="L57" i="11"/>
  <c r="W57" i="11"/>
  <c r="O16" i="11"/>
  <c r="O53" i="11" s="1"/>
  <c r="U53" i="11"/>
  <c r="AU56" i="11" s="1"/>
  <c r="AS56" i="11" s="1"/>
  <c r="L16" i="11"/>
  <c r="L53" i="11" s="1"/>
  <c r="AA53" i="11" s="1"/>
  <c r="AT55" i="11" s="1"/>
  <c r="AS55" i="11" s="1"/>
  <c r="O13" i="11"/>
  <c r="O50" i="11"/>
  <c r="H13" i="11"/>
  <c r="H50" i="11" s="1"/>
  <c r="U50" i="11" s="1"/>
  <c r="AS52" i="11" s="1"/>
  <c r="E13" i="11"/>
  <c r="E50" i="11"/>
  <c r="O10" i="11"/>
  <c r="O47" i="11" s="1"/>
  <c r="U47" i="11" s="1"/>
  <c r="AS49" i="11" s="1"/>
  <c r="L10" i="11"/>
  <c r="L47" i="11" s="1"/>
  <c r="E7" i="11"/>
  <c r="O4" i="11"/>
  <c r="H4" i="11" s="1"/>
  <c r="H41" i="11" s="1"/>
  <c r="L44" i="11"/>
  <c r="W44" i="11"/>
  <c r="A41" i="11"/>
  <c r="B41" i="11"/>
  <c r="E41" i="11"/>
  <c r="W41" i="11"/>
  <c r="F41" i="11"/>
  <c r="G41" i="11"/>
  <c r="I41" i="11"/>
  <c r="J41" i="11"/>
  <c r="K41" i="11"/>
  <c r="M41" i="11"/>
  <c r="N41" i="11"/>
  <c r="P41" i="11"/>
  <c r="Q41" i="11"/>
  <c r="R41" i="11"/>
  <c r="S41" i="11"/>
  <c r="T41" i="11"/>
  <c r="AD41" i="11"/>
  <c r="AE41" i="11"/>
  <c r="AF41" i="11"/>
  <c r="AG41" i="11"/>
  <c r="AH41" i="11"/>
  <c r="AI41" i="11"/>
  <c r="AJ41" i="11"/>
  <c r="AK41" i="11"/>
  <c r="AL41" i="11"/>
  <c r="AM41" i="11"/>
  <c r="AN41" i="11"/>
  <c r="AO41" i="11"/>
  <c r="AP41" i="11"/>
  <c r="AQ41" i="11"/>
  <c r="A42" i="11"/>
  <c r="B42" i="11"/>
  <c r="E42" i="11"/>
  <c r="F42" i="11"/>
  <c r="G42" i="11"/>
  <c r="H42" i="11"/>
  <c r="I42" i="11"/>
  <c r="J42" i="11"/>
  <c r="K42" i="11"/>
  <c r="L42" i="11"/>
  <c r="M42" i="11"/>
  <c r="N42" i="11"/>
  <c r="O42" i="11"/>
  <c r="P42" i="11"/>
  <c r="Q42" i="11"/>
  <c r="R42" i="11"/>
  <c r="S42" i="11"/>
  <c r="T42" i="11"/>
  <c r="U42" i="11"/>
  <c r="V42" i="11"/>
  <c r="AG42" i="11"/>
  <c r="AH42" i="11"/>
  <c r="AI42" i="11"/>
  <c r="AJ42" i="11"/>
  <c r="AK42" i="11"/>
  <c r="AL42" i="11"/>
  <c r="AM42" i="11"/>
  <c r="AN42" i="11"/>
  <c r="AO42" i="11"/>
  <c r="AP42" i="11"/>
  <c r="AQ42" i="11"/>
  <c r="AR42" i="11"/>
  <c r="A43" i="11"/>
  <c r="B43" i="11"/>
  <c r="E43" i="11"/>
  <c r="F43" i="11"/>
  <c r="G43" i="11"/>
  <c r="H43" i="11"/>
  <c r="I43" i="11"/>
  <c r="J43" i="11"/>
  <c r="K43" i="11"/>
  <c r="L43" i="11"/>
  <c r="M43" i="11"/>
  <c r="N43" i="11"/>
  <c r="O43" i="11"/>
  <c r="P43" i="11"/>
  <c r="Q43" i="11"/>
  <c r="R43" i="11"/>
  <c r="S43" i="11"/>
  <c r="T43" i="11"/>
  <c r="U43" i="11"/>
  <c r="V43" i="11"/>
  <c r="AG43" i="11"/>
  <c r="AH43" i="11"/>
  <c r="AI43" i="11"/>
  <c r="AJ43" i="11"/>
  <c r="AK43" i="11"/>
  <c r="AL43" i="11"/>
  <c r="AM43" i="11"/>
  <c r="AN43" i="11"/>
  <c r="AO43" i="11"/>
  <c r="AP43" i="11"/>
  <c r="AQ43" i="11"/>
  <c r="AR43" i="11"/>
  <c r="A44" i="11"/>
  <c r="B44" i="11"/>
  <c r="F44" i="11"/>
  <c r="G44" i="11"/>
  <c r="I44" i="11"/>
  <c r="J44" i="11"/>
  <c r="K44" i="11"/>
  <c r="M44" i="11"/>
  <c r="N44" i="11"/>
  <c r="P44" i="11"/>
  <c r="Q44" i="11"/>
  <c r="R44" i="11"/>
  <c r="S44" i="11"/>
  <c r="T44" i="11"/>
  <c r="A45" i="11"/>
  <c r="B45" i="11"/>
  <c r="E45" i="11"/>
  <c r="F45" i="11"/>
  <c r="G45" i="11"/>
  <c r="H45" i="11"/>
  <c r="I45" i="11"/>
  <c r="J45" i="11"/>
  <c r="K45" i="11"/>
  <c r="L45" i="11"/>
  <c r="M45" i="11"/>
  <c r="N45" i="11"/>
  <c r="O45" i="11"/>
  <c r="P45" i="11"/>
  <c r="Q45" i="11"/>
  <c r="R45" i="11"/>
  <c r="S45" i="11"/>
  <c r="T45" i="11"/>
  <c r="A46" i="11"/>
  <c r="B46" i="11"/>
  <c r="E46" i="11"/>
  <c r="F46" i="11"/>
  <c r="G46" i="11"/>
  <c r="H46" i="11"/>
  <c r="I46" i="11"/>
  <c r="J46" i="11"/>
  <c r="K46" i="11"/>
  <c r="L46" i="11"/>
  <c r="M46" i="11"/>
  <c r="N46" i="11"/>
  <c r="O46" i="11"/>
  <c r="P46" i="11"/>
  <c r="Q46" i="11"/>
  <c r="R46" i="11"/>
  <c r="S46" i="11"/>
  <c r="T46" i="11"/>
  <c r="A47" i="11"/>
  <c r="B47" i="11"/>
  <c r="E47" i="11"/>
  <c r="W47" i="11"/>
  <c r="F47" i="11"/>
  <c r="G47" i="11"/>
  <c r="I47" i="11"/>
  <c r="J47" i="11"/>
  <c r="K47" i="11"/>
  <c r="M47" i="11"/>
  <c r="N47" i="11"/>
  <c r="P47" i="11"/>
  <c r="Q47" i="11"/>
  <c r="R47" i="11"/>
  <c r="S47" i="11"/>
  <c r="T47" i="11"/>
  <c r="A48" i="11"/>
  <c r="B48" i="11"/>
  <c r="E48" i="11"/>
  <c r="F48" i="11"/>
  <c r="G48" i="11"/>
  <c r="H48" i="11"/>
  <c r="I48" i="11"/>
  <c r="J48" i="11"/>
  <c r="K48" i="11"/>
  <c r="L48" i="11"/>
  <c r="M48" i="11"/>
  <c r="N48" i="11"/>
  <c r="O48" i="11"/>
  <c r="P48" i="11"/>
  <c r="Q48" i="11"/>
  <c r="R48" i="11"/>
  <c r="S48" i="11"/>
  <c r="T48" i="11"/>
  <c r="A49" i="11"/>
  <c r="B49" i="11"/>
  <c r="E49" i="11"/>
  <c r="F49" i="11"/>
  <c r="G49" i="11"/>
  <c r="H49" i="11"/>
  <c r="I49" i="11"/>
  <c r="J49" i="11"/>
  <c r="K49" i="11"/>
  <c r="L49" i="11"/>
  <c r="M49" i="11"/>
  <c r="N49" i="11"/>
  <c r="O49" i="11"/>
  <c r="P49" i="11"/>
  <c r="Q49" i="11"/>
  <c r="R49" i="11"/>
  <c r="S49" i="11"/>
  <c r="T49" i="11"/>
  <c r="A50" i="11"/>
  <c r="B50" i="11"/>
  <c r="F50" i="11"/>
  <c r="G50" i="11"/>
  <c r="I50" i="11"/>
  <c r="J50" i="11"/>
  <c r="K50" i="11"/>
  <c r="L50" i="11"/>
  <c r="W50" i="11"/>
  <c r="M50" i="11"/>
  <c r="N50" i="11"/>
  <c r="P50" i="11"/>
  <c r="Q50" i="11"/>
  <c r="R50" i="11"/>
  <c r="S50" i="11"/>
  <c r="T50" i="11"/>
  <c r="A51" i="11"/>
  <c r="B51" i="11"/>
  <c r="E51" i="11"/>
  <c r="F51" i="11"/>
  <c r="G51" i="11"/>
  <c r="H51" i="11"/>
  <c r="I51" i="11"/>
  <c r="J51" i="11"/>
  <c r="K51" i="11"/>
  <c r="L51" i="11"/>
  <c r="M51" i="11"/>
  <c r="N51" i="11"/>
  <c r="O51" i="11"/>
  <c r="P51" i="11"/>
  <c r="Q51" i="11"/>
  <c r="R51" i="11"/>
  <c r="S51" i="11"/>
  <c r="T51" i="11"/>
  <c r="A52" i="11"/>
  <c r="B52" i="11"/>
  <c r="E52" i="11"/>
  <c r="F52" i="11"/>
  <c r="G52" i="11"/>
  <c r="H52" i="11"/>
  <c r="I52" i="11"/>
  <c r="J52" i="11"/>
  <c r="K52" i="11"/>
  <c r="L52" i="11"/>
  <c r="M52" i="11"/>
  <c r="N52" i="11"/>
  <c r="O52" i="11"/>
  <c r="P52" i="11"/>
  <c r="Q52" i="11"/>
  <c r="R52" i="11"/>
  <c r="S52" i="11"/>
  <c r="T52" i="11"/>
  <c r="A53" i="11"/>
  <c r="B53" i="11"/>
  <c r="E53" i="11"/>
  <c r="W53" i="11"/>
  <c r="F53" i="11"/>
  <c r="G53" i="11"/>
  <c r="H53" i="11"/>
  <c r="I53" i="11"/>
  <c r="J53" i="11"/>
  <c r="K53" i="11"/>
  <c r="M53" i="11"/>
  <c r="N53" i="11"/>
  <c r="P53" i="11"/>
  <c r="Q53" i="11"/>
  <c r="R53" i="11"/>
  <c r="S53" i="11"/>
  <c r="T53" i="11"/>
  <c r="AD53" i="11"/>
  <c r="AE53" i="11"/>
  <c r="AF53" i="11"/>
  <c r="AG53" i="11"/>
  <c r="AH53" i="11"/>
  <c r="AI53" i="11"/>
  <c r="AJ53" i="11"/>
  <c r="AK53" i="11"/>
  <c r="AL53" i="11"/>
  <c r="AM53" i="11"/>
  <c r="AN53" i="11"/>
  <c r="AO53" i="11"/>
  <c r="AP53" i="11"/>
  <c r="AQ53" i="11"/>
  <c r="A54" i="11"/>
  <c r="B54" i="11"/>
  <c r="E54" i="11"/>
  <c r="F54" i="11"/>
  <c r="G54" i="11"/>
  <c r="H54" i="11"/>
  <c r="AA54" i="11"/>
  <c r="AT56" i="11"/>
  <c r="I54" i="11"/>
  <c r="J54" i="11"/>
  <c r="K54" i="11"/>
  <c r="L54" i="11"/>
  <c r="M54" i="11"/>
  <c r="N54" i="11"/>
  <c r="O54" i="11"/>
  <c r="P54" i="11"/>
  <c r="Q54" i="11"/>
  <c r="R54" i="11"/>
  <c r="S54" i="11"/>
  <c r="T54" i="11"/>
  <c r="AD54" i="11"/>
  <c r="AE54" i="11"/>
  <c r="AF54" i="11"/>
  <c r="AG54" i="11"/>
  <c r="AH54" i="11"/>
  <c r="AI54" i="11"/>
  <c r="AJ54" i="11"/>
  <c r="AK54" i="11"/>
  <c r="AL54" i="11"/>
  <c r="AM54" i="11"/>
  <c r="AN54" i="11"/>
  <c r="AO54" i="11"/>
  <c r="AP54" i="11"/>
  <c r="AQ54" i="11"/>
  <c r="A55" i="11"/>
  <c r="B55" i="11"/>
  <c r="E55" i="11"/>
  <c r="F55" i="11"/>
  <c r="G55" i="11"/>
  <c r="H55" i="11"/>
  <c r="I55" i="11"/>
  <c r="J55" i="11"/>
  <c r="K55" i="11"/>
  <c r="L55" i="11"/>
  <c r="M55" i="11"/>
  <c r="N55" i="11"/>
  <c r="O55" i="11"/>
  <c r="P55" i="11"/>
  <c r="Q55" i="11"/>
  <c r="R55" i="11"/>
  <c r="S55" i="11"/>
  <c r="T55" i="11"/>
  <c r="U55" i="11"/>
  <c r="V55" i="11"/>
  <c r="A56" i="11"/>
  <c r="B56" i="11"/>
  <c r="E56" i="11"/>
  <c r="F56" i="11"/>
  <c r="G56" i="11"/>
  <c r="H56" i="11"/>
  <c r="I56" i="11"/>
  <c r="J56" i="11"/>
  <c r="K56" i="11"/>
  <c r="L56" i="11"/>
  <c r="M56" i="11"/>
  <c r="N56" i="11"/>
  <c r="O56" i="11"/>
  <c r="P56" i="11"/>
  <c r="Q56" i="11"/>
  <c r="R56" i="11"/>
  <c r="S56" i="11"/>
  <c r="T56" i="11"/>
  <c r="U56" i="11"/>
  <c r="V56" i="11"/>
  <c r="A57" i="11"/>
  <c r="B57" i="11"/>
  <c r="F57" i="11"/>
  <c r="G57" i="11"/>
  <c r="I57" i="11"/>
  <c r="J57" i="11"/>
  <c r="K57" i="11"/>
  <c r="M57" i="11"/>
  <c r="N57" i="11"/>
  <c r="P57" i="11"/>
  <c r="Q57" i="11"/>
  <c r="R57" i="11"/>
  <c r="S57" i="11"/>
  <c r="T57" i="11"/>
  <c r="A58" i="11"/>
  <c r="E58" i="11"/>
  <c r="F58" i="11"/>
  <c r="G58" i="11"/>
  <c r="I58" i="11"/>
  <c r="J58" i="11"/>
  <c r="K58" i="11"/>
  <c r="L58" i="11"/>
  <c r="M58" i="11"/>
  <c r="N58" i="11"/>
  <c r="P58" i="11"/>
  <c r="Q58" i="11"/>
  <c r="R58" i="11"/>
  <c r="S58" i="11"/>
  <c r="T58" i="11"/>
  <c r="A59" i="11"/>
  <c r="E59" i="11"/>
  <c r="F59" i="11"/>
  <c r="G59" i="11"/>
  <c r="H59" i="11"/>
  <c r="I59" i="11"/>
  <c r="J59" i="11"/>
  <c r="K59" i="11"/>
  <c r="L59" i="11"/>
  <c r="M59" i="11"/>
  <c r="N59" i="11"/>
  <c r="O59" i="11"/>
  <c r="P59" i="11"/>
  <c r="Q59" i="11"/>
  <c r="R59" i="11"/>
  <c r="S59" i="11"/>
  <c r="T59" i="11"/>
  <c r="A60" i="11"/>
  <c r="E60" i="11"/>
  <c r="F60" i="11"/>
  <c r="G60" i="11"/>
  <c r="H60" i="11"/>
  <c r="I60" i="11"/>
  <c r="J60" i="11"/>
  <c r="K60" i="11"/>
  <c r="L60" i="11"/>
  <c r="M60" i="11"/>
  <c r="N60" i="11"/>
  <c r="O60" i="11"/>
  <c r="P60" i="11"/>
  <c r="Q60" i="11"/>
  <c r="R60" i="11"/>
  <c r="S60" i="11"/>
  <c r="T60" i="11"/>
  <c r="A65" i="11"/>
  <c r="A66" i="11"/>
  <c r="A67" i="11"/>
  <c r="A68" i="11"/>
  <c r="B68" i="11"/>
  <c r="E68" i="11"/>
  <c r="Z68" i="11"/>
  <c r="F68" i="11"/>
  <c r="G68" i="11"/>
  <c r="H68" i="11"/>
  <c r="AF68" i="11"/>
  <c r="J68" i="11"/>
  <c r="K68" i="11"/>
  <c r="AI68" i="11"/>
  <c r="L68" i="11"/>
  <c r="M68" i="11"/>
  <c r="AK68" i="11"/>
  <c r="N68" i="11"/>
  <c r="O68" i="11"/>
  <c r="AM68" i="11"/>
  <c r="P68" i="11"/>
  <c r="Q68" i="11"/>
  <c r="S68" i="11"/>
  <c r="T68" i="11"/>
  <c r="V68" i="11"/>
  <c r="W68" i="11"/>
  <c r="AN68" i="11"/>
  <c r="AO68" i="11"/>
  <c r="AP68" i="11"/>
  <c r="AQ68" i="11"/>
  <c r="A69" i="11"/>
  <c r="B69" i="11"/>
  <c r="E69" i="11"/>
  <c r="F69" i="11"/>
  <c r="G69" i="11"/>
  <c r="H69" i="11"/>
  <c r="I69" i="11"/>
  <c r="J69" i="11"/>
  <c r="K69" i="11"/>
  <c r="L69" i="11"/>
  <c r="M69" i="11"/>
  <c r="N69" i="11"/>
  <c r="O69" i="11"/>
  <c r="P69" i="11"/>
  <c r="Q69" i="11"/>
  <c r="R69" i="11"/>
  <c r="S69" i="11"/>
  <c r="T69" i="11"/>
  <c r="U69" i="11"/>
  <c r="V69" i="11"/>
  <c r="W69" i="11"/>
  <c r="AG69" i="11"/>
  <c r="A70" i="11"/>
  <c r="B70" i="11"/>
  <c r="E70" i="11"/>
  <c r="F70" i="11"/>
  <c r="G70" i="11"/>
  <c r="H70" i="11"/>
  <c r="I70" i="11"/>
  <c r="J70" i="11"/>
  <c r="K70" i="11"/>
  <c r="L70" i="11"/>
  <c r="M70" i="11"/>
  <c r="N70" i="11"/>
  <c r="O70" i="11"/>
  <c r="P70" i="11"/>
  <c r="Q70" i="11"/>
  <c r="R70" i="11"/>
  <c r="S70" i="11"/>
  <c r="T70" i="11"/>
  <c r="U70" i="11"/>
  <c r="V70" i="11"/>
  <c r="W70" i="11"/>
  <c r="X70" i="11"/>
  <c r="Y70" i="11"/>
  <c r="Z70" i="11"/>
  <c r="AA70" i="11"/>
  <c r="AB70" i="11"/>
  <c r="AC70" i="11"/>
  <c r="AD70" i="11"/>
  <c r="AE70" i="11"/>
  <c r="AF70" i="11"/>
  <c r="AG70" i="11"/>
  <c r="A71" i="11"/>
  <c r="B71" i="11"/>
  <c r="E71" i="11"/>
  <c r="AE71" i="11"/>
  <c r="J71" i="11"/>
  <c r="AJ71" i="11"/>
  <c r="K71" i="11"/>
  <c r="L71" i="11"/>
  <c r="N71" i="11"/>
  <c r="O71" i="11"/>
  <c r="P71" i="11"/>
  <c r="Q71" i="11"/>
  <c r="Z71" i="11"/>
  <c r="R71" i="11"/>
  <c r="S71" i="11"/>
  <c r="U71" i="11"/>
  <c r="V71" i="11"/>
  <c r="W71" i="11"/>
  <c r="A72" i="11"/>
  <c r="B72" i="11"/>
  <c r="E72" i="11"/>
  <c r="F72" i="11"/>
  <c r="G72" i="11"/>
  <c r="H72" i="11"/>
  <c r="I72" i="11"/>
  <c r="J72" i="11"/>
  <c r="K72" i="11"/>
  <c r="L72" i="11"/>
  <c r="M72" i="11"/>
  <c r="N72" i="11"/>
  <c r="O72" i="11"/>
  <c r="P72" i="11"/>
  <c r="Q72" i="11"/>
  <c r="R72" i="11"/>
  <c r="S72" i="11"/>
  <c r="T72" i="11"/>
  <c r="U72" i="11"/>
  <c r="V72" i="11"/>
  <c r="W72" i="11"/>
  <c r="A73" i="11"/>
  <c r="B73" i="11"/>
  <c r="E73" i="11"/>
  <c r="F73" i="11"/>
  <c r="G73" i="11"/>
  <c r="H73" i="11"/>
  <c r="I73" i="11"/>
  <c r="J73" i="11"/>
  <c r="K73" i="11"/>
  <c r="L73" i="11"/>
  <c r="M73" i="11"/>
  <c r="N73" i="11"/>
  <c r="O73" i="11"/>
  <c r="P73" i="11"/>
  <c r="Q73" i="11"/>
  <c r="R73" i="11"/>
  <c r="S73" i="11"/>
  <c r="T73" i="11"/>
  <c r="U73" i="11"/>
  <c r="V73" i="11"/>
  <c r="W73" i="11"/>
  <c r="A74" i="11"/>
  <c r="B74" i="11"/>
  <c r="E74" i="11"/>
  <c r="F74" i="11"/>
  <c r="G74" i="11"/>
  <c r="H74" i="11"/>
  <c r="I74" i="11"/>
  <c r="J74" i="11"/>
  <c r="K74" i="11"/>
  <c r="L74" i="11"/>
  <c r="M74" i="11"/>
  <c r="N74" i="11"/>
  <c r="O74" i="11"/>
  <c r="P74" i="11"/>
  <c r="Q74" i="11"/>
  <c r="R74" i="11"/>
  <c r="S74" i="11"/>
  <c r="T74" i="11"/>
  <c r="U74" i="11"/>
  <c r="V74" i="11"/>
  <c r="W74" i="11"/>
  <c r="X74" i="11"/>
  <c r="Y74" i="11"/>
  <c r="Z74" i="11"/>
  <c r="AA74" i="11"/>
  <c r="AB74" i="11"/>
  <c r="AC74" i="11"/>
  <c r="AD74" i="11"/>
  <c r="AE74" i="11"/>
  <c r="AF74" i="11"/>
  <c r="AG74" i="11"/>
  <c r="AH74" i="11"/>
  <c r="AI74" i="11"/>
  <c r="AJ74" i="11"/>
  <c r="AK74" i="11"/>
  <c r="AL74" i="11"/>
  <c r="AM74" i="11"/>
  <c r="AN74" i="11"/>
  <c r="AO74" i="11"/>
  <c r="AP74" i="11"/>
  <c r="AQ74" i="11"/>
  <c r="B40" i="11"/>
  <c r="C40" i="11"/>
  <c r="A39" i="11"/>
  <c r="A40" i="11"/>
  <c r="A38" i="11"/>
  <c r="V39" i="11"/>
  <c r="Q39" i="11"/>
  <c r="AP38" i="11"/>
  <c r="AO38" i="11"/>
  <c r="AM38" i="11"/>
  <c r="D38" i="11"/>
  <c r="J32" i="6"/>
  <c r="J72" i="6" s="1"/>
  <c r="M74" i="6" s="1"/>
  <c r="I75" i="6"/>
  <c r="G75" i="6"/>
  <c r="K25" i="6"/>
  <c r="K64" i="6" s="1"/>
  <c r="M66" i="6" s="1"/>
  <c r="F24" i="6"/>
  <c r="F63" i="6" s="1"/>
  <c r="H65" i="6" s="1"/>
  <c r="P67" i="6"/>
  <c r="T19" i="6"/>
  <c r="T57" i="6" s="1"/>
  <c r="F19" i="6"/>
  <c r="F57" i="6" s="1"/>
  <c r="I19" i="6"/>
  <c r="I57" i="6" s="1"/>
  <c r="P58" i="6" s="1"/>
  <c r="K19" i="6"/>
  <c r="K57" i="6" s="1"/>
  <c r="P19" i="6"/>
  <c r="P57" i="6" s="1"/>
  <c r="W52" i="6"/>
  <c r="W53" i="6"/>
  <c r="H14" i="6"/>
  <c r="R14" i="6" s="1"/>
  <c r="R52" i="6"/>
  <c r="U52" i="6"/>
  <c r="T53" i="6"/>
  <c r="T14" i="6"/>
  <c r="T52" i="6"/>
  <c r="F52" i="6"/>
  <c r="K53" i="6"/>
  <c r="G53" i="6"/>
  <c r="J14" i="6"/>
  <c r="J52" i="6" s="1"/>
  <c r="M52" i="6"/>
  <c r="N53" i="6"/>
  <c r="P52" i="6"/>
  <c r="P53" i="6"/>
  <c r="F9" i="6"/>
  <c r="F47" i="6" s="1"/>
  <c r="F49" i="6"/>
  <c r="AU9" i="6"/>
  <c r="L9" i="6"/>
  <c r="L47" i="6" s="1"/>
  <c r="P9" i="6"/>
  <c r="P47" i="6" s="1"/>
  <c r="Q47" i="6"/>
  <c r="H47" i="6"/>
  <c r="J47" i="6"/>
  <c r="J48" i="6"/>
  <c r="O4" i="6"/>
  <c r="O42" i="6" s="1"/>
  <c r="U4" i="6"/>
  <c r="U42" i="6" s="1"/>
  <c r="S42" i="6"/>
  <c r="R43" i="6"/>
  <c r="Q42" i="6"/>
  <c r="M42" i="6"/>
  <c r="M43" i="6"/>
  <c r="AU4" i="6"/>
  <c r="F4" i="6"/>
  <c r="F42" i="6" s="1"/>
  <c r="F30" i="7"/>
  <c r="K30" i="7" s="1"/>
  <c r="K71" i="7" s="1"/>
  <c r="L24" i="7"/>
  <c r="L64" i="7" s="1"/>
  <c r="T24" i="7"/>
  <c r="T64" i="7" s="1"/>
  <c r="S65" i="7" s="1"/>
  <c r="F24" i="7"/>
  <c r="F64" i="7"/>
  <c r="O18" i="7"/>
  <c r="O57" i="7" s="1"/>
  <c r="R58" i="7" s="1"/>
  <c r="R59" i="7" s="1"/>
  <c r="Z60" i="7" s="1"/>
  <c r="Y18" i="7"/>
  <c r="Y57" i="7" s="1"/>
  <c r="AF58" i="7" s="1"/>
  <c r="AA59" i="7" s="1"/>
  <c r="H18" i="7"/>
  <c r="H57" i="7"/>
  <c r="K58" i="7" s="1"/>
  <c r="R18" i="7"/>
  <c r="R57" i="7" s="1"/>
  <c r="Y58" i="7"/>
  <c r="AU12" i="7"/>
  <c r="AU11" i="7" s="1"/>
  <c r="F11" i="7" s="1"/>
  <c r="F49" i="7" s="1"/>
  <c r="I51" i="7" s="1"/>
  <c r="O12" i="7"/>
  <c r="O50" i="7" s="1"/>
  <c r="V52" i="7" s="1"/>
  <c r="L11" i="7"/>
  <c r="L49" i="7" s="1"/>
  <c r="O51" i="7" s="1"/>
  <c r="S11" i="7"/>
  <c r="S49" i="7" s="1"/>
  <c r="Z51" i="7" s="1"/>
  <c r="J4" i="7"/>
  <c r="J41" i="7" s="1"/>
  <c r="M43" i="7" s="1"/>
  <c r="F5" i="7"/>
  <c r="F42" i="7"/>
  <c r="I44" i="7" s="1"/>
  <c r="M5" i="7"/>
  <c r="M42" i="7" s="1"/>
  <c r="T44" i="7" s="1"/>
  <c r="Q4" i="7"/>
  <c r="Q41" i="7" s="1"/>
  <c r="X43" i="7"/>
  <c r="AH24" i="9"/>
  <c r="AH58" i="9" s="1"/>
  <c r="D62" i="9" s="1"/>
  <c r="D63" i="9" s="1"/>
  <c r="C64" i="9" s="1"/>
  <c r="O25" i="9"/>
  <c r="O59" i="9" s="1"/>
  <c r="M62" i="9" s="1"/>
  <c r="AR24" i="9"/>
  <c r="A59" i="9"/>
  <c r="B59" i="9"/>
  <c r="C59" i="9"/>
  <c r="F59" i="9"/>
  <c r="P59" i="9"/>
  <c r="Z59" i="9"/>
  <c r="A60" i="9"/>
  <c r="B60" i="9"/>
  <c r="C60" i="9"/>
  <c r="D60" i="9"/>
  <c r="A61" i="9"/>
  <c r="B61" i="9"/>
  <c r="C61" i="9"/>
  <c r="A62" i="9"/>
  <c r="B62" i="9"/>
  <c r="C62" i="9"/>
  <c r="A63" i="9"/>
  <c r="B63" i="9"/>
  <c r="C63" i="9"/>
  <c r="A64" i="9"/>
  <c r="B64" i="9"/>
  <c r="A65" i="9"/>
  <c r="B65" i="9"/>
  <c r="C65" i="9"/>
  <c r="A66" i="9"/>
  <c r="B66" i="9"/>
  <c r="C66" i="9"/>
  <c r="A67" i="9"/>
  <c r="B67" i="9"/>
  <c r="C67" i="9"/>
  <c r="A68" i="9"/>
  <c r="B68" i="9"/>
  <c r="C68" i="9"/>
  <c r="D58" i="9"/>
  <c r="AI58" i="9"/>
  <c r="AF14" i="9"/>
  <c r="AF48" i="9" s="1"/>
  <c r="I51" i="9" s="1"/>
  <c r="S52" i="9" s="1"/>
  <c r="W14" i="9"/>
  <c r="AT14" i="9"/>
  <c r="D4" i="9"/>
  <c r="D38" i="9" s="1"/>
  <c r="I41" i="9" s="1"/>
  <c r="S42" i="9" s="1"/>
  <c r="AD3" i="9"/>
  <c r="AD37" i="9"/>
  <c r="D41" i="9" s="1"/>
  <c r="B42" i="9"/>
  <c r="AS3" i="9"/>
  <c r="AU27" i="8"/>
  <c r="AU26" i="8"/>
  <c r="J26" i="8"/>
  <c r="J63" i="8" s="1"/>
  <c r="N66" i="8" s="1"/>
  <c r="AI13" i="8"/>
  <c r="H13" i="8" s="1"/>
  <c r="H50" i="8" s="1"/>
  <c r="D54" i="8" s="1"/>
  <c r="D55" i="8" s="1"/>
  <c r="AU13" i="8"/>
  <c r="AM13" i="8"/>
  <c r="AM50" i="8" s="1"/>
  <c r="U54" i="8" s="1"/>
  <c r="N14" i="8"/>
  <c r="N51" i="8" s="1"/>
  <c r="N54" i="8" s="1"/>
  <c r="AT59" i="8"/>
  <c r="AS59" i="8"/>
  <c r="AR59" i="8"/>
  <c r="AQ59" i="8"/>
  <c r="AP59" i="8"/>
  <c r="AO59" i="8"/>
  <c r="AN59" i="8"/>
  <c r="AM59" i="8"/>
  <c r="AL59" i="8"/>
  <c r="AK59" i="8"/>
  <c r="AJ59" i="8"/>
  <c r="AI59" i="8"/>
  <c r="AH59" i="8"/>
  <c r="AC59" i="8"/>
  <c r="M59" i="8"/>
  <c r="L59" i="8"/>
  <c r="K59" i="8"/>
  <c r="J59" i="8"/>
  <c r="AT57" i="8"/>
  <c r="AS57" i="8"/>
  <c r="AR57" i="8"/>
  <c r="AQ57" i="8"/>
  <c r="AP57" i="8"/>
  <c r="AO57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G57" i="8"/>
  <c r="F57" i="8"/>
  <c r="E57" i="8"/>
  <c r="D57" i="8"/>
  <c r="AT56" i="8"/>
  <c r="AS56" i="8"/>
  <c r="AR56" i="8"/>
  <c r="AQ56" i="8"/>
  <c r="AP56" i="8"/>
  <c r="AO56" i="8"/>
  <c r="AN56" i="8"/>
  <c r="AM56" i="8"/>
  <c r="AL56" i="8"/>
  <c r="AK56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AT55" i="8"/>
  <c r="AS55" i="8"/>
  <c r="AR55" i="8"/>
  <c r="AQ55" i="8"/>
  <c r="AP55" i="8"/>
  <c r="AO55" i="8"/>
  <c r="AN55" i="8"/>
  <c r="AM55" i="8"/>
  <c r="AL55" i="8"/>
  <c r="AK55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A51" i="8"/>
  <c r="B51" i="8"/>
  <c r="C51" i="8"/>
  <c r="D51" i="8"/>
  <c r="O51" i="8"/>
  <c r="A52" i="8"/>
  <c r="B52" i="8"/>
  <c r="C52" i="8"/>
  <c r="D52" i="8"/>
  <c r="A53" i="8"/>
  <c r="B53" i="8"/>
  <c r="C53" i="8"/>
  <c r="AK53" i="8"/>
  <c r="AL53" i="8"/>
  <c r="AM53" i="8"/>
  <c r="AN53" i="8"/>
  <c r="AO53" i="8"/>
  <c r="AP53" i="8"/>
  <c r="AQ53" i="8"/>
  <c r="AR53" i="8"/>
  <c r="AS53" i="8"/>
  <c r="AT53" i="8"/>
  <c r="A54" i="8"/>
  <c r="B54" i="8"/>
  <c r="C54" i="8"/>
  <c r="A55" i="8"/>
  <c r="B55" i="8"/>
  <c r="C55" i="8"/>
  <c r="A56" i="8"/>
  <c r="B56" i="8"/>
  <c r="A57" i="8"/>
  <c r="B57" i="8"/>
  <c r="C57" i="8"/>
  <c r="A58" i="8"/>
  <c r="B58" i="8"/>
  <c r="C58" i="8"/>
  <c r="A59" i="8"/>
  <c r="B59" i="8"/>
  <c r="C59" i="8"/>
  <c r="D50" i="8"/>
  <c r="I50" i="8"/>
  <c r="O50" i="8"/>
  <c r="AJ50" i="8"/>
  <c r="AO50" i="8"/>
  <c r="S3" i="8"/>
  <c r="S40" i="8" s="1"/>
  <c r="P43" i="8" s="1"/>
  <c r="Q44" i="8" s="1"/>
  <c r="AG45" i="8" s="1"/>
  <c r="AU3" i="8"/>
  <c r="O3" i="8"/>
  <c r="O40" i="8" s="1"/>
  <c r="K43" i="8" s="1"/>
  <c r="I41" i="8"/>
  <c r="G41" i="8"/>
  <c r="D4" i="10"/>
  <c r="D41" i="10" s="1"/>
  <c r="N46" i="10"/>
  <c r="K47" i="10" s="1"/>
  <c r="AU47" i="10" s="1"/>
  <c r="L5" i="10"/>
  <c r="L42" i="10" s="1"/>
  <c r="K46" i="10" s="1"/>
  <c r="H3" i="10"/>
  <c r="H40" i="10" s="1"/>
  <c r="AV49" i="10" s="1"/>
  <c r="O32" i="2"/>
  <c r="O66" i="2" s="1"/>
  <c r="M68" i="2" s="1"/>
  <c r="S27" i="2"/>
  <c r="S61" i="2" s="1"/>
  <c r="P63" i="2" s="1"/>
  <c r="T32" i="2"/>
  <c r="T66" i="2" s="1"/>
  <c r="V68" i="2" s="1"/>
  <c r="L32" i="2"/>
  <c r="L66" i="2" s="1"/>
  <c r="H30" i="2"/>
  <c r="H64" i="2" s="1"/>
  <c r="M30" i="2"/>
  <c r="M64" i="2" s="1"/>
  <c r="W65" i="2" s="1"/>
  <c r="L28" i="2"/>
  <c r="AU28" i="2" s="1"/>
  <c r="AW28" i="2" s="1"/>
  <c r="L62" i="2"/>
  <c r="U63" i="2" s="1"/>
  <c r="Q19" i="2"/>
  <c r="Q53" i="2" s="1"/>
  <c r="M59" i="2" s="1"/>
  <c r="L24" i="2"/>
  <c r="L58" i="2"/>
  <c r="O24" i="2"/>
  <c r="O58" i="2" s="1"/>
  <c r="M60" i="2" s="1"/>
  <c r="H22" i="2"/>
  <c r="H56" i="2" s="1"/>
  <c r="M57" i="2" s="1"/>
  <c r="M22" i="2"/>
  <c r="M56" i="2" s="1"/>
  <c r="T57" i="2" s="1"/>
  <c r="L20" i="2"/>
  <c r="L54" i="2" s="1"/>
  <c r="Q55" i="2" s="1"/>
  <c r="M16" i="2"/>
  <c r="M50" i="2" s="1"/>
  <c r="S11" i="2"/>
  <c r="AU12" i="2" s="1"/>
  <c r="R16" i="2"/>
  <c r="R50" i="2" s="1"/>
  <c r="V52" i="2" s="1"/>
  <c r="J16" i="2"/>
  <c r="J50" i="2"/>
  <c r="Q51" i="2" s="1"/>
  <c r="F14" i="2"/>
  <c r="F48" i="2" s="1"/>
  <c r="M49" i="2" s="1"/>
  <c r="K14" i="2"/>
  <c r="K48" i="2" s="1"/>
  <c r="V49" i="2" s="1"/>
  <c r="J12" i="2"/>
  <c r="J46" i="2"/>
  <c r="Q47" i="2" s="1"/>
  <c r="M8" i="2"/>
  <c r="M42" i="2" s="1"/>
  <c r="Q3" i="2"/>
  <c r="Q37" i="2" s="1"/>
  <c r="AU42" i="2" s="1"/>
  <c r="R8" i="2"/>
  <c r="R42" i="2"/>
  <c r="S44" i="2" s="1"/>
  <c r="J8" i="2"/>
  <c r="J42" i="2" s="1"/>
  <c r="P43" i="2" s="1"/>
  <c r="F6" i="2"/>
  <c r="K6" i="2"/>
  <c r="K40" i="2"/>
  <c r="S41" i="2" s="1"/>
  <c r="J4" i="2"/>
  <c r="J38" i="2" s="1"/>
  <c r="P39" i="2" s="1"/>
  <c r="F29" i="5"/>
  <c r="F63" i="5" s="1"/>
  <c r="F64" i="5" s="1"/>
  <c r="O29" i="5"/>
  <c r="O63" i="5" s="1"/>
  <c r="L64" i="5" s="1"/>
  <c r="AU29" i="5"/>
  <c r="L29" i="5"/>
  <c r="L63" i="5" s="1"/>
  <c r="V64" i="5" s="1"/>
  <c r="R24" i="10"/>
  <c r="R61" i="10" s="1"/>
  <c r="D68" i="10" s="1"/>
  <c r="P25" i="10"/>
  <c r="P62" i="10" s="1"/>
  <c r="H68" i="10" s="1"/>
  <c r="F26" i="10"/>
  <c r="F63" i="10"/>
  <c r="M67" i="10" s="1"/>
  <c r="K16" i="10"/>
  <c r="J53" i="10" s="1"/>
  <c r="D56" i="10"/>
  <c r="AT16" i="10"/>
  <c r="P16" i="10"/>
  <c r="AU16" i="10" s="1"/>
  <c r="AA16" i="10" s="1"/>
  <c r="Z53" i="10" s="1"/>
  <c r="L56" i="10" s="1"/>
  <c r="A41" i="10"/>
  <c r="B41" i="10"/>
  <c r="C41" i="10"/>
  <c r="F41" i="10"/>
  <c r="AG41" i="10"/>
  <c r="A42" i="10"/>
  <c r="B42" i="10"/>
  <c r="C42" i="10"/>
  <c r="D42" i="10"/>
  <c r="N42" i="10"/>
  <c r="AG42" i="10"/>
  <c r="A43" i="10"/>
  <c r="B43" i="10"/>
  <c r="C43" i="10"/>
  <c r="D43" i="10"/>
  <c r="A45" i="10"/>
  <c r="B45" i="10"/>
  <c r="C45" i="10"/>
  <c r="A46" i="10"/>
  <c r="B46" i="10"/>
  <c r="C46" i="10"/>
  <c r="U46" i="10"/>
  <c r="V46" i="10"/>
  <c r="W46" i="10"/>
  <c r="X46" i="10"/>
  <c r="Y46" i="10"/>
  <c r="Z46" i="10"/>
  <c r="AA46" i="10"/>
  <c r="AB46" i="10"/>
  <c r="AC46" i="10"/>
  <c r="AD46" i="10"/>
  <c r="AE46" i="10"/>
  <c r="AF46" i="10"/>
  <c r="AG46" i="10"/>
  <c r="AH46" i="10"/>
  <c r="AI46" i="10"/>
  <c r="AJ46" i="10"/>
  <c r="AK46" i="10"/>
  <c r="AL46" i="10"/>
  <c r="AM46" i="10"/>
  <c r="AN46" i="10"/>
  <c r="AO46" i="10"/>
  <c r="AP46" i="10"/>
  <c r="AQ46" i="10"/>
  <c r="AR46" i="10"/>
  <c r="AS46" i="10"/>
  <c r="AT46" i="10"/>
  <c r="A47" i="10"/>
  <c r="B47" i="10"/>
  <c r="C47" i="10"/>
  <c r="N47" i="10"/>
  <c r="O47" i="10"/>
  <c r="P47" i="10"/>
  <c r="Q47" i="10"/>
  <c r="R47" i="10"/>
  <c r="S47" i="10"/>
  <c r="T47" i="10"/>
  <c r="U47" i="10"/>
  <c r="V47" i="10"/>
  <c r="W47" i="10"/>
  <c r="X47" i="10"/>
  <c r="Y47" i="10"/>
  <c r="Z47" i="10"/>
  <c r="AA47" i="10"/>
  <c r="AB47" i="10"/>
  <c r="AC47" i="10"/>
  <c r="AD47" i="10"/>
  <c r="AE47" i="10"/>
  <c r="AF47" i="10"/>
  <c r="AG47" i="10"/>
  <c r="AH47" i="10"/>
  <c r="AI47" i="10"/>
  <c r="AJ47" i="10"/>
  <c r="AK47" i="10"/>
  <c r="AL47" i="10"/>
  <c r="AM47" i="10"/>
  <c r="AN47" i="10"/>
  <c r="AO47" i="10"/>
  <c r="AP47" i="10"/>
  <c r="AQ47" i="10"/>
  <c r="AR47" i="10"/>
  <c r="AS47" i="10"/>
  <c r="AT47" i="10"/>
  <c r="A48" i="10"/>
  <c r="B48" i="10"/>
  <c r="C48" i="10"/>
  <c r="D48" i="10"/>
  <c r="E48" i="10"/>
  <c r="F48" i="10"/>
  <c r="O48" i="10"/>
  <c r="P48" i="10"/>
  <c r="Q48" i="10"/>
  <c r="R48" i="10"/>
  <c r="S48" i="10"/>
  <c r="T48" i="10"/>
  <c r="U48" i="10"/>
  <c r="V48" i="10"/>
  <c r="W48" i="10"/>
  <c r="X48" i="10"/>
  <c r="Y48" i="10"/>
  <c r="Z48" i="10"/>
  <c r="AA48" i="10"/>
  <c r="AB48" i="10"/>
  <c r="AC48" i="10"/>
  <c r="AD48" i="10"/>
  <c r="AE48" i="10"/>
  <c r="AF48" i="10"/>
  <c r="AG48" i="10"/>
  <c r="AH48" i="10"/>
  <c r="AI48" i="10"/>
  <c r="AJ48" i="10"/>
  <c r="AK48" i="10"/>
  <c r="AL48" i="10"/>
  <c r="AM48" i="10"/>
  <c r="AN48" i="10"/>
  <c r="AO48" i="10"/>
  <c r="AP48" i="10"/>
  <c r="AQ48" i="10"/>
  <c r="AR48" i="10"/>
  <c r="AS48" i="10"/>
  <c r="AT48" i="10"/>
  <c r="A49" i="10"/>
  <c r="B49" i="10"/>
  <c r="C49" i="10"/>
  <c r="D49" i="10"/>
  <c r="E49" i="10"/>
  <c r="F49" i="10"/>
  <c r="O49" i="10"/>
  <c r="P49" i="10"/>
  <c r="Q49" i="10"/>
  <c r="R49" i="10"/>
  <c r="S49" i="10"/>
  <c r="T49" i="10"/>
  <c r="U49" i="10"/>
  <c r="V49" i="10"/>
  <c r="W49" i="10"/>
  <c r="X49" i="10"/>
  <c r="Y49" i="10"/>
  <c r="Z49" i="10"/>
  <c r="AA49" i="10"/>
  <c r="AB49" i="10"/>
  <c r="AC49" i="10"/>
  <c r="AD49" i="10"/>
  <c r="AE49" i="10"/>
  <c r="AF49" i="10"/>
  <c r="AG49" i="10"/>
  <c r="AH49" i="10"/>
  <c r="AI49" i="10"/>
  <c r="AJ49" i="10"/>
  <c r="AK49" i="10"/>
  <c r="AL49" i="10"/>
  <c r="AM49" i="10"/>
  <c r="AN49" i="10"/>
  <c r="AO49" i="10"/>
  <c r="AP49" i="10"/>
  <c r="AQ49" i="10"/>
  <c r="AR49" i="10"/>
  <c r="AS49" i="10"/>
  <c r="AT49" i="10"/>
  <c r="A50" i="10"/>
  <c r="B50" i="10"/>
  <c r="C50" i="10"/>
  <c r="A51" i="10"/>
  <c r="B51" i="10"/>
  <c r="C51" i="10"/>
  <c r="A53" i="10"/>
  <c r="D53" i="10"/>
  <c r="K53" i="10"/>
  <c r="P53" i="10"/>
  <c r="AA53" i="10"/>
  <c r="AE53" i="10"/>
  <c r="A54" i="10"/>
  <c r="B54" i="10"/>
  <c r="C54" i="10"/>
  <c r="D54" i="10"/>
  <c r="L54" i="10"/>
  <c r="A55" i="10"/>
  <c r="B55" i="10"/>
  <c r="C55" i="10"/>
  <c r="D55" i="10"/>
  <c r="E55" i="10"/>
  <c r="F55" i="10"/>
  <c r="G55" i="10"/>
  <c r="H55" i="10"/>
  <c r="I55" i="10"/>
  <c r="J55" i="10"/>
  <c r="K55" i="10"/>
  <c r="L55" i="10"/>
  <c r="M55" i="10"/>
  <c r="N55" i="10"/>
  <c r="O55" i="10"/>
  <c r="P55" i="10"/>
  <c r="Q55" i="10"/>
  <c r="R55" i="10"/>
  <c r="S55" i="10"/>
  <c r="T55" i="10"/>
  <c r="U55" i="10"/>
  <c r="V55" i="10"/>
  <c r="W55" i="10"/>
  <c r="X55" i="10"/>
  <c r="Y55" i="10"/>
  <c r="Z55" i="10"/>
  <c r="AA55" i="10"/>
  <c r="AB55" i="10"/>
  <c r="AC55" i="10"/>
  <c r="AD55" i="10"/>
  <c r="AE55" i="10"/>
  <c r="AF55" i="10"/>
  <c r="AG55" i="10"/>
  <c r="AH55" i="10"/>
  <c r="AI55" i="10"/>
  <c r="AJ55" i="10"/>
  <c r="AK55" i="10"/>
  <c r="AL55" i="10"/>
  <c r="AM55" i="10"/>
  <c r="AN55" i="10"/>
  <c r="AO55" i="10"/>
  <c r="AP55" i="10"/>
  <c r="AQ55" i="10"/>
  <c r="AR55" i="10"/>
  <c r="AS55" i="10"/>
  <c r="AT55" i="10"/>
  <c r="A56" i="10"/>
  <c r="B56" i="10"/>
  <c r="C56" i="10"/>
  <c r="R56" i="10"/>
  <c r="S56" i="10"/>
  <c r="T56" i="10"/>
  <c r="U56" i="10"/>
  <c r="V56" i="10"/>
  <c r="W56" i="10"/>
  <c r="X56" i="10"/>
  <c r="Y56" i="10"/>
  <c r="Z56" i="10"/>
  <c r="AA56" i="10"/>
  <c r="AB56" i="10"/>
  <c r="AC56" i="10"/>
  <c r="AD56" i="10"/>
  <c r="AE56" i="10"/>
  <c r="AF56" i="10"/>
  <c r="AG56" i="10"/>
  <c r="AH56" i="10"/>
  <c r="AI56" i="10"/>
  <c r="AJ56" i="10"/>
  <c r="AK56" i="10"/>
  <c r="AL56" i="10"/>
  <c r="AM56" i="10"/>
  <c r="AN56" i="10"/>
  <c r="AO56" i="10"/>
  <c r="AP56" i="10"/>
  <c r="AQ56" i="10"/>
  <c r="AR56" i="10"/>
  <c r="AS56" i="10"/>
  <c r="AT56" i="10"/>
  <c r="A57" i="10"/>
  <c r="B57" i="10"/>
  <c r="C57" i="10"/>
  <c r="D57" i="10"/>
  <c r="E57" i="10"/>
  <c r="N57" i="10"/>
  <c r="O57" i="10"/>
  <c r="P57" i="10"/>
  <c r="Q57" i="10"/>
  <c r="R57" i="10"/>
  <c r="S57" i="10"/>
  <c r="T57" i="10"/>
  <c r="U57" i="10"/>
  <c r="V57" i="10"/>
  <c r="W57" i="10"/>
  <c r="X57" i="10"/>
  <c r="Y57" i="10"/>
  <c r="Z57" i="10"/>
  <c r="AA57" i="10"/>
  <c r="AB57" i="10"/>
  <c r="AC57" i="10"/>
  <c r="AD57" i="10"/>
  <c r="AE57" i="10"/>
  <c r="AF57" i="10"/>
  <c r="AG57" i="10"/>
  <c r="AH57" i="10"/>
  <c r="AI57" i="10"/>
  <c r="AJ57" i="10"/>
  <c r="AK57" i="10"/>
  <c r="AL57" i="10"/>
  <c r="AM57" i="10"/>
  <c r="AN57" i="10"/>
  <c r="AO57" i="10"/>
  <c r="AP57" i="10"/>
  <c r="AQ57" i="10"/>
  <c r="AR57" i="10"/>
  <c r="AS57" i="10"/>
  <c r="AT57" i="10"/>
  <c r="A58" i="10"/>
  <c r="B58" i="10"/>
  <c r="C58" i="10"/>
  <c r="D58" i="10"/>
  <c r="E58" i="10"/>
  <c r="F58" i="10"/>
  <c r="G58" i="10"/>
  <c r="N58" i="10"/>
  <c r="O58" i="10"/>
  <c r="P58" i="10"/>
  <c r="Q58" i="10"/>
  <c r="R58" i="10"/>
  <c r="S58" i="10"/>
  <c r="T58" i="10"/>
  <c r="U58" i="10"/>
  <c r="V58" i="10"/>
  <c r="W58" i="10"/>
  <c r="X58" i="10"/>
  <c r="Y58" i="10"/>
  <c r="Z58" i="10"/>
  <c r="AA58" i="10"/>
  <c r="AB58" i="10"/>
  <c r="AC58" i="10"/>
  <c r="AD58" i="10"/>
  <c r="AE58" i="10"/>
  <c r="AF58" i="10"/>
  <c r="AG58" i="10"/>
  <c r="AH58" i="10"/>
  <c r="AI58" i="10"/>
  <c r="AJ58" i="10"/>
  <c r="AK58" i="10"/>
  <c r="AL58" i="10"/>
  <c r="AM58" i="10"/>
  <c r="AN58" i="10"/>
  <c r="AO58" i="10"/>
  <c r="AP58" i="10"/>
  <c r="AQ58" i="10"/>
  <c r="AR58" i="10"/>
  <c r="AS58" i="10"/>
  <c r="AT58" i="10"/>
  <c r="A59" i="10"/>
  <c r="B59" i="10"/>
  <c r="C59" i="10"/>
  <c r="D59" i="10"/>
  <c r="E59" i="10"/>
  <c r="F59" i="10"/>
  <c r="G59" i="10"/>
  <c r="H59" i="10"/>
  <c r="I59" i="10"/>
  <c r="J59" i="10"/>
  <c r="K59" i="10"/>
  <c r="L59" i="10"/>
  <c r="M59" i="10"/>
  <c r="N59" i="10"/>
  <c r="O59" i="10"/>
  <c r="P59" i="10"/>
  <c r="Q59" i="10"/>
  <c r="R59" i="10"/>
  <c r="S59" i="10"/>
  <c r="A60" i="10"/>
  <c r="B60" i="10"/>
  <c r="C60" i="10"/>
  <c r="D60" i="10"/>
  <c r="E60" i="10"/>
  <c r="F60" i="10"/>
  <c r="G60" i="10"/>
  <c r="H60" i="10"/>
  <c r="I60" i="10"/>
  <c r="J60" i="10"/>
  <c r="K60" i="10"/>
  <c r="L60" i="10"/>
  <c r="M60" i="10"/>
  <c r="N60" i="10"/>
  <c r="O60" i="10"/>
  <c r="P60" i="10"/>
  <c r="Q60" i="10"/>
  <c r="R60" i="10"/>
  <c r="S60" i="10"/>
  <c r="T60" i="10"/>
  <c r="U60" i="10"/>
  <c r="V60" i="10"/>
  <c r="W60" i="10"/>
  <c r="X60" i="10"/>
  <c r="Y60" i="10"/>
  <c r="Z60" i="10"/>
  <c r="AA60" i="10"/>
  <c r="AB60" i="10"/>
  <c r="AC60" i="10"/>
  <c r="AD60" i="10"/>
  <c r="AE60" i="10"/>
  <c r="AF60" i="10"/>
  <c r="AG60" i="10"/>
  <c r="AH60" i="10"/>
  <c r="AI60" i="10"/>
  <c r="AJ60" i="10"/>
  <c r="AK60" i="10"/>
  <c r="AL60" i="10"/>
  <c r="AM60" i="10"/>
  <c r="AN60" i="10"/>
  <c r="AO60" i="10"/>
  <c r="AP60" i="10"/>
  <c r="AQ60" i="10"/>
  <c r="AR60" i="10"/>
  <c r="AS60" i="10"/>
  <c r="AT60" i="10"/>
  <c r="A61" i="10"/>
  <c r="D61" i="10"/>
  <c r="T61" i="10"/>
  <c r="A62" i="10"/>
  <c r="B62" i="10"/>
  <c r="C62" i="10"/>
  <c r="D62" i="10"/>
  <c r="S62" i="10"/>
  <c r="A63" i="10"/>
  <c r="B63" i="10"/>
  <c r="C63" i="10"/>
  <c r="D63" i="10"/>
  <c r="H63" i="10"/>
  <c r="A64" i="10"/>
  <c r="B64" i="10"/>
  <c r="C64" i="10"/>
  <c r="D64" i="10"/>
  <c r="A65" i="10"/>
  <c r="B65" i="10"/>
  <c r="C65" i="10"/>
  <c r="D65" i="10"/>
  <c r="E65" i="10"/>
  <c r="F65" i="10"/>
  <c r="G65" i="10"/>
  <c r="H65" i="10"/>
  <c r="I65" i="10"/>
  <c r="J65" i="10"/>
  <c r="K65" i="10"/>
  <c r="L65" i="10"/>
  <c r="M65" i="10"/>
  <c r="N65" i="10"/>
  <c r="O65" i="10"/>
  <c r="P65" i="10"/>
  <c r="Q65" i="10"/>
  <c r="R65" i="10"/>
  <c r="S65" i="10"/>
  <c r="T65" i="10"/>
  <c r="U65" i="10"/>
  <c r="V65" i="10"/>
  <c r="W65" i="10"/>
  <c r="X65" i="10"/>
  <c r="Y65" i="10"/>
  <c r="Z65" i="10"/>
  <c r="AA65" i="10"/>
  <c r="AB65" i="10"/>
  <c r="AC65" i="10"/>
  <c r="AD65" i="10"/>
  <c r="AE65" i="10"/>
  <c r="AF65" i="10"/>
  <c r="AG65" i="10"/>
  <c r="AH65" i="10"/>
  <c r="AI65" i="10"/>
  <c r="AJ65" i="10"/>
  <c r="AK65" i="10"/>
  <c r="AL65" i="10"/>
  <c r="AM65" i="10"/>
  <c r="AN65" i="10"/>
  <c r="AO65" i="10"/>
  <c r="AP65" i="10"/>
  <c r="AQ65" i="10"/>
  <c r="AR65" i="10"/>
  <c r="AS65" i="10"/>
  <c r="AT65" i="10"/>
  <c r="A66" i="10"/>
  <c r="B66" i="10"/>
  <c r="C66" i="10"/>
  <c r="A67" i="10"/>
  <c r="B67" i="10"/>
  <c r="C67" i="10"/>
  <c r="O67" i="10"/>
  <c r="P67" i="10"/>
  <c r="Q67" i="10"/>
  <c r="R67" i="10"/>
  <c r="S67" i="10"/>
  <c r="T67" i="10"/>
  <c r="U67" i="10"/>
  <c r="V67" i="10"/>
  <c r="W67" i="10"/>
  <c r="X67" i="10"/>
  <c r="Y67" i="10"/>
  <c r="Z67" i="10"/>
  <c r="AA67" i="10"/>
  <c r="AB67" i="10"/>
  <c r="AC67" i="10"/>
  <c r="AD67" i="10"/>
  <c r="AE67" i="10"/>
  <c r="AF67" i="10"/>
  <c r="AG67" i="10"/>
  <c r="AH67" i="10"/>
  <c r="AI67" i="10"/>
  <c r="AJ67" i="10"/>
  <c r="AK67" i="10"/>
  <c r="AL67" i="10"/>
  <c r="AM67" i="10"/>
  <c r="AN67" i="10"/>
  <c r="AO67" i="10"/>
  <c r="AP67" i="10"/>
  <c r="AQ67" i="10"/>
  <c r="AR67" i="10"/>
  <c r="AS67" i="10"/>
  <c r="AT67" i="10"/>
  <c r="A68" i="10"/>
  <c r="B68" i="10"/>
  <c r="C68" i="10"/>
  <c r="O68" i="10"/>
  <c r="P68" i="10"/>
  <c r="Q68" i="10"/>
  <c r="R68" i="10"/>
  <c r="S68" i="10"/>
  <c r="T68" i="10"/>
  <c r="U68" i="10"/>
  <c r="V68" i="10"/>
  <c r="W68" i="10"/>
  <c r="X68" i="10"/>
  <c r="Y68" i="10"/>
  <c r="Z68" i="10"/>
  <c r="AA68" i="10"/>
  <c r="AB68" i="10"/>
  <c r="AC68" i="10"/>
  <c r="AD68" i="10"/>
  <c r="AE68" i="10"/>
  <c r="AF68" i="10"/>
  <c r="AG68" i="10"/>
  <c r="AH68" i="10"/>
  <c r="AI68" i="10"/>
  <c r="AJ68" i="10"/>
  <c r="AK68" i="10"/>
  <c r="AL68" i="10"/>
  <c r="AM68" i="10"/>
  <c r="AN68" i="10"/>
  <c r="AO68" i="10"/>
  <c r="AP68" i="10"/>
  <c r="AQ68" i="10"/>
  <c r="AR68" i="10"/>
  <c r="AS68" i="10"/>
  <c r="AT68" i="10"/>
  <c r="A69" i="10"/>
  <c r="B69" i="10"/>
  <c r="C69" i="10"/>
  <c r="T69" i="10"/>
  <c r="U69" i="10"/>
  <c r="V69" i="10"/>
  <c r="W69" i="10"/>
  <c r="X69" i="10"/>
  <c r="Y69" i="10"/>
  <c r="Z69" i="10"/>
  <c r="AA69" i="10"/>
  <c r="AB69" i="10"/>
  <c r="AC69" i="10"/>
  <c r="AD69" i="10"/>
  <c r="AE69" i="10"/>
  <c r="AF69" i="10"/>
  <c r="AG69" i="10"/>
  <c r="AH69" i="10"/>
  <c r="AI69" i="10"/>
  <c r="AJ69" i="10"/>
  <c r="AK69" i="10"/>
  <c r="AL69" i="10"/>
  <c r="AM69" i="10"/>
  <c r="AN69" i="10"/>
  <c r="AO69" i="10"/>
  <c r="AP69" i="10"/>
  <c r="AQ69" i="10"/>
  <c r="AR69" i="10"/>
  <c r="AS69" i="10"/>
  <c r="AT69" i="10"/>
  <c r="A70" i="10"/>
  <c r="B70" i="10"/>
  <c r="C70" i="10"/>
  <c r="D70" i="10"/>
  <c r="E70" i="10"/>
  <c r="F70" i="10"/>
  <c r="G70" i="10"/>
  <c r="H70" i="10"/>
  <c r="I70" i="10"/>
  <c r="T70" i="10"/>
  <c r="U70" i="10"/>
  <c r="V70" i="10"/>
  <c r="W70" i="10"/>
  <c r="X70" i="10"/>
  <c r="Y70" i="10"/>
  <c r="Z70" i="10"/>
  <c r="AA70" i="10"/>
  <c r="AB70" i="10"/>
  <c r="AC70" i="10"/>
  <c r="AD70" i="10"/>
  <c r="AE70" i="10"/>
  <c r="AF70" i="10"/>
  <c r="AG70" i="10"/>
  <c r="AH70" i="10"/>
  <c r="AI70" i="10"/>
  <c r="AJ70" i="10"/>
  <c r="AK70" i="10"/>
  <c r="AL70" i="10"/>
  <c r="AM70" i="10"/>
  <c r="AN70" i="10"/>
  <c r="AO70" i="10"/>
  <c r="AP70" i="10"/>
  <c r="AQ70" i="10"/>
  <c r="AR70" i="10"/>
  <c r="AS70" i="10"/>
  <c r="AT70" i="10"/>
  <c r="A71" i="10"/>
  <c r="B71" i="10"/>
  <c r="C71" i="10"/>
  <c r="D71" i="10"/>
  <c r="E71" i="10"/>
  <c r="F71" i="10"/>
  <c r="G71" i="10"/>
  <c r="H71" i="10"/>
  <c r="I71" i="10"/>
  <c r="J71" i="10"/>
  <c r="K71" i="10"/>
  <c r="AA71" i="10"/>
  <c r="AB71" i="10"/>
  <c r="AC71" i="10"/>
  <c r="AD71" i="10"/>
  <c r="AE71" i="10"/>
  <c r="AF71" i="10"/>
  <c r="AG71" i="10"/>
  <c r="AH71" i="10"/>
  <c r="AI71" i="10"/>
  <c r="AJ71" i="10"/>
  <c r="AK71" i="10"/>
  <c r="AL71" i="10"/>
  <c r="AM71" i="10"/>
  <c r="AN71" i="10"/>
  <c r="AO71" i="10"/>
  <c r="AP71" i="10"/>
  <c r="AQ71" i="10"/>
  <c r="AR71" i="10"/>
  <c r="AS71" i="10"/>
  <c r="AT71" i="10"/>
  <c r="A72" i="10"/>
  <c r="B72" i="10"/>
  <c r="C72" i="10"/>
  <c r="D72" i="10"/>
  <c r="E72" i="10"/>
  <c r="F72" i="10"/>
  <c r="G72" i="10"/>
  <c r="H72" i="10"/>
  <c r="I72" i="10"/>
  <c r="J72" i="10"/>
  <c r="K72" i="10"/>
  <c r="AC72" i="10"/>
  <c r="AD72" i="10"/>
  <c r="AE72" i="10"/>
  <c r="AG72" i="10"/>
  <c r="AH72" i="10"/>
  <c r="AI72" i="10"/>
  <c r="AL72" i="10"/>
  <c r="AM72" i="10"/>
  <c r="AN72" i="10"/>
  <c r="AO72" i="10"/>
  <c r="AP72" i="10"/>
  <c r="AQ72" i="10"/>
  <c r="AR72" i="10"/>
  <c r="AS72" i="10"/>
  <c r="AT72" i="10"/>
  <c r="A73" i="10"/>
  <c r="B73" i="10"/>
  <c r="C73" i="10"/>
  <c r="D73" i="10"/>
  <c r="E73" i="10"/>
  <c r="F73" i="10"/>
  <c r="G73" i="10"/>
  <c r="H73" i="10"/>
  <c r="I73" i="10"/>
  <c r="J73" i="10"/>
  <c r="K73" i="10"/>
  <c r="L73" i="10"/>
  <c r="M73" i="10"/>
  <c r="N73" i="10"/>
  <c r="O73" i="10"/>
  <c r="P73" i="10"/>
  <c r="Q73" i="10"/>
  <c r="R73" i="10"/>
  <c r="S73" i="10"/>
  <c r="T73" i="10"/>
  <c r="U73" i="10"/>
  <c r="V73" i="10"/>
  <c r="W73" i="10"/>
  <c r="X73" i="10"/>
  <c r="Y73" i="10"/>
  <c r="Z73" i="10"/>
  <c r="AA73" i="10"/>
  <c r="AB73" i="10"/>
  <c r="AC73" i="10"/>
  <c r="AD73" i="10"/>
  <c r="AE73" i="10"/>
  <c r="AG73" i="10"/>
  <c r="AH73" i="10"/>
  <c r="AI73" i="10"/>
  <c r="AL73" i="10"/>
  <c r="AM73" i="10"/>
  <c r="AN73" i="10"/>
  <c r="AO73" i="10"/>
  <c r="AP73" i="10"/>
  <c r="AQ73" i="10"/>
  <c r="AR73" i="10"/>
  <c r="AS73" i="10"/>
  <c r="AT73" i="10"/>
  <c r="D40" i="10"/>
  <c r="I40" i="10"/>
  <c r="AE40" i="10"/>
  <c r="D38" i="10"/>
  <c r="AM38" i="10"/>
  <c r="AO38" i="10"/>
  <c r="AP38" i="10"/>
  <c r="Q39" i="10"/>
  <c r="V39" i="10"/>
  <c r="A40" i="10"/>
  <c r="A38" i="9"/>
  <c r="B38" i="9"/>
  <c r="C38" i="9"/>
  <c r="A39" i="9"/>
  <c r="B39" i="9"/>
  <c r="C39" i="9"/>
  <c r="A40" i="9"/>
  <c r="B40" i="9"/>
  <c r="C40" i="9"/>
  <c r="A41" i="9"/>
  <c r="B41" i="9"/>
  <c r="C41" i="9"/>
  <c r="A42" i="9"/>
  <c r="A43" i="9"/>
  <c r="B43" i="9"/>
  <c r="C43" i="9"/>
  <c r="A44" i="9"/>
  <c r="B44" i="9"/>
  <c r="C44" i="9"/>
  <c r="A45" i="9"/>
  <c r="B45" i="9"/>
  <c r="C45" i="9"/>
  <c r="A46" i="9"/>
  <c r="B46" i="9"/>
  <c r="C46" i="9"/>
  <c r="D46" i="9"/>
  <c r="E46" i="9"/>
  <c r="F46" i="9"/>
  <c r="G46" i="9"/>
  <c r="H46" i="9"/>
  <c r="I46" i="9"/>
  <c r="J46" i="9"/>
  <c r="K46" i="9"/>
  <c r="L46" i="9"/>
  <c r="M46" i="9"/>
  <c r="N46" i="9"/>
  <c r="O46" i="9"/>
  <c r="P46" i="9"/>
  <c r="Q46" i="9"/>
  <c r="R46" i="9"/>
  <c r="S46" i="9"/>
  <c r="T46" i="9"/>
  <c r="U46" i="9"/>
  <c r="V46" i="9"/>
  <c r="W46" i="9"/>
  <c r="X46" i="9"/>
  <c r="AD46" i="9"/>
  <c r="AE46" i="9"/>
  <c r="AF46" i="9"/>
  <c r="AG46" i="9"/>
  <c r="AH46" i="9"/>
  <c r="AI46" i="9"/>
  <c r="AJ46" i="9"/>
  <c r="AK46" i="9"/>
  <c r="AL46" i="9"/>
  <c r="AM46" i="9"/>
  <c r="AN46" i="9"/>
  <c r="AO46" i="9"/>
  <c r="AP46" i="9"/>
  <c r="AQ46" i="9"/>
  <c r="AR46" i="9"/>
  <c r="AS46" i="9"/>
  <c r="AT46" i="9"/>
  <c r="A47" i="9"/>
  <c r="B47" i="9"/>
  <c r="C47" i="9"/>
  <c r="D47" i="9"/>
  <c r="E47" i="9"/>
  <c r="F47" i="9"/>
  <c r="G47" i="9"/>
  <c r="H47" i="9"/>
  <c r="I47" i="9"/>
  <c r="J47" i="9"/>
  <c r="K47" i="9"/>
  <c r="L47" i="9"/>
  <c r="M47" i="9"/>
  <c r="N47" i="9"/>
  <c r="O47" i="9"/>
  <c r="P47" i="9"/>
  <c r="Q47" i="9"/>
  <c r="R47" i="9"/>
  <c r="S47" i="9"/>
  <c r="T47" i="9"/>
  <c r="U47" i="9"/>
  <c r="V47" i="9"/>
  <c r="W47" i="9"/>
  <c r="X47" i="9"/>
  <c r="Y47" i="9"/>
  <c r="Z47" i="9"/>
  <c r="AA47" i="9"/>
  <c r="AB47" i="9"/>
  <c r="AC47" i="9"/>
  <c r="AD47" i="9"/>
  <c r="AE47" i="9"/>
  <c r="AF47" i="9"/>
  <c r="AG47" i="9"/>
  <c r="AH47" i="9"/>
  <c r="AI47" i="9"/>
  <c r="AJ47" i="9"/>
  <c r="AK47" i="9"/>
  <c r="AL47" i="9"/>
  <c r="AM47" i="9"/>
  <c r="AN47" i="9"/>
  <c r="AO47" i="9"/>
  <c r="AP47" i="9"/>
  <c r="AQ47" i="9"/>
  <c r="AR47" i="9"/>
  <c r="AS47" i="9"/>
  <c r="AT47" i="9"/>
  <c r="A48" i="9"/>
  <c r="D48" i="9"/>
  <c r="X48" i="9"/>
  <c r="AH48" i="9"/>
  <c r="A49" i="9"/>
  <c r="B49" i="9"/>
  <c r="C49" i="9"/>
  <c r="F49" i="9"/>
  <c r="Q49" i="9"/>
  <c r="Z49" i="9"/>
  <c r="A50" i="9"/>
  <c r="B50" i="9"/>
  <c r="C50" i="9"/>
  <c r="A51" i="9"/>
  <c r="B51" i="9"/>
  <c r="C51" i="9"/>
  <c r="A52" i="9"/>
  <c r="U51" i="9"/>
  <c r="V51" i="9"/>
  <c r="W51" i="9"/>
  <c r="X51" i="9"/>
  <c r="Y51" i="9"/>
  <c r="Z51" i="9"/>
  <c r="AA51" i="9"/>
  <c r="AB51" i="9"/>
  <c r="AC51" i="9"/>
  <c r="AD51" i="9"/>
  <c r="AE51" i="9"/>
  <c r="AF51" i="9"/>
  <c r="AG51" i="9"/>
  <c r="AH51" i="9"/>
  <c r="AI51" i="9"/>
  <c r="AJ51" i="9"/>
  <c r="AK51" i="9"/>
  <c r="AL51" i="9"/>
  <c r="AM51" i="9"/>
  <c r="AN51" i="9"/>
  <c r="AO51" i="9"/>
  <c r="AP51" i="9"/>
  <c r="AQ51" i="9"/>
  <c r="AR51" i="9"/>
  <c r="AS51" i="9"/>
  <c r="AT51" i="9"/>
  <c r="A53" i="9"/>
  <c r="B53" i="9"/>
  <c r="C53" i="9"/>
  <c r="D53" i="9"/>
  <c r="E53" i="9"/>
  <c r="F53" i="9"/>
  <c r="P53" i="9"/>
  <c r="Q53" i="9"/>
  <c r="R53" i="9"/>
  <c r="S53" i="9"/>
  <c r="T53" i="9"/>
  <c r="U53" i="9"/>
  <c r="V53" i="9"/>
  <c r="W53" i="9"/>
  <c r="X53" i="9"/>
  <c r="Y53" i="9"/>
  <c r="Z53" i="9"/>
  <c r="AA53" i="9"/>
  <c r="AB53" i="9"/>
  <c r="AC53" i="9"/>
  <c r="AD53" i="9"/>
  <c r="AE53" i="9"/>
  <c r="AF53" i="9"/>
  <c r="AG53" i="9"/>
  <c r="AH53" i="9"/>
  <c r="AI53" i="9"/>
  <c r="AJ53" i="9"/>
  <c r="AK53" i="9"/>
  <c r="AL53" i="9"/>
  <c r="AM53" i="9"/>
  <c r="AN53" i="9"/>
  <c r="AO53" i="9"/>
  <c r="AP53" i="9"/>
  <c r="AQ53" i="9"/>
  <c r="AR53" i="9"/>
  <c r="AS53" i="9"/>
  <c r="AT53" i="9"/>
  <c r="A54" i="9"/>
  <c r="B54" i="9"/>
  <c r="C54" i="9"/>
  <c r="D54" i="9"/>
  <c r="E54" i="9"/>
  <c r="F54" i="9"/>
  <c r="G54" i="9"/>
  <c r="H54" i="9"/>
  <c r="O54" i="9"/>
  <c r="P54" i="9"/>
  <c r="Q54" i="9"/>
  <c r="R54" i="9"/>
  <c r="S54" i="9"/>
  <c r="T54" i="9"/>
  <c r="U54" i="9"/>
  <c r="V54" i="9"/>
  <c r="W54" i="9"/>
  <c r="X54" i="9"/>
  <c r="Y54" i="9"/>
  <c r="Z54" i="9"/>
  <c r="AA54" i="9"/>
  <c r="AB54" i="9"/>
  <c r="AC54" i="9"/>
  <c r="AD54" i="9"/>
  <c r="AE54" i="9"/>
  <c r="AF54" i="9"/>
  <c r="AG54" i="9"/>
  <c r="AH54" i="9"/>
  <c r="AI54" i="9"/>
  <c r="AJ54" i="9"/>
  <c r="AK54" i="9"/>
  <c r="AL54" i="9"/>
  <c r="AM54" i="9"/>
  <c r="AN54" i="9"/>
  <c r="AO54" i="9"/>
  <c r="AP54" i="9"/>
  <c r="AQ54" i="9"/>
  <c r="AR54" i="9"/>
  <c r="AS54" i="9"/>
  <c r="AT54" i="9"/>
  <c r="A55" i="9"/>
  <c r="B55" i="9"/>
  <c r="C55" i="9"/>
  <c r="D55" i="9"/>
  <c r="E55" i="9"/>
  <c r="F55" i="9"/>
  <c r="G55" i="9"/>
  <c r="H55" i="9"/>
  <c r="I55" i="9"/>
  <c r="J55" i="9"/>
  <c r="K55" i="9"/>
  <c r="L55" i="9"/>
  <c r="M55" i="9"/>
  <c r="N55" i="9"/>
  <c r="O55" i="9"/>
  <c r="P55" i="9"/>
  <c r="Q55" i="9"/>
  <c r="AD55" i="9"/>
  <c r="AE55" i="9"/>
  <c r="AF55" i="9"/>
  <c r="AG55" i="9"/>
  <c r="AH55" i="9"/>
  <c r="AI55" i="9"/>
  <c r="AJ55" i="9"/>
  <c r="AK55" i="9"/>
  <c r="AL55" i="9"/>
  <c r="AM55" i="9"/>
  <c r="AN55" i="9"/>
  <c r="AO55" i="9"/>
  <c r="AP55" i="9"/>
  <c r="AQ55" i="9"/>
  <c r="AR55" i="9"/>
  <c r="AS55" i="9"/>
  <c r="AT55" i="9"/>
  <c r="A56" i="9"/>
  <c r="B56" i="9"/>
  <c r="C56" i="9"/>
  <c r="D56" i="9"/>
  <c r="E56" i="9"/>
  <c r="F56" i="9"/>
  <c r="G56" i="9"/>
  <c r="H56" i="9"/>
  <c r="I56" i="9"/>
  <c r="J56" i="9"/>
  <c r="K56" i="9"/>
  <c r="L56" i="9"/>
  <c r="M56" i="9"/>
  <c r="N56" i="9"/>
  <c r="O56" i="9"/>
  <c r="P56" i="9"/>
  <c r="Q56" i="9"/>
  <c r="R56" i="9"/>
  <c r="S56" i="9"/>
  <c r="T56" i="9"/>
  <c r="U56" i="9"/>
  <c r="V56" i="9"/>
  <c r="W56" i="9"/>
  <c r="X56" i="9"/>
  <c r="Y56" i="9"/>
  <c r="Z56" i="9"/>
  <c r="AA56" i="9"/>
  <c r="AB56" i="9"/>
  <c r="AC56" i="9"/>
  <c r="AD56" i="9"/>
  <c r="AE56" i="9"/>
  <c r="AF56" i="9"/>
  <c r="AG56" i="9"/>
  <c r="AH56" i="9"/>
  <c r="AI56" i="9"/>
  <c r="AJ56" i="9"/>
  <c r="AK56" i="9"/>
  <c r="AL56" i="9"/>
  <c r="AM56" i="9"/>
  <c r="AN56" i="9"/>
  <c r="AO56" i="9"/>
  <c r="AP56" i="9"/>
  <c r="AQ56" i="9"/>
  <c r="AR56" i="9"/>
  <c r="AS56" i="9"/>
  <c r="AT56" i="9"/>
  <c r="A57" i="9"/>
  <c r="B57" i="9"/>
  <c r="C57" i="9"/>
  <c r="D57" i="9"/>
  <c r="E57" i="9"/>
  <c r="F57" i="9"/>
  <c r="G57" i="9"/>
  <c r="H57" i="9"/>
  <c r="I57" i="9"/>
  <c r="J57" i="9"/>
  <c r="K57" i="9"/>
  <c r="L57" i="9"/>
  <c r="M57" i="9"/>
  <c r="N57" i="9"/>
  <c r="O57" i="9"/>
  <c r="P57" i="9"/>
  <c r="Q57" i="9"/>
  <c r="R57" i="9"/>
  <c r="S57" i="9"/>
  <c r="T57" i="9"/>
  <c r="U57" i="9"/>
  <c r="V57" i="9"/>
  <c r="W57" i="9"/>
  <c r="X57" i="9"/>
  <c r="Y57" i="9"/>
  <c r="Z57" i="9"/>
  <c r="AA57" i="9"/>
  <c r="AB57" i="9"/>
  <c r="AC57" i="9"/>
  <c r="AD57" i="9"/>
  <c r="AE57" i="9"/>
  <c r="AF57" i="9"/>
  <c r="AG57" i="9"/>
  <c r="AH57" i="9"/>
  <c r="AI57" i="9"/>
  <c r="AJ57" i="9"/>
  <c r="AK57" i="9"/>
  <c r="AL57" i="9"/>
  <c r="AM57" i="9"/>
  <c r="AN57" i="9"/>
  <c r="AO57" i="9"/>
  <c r="AP57" i="9"/>
  <c r="AQ57" i="9"/>
  <c r="AR57" i="9"/>
  <c r="AS57" i="9"/>
  <c r="AT57" i="9"/>
  <c r="A58" i="9"/>
  <c r="D37" i="9"/>
  <c r="AE37" i="9"/>
  <c r="F38" i="9"/>
  <c r="M38" i="9"/>
  <c r="V38" i="9"/>
  <c r="D39" i="9"/>
  <c r="U41" i="9"/>
  <c r="V41" i="9"/>
  <c r="W41" i="9"/>
  <c r="X41" i="9"/>
  <c r="Y41" i="9"/>
  <c r="Z41" i="9"/>
  <c r="AA41" i="9"/>
  <c r="AB41" i="9"/>
  <c r="AC41" i="9"/>
  <c r="AD41" i="9"/>
  <c r="AE41" i="9"/>
  <c r="AF41" i="9"/>
  <c r="AG41" i="9"/>
  <c r="AH41" i="9"/>
  <c r="AI41" i="9"/>
  <c r="AJ41" i="9"/>
  <c r="AK41" i="9"/>
  <c r="AL41" i="9"/>
  <c r="AM41" i="9"/>
  <c r="AN41" i="9"/>
  <c r="AO41" i="9"/>
  <c r="AP41" i="9"/>
  <c r="AQ41" i="9"/>
  <c r="AR41" i="9"/>
  <c r="AS41" i="9"/>
  <c r="AT41" i="9"/>
  <c r="D43" i="9"/>
  <c r="E43" i="9"/>
  <c r="F43" i="9"/>
  <c r="P43" i="9"/>
  <c r="Q43" i="9"/>
  <c r="R43" i="9"/>
  <c r="S43" i="9"/>
  <c r="T43" i="9"/>
  <c r="U43" i="9"/>
  <c r="V43" i="9"/>
  <c r="W43" i="9"/>
  <c r="X43" i="9"/>
  <c r="Y43" i="9"/>
  <c r="Z43" i="9"/>
  <c r="AA43" i="9"/>
  <c r="AB43" i="9"/>
  <c r="AC43" i="9"/>
  <c r="AD43" i="9"/>
  <c r="AE43" i="9"/>
  <c r="AF43" i="9"/>
  <c r="AG43" i="9"/>
  <c r="AH43" i="9"/>
  <c r="AI43" i="9"/>
  <c r="AJ43" i="9"/>
  <c r="AK43" i="9"/>
  <c r="AL43" i="9"/>
  <c r="AM43" i="9"/>
  <c r="AN43" i="9"/>
  <c r="AO43" i="9"/>
  <c r="AP43" i="9"/>
  <c r="AQ43" i="9"/>
  <c r="AR43" i="9"/>
  <c r="AS43" i="9"/>
  <c r="AT43" i="9"/>
  <c r="D44" i="9"/>
  <c r="E44" i="9"/>
  <c r="F44" i="9"/>
  <c r="G44" i="9"/>
  <c r="H44" i="9"/>
  <c r="O44" i="9"/>
  <c r="P44" i="9"/>
  <c r="Q44" i="9"/>
  <c r="R44" i="9"/>
  <c r="S44" i="9"/>
  <c r="T44" i="9"/>
  <c r="U44" i="9"/>
  <c r="V44" i="9"/>
  <c r="W44" i="9"/>
  <c r="X44" i="9"/>
  <c r="Y44" i="9"/>
  <c r="Z44" i="9"/>
  <c r="AA44" i="9"/>
  <c r="AB44" i="9"/>
  <c r="AC44" i="9"/>
  <c r="AD44" i="9"/>
  <c r="AE44" i="9"/>
  <c r="AF44" i="9"/>
  <c r="AG44" i="9"/>
  <c r="AH44" i="9"/>
  <c r="AI44" i="9"/>
  <c r="AJ44" i="9"/>
  <c r="AK44" i="9"/>
  <c r="AL44" i="9"/>
  <c r="AM44" i="9"/>
  <c r="AN44" i="9"/>
  <c r="AO44" i="9"/>
  <c r="AP44" i="9"/>
  <c r="AQ44" i="9"/>
  <c r="AR44" i="9"/>
  <c r="AS44" i="9"/>
  <c r="AT44" i="9"/>
  <c r="D45" i="9"/>
  <c r="E45" i="9"/>
  <c r="F45" i="9"/>
  <c r="G45" i="9"/>
  <c r="H45" i="9"/>
  <c r="I45" i="9"/>
  <c r="J45" i="9"/>
  <c r="K45" i="9"/>
  <c r="L45" i="9"/>
  <c r="M45" i="9"/>
  <c r="N45" i="9"/>
  <c r="O45" i="9"/>
  <c r="P45" i="9"/>
  <c r="Q45" i="9"/>
  <c r="AD45" i="9"/>
  <c r="AE45" i="9"/>
  <c r="AF45" i="9"/>
  <c r="AG45" i="9"/>
  <c r="AH45" i="9"/>
  <c r="AI45" i="9"/>
  <c r="AJ45" i="9"/>
  <c r="AK45" i="9"/>
  <c r="AL45" i="9"/>
  <c r="AM45" i="9"/>
  <c r="AN45" i="9"/>
  <c r="AO45" i="9"/>
  <c r="AP45" i="9"/>
  <c r="AQ45" i="9"/>
  <c r="AR45" i="9"/>
  <c r="AS45" i="9"/>
  <c r="AT45" i="9"/>
  <c r="D35" i="9"/>
  <c r="AM35" i="9"/>
  <c r="AO35" i="9"/>
  <c r="AP35" i="9"/>
  <c r="Q36" i="9"/>
  <c r="V36" i="9"/>
  <c r="A37" i="9"/>
  <c r="U67" i="8"/>
  <c r="L67" i="8"/>
  <c r="J67" i="8"/>
  <c r="H67" i="8"/>
  <c r="A41" i="8"/>
  <c r="B41" i="8"/>
  <c r="C41" i="8"/>
  <c r="A42" i="8"/>
  <c r="B42" i="8"/>
  <c r="C42" i="8"/>
  <c r="Z42" i="8"/>
  <c r="AA42" i="8"/>
  <c r="AB42" i="8"/>
  <c r="AC42" i="8"/>
  <c r="AD42" i="8"/>
  <c r="AE42" i="8"/>
  <c r="AF42" i="8"/>
  <c r="AG42" i="8"/>
  <c r="AH42" i="8"/>
  <c r="AI42" i="8"/>
  <c r="AJ42" i="8"/>
  <c r="AK42" i="8"/>
  <c r="AL42" i="8"/>
  <c r="AM42" i="8"/>
  <c r="AN42" i="8"/>
  <c r="AO42" i="8"/>
  <c r="AP42" i="8"/>
  <c r="AQ42" i="8"/>
  <c r="AR42" i="8"/>
  <c r="AS42" i="8"/>
  <c r="AT42" i="8"/>
  <c r="A43" i="8"/>
  <c r="B43" i="8"/>
  <c r="C43" i="8"/>
  <c r="A44" i="8"/>
  <c r="B44" i="8"/>
  <c r="C44" i="8"/>
  <c r="Z44" i="8"/>
  <c r="AA44" i="8"/>
  <c r="AB44" i="8"/>
  <c r="AC44" i="8"/>
  <c r="AD44" i="8"/>
  <c r="AE44" i="8"/>
  <c r="AF44" i="8"/>
  <c r="AG44" i="8"/>
  <c r="AH44" i="8"/>
  <c r="AI44" i="8"/>
  <c r="AJ44" i="8"/>
  <c r="AK44" i="8"/>
  <c r="AL44" i="8"/>
  <c r="AM44" i="8"/>
  <c r="AN44" i="8"/>
  <c r="AO44" i="8"/>
  <c r="AP44" i="8"/>
  <c r="AQ44" i="8"/>
  <c r="AR44" i="8"/>
  <c r="AS44" i="8"/>
  <c r="AT44" i="8"/>
  <c r="A45" i="8"/>
  <c r="B45" i="8"/>
  <c r="C45" i="8"/>
  <c r="D45" i="8"/>
  <c r="E45" i="8"/>
  <c r="F45" i="8"/>
  <c r="G45" i="8"/>
  <c r="H45" i="8"/>
  <c r="I45" i="8"/>
  <c r="J45" i="8"/>
  <c r="K45" i="8"/>
  <c r="L45" i="8"/>
  <c r="M45" i="8"/>
  <c r="N45" i="8"/>
  <c r="Z46" i="8"/>
  <c r="AA46" i="8"/>
  <c r="AB46" i="8"/>
  <c r="AC46" i="8"/>
  <c r="AD46" i="8"/>
  <c r="AE46" i="8"/>
  <c r="AF46" i="8"/>
  <c r="AG46" i="8"/>
  <c r="AJ45" i="8"/>
  <c r="AK45" i="8"/>
  <c r="AL45" i="8"/>
  <c r="AM45" i="8"/>
  <c r="AN45" i="8"/>
  <c r="AO45" i="8"/>
  <c r="AP45" i="8"/>
  <c r="AQ45" i="8"/>
  <c r="AR45" i="8"/>
  <c r="AS45" i="8"/>
  <c r="AT45" i="8"/>
  <c r="A46" i="8"/>
  <c r="B46" i="8"/>
  <c r="C46" i="8"/>
  <c r="D46" i="8"/>
  <c r="E46" i="8"/>
  <c r="F46" i="8"/>
  <c r="G46" i="8"/>
  <c r="H46" i="8"/>
  <c r="I46" i="8"/>
  <c r="J46" i="8"/>
  <c r="K46" i="8"/>
  <c r="L46" i="8"/>
  <c r="M46" i="8"/>
  <c r="N46" i="8"/>
  <c r="O47" i="8"/>
  <c r="P47" i="8"/>
  <c r="Q47" i="8"/>
  <c r="Z47" i="8"/>
  <c r="AA47" i="8"/>
  <c r="AB47" i="8"/>
  <c r="AC47" i="8"/>
  <c r="AD47" i="8"/>
  <c r="AE47" i="8"/>
  <c r="AF47" i="8"/>
  <c r="AG47" i="8"/>
  <c r="AH46" i="8"/>
  <c r="AI46" i="8"/>
  <c r="AJ46" i="8"/>
  <c r="AK46" i="8"/>
  <c r="AL46" i="8"/>
  <c r="AM46" i="8"/>
  <c r="AN46" i="8"/>
  <c r="AO46" i="8"/>
  <c r="AP46" i="8"/>
  <c r="AQ46" i="8"/>
  <c r="AR46" i="8"/>
  <c r="AS46" i="8"/>
  <c r="AT46" i="8"/>
  <c r="A47" i="8"/>
  <c r="B47" i="8"/>
  <c r="C47" i="8"/>
  <c r="D47" i="8"/>
  <c r="E47" i="8"/>
  <c r="F47" i="8"/>
  <c r="G47" i="8"/>
  <c r="H47" i="8"/>
  <c r="I47" i="8"/>
  <c r="J47" i="8"/>
  <c r="K47" i="8"/>
  <c r="L47" i="8"/>
  <c r="M47" i="8"/>
  <c r="N47" i="8"/>
  <c r="O48" i="8"/>
  <c r="P48" i="8"/>
  <c r="Q48" i="8"/>
  <c r="A48" i="8"/>
  <c r="B48" i="8"/>
  <c r="C48" i="8"/>
  <c r="D48" i="8"/>
  <c r="E48" i="8"/>
  <c r="F48" i="8"/>
  <c r="G48" i="8"/>
  <c r="H48" i="8"/>
  <c r="I48" i="8"/>
  <c r="J48" i="8"/>
  <c r="K48" i="8"/>
  <c r="L48" i="8"/>
  <c r="M48" i="8"/>
  <c r="N48" i="8"/>
  <c r="AH48" i="8"/>
  <c r="AI48" i="8"/>
  <c r="AJ48" i="8"/>
  <c r="AK48" i="8"/>
  <c r="AL48" i="8"/>
  <c r="AM48" i="8"/>
  <c r="AN48" i="8"/>
  <c r="AO48" i="8"/>
  <c r="AP48" i="8"/>
  <c r="AQ48" i="8"/>
  <c r="AR48" i="8"/>
  <c r="AS48" i="8"/>
  <c r="AT48" i="8"/>
  <c r="A49" i="8"/>
  <c r="B49" i="8"/>
  <c r="C49" i="8"/>
  <c r="D49" i="8"/>
  <c r="E49" i="8"/>
  <c r="F49" i="8"/>
  <c r="G49" i="8"/>
  <c r="H49" i="8"/>
  <c r="I49" i="8"/>
  <c r="J49" i="8"/>
  <c r="K49" i="8"/>
  <c r="L49" i="8"/>
  <c r="M49" i="8"/>
  <c r="N49" i="8"/>
  <c r="O49" i="8"/>
  <c r="P49" i="8"/>
  <c r="Q49" i="8"/>
  <c r="R49" i="8"/>
  <c r="S49" i="8"/>
  <c r="T49" i="8"/>
  <c r="U49" i="8"/>
  <c r="V49" i="8"/>
  <c r="W49" i="8"/>
  <c r="X49" i="8"/>
  <c r="Y49" i="8"/>
  <c r="Z49" i="8"/>
  <c r="AA49" i="8"/>
  <c r="AB49" i="8"/>
  <c r="AC49" i="8"/>
  <c r="AD49" i="8"/>
  <c r="AE49" i="8"/>
  <c r="AF49" i="8"/>
  <c r="AG49" i="8"/>
  <c r="AH49" i="8"/>
  <c r="AI49" i="8"/>
  <c r="AJ49" i="8"/>
  <c r="AK49" i="8"/>
  <c r="AL49" i="8"/>
  <c r="AM49" i="8"/>
  <c r="AN49" i="8"/>
  <c r="AO49" i="8"/>
  <c r="AP49" i="8"/>
  <c r="AQ49" i="8"/>
  <c r="AR49" i="8"/>
  <c r="AS49" i="8"/>
  <c r="AT49" i="8"/>
  <c r="A50" i="8"/>
  <c r="A60" i="8"/>
  <c r="B60" i="8"/>
  <c r="C60" i="8"/>
  <c r="D60" i="8"/>
  <c r="E60" i="8"/>
  <c r="F60" i="8"/>
  <c r="G60" i="8"/>
  <c r="H60" i="8"/>
  <c r="I60" i="8"/>
  <c r="J60" i="8"/>
  <c r="K60" i="8"/>
  <c r="L60" i="8"/>
  <c r="M60" i="8"/>
  <c r="R60" i="8"/>
  <c r="S60" i="8"/>
  <c r="X60" i="8"/>
  <c r="Y60" i="8"/>
  <c r="Z60" i="8"/>
  <c r="AA60" i="8"/>
  <c r="AB60" i="8"/>
  <c r="AC60" i="8"/>
  <c r="AD60" i="8"/>
  <c r="AE60" i="8"/>
  <c r="AF60" i="8"/>
  <c r="AG60" i="8"/>
  <c r="AH60" i="8"/>
  <c r="AI60" i="8"/>
  <c r="AJ60" i="8"/>
  <c r="AK60" i="8"/>
  <c r="AL60" i="8"/>
  <c r="AM60" i="8"/>
  <c r="AN60" i="8"/>
  <c r="AO60" i="8"/>
  <c r="AP60" i="8"/>
  <c r="AQ60" i="8"/>
  <c r="AR60" i="8"/>
  <c r="AS60" i="8"/>
  <c r="AT60" i="8"/>
  <c r="A61" i="8"/>
  <c r="D61" i="8"/>
  <c r="N61" i="8"/>
  <c r="Z61" i="8"/>
  <c r="A62" i="8"/>
  <c r="B62" i="8"/>
  <c r="C62" i="8"/>
  <c r="D62" i="8"/>
  <c r="R62" i="8"/>
  <c r="A63" i="8"/>
  <c r="B63" i="8"/>
  <c r="C63" i="8"/>
  <c r="D63" i="8"/>
  <c r="K63" i="8"/>
  <c r="A64" i="8"/>
  <c r="B64" i="8"/>
  <c r="C64" i="8"/>
  <c r="D64" i="8"/>
  <c r="A65" i="8"/>
  <c r="B65" i="8"/>
  <c r="C65" i="8"/>
  <c r="X65" i="8"/>
  <c r="Y65" i="8"/>
  <c r="Z65" i="8"/>
  <c r="AA65" i="8"/>
  <c r="AB65" i="8"/>
  <c r="AC65" i="8"/>
  <c r="AD65" i="8"/>
  <c r="AE65" i="8"/>
  <c r="AF65" i="8"/>
  <c r="AG65" i="8"/>
  <c r="AH65" i="8"/>
  <c r="AI65" i="8"/>
  <c r="AJ65" i="8"/>
  <c r="AK65" i="8"/>
  <c r="AL65" i="8"/>
  <c r="AM65" i="8"/>
  <c r="AN65" i="8"/>
  <c r="AO65" i="8"/>
  <c r="AP65" i="8"/>
  <c r="AQ65" i="8"/>
  <c r="AR65" i="8"/>
  <c r="AS65" i="8"/>
  <c r="AT65" i="8"/>
  <c r="A66" i="8"/>
  <c r="B66" i="8"/>
  <c r="C66" i="8"/>
  <c r="A67" i="8"/>
  <c r="B67" i="8"/>
  <c r="C67" i="8"/>
  <c r="Y67" i="8"/>
  <c r="Z67" i="8"/>
  <c r="AA67" i="8"/>
  <c r="AB67" i="8"/>
  <c r="AC67" i="8"/>
  <c r="AD67" i="8"/>
  <c r="AE67" i="8"/>
  <c r="AF67" i="8"/>
  <c r="AG67" i="8"/>
  <c r="AH67" i="8"/>
  <c r="AI67" i="8"/>
  <c r="AJ67" i="8"/>
  <c r="AK67" i="8"/>
  <c r="AL67" i="8"/>
  <c r="AM67" i="8"/>
  <c r="AN67" i="8"/>
  <c r="AO67" i="8"/>
  <c r="AP67" i="8"/>
  <c r="AQ67" i="8"/>
  <c r="AR67" i="8"/>
  <c r="AS67" i="8"/>
  <c r="AT67" i="8"/>
  <c r="A69" i="8"/>
  <c r="B69" i="8"/>
  <c r="C69" i="8"/>
  <c r="D69" i="8"/>
  <c r="E69" i="8"/>
  <c r="F69" i="8"/>
  <c r="G69" i="8"/>
  <c r="H69" i="8"/>
  <c r="R69" i="8"/>
  <c r="S69" i="8"/>
  <c r="T69" i="8"/>
  <c r="U69" i="8"/>
  <c r="V69" i="8"/>
  <c r="W69" i="8"/>
  <c r="X69" i="8"/>
  <c r="Y69" i="8"/>
  <c r="Z69" i="8"/>
  <c r="AA69" i="8"/>
  <c r="AB69" i="8"/>
  <c r="AC69" i="8"/>
  <c r="AD69" i="8"/>
  <c r="AE69" i="8"/>
  <c r="AF69" i="8"/>
  <c r="AG69" i="8"/>
  <c r="AH69" i="8"/>
  <c r="AI69" i="8"/>
  <c r="AJ69" i="8"/>
  <c r="AK69" i="8"/>
  <c r="AL69" i="8"/>
  <c r="AM69" i="8"/>
  <c r="AN69" i="8"/>
  <c r="AO69" i="8"/>
  <c r="AP69" i="8"/>
  <c r="AQ69" i="8"/>
  <c r="AR69" i="8"/>
  <c r="AS69" i="8"/>
  <c r="AT69" i="8"/>
  <c r="A70" i="8"/>
  <c r="B70" i="8"/>
  <c r="C70" i="8"/>
  <c r="D70" i="8"/>
  <c r="E70" i="8"/>
  <c r="F70" i="8"/>
  <c r="G70" i="8"/>
  <c r="H70" i="8"/>
  <c r="I70" i="8"/>
  <c r="R70" i="8"/>
  <c r="S70" i="8"/>
  <c r="T70" i="8"/>
  <c r="U70" i="8"/>
  <c r="V70" i="8"/>
  <c r="W70" i="8"/>
  <c r="X70" i="8"/>
  <c r="Y70" i="8"/>
  <c r="Z70" i="8"/>
  <c r="AA70" i="8"/>
  <c r="AB70" i="8"/>
  <c r="AC70" i="8"/>
  <c r="AF70" i="8"/>
  <c r="AG70" i="8"/>
  <c r="AH70" i="8"/>
  <c r="AI70" i="8"/>
  <c r="AJ70" i="8"/>
  <c r="AK70" i="8"/>
  <c r="AL70" i="8"/>
  <c r="AM70" i="8"/>
  <c r="AN70" i="8"/>
  <c r="AO70" i="8"/>
  <c r="AP70" i="8"/>
  <c r="AQ70" i="8"/>
  <c r="AR70" i="8"/>
  <c r="AS70" i="8"/>
  <c r="AT70" i="8"/>
  <c r="A71" i="8"/>
  <c r="B71" i="8"/>
  <c r="C71" i="8"/>
  <c r="D71" i="8"/>
  <c r="E71" i="8"/>
  <c r="F71" i="8"/>
  <c r="G71" i="8"/>
  <c r="H71" i="8"/>
  <c r="I71" i="8"/>
  <c r="J71" i="8"/>
  <c r="K71" i="8"/>
  <c r="L71" i="8"/>
  <c r="M71" i="8"/>
  <c r="N71" i="8"/>
  <c r="O71" i="8"/>
  <c r="P71" i="8"/>
  <c r="Q71" i="8"/>
  <c r="U71" i="8"/>
  <c r="A72" i="8"/>
  <c r="B72" i="8"/>
  <c r="C72" i="8"/>
  <c r="D72" i="8"/>
  <c r="E72" i="8"/>
  <c r="F72" i="8"/>
  <c r="G72" i="8"/>
  <c r="H72" i="8"/>
  <c r="I72" i="8"/>
  <c r="J72" i="8"/>
  <c r="K72" i="8"/>
  <c r="L72" i="8"/>
  <c r="M72" i="8"/>
  <c r="N72" i="8"/>
  <c r="O72" i="8"/>
  <c r="P72" i="8"/>
  <c r="Q72" i="8"/>
  <c r="R72" i="8"/>
  <c r="S72" i="8"/>
  <c r="T72" i="8"/>
  <c r="AA72" i="8"/>
  <c r="U72" i="8"/>
  <c r="V72" i="8"/>
  <c r="W72" i="8"/>
  <c r="X72" i="8"/>
  <c r="Y72" i="8"/>
  <c r="Z72" i="8"/>
  <c r="AH72" i="8"/>
  <c r="AI72" i="8"/>
  <c r="AJ72" i="8"/>
  <c r="AK72" i="8"/>
  <c r="AL72" i="8"/>
  <c r="AM72" i="8"/>
  <c r="AN72" i="8"/>
  <c r="AO72" i="8"/>
  <c r="AP72" i="8"/>
  <c r="AQ72" i="8"/>
  <c r="AR72" i="8"/>
  <c r="AS72" i="8"/>
  <c r="AT72" i="8"/>
  <c r="A73" i="8"/>
  <c r="B73" i="8"/>
  <c r="C73" i="8"/>
  <c r="D73" i="8"/>
  <c r="E73" i="8"/>
  <c r="F73" i="8"/>
  <c r="G73" i="8"/>
  <c r="H73" i="8"/>
  <c r="I73" i="8"/>
  <c r="J73" i="8"/>
  <c r="K73" i="8"/>
  <c r="L73" i="8"/>
  <c r="M73" i="8"/>
  <c r="N73" i="8"/>
  <c r="O73" i="8"/>
  <c r="P73" i="8"/>
  <c r="Q73" i="8"/>
  <c r="R73" i="8"/>
  <c r="S73" i="8"/>
  <c r="T73" i="8"/>
  <c r="U73" i="8"/>
  <c r="V73" i="8"/>
  <c r="W73" i="8"/>
  <c r="X73" i="8"/>
  <c r="Y73" i="8"/>
  <c r="Z73" i="8"/>
  <c r="AA73" i="8"/>
  <c r="AB73" i="8"/>
  <c r="AC73" i="8"/>
  <c r="AD73" i="8"/>
  <c r="AE73" i="8"/>
  <c r="AF73" i="8"/>
  <c r="AG73" i="8"/>
  <c r="AH73" i="8"/>
  <c r="AI73" i="8"/>
  <c r="AJ73" i="8"/>
  <c r="AK73" i="8"/>
  <c r="AL73" i="8"/>
  <c r="AM73" i="8"/>
  <c r="AN73" i="8"/>
  <c r="AO73" i="8"/>
  <c r="AP73" i="8"/>
  <c r="AQ73" i="8"/>
  <c r="AR73" i="8"/>
  <c r="AS73" i="8"/>
  <c r="AT73" i="8"/>
  <c r="H40" i="8"/>
  <c r="P40" i="8"/>
  <c r="V40" i="8"/>
  <c r="D38" i="8"/>
  <c r="AM38" i="8"/>
  <c r="AO38" i="8"/>
  <c r="AP38" i="8"/>
  <c r="Q39" i="8"/>
  <c r="V39" i="8"/>
  <c r="A40" i="8"/>
  <c r="W57" i="7"/>
  <c r="AD58" i="7"/>
  <c r="U57" i="7"/>
  <c r="AB58" i="7"/>
  <c r="M57" i="7"/>
  <c r="P58" i="7"/>
  <c r="K57" i="7"/>
  <c r="N58" i="7"/>
  <c r="F57" i="7"/>
  <c r="I58" i="7"/>
  <c r="Q49" i="7"/>
  <c r="X51" i="7"/>
  <c r="O49" i="7"/>
  <c r="V51" i="7"/>
  <c r="M49" i="7"/>
  <c r="Q51" i="7"/>
  <c r="J49" i="7"/>
  <c r="M51" i="7"/>
  <c r="H49" i="7"/>
  <c r="K51" i="7"/>
  <c r="O41" i="7"/>
  <c r="V43" i="7"/>
  <c r="M41" i="7"/>
  <c r="T43" i="7"/>
  <c r="H41" i="7"/>
  <c r="K43" i="7"/>
  <c r="F41" i="7"/>
  <c r="I43" i="7"/>
  <c r="D38" i="7"/>
  <c r="AM38" i="7"/>
  <c r="AO38" i="7"/>
  <c r="AP38" i="7"/>
  <c r="Q39" i="7"/>
  <c r="V39" i="7"/>
  <c r="A40" i="7"/>
  <c r="D40" i="7"/>
  <c r="A41" i="7"/>
  <c r="B41" i="7"/>
  <c r="C41" i="7"/>
  <c r="K41" i="7"/>
  <c r="R41" i="7"/>
  <c r="S41" i="7"/>
  <c r="T41" i="7"/>
  <c r="U41" i="7"/>
  <c r="V41" i="7"/>
  <c r="W41" i="7"/>
  <c r="X41" i="7"/>
  <c r="Y41" i="7"/>
  <c r="Z41" i="7"/>
  <c r="AA41" i="7"/>
  <c r="AB41" i="7"/>
  <c r="AC41" i="7"/>
  <c r="AD41" i="7"/>
  <c r="AE41" i="7"/>
  <c r="AF41" i="7"/>
  <c r="AG41" i="7"/>
  <c r="AH41" i="7"/>
  <c r="AI41" i="7"/>
  <c r="AJ41" i="7"/>
  <c r="AK41" i="7"/>
  <c r="AL41" i="7"/>
  <c r="AM41" i="7"/>
  <c r="AN41" i="7"/>
  <c r="AO41" i="7"/>
  <c r="AP41" i="7"/>
  <c r="AQ41" i="7"/>
  <c r="AR41" i="7"/>
  <c r="AS41" i="7"/>
  <c r="AT41" i="7"/>
  <c r="A42" i="7"/>
  <c r="B42" i="7"/>
  <c r="C42" i="7"/>
  <c r="R42" i="7"/>
  <c r="S42" i="7"/>
  <c r="T42" i="7"/>
  <c r="U42" i="7"/>
  <c r="V42" i="7"/>
  <c r="W42" i="7"/>
  <c r="X42" i="7"/>
  <c r="Y42" i="7"/>
  <c r="Z42" i="7"/>
  <c r="AA42" i="7"/>
  <c r="AB42" i="7"/>
  <c r="AC42" i="7"/>
  <c r="AD42" i="7"/>
  <c r="AE42" i="7"/>
  <c r="AF42" i="7"/>
  <c r="AG42" i="7"/>
  <c r="AH42" i="7"/>
  <c r="AI42" i="7"/>
  <c r="AJ42" i="7"/>
  <c r="AK42" i="7"/>
  <c r="AL42" i="7"/>
  <c r="AM42" i="7"/>
  <c r="AN42" i="7"/>
  <c r="AO42" i="7"/>
  <c r="AP42" i="7"/>
  <c r="AQ42" i="7"/>
  <c r="AR42" i="7"/>
  <c r="AS42" i="7"/>
  <c r="AT42" i="7"/>
  <c r="A43" i="7"/>
  <c r="B43" i="7"/>
  <c r="C43" i="7"/>
  <c r="J43" i="7"/>
  <c r="L43" i="7"/>
  <c r="U43" i="7"/>
  <c r="W43" i="7"/>
  <c r="Z43" i="7"/>
  <c r="AA43" i="7"/>
  <c r="AB43" i="7"/>
  <c r="AC43" i="7"/>
  <c r="AD43" i="7"/>
  <c r="AE43" i="7"/>
  <c r="AF43" i="7"/>
  <c r="AG43" i="7"/>
  <c r="AH43" i="7"/>
  <c r="AI43" i="7"/>
  <c r="AJ43" i="7"/>
  <c r="AK43" i="7"/>
  <c r="AL43" i="7"/>
  <c r="AM43" i="7"/>
  <c r="AN43" i="7"/>
  <c r="AO43" i="7"/>
  <c r="AP43" i="7"/>
  <c r="AQ43" i="7"/>
  <c r="AR43" i="7"/>
  <c r="AS43" i="7"/>
  <c r="AT43" i="7"/>
  <c r="A44" i="7"/>
  <c r="B44" i="7"/>
  <c r="C44" i="7"/>
  <c r="J44" i="7"/>
  <c r="K44" i="7"/>
  <c r="L44" i="7"/>
  <c r="M44" i="7"/>
  <c r="U44" i="7"/>
  <c r="V44" i="7"/>
  <c r="W44" i="7"/>
  <c r="X44" i="7"/>
  <c r="Z44" i="7"/>
  <c r="AA44" i="7"/>
  <c r="AB44" i="7"/>
  <c r="AC44" i="7"/>
  <c r="AD44" i="7"/>
  <c r="AE44" i="7"/>
  <c r="AF44" i="7"/>
  <c r="AG44" i="7"/>
  <c r="AH44" i="7"/>
  <c r="AI44" i="7"/>
  <c r="AJ44" i="7"/>
  <c r="AK44" i="7"/>
  <c r="AL44" i="7"/>
  <c r="AM44" i="7"/>
  <c r="AN44" i="7"/>
  <c r="AO44" i="7"/>
  <c r="AP44" i="7"/>
  <c r="AQ44" i="7"/>
  <c r="AR44" i="7"/>
  <c r="AS44" i="7"/>
  <c r="AT44" i="7"/>
  <c r="A45" i="7"/>
  <c r="B45" i="7"/>
  <c r="C45" i="7"/>
  <c r="F45" i="7"/>
  <c r="Y45" i="7"/>
  <c r="Z45" i="7"/>
  <c r="AA45" i="7"/>
  <c r="AB45" i="7"/>
  <c r="AC45" i="7"/>
  <c r="AD45" i="7"/>
  <c r="AE45" i="7"/>
  <c r="AF45" i="7"/>
  <c r="AG45" i="7"/>
  <c r="AH45" i="7"/>
  <c r="AI45" i="7"/>
  <c r="AJ45" i="7"/>
  <c r="AK45" i="7"/>
  <c r="AL45" i="7"/>
  <c r="AM45" i="7"/>
  <c r="AN45" i="7"/>
  <c r="AO45" i="7"/>
  <c r="AP45" i="7"/>
  <c r="AQ45" i="7"/>
  <c r="AR45" i="7"/>
  <c r="AS45" i="7"/>
  <c r="AT45" i="7"/>
  <c r="A47" i="7"/>
  <c r="B47" i="7"/>
  <c r="C47" i="7"/>
  <c r="F47" i="7"/>
  <c r="G47" i="7"/>
  <c r="H47" i="7"/>
  <c r="I47" i="7"/>
  <c r="J47" i="7"/>
  <c r="T47" i="7"/>
  <c r="U47" i="7"/>
  <c r="V47" i="7"/>
  <c r="W47" i="7"/>
  <c r="X47" i="7"/>
  <c r="Y47" i="7"/>
  <c r="Z47" i="7"/>
  <c r="AK47" i="7"/>
  <c r="AL47" i="7"/>
  <c r="AM47" i="7"/>
  <c r="AN47" i="7"/>
  <c r="AO47" i="7"/>
  <c r="AP47" i="7"/>
  <c r="AQ47" i="7"/>
  <c r="AR47" i="7"/>
  <c r="AS47" i="7"/>
  <c r="AT47" i="7"/>
  <c r="A48" i="7"/>
  <c r="B48" i="7"/>
  <c r="C48" i="7"/>
  <c r="F48" i="7"/>
  <c r="G48" i="7"/>
  <c r="H48" i="7"/>
  <c r="I48" i="7"/>
  <c r="J48" i="7"/>
  <c r="K48" i="7"/>
  <c r="L48" i="7"/>
  <c r="T48" i="7"/>
  <c r="U48" i="7"/>
  <c r="V48" i="7"/>
  <c r="W48" i="7"/>
  <c r="X48" i="7"/>
  <c r="Y48" i="7"/>
  <c r="Z48" i="7"/>
  <c r="AK48" i="7"/>
  <c r="AL48" i="7"/>
  <c r="AM48" i="7"/>
  <c r="AN48" i="7"/>
  <c r="AO48" i="7"/>
  <c r="AP48" i="7"/>
  <c r="AQ48" i="7"/>
  <c r="AR48" i="7"/>
  <c r="AS48" i="7"/>
  <c r="AT48" i="7"/>
  <c r="A49" i="7"/>
  <c r="B49" i="7"/>
  <c r="C49" i="7"/>
  <c r="T49" i="7"/>
  <c r="U49" i="7"/>
  <c r="V49" i="7"/>
  <c r="W49" i="7"/>
  <c r="X49" i="7"/>
  <c r="Y49" i="7"/>
  <c r="Z49" i="7"/>
  <c r="AA49" i="7"/>
  <c r="AB49" i="7"/>
  <c r="AC49" i="7"/>
  <c r="AD49" i="7"/>
  <c r="AE49" i="7"/>
  <c r="AF49" i="7"/>
  <c r="AG49" i="7"/>
  <c r="AH49" i="7"/>
  <c r="AI49" i="7"/>
  <c r="AJ49" i="7"/>
  <c r="AK49" i="7"/>
  <c r="AL49" i="7"/>
  <c r="AM49" i="7"/>
  <c r="AN49" i="7"/>
  <c r="AO49" i="7"/>
  <c r="AP49" i="7"/>
  <c r="AQ49" i="7"/>
  <c r="AR49" i="7"/>
  <c r="AS49" i="7"/>
  <c r="AT49" i="7"/>
  <c r="A50" i="7"/>
  <c r="B50" i="7"/>
  <c r="C50" i="7"/>
  <c r="T50" i="7"/>
  <c r="U50" i="7"/>
  <c r="V50" i="7"/>
  <c r="W50" i="7"/>
  <c r="X50" i="7"/>
  <c r="Y50" i="7"/>
  <c r="Z50" i="7"/>
  <c r="AA50" i="7"/>
  <c r="AB50" i="7"/>
  <c r="AC50" i="7"/>
  <c r="AD50" i="7"/>
  <c r="AE50" i="7"/>
  <c r="AF50" i="7"/>
  <c r="AG50" i="7"/>
  <c r="AH50" i="7"/>
  <c r="AI50" i="7"/>
  <c r="AJ50" i="7"/>
  <c r="AK50" i="7"/>
  <c r="AL50" i="7"/>
  <c r="AM50" i="7"/>
  <c r="AN50" i="7"/>
  <c r="AO50" i="7"/>
  <c r="AP50" i="7"/>
  <c r="AQ50" i="7"/>
  <c r="AR50" i="7"/>
  <c r="AS50" i="7"/>
  <c r="AT50" i="7"/>
  <c r="A51" i="7"/>
  <c r="B51" i="7"/>
  <c r="C51" i="7"/>
  <c r="J51" i="7"/>
  <c r="L51" i="7"/>
  <c r="N51" i="7"/>
  <c r="W51" i="7"/>
  <c r="Y51" i="7"/>
  <c r="AB51" i="7"/>
  <c r="AC51" i="7"/>
  <c r="AD51" i="7"/>
  <c r="AE51" i="7"/>
  <c r="AF51" i="7"/>
  <c r="AG51" i="7"/>
  <c r="AH51" i="7"/>
  <c r="AI51" i="7"/>
  <c r="AJ51" i="7"/>
  <c r="AK51" i="7"/>
  <c r="AL51" i="7"/>
  <c r="AM51" i="7"/>
  <c r="AN51" i="7"/>
  <c r="AO51" i="7"/>
  <c r="AP51" i="7"/>
  <c r="AQ51" i="7"/>
  <c r="AR51" i="7"/>
  <c r="AS51" i="7"/>
  <c r="AT51" i="7"/>
  <c r="A52" i="7"/>
  <c r="B52" i="7"/>
  <c r="C52" i="7"/>
  <c r="J52" i="7"/>
  <c r="K52" i="7"/>
  <c r="L52" i="7"/>
  <c r="M52" i="7"/>
  <c r="N52" i="7"/>
  <c r="O52" i="7"/>
  <c r="W52" i="7"/>
  <c r="X52" i="7"/>
  <c r="Y52" i="7"/>
  <c r="Z52" i="7"/>
  <c r="AB52" i="7"/>
  <c r="AC52" i="7"/>
  <c r="AD52" i="7"/>
  <c r="AE52" i="7"/>
  <c r="AF52" i="7"/>
  <c r="AG52" i="7"/>
  <c r="AH52" i="7"/>
  <c r="AI52" i="7"/>
  <c r="AJ52" i="7"/>
  <c r="AK52" i="7"/>
  <c r="AL52" i="7"/>
  <c r="AM52" i="7"/>
  <c r="AN52" i="7"/>
  <c r="AO52" i="7"/>
  <c r="AP52" i="7"/>
  <c r="AQ52" i="7"/>
  <c r="AR52" i="7"/>
  <c r="AS52" i="7"/>
  <c r="AT52" i="7"/>
  <c r="A53" i="7"/>
  <c r="B53" i="7"/>
  <c r="C53" i="7"/>
  <c r="F53" i="7"/>
  <c r="G53" i="7"/>
  <c r="AA53" i="7"/>
  <c r="AB53" i="7"/>
  <c r="AC53" i="7"/>
  <c r="AD53" i="7"/>
  <c r="AE53" i="7"/>
  <c r="AF53" i="7"/>
  <c r="AG53" i="7"/>
  <c r="AH53" i="7"/>
  <c r="AI53" i="7"/>
  <c r="AJ53" i="7"/>
  <c r="AK53" i="7"/>
  <c r="AL53" i="7"/>
  <c r="AM53" i="7"/>
  <c r="AN53" i="7"/>
  <c r="AO53" i="7"/>
  <c r="AP53" i="7"/>
  <c r="AQ53" i="7"/>
  <c r="AR53" i="7"/>
  <c r="AS53" i="7"/>
  <c r="AT53" i="7"/>
  <c r="A55" i="7"/>
  <c r="B55" i="7"/>
  <c r="C55" i="7"/>
  <c r="F55" i="7"/>
  <c r="G55" i="7"/>
  <c r="H55" i="7"/>
  <c r="I55" i="7"/>
  <c r="J55" i="7"/>
  <c r="K55" i="7"/>
  <c r="V55" i="7"/>
  <c r="W55" i="7"/>
  <c r="X55" i="7"/>
  <c r="Y55" i="7"/>
  <c r="Z55" i="7"/>
  <c r="AQ55" i="7"/>
  <c r="AR55" i="7"/>
  <c r="AS55" i="7"/>
  <c r="AT55" i="7"/>
  <c r="A56" i="7"/>
  <c r="B56" i="7"/>
  <c r="C56" i="7"/>
  <c r="F56" i="7"/>
  <c r="G56" i="7"/>
  <c r="H56" i="7"/>
  <c r="I56" i="7"/>
  <c r="J56" i="7"/>
  <c r="K56" i="7"/>
  <c r="L56" i="7"/>
  <c r="M56" i="7"/>
  <c r="N56" i="7"/>
  <c r="O56" i="7"/>
  <c r="P56" i="7"/>
  <c r="Q56" i="7"/>
  <c r="R56" i="7"/>
  <c r="S56" i="7"/>
  <c r="T56" i="7"/>
  <c r="U56" i="7"/>
  <c r="V56" i="7"/>
  <c r="W56" i="7"/>
  <c r="X56" i="7"/>
  <c r="Y56" i="7"/>
  <c r="Z56" i="7"/>
  <c r="AQ56" i="7"/>
  <c r="AR56" i="7"/>
  <c r="AS56" i="7"/>
  <c r="AT56" i="7"/>
  <c r="A57" i="7"/>
  <c r="B57" i="7"/>
  <c r="C57" i="7"/>
  <c r="P57" i="7"/>
  <c r="AB57" i="7"/>
  <c r="AC57" i="7"/>
  <c r="AD57" i="7"/>
  <c r="AE57" i="7"/>
  <c r="AF57" i="7"/>
  <c r="AG57" i="7"/>
  <c r="AH57" i="7"/>
  <c r="AI57" i="7"/>
  <c r="AJ57" i="7"/>
  <c r="AK57" i="7"/>
  <c r="AL57" i="7"/>
  <c r="AM57" i="7"/>
  <c r="AN57" i="7"/>
  <c r="AO57" i="7"/>
  <c r="AP57" i="7"/>
  <c r="AQ57" i="7"/>
  <c r="AR57" i="7"/>
  <c r="AS57" i="7"/>
  <c r="AT57" i="7"/>
  <c r="A58" i="7"/>
  <c r="B58" i="7"/>
  <c r="C58" i="7"/>
  <c r="J58" i="7"/>
  <c r="L58" i="7"/>
  <c r="M58" i="7"/>
  <c r="O58" i="7"/>
  <c r="Q58" i="7"/>
  <c r="Z58" i="7"/>
  <c r="AA58" i="7"/>
  <c r="AC58" i="7"/>
  <c r="AE58" i="7"/>
  <c r="AG58" i="7"/>
  <c r="AH58" i="7"/>
  <c r="AJ58" i="7"/>
  <c r="AK58" i="7"/>
  <c r="AL58" i="7"/>
  <c r="AM58" i="7"/>
  <c r="AN58" i="7"/>
  <c r="AO58" i="7"/>
  <c r="AP58" i="7"/>
  <c r="AQ58" i="7"/>
  <c r="AR58" i="7"/>
  <c r="AS58" i="7"/>
  <c r="AT58" i="7"/>
  <c r="A59" i="7"/>
  <c r="B59" i="7"/>
  <c r="C59" i="7"/>
  <c r="F59" i="7"/>
  <c r="G59" i="7"/>
  <c r="H59" i="7"/>
  <c r="I59" i="7"/>
  <c r="J59" i="7"/>
  <c r="A61" i="7"/>
  <c r="B61" i="7"/>
  <c r="C61" i="7"/>
  <c r="F61" i="7"/>
  <c r="G61" i="7"/>
  <c r="H61" i="7"/>
  <c r="I61" i="7"/>
  <c r="J61" i="7"/>
  <c r="K61" i="7"/>
  <c r="L61" i="7"/>
  <c r="M61" i="7"/>
  <c r="N61" i="7"/>
  <c r="Y61" i="7"/>
  <c r="Z61" i="7"/>
  <c r="AA61" i="7"/>
  <c r="AB61" i="7"/>
  <c r="AC61" i="7"/>
  <c r="AD61" i="7"/>
  <c r="AE61" i="7"/>
  <c r="AF61" i="7"/>
  <c r="AG61" i="7"/>
  <c r="AH61" i="7"/>
  <c r="AI61" i="7"/>
  <c r="AJ61" i="7"/>
  <c r="AK61" i="7"/>
  <c r="AL61" i="7"/>
  <c r="AM61" i="7"/>
  <c r="AN61" i="7"/>
  <c r="AO61" i="7"/>
  <c r="AP61" i="7"/>
  <c r="AQ61" i="7"/>
  <c r="AR61" i="7"/>
  <c r="AS61" i="7"/>
  <c r="AT61" i="7"/>
  <c r="A62" i="7"/>
  <c r="B62" i="7"/>
  <c r="C62" i="7"/>
  <c r="F62" i="7"/>
  <c r="G62" i="7"/>
  <c r="H62" i="7"/>
  <c r="I62" i="7"/>
  <c r="J62" i="7"/>
  <c r="K62" i="7"/>
  <c r="L62" i="7"/>
  <c r="M62" i="7"/>
  <c r="N62" i="7"/>
  <c r="O62" i="7"/>
  <c r="P62" i="7"/>
  <c r="Q62" i="7"/>
  <c r="AB62" i="7"/>
  <c r="AC62" i="7"/>
  <c r="AD62" i="7"/>
  <c r="AE62" i="7"/>
  <c r="AF62" i="7"/>
  <c r="AG62" i="7"/>
  <c r="AH62" i="7"/>
  <c r="AI62" i="7"/>
  <c r="AJ62" i="7"/>
  <c r="AK62" i="7"/>
  <c r="AL62" i="7"/>
  <c r="AM62" i="7"/>
  <c r="AN62" i="7"/>
  <c r="AO62" i="7"/>
  <c r="AP62" i="7"/>
  <c r="AQ62" i="7"/>
  <c r="AR62" i="7"/>
  <c r="AS62" i="7"/>
  <c r="AT62" i="7"/>
  <c r="A63" i="7"/>
  <c r="B63" i="7"/>
  <c r="C63" i="7"/>
  <c r="F63" i="7"/>
  <c r="G63" i="7"/>
  <c r="H63" i="7"/>
  <c r="I63" i="7"/>
  <c r="J63" i="7"/>
  <c r="K63" i="7"/>
  <c r="L63" i="7"/>
  <c r="M63" i="7"/>
  <c r="N63" i="7"/>
  <c r="O63" i="7"/>
  <c r="P63" i="7"/>
  <c r="Q63" i="7"/>
  <c r="AB63" i="7"/>
  <c r="AC63" i="7"/>
  <c r="AD63" i="7"/>
  <c r="AE63" i="7"/>
  <c r="AF63" i="7"/>
  <c r="AG63" i="7"/>
  <c r="AH63" i="7"/>
  <c r="AI63" i="7"/>
  <c r="AJ63" i="7"/>
  <c r="AK63" i="7"/>
  <c r="AL63" i="7"/>
  <c r="AM63" i="7"/>
  <c r="AN63" i="7"/>
  <c r="AO63" i="7"/>
  <c r="AP63" i="7"/>
  <c r="AQ63" i="7"/>
  <c r="AR63" i="7"/>
  <c r="AS63" i="7"/>
  <c r="AT63" i="7"/>
  <c r="A64" i="7"/>
  <c r="B64" i="7"/>
  <c r="C64" i="7"/>
  <c r="H64" i="7"/>
  <c r="J64" i="7"/>
  <c r="O64" i="7"/>
  <c r="P64" i="7"/>
  <c r="R64" i="7"/>
  <c r="U64" i="7"/>
  <c r="V64" i="7"/>
  <c r="W64" i="7"/>
  <c r="X64" i="7"/>
  <c r="Y64" i="7"/>
  <c r="Z64" i="7"/>
  <c r="AA64" i="7"/>
  <c r="AB64" i="7"/>
  <c r="AC64" i="7"/>
  <c r="AD64" i="7"/>
  <c r="AE64" i="7"/>
  <c r="AF64" i="7"/>
  <c r="AG64" i="7"/>
  <c r="AH64" i="7"/>
  <c r="AI64" i="7"/>
  <c r="AJ64" i="7"/>
  <c r="AK64" i="7"/>
  <c r="AL64" i="7"/>
  <c r="AM64" i="7"/>
  <c r="AN64" i="7"/>
  <c r="AO64" i="7"/>
  <c r="AP64" i="7"/>
  <c r="AQ64" i="7"/>
  <c r="AR64" i="7"/>
  <c r="AS64" i="7"/>
  <c r="AT64" i="7"/>
  <c r="A65" i="7"/>
  <c r="B65" i="7"/>
  <c r="C65" i="7"/>
  <c r="F65" i="7"/>
  <c r="U65" i="7"/>
  <c r="V65" i="7"/>
  <c r="W65" i="7"/>
  <c r="X65" i="7"/>
  <c r="Y65" i="7"/>
  <c r="Z65" i="7"/>
  <c r="AA65" i="7"/>
  <c r="AB65" i="7"/>
  <c r="AC65" i="7"/>
  <c r="AD65" i="7"/>
  <c r="AE65" i="7"/>
  <c r="AF65" i="7"/>
  <c r="AG65" i="7"/>
  <c r="AH65" i="7"/>
  <c r="AI65" i="7"/>
  <c r="AJ65" i="7"/>
  <c r="AK65" i="7"/>
  <c r="AL65" i="7"/>
  <c r="AM65" i="7"/>
  <c r="AN65" i="7"/>
  <c r="AO65" i="7"/>
  <c r="AP65" i="7"/>
  <c r="AQ65" i="7"/>
  <c r="AR65" i="7"/>
  <c r="AS65" i="7"/>
  <c r="AT65" i="7"/>
  <c r="A68" i="7"/>
  <c r="B68" i="7"/>
  <c r="C68" i="7"/>
  <c r="P68" i="7"/>
  <c r="Q68" i="7"/>
  <c r="R68" i="7"/>
  <c r="S68" i="7"/>
  <c r="T68" i="7"/>
  <c r="U68" i="7"/>
  <c r="V68" i="7"/>
  <c r="W68" i="7"/>
  <c r="X68" i="7"/>
  <c r="Y68" i="7"/>
  <c r="Z68" i="7"/>
  <c r="AA68" i="7"/>
  <c r="AB68" i="7"/>
  <c r="AC68" i="7"/>
  <c r="AD68" i="7"/>
  <c r="AE68" i="7"/>
  <c r="AF68" i="7"/>
  <c r="AG68" i="7"/>
  <c r="AH68" i="7"/>
  <c r="AI68" i="7"/>
  <c r="AJ68" i="7"/>
  <c r="AK68" i="7"/>
  <c r="AL68" i="7"/>
  <c r="AM68" i="7"/>
  <c r="AN68" i="7"/>
  <c r="AO68" i="7"/>
  <c r="AP68" i="7"/>
  <c r="AQ68" i="7"/>
  <c r="AR68" i="7"/>
  <c r="AS68" i="7"/>
  <c r="AT68" i="7"/>
  <c r="A69" i="7"/>
  <c r="B69" i="7"/>
  <c r="C69" i="7"/>
  <c r="F69" i="7"/>
  <c r="G69" i="7"/>
  <c r="S69" i="7"/>
  <c r="T69" i="7"/>
  <c r="U69" i="7"/>
  <c r="V69" i="7"/>
  <c r="W69" i="7"/>
  <c r="X69" i="7"/>
  <c r="Y69" i="7"/>
  <c r="Z69" i="7"/>
  <c r="AA69" i="7"/>
  <c r="AB69" i="7"/>
  <c r="AC69" i="7"/>
  <c r="AD69" i="7"/>
  <c r="AE69" i="7"/>
  <c r="AF69" i="7"/>
  <c r="AG69" i="7"/>
  <c r="AH69" i="7"/>
  <c r="AI69" i="7"/>
  <c r="AJ69" i="7"/>
  <c r="AK69" i="7"/>
  <c r="AL69" i="7"/>
  <c r="AM69" i="7"/>
  <c r="AN69" i="7"/>
  <c r="AO69" i="7"/>
  <c r="AP69" i="7"/>
  <c r="AQ69" i="7"/>
  <c r="AR69" i="7"/>
  <c r="AS69" i="7"/>
  <c r="AT69" i="7"/>
  <c r="A70" i="7"/>
  <c r="B70" i="7"/>
  <c r="C70" i="7"/>
  <c r="F70" i="7"/>
  <c r="G70" i="7"/>
  <c r="S70" i="7"/>
  <c r="T70" i="7"/>
  <c r="U70" i="7"/>
  <c r="V70" i="7"/>
  <c r="W70" i="7"/>
  <c r="X70" i="7"/>
  <c r="Y70" i="7"/>
  <c r="Z70" i="7"/>
  <c r="AA70" i="7"/>
  <c r="AB70" i="7"/>
  <c r="AC70" i="7"/>
  <c r="AD70" i="7"/>
  <c r="AE70" i="7"/>
  <c r="AF70" i="7"/>
  <c r="AG70" i="7"/>
  <c r="AH70" i="7"/>
  <c r="AI70" i="7"/>
  <c r="AJ70" i="7"/>
  <c r="AK70" i="7"/>
  <c r="AL70" i="7"/>
  <c r="AM70" i="7"/>
  <c r="AN70" i="7"/>
  <c r="AO70" i="7"/>
  <c r="AP70" i="7"/>
  <c r="AQ70" i="7"/>
  <c r="AR70" i="7"/>
  <c r="AS70" i="7"/>
  <c r="AT70" i="7"/>
  <c r="A71" i="7"/>
  <c r="B71" i="7"/>
  <c r="C71" i="7"/>
  <c r="G71" i="7"/>
  <c r="I71" i="7"/>
  <c r="N71" i="7"/>
  <c r="S71" i="7"/>
  <c r="W71" i="7"/>
  <c r="Y71" i="7"/>
  <c r="Z71" i="7"/>
  <c r="AA71" i="7"/>
  <c r="AB71" i="7"/>
  <c r="AC71" i="7"/>
  <c r="AD71" i="7"/>
  <c r="AE71" i="7"/>
  <c r="AF71" i="7"/>
  <c r="AG71" i="7"/>
  <c r="AH71" i="7"/>
  <c r="AI71" i="7"/>
  <c r="AJ71" i="7"/>
  <c r="AK71" i="7"/>
  <c r="AL71" i="7"/>
  <c r="AM71" i="7"/>
  <c r="AN71" i="7"/>
  <c r="AO71" i="7"/>
  <c r="AP71" i="7"/>
  <c r="AQ71" i="7"/>
  <c r="AR71" i="7"/>
  <c r="AS71" i="7"/>
  <c r="AT71" i="7"/>
  <c r="A72" i="7"/>
  <c r="B72" i="7"/>
  <c r="C72" i="7"/>
  <c r="F72" i="7"/>
  <c r="Y72" i="7"/>
  <c r="Z72" i="7"/>
  <c r="AA72" i="7"/>
  <c r="AB72" i="7"/>
  <c r="AC72" i="7"/>
  <c r="AD72" i="7"/>
  <c r="AE72" i="7"/>
  <c r="AF72" i="7"/>
  <c r="AG72" i="7"/>
  <c r="AH72" i="7"/>
  <c r="AI72" i="7"/>
  <c r="AJ72" i="7"/>
  <c r="AK72" i="7"/>
  <c r="AL72" i="7"/>
  <c r="AM72" i="7"/>
  <c r="AN72" i="7"/>
  <c r="AO72" i="7"/>
  <c r="AP72" i="7"/>
  <c r="AQ72" i="7"/>
  <c r="AR72" i="7"/>
  <c r="AS72" i="7"/>
  <c r="AT72" i="7"/>
  <c r="A74" i="7"/>
  <c r="B74" i="7"/>
  <c r="C74" i="7"/>
  <c r="F74" i="7"/>
  <c r="G74" i="7"/>
  <c r="H74" i="7"/>
  <c r="I74" i="7"/>
  <c r="S74" i="7"/>
  <c r="T74" i="7"/>
  <c r="U74" i="7"/>
  <c r="V74" i="7"/>
  <c r="W74" i="7"/>
  <c r="X74" i="7"/>
  <c r="Y74" i="7"/>
  <c r="Z74" i="7"/>
  <c r="AA74" i="7"/>
  <c r="AB74" i="7"/>
  <c r="AC74" i="7"/>
  <c r="AD74" i="7"/>
  <c r="AE74" i="7"/>
  <c r="AF74" i="7"/>
  <c r="AG74" i="7"/>
  <c r="AH74" i="7"/>
  <c r="AI74" i="7"/>
  <c r="AJ74" i="7"/>
  <c r="AK74" i="7"/>
  <c r="AL74" i="7"/>
  <c r="AM74" i="7"/>
  <c r="AN74" i="7"/>
  <c r="AO74" i="7"/>
  <c r="AP74" i="7"/>
  <c r="AQ74" i="7"/>
  <c r="AR74" i="7"/>
  <c r="AS74" i="7"/>
  <c r="AT74" i="7"/>
  <c r="A75" i="7"/>
  <c r="B75" i="7"/>
  <c r="C75" i="7"/>
  <c r="F75" i="7"/>
  <c r="G75" i="7"/>
  <c r="H75" i="7"/>
  <c r="I75" i="7"/>
  <c r="J75" i="7"/>
  <c r="K75" i="7"/>
  <c r="T75" i="7"/>
  <c r="U75" i="7"/>
  <c r="V75" i="7"/>
  <c r="W75" i="7"/>
  <c r="X75" i="7"/>
  <c r="Y75" i="7"/>
  <c r="Z75" i="7"/>
  <c r="AA75" i="7"/>
  <c r="AB75" i="7"/>
  <c r="AC75" i="7"/>
  <c r="AD75" i="7"/>
  <c r="AE75" i="7"/>
  <c r="AF75" i="7"/>
  <c r="AG75" i="7"/>
  <c r="AH75" i="7"/>
  <c r="AI75" i="7"/>
  <c r="AJ75" i="7"/>
  <c r="AK75" i="7"/>
  <c r="AL75" i="7"/>
  <c r="AM75" i="7"/>
  <c r="AN75" i="7"/>
  <c r="AO75" i="7"/>
  <c r="AP75" i="7"/>
  <c r="AQ75" i="7"/>
  <c r="AR75" i="7"/>
  <c r="AS75" i="7"/>
  <c r="AT75" i="7"/>
  <c r="A76" i="7"/>
  <c r="B76" i="7"/>
  <c r="C76" i="7"/>
  <c r="F76" i="7"/>
  <c r="G76" i="7"/>
  <c r="H76" i="7"/>
  <c r="I76" i="7"/>
  <c r="J76" i="7"/>
  <c r="K76" i="7"/>
  <c r="L76" i="7"/>
  <c r="M76" i="7"/>
  <c r="N76" i="7"/>
  <c r="O76" i="7"/>
  <c r="P76" i="7"/>
  <c r="Q76" i="7"/>
  <c r="R76" i="7"/>
  <c r="S76" i="7"/>
  <c r="T76" i="7"/>
  <c r="U76" i="7"/>
  <c r="V76" i="7"/>
  <c r="W76" i="7"/>
  <c r="X76" i="7"/>
  <c r="Y76" i="7"/>
  <c r="Z76" i="7"/>
  <c r="AA76" i="7"/>
  <c r="AB76" i="7"/>
  <c r="AC76" i="7"/>
  <c r="AD76" i="7"/>
  <c r="AE76" i="7"/>
  <c r="AF76" i="7"/>
  <c r="AG76" i="7"/>
  <c r="AH76" i="7"/>
  <c r="AI76" i="7"/>
  <c r="AJ76" i="7"/>
  <c r="AK76" i="7"/>
  <c r="AL76" i="7"/>
  <c r="AM76" i="7"/>
  <c r="AN76" i="7"/>
  <c r="AO76" i="7"/>
  <c r="AP76" i="7"/>
  <c r="AQ76" i="7"/>
  <c r="AR76" i="7"/>
  <c r="AS76" i="7"/>
  <c r="AT76" i="7"/>
  <c r="A77" i="7"/>
  <c r="B77" i="7"/>
  <c r="C77" i="7"/>
  <c r="F77" i="7"/>
  <c r="G77" i="7"/>
  <c r="H77" i="7"/>
  <c r="I77" i="7"/>
  <c r="J77" i="7"/>
  <c r="K77" i="7"/>
  <c r="L77" i="7"/>
  <c r="M77" i="7"/>
  <c r="N77" i="7"/>
  <c r="O77" i="7"/>
  <c r="P77" i="7"/>
  <c r="Q77" i="7"/>
  <c r="R77" i="7"/>
  <c r="S77" i="7"/>
  <c r="T77" i="7"/>
  <c r="U77" i="7"/>
  <c r="V77" i="7"/>
  <c r="W77" i="7"/>
  <c r="X77" i="7"/>
  <c r="Y77" i="7"/>
  <c r="Z77" i="7"/>
  <c r="AA77" i="7"/>
  <c r="AB77" i="7"/>
  <c r="AC77" i="7"/>
  <c r="AD77" i="7"/>
  <c r="AE77" i="7"/>
  <c r="AF77" i="7"/>
  <c r="AG77" i="7"/>
  <c r="AH77" i="7"/>
  <c r="AI77" i="7"/>
  <c r="AJ77" i="7"/>
  <c r="AK77" i="7"/>
  <c r="AL77" i="7"/>
  <c r="AM77" i="7"/>
  <c r="AN77" i="7"/>
  <c r="AO77" i="7"/>
  <c r="AP77" i="7"/>
  <c r="AQ77" i="7"/>
  <c r="AR77" i="7"/>
  <c r="AS77" i="7"/>
  <c r="AT77" i="7"/>
  <c r="A78" i="7"/>
  <c r="B78" i="7"/>
  <c r="C78" i="7"/>
  <c r="F78" i="7"/>
  <c r="G78" i="7"/>
  <c r="H78" i="7"/>
  <c r="I78" i="7"/>
  <c r="J78" i="7"/>
  <c r="K78" i="7"/>
  <c r="L78" i="7"/>
  <c r="M78" i="7"/>
  <c r="N78" i="7"/>
  <c r="O78" i="7"/>
  <c r="P78" i="7"/>
  <c r="Q78" i="7"/>
  <c r="R78" i="7"/>
  <c r="S78" i="7"/>
  <c r="T78" i="7"/>
  <c r="U78" i="7"/>
  <c r="V78" i="7"/>
  <c r="W78" i="7"/>
  <c r="X78" i="7"/>
  <c r="Y78" i="7"/>
  <c r="Z78" i="7"/>
  <c r="AA78" i="7"/>
  <c r="AB78" i="7"/>
  <c r="AC78" i="7"/>
  <c r="AD78" i="7"/>
  <c r="AE78" i="7"/>
  <c r="AF78" i="7"/>
  <c r="AG78" i="7"/>
  <c r="AH78" i="7"/>
  <c r="AI78" i="7"/>
  <c r="AJ78" i="7"/>
  <c r="AK78" i="7"/>
  <c r="AL78" i="7"/>
  <c r="AM78" i="7"/>
  <c r="AN78" i="7"/>
  <c r="AO78" i="7"/>
  <c r="AP78" i="7"/>
  <c r="AQ78" i="7"/>
  <c r="AR78" i="7"/>
  <c r="AS78" i="7"/>
  <c r="AT78" i="7"/>
  <c r="P71" i="6"/>
  <c r="S73" i="6"/>
  <c r="G76" i="6"/>
  <c r="N71" i="6"/>
  <c r="Q73" i="6"/>
  <c r="N75" i="6"/>
  <c r="L71" i="6"/>
  <c r="O73" i="6"/>
  <c r="L75" i="6"/>
  <c r="J71" i="6"/>
  <c r="M73" i="6"/>
  <c r="K75" i="6"/>
  <c r="O63" i="6"/>
  <c r="U65" i="6"/>
  <c r="P69" i="6"/>
  <c r="N69" i="6"/>
  <c r="K63" i="6"/>
  <c r="M65" i="6"/>
  <c r="N67" i="6"/>
  <c r="I63" i="6"/>
  <c r="K65" i="6"/>
  <c r="L67" i="6"/>
  <c r="G63" i="6"/>
  <c r="I65" i="6"/>
  <c r="J67" i="6"/>
  <c r="L60" i="6"/>
  <c r="J60" i="6"/>
  <c r="F60" i="6"/>
  <c r="S51" i="6"/>
  <c r="T51" i="6"/>
  <c r="G42" i="6"/>
  <c r="G44" i="6"/>
  <c r="A42" i="6"/>
  <c r="B42" i="6"/>
  <c r="C42" i="6"/>
  <c r="P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AO42" i="6"/>
  <c r="AP42" i="6"/>
  <c r="AQ42" i="6"/>
  <c r="AR42" i="6"/>
  <c r="AS42" i="6"/>
  <c r="AT42" i="6"/>
  <c r="A44" i="6"/>
  <c r="B44" i="6"/>
  <c r="C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AO44" i="6"/>
  <c r="AP44" i="6"/>
  <c r="AQ44" i="6"/>
  <c r="AR44" i="6"/>
  <c r="AS44" i="6"/>
  <c r="AT44" i="6"/>
  <c r="A45" i="6"/>
  <c r="B45" i="6"/>
  <c r="C45" i="6"/>
  <c r="F45" i="6"/>
  <c r="G45" i="6"/>
  <c r="H45" i="6"/>
  <c r="I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AO45" i="6"/>
  <c r="AP45" i="6"/>
  <c r="AQ45" i="6"/>
  <c r="AR45" i="6"/>
  <c r="AS45" i="6"/>
  <c r="AT45" i="6"/>
  <c r="A46" i="6"/>
  <c r="B46" i="6"/>
  <c r="C46" i="6"/>
  <c r="F46" i="6"/>
  <c r="G46" i="6"/>
  <c r="H46" i="6"/>
  <c r="I46" i="6"/>
  <c r="J46" i="6"/>
  <c r="K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AO46" i="6"/>
  <c r="AP46" i="6"/>
  <c r="AQ46" i="6"/>
  <c r="AR46" i="6"/>
  <c r="AS46" i="6"/>
  <c r="AT46" i="6"/>
  <c r="A47" i="6"/>
  <c r="B47" i="6"/>
  <c r="C47" i="6"/>
  <c r="G47" i="6"/>
  <c r="M47" i="6"/>
  <c r="N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AO47" i="6"/>
  <c r="AP47" i="6"/>
  <c r="AQ47" i="6"/>
  <c r="AR47" i="6"/>
  <c r="AS47" i="6"/>
  <c r="AT47" i="6"/>
  <c r="A49" i="6"/>
  <c r="B49" i="6"/>
  <c r="C49" i="6"/>
  <c r="W49" i="6"/>
  <c r="X49" i="6"/>
  <c r="Y49" i="6"/>
  <c r="Z49" i="6"/>
  <c r="AA49" i="6"/>
  <c r="AB49" i="6"/>
  <c r="AC49" i="6"/>
  <c r="AD49" i="6"/>
  <c r="AE49" i="6"/>
  <c r="AF49" i="6"/>
  <c r="AG49" i="6"/>
  <c r="AH49" i="6"/>
  <c r="AI49" i="6"/>
  <c r="AJ49" i="6"/>
  <c r="AK49" i="6"/>
  <c r="AL49" i="6"/>
  <c r="AM49" i="6"/>
  <c r="AN49" i="6"/>
  <c r="AO49" i="6"/>
  <c r="AP49" i="6"/>
  <c r="AQ49" i="6"/>
  <c r="AR49" i="6"/>
  <c r="AS49" i="6"/>
  <c r="AT49" i="6"/>
  <c r="A50" i="6"/>
  <c r="B50" i="6"/>
  <c r="C50" i="6"/>
  <c r="F50" i="6"/>
  <c r="G50" i="6"/>
  <c r="H50" i="6"/>
  <c r="I50" i="6"/>
  <c r="S50" i="6"/>
  <c r="T50" i="6"/>
  <c r="U50" i="6"/>
  <c r="V50" i="6"/>
  <c r="W50" i="6"/>
  <c r="X50" i="6"/>
  <c r="Y50" i="6"/>
  <c r="Z50" i="6"/>
  <c r="AA50" i="6"/>
  <c r="AB50" i="6"/>
  <c r="AC50" i="6"/>
  <c r="AD50" i="6"/>
  <c r="AE50" i="6"/>
  <c r="AF50" i="6"/>
  <c r="AG50" i="6"/>
  <c r="AH50" i="6"/>
  <c r="AI50" i="6"/>
  <c r="AJ50" i="6"/>
  <c r="AK50" i="6"/>
  <c r="AL50" i="6"/>
  <c r="AM50" i="6"/>
  <c r="AN50" i="6"/>
  <c r="AO50" i="6"/>
  <c r="AP50" i="6"/>
  <c r="AQ50" i="6"/>
  <c r="AR50" i="6"/>
  <c r="AS50" i="6"/>
  <c r="AT50" i="6"/>
  <c r="A51" i="6"/>
  <c r="B51" i="6"/>
  <c r="C51" i="6"/>
  <c r="F51" i="6"/>
  <c r="G51" i="6"/>
  <c r="H51" i="6"/>
  <c r="I51" i="6"/>
  <c r="J51" i="6"/>
  <c r="K51" i="6"/>
  <c r="U51" i="6"/>
  <c r="V51" i="6"/>
  <c r="W51" i="6"/>
  <c r="X51" i="6"/>
  <c r="Y51" i="6"/>
  <c r="Z51" i="6"/>
  <c r="AA51" i="6"/>
  <c r="AB51" i="6"/>
  <c r="AC51" i="6"/>
  <c r="AD51" i="6"/>
  <c r="AE51" i="6"/>
  <c r="AF51" i="6"/>
  <c r="AG51" i="6"/>
  <c r="AH51" i="6"/>
  <c r="AI51" i="6"/>
  <c r="AJ51" i="6"/>
  <c r="AK51" i="6"/>
  <c r="AL51" i="6"/>
  <c r="AM51" i="6"/>
  <c r="AN51" i="6"/>
  <c r="AO51" i="6"/>
  <c r="AP51" i="6"/>
  <c r="AQ51" i="6"/>
  <c r="AR51" i="6"/>
  <c r="AS51" i="6"/>
  <c r="AT51" i="6"/>
  <c r="A52" i="6"/>
  <c r="B52" i="6"/>
  <c r="C52" i="6"/>
  <c r="I52" i="6"/>
  <c r="K52" i="6"/>
  <c r="O52" i="6"/>
  <c r="S52" i="6"/>
  <c r="Y52" i="6"/>
  <c r="Z52" i="6"/>
  <c r="AA52" i="6"/>
  <c r="AB52" i="6"/>
  <c r="AC52" i="6"/>
  <c r="AD52" i="6"/>
  <c r="AE52" i="6"/>
  <c r="AF52" i="6"/>
  <c r="AG52" i="6"/>
  <c r="AH52" i="6"/>
  <c r="AI52" i="6"/>
  <c r="AJ52" i="6"/>
  <c r="AK52" i="6"/>
  <c r="AL52" i="6"/>
  <c r="AM52" i="6"/>
  <c r="AN52" i="6"/>
  <c r="AO52" i="6"/>
  <c r="AP52" i="6"/>
  <c r="AQ52" i="6"/>
  <c r="AR52" i="6"/>
  <c r="AS52" i="6"/>
  <c r="AT52" i="6"/>
  <c r="A54" i="6"/>
  <c r="B54" i="6"/>
  <c r="C54" i="6"/>
  <c r="X54" i="6"/>
  <c r="Y54" i="6"/>
  <c r="Z54" i="6"/>
  <c r="AA54" i="6"/>
  <c r="AB54" i="6"/>
  <c r="AC54" i="6"/>
  <c r="AD54" i="6"/>
  <c r="AE54" i="6"/>
  <c r="AF54" i="6"/>
  <c r="AG54" i="6"/>
  <c r="AH54" i="6"/>
  <c r="AI54" i="6"/>
  <c r="AJ54" i="6"/>
  <c r="AK54" i="6"/>
  <c r="AL54" i="6"/>
  <c r="AM54" i="6"/>
  <c r="AN54" i="6"/>
  <c r="AO54" i="6"/>
  <c r="AP54" i="6"/>
  <c r="AQ54" i="6"/>
  <c r="AR54" i="6"/>
  <c r="AS54" i="6"/>
  <c r="AT54" i="6"/>
  <c r="A55" i="6"/>
  <c r="B55" i="6"/>
  <c r="C55" i="6"/>
  <c r="F55" i="6"/>
  <c r="G55" i="6"/>
  <c r="H55" i="6"/>
  <c r="I55" i="6"/>
  <c r="J55" i="6"/>
  <c r="K55" i="6"/>
  <c r="L55" i="6"/>
  <c r="M55" i="6"/>
  <c r="T55" i="6"/>
  <c r="U55" i="6"/>
  <c r="V55" i="6"/>
  <c r="W55" i="6"/>
  <c r="X55" i="6"/>
  <c r="Y55" i="6"/>
  <c r="Z55" i="6"/>
  <c r="AA55" i="6"/>
  <c r="AB55" i="6"/>
  <c r="AC55" i="6"/>
  <c r="AD55" i="6"/>
  <c r="AE55" i="6"/>
  <c r="AF55" i="6"/>
  <c r="AG55" i="6"/>
  <c r="AH55" i="6"/>
  <c r="AI55" i="6"/>
  <c r="AJ55" i="6"/>
  <c r="AK55" i="6"/>
  <c r="AL55" i="6"/>
  <c r="AM55" i="6"/>
  <c r="AN55" i="6"/>
  <c r="AO55" i="6"/>
  <c r="AP55" i="6"/>
  <c r="AQ55" i="6"/>
  <c r="AR55" i="6"/>
  <c r="AS55" i="6"/>
  <c r="AT55" i="6"/>
  <c r="A56" i="6"/>
  <c r="B56" i="6"/>
  <c r="C56" i="6"/>
  <c r="F56" i="6"/>
  <c r="G56" i="6"/>
  <c r="H56" i="6"/>
  <c r="I56" i="6"/>
  <c r="J56" i="6"/>
  <c r="K56" i="6"/>
  <c r="L56" i="6"/>
  <c r="M56" i="6"/>
  <c r="N56" i="6"/>
  <c r="O56" i="6"/>
  <c r="P56" i="6"/>
  <c r="Q56" i="6"/>
  <c r="R56" i="6"/>
  <c r="S56" i="6"/>
  <c r="T56" i="6"/>
  <c r="U56" i="6"/>
  <c r="V56" i="6"/>
  <c r="W56" i="6"/>
  <c r="X56" i="6"/>
  <c r="Y56" i="6"/>
  <c r="Z56" i="6"/>
  <c r="AA56" i="6"/>
  <c r="AB56" i="6"/>
  <c r="AC56" i="6"/>
  <c r="AD56" i="6"/>
  <c r="AE56" i="6"/>
  <c r="AF56" i="6"/>
  <c r="AG56" i="6"/>
  <c r="AH56" i="6"/>
  <c r="AI56" i="6"/>
  <c r="AJ56" i="6"/>
  <c r="AK56" i="6"/>
  <c r="AL56" i="6"/>
  <c r="AM56" i="6"/>
  <c r="AN56" i="6"/>
  <c r="AO56" i="6"/>
  <c r="AP56" i="6"/>
  <c r="AQ56" i="6"/>
  <c r="AR56" i="6"/>
  <c r="AS56" i="6"/>
  <c r="AT56" i="6"/>
  <c r="A57" i="6"/>
  <c r="B57" i="6"/>
  <c r="C57" i="6"/>
  <c r="G57" i="6"/>
  <c r="J57" i="6"/>
  <c r="L57" i="6"/>
  <c r="L58" i="6"/>
  <c r="N57" i="6"/>
  <c r="Q57" i="6"/>
  <c r="R57" i="6"/>
  <c r="R58" i="6"/>
  <c r="U57" i="6"/>
  <c r="V57" i="6"/>
  <c r="W57" i="6"/>
  <c r="X57" i="6"/>
  <c r="Y57" i="6"/>
  <c r="Z57" i="6"/>
  <c r="AA57" i="6"/>
  <c r="AB57" i="6"/>
  <c r="AC57" i="6"/>
  <c r="AD57" i="6"/>
  <c r="AE57" i="6"/>
  <c r="AF57" i="6"/>
  <c r="AG57" i="6"/>
  <c r="AH57" i="6"/>
  <c r="AI57" i="6"/>
  <c r="AJ57" i="6"/>
  <c r="AK57" i="6"/>
  <c r="AL57" i="6"/>
  <c r="AM57" i="6"/>
  <c r="AN57" i="6"/>
  <c r="AO57" i="6"/>
  <c r="AP57" i="6"/>
  <c r="AQ57" i="6"/>
  <c r="AR57" i="6"/>
  <c r="AS57" i="6"/>
  <c r="AT57" i="6"/>
  <c r="A59" i="6"/>
  <c r="B59" i="6"/>
  <c r="C59" i="6"/>
  <c r="V59" i="6"/>
  <c r="W59" i="6"/>
  <c r="X59" i="6"/>
  <c r="Y59" i="6"/>
  <c r="Z59" i="6"/>
  <c r="AA59" i="6"/>
  <c r="AB59" i="6"/>
  <c r="AC59" i="6"/>
  <c r="AD59" i="6"/>
  <c r="AE59" i="6"/>
  <c r="AF59" i="6"/>
  <c r="AG59" i="6"/>
  <c r="AH59" i="6"/>
  <c r="AI59" i="6"/>
  <c r="AJ59" i="6"/>
  <c r="AK59" i="6"/>
  <c r="AL59" i="6"/>
  <c r="AM59" i="6"/>
  <c r="AN59" i="6"/>
  <c r="AO59" i="6"/>
  <c r="AP59" i="6"/>
  <c r="AQ59" i="6"/>
  <c r="AR59" i="6"/>
  <c r="AS59" i="6"/>
  <c r="AT59" i="6"/>
  <c r="A60" i="6"/>
  <c r="B60" i="6"/>
  <c r="C60" i="6"/>
  <c r="G60" i="6"/>
  <c r="I60" i="6"/>
  <c r="K60" i="6"/>
  <c r="M60" i="6"/>
  <c r="Q60" i="6"/>
  <c r="R60" i="6"/>
  <c r="S60" i="6"/>
  <c r="T60" i="6"/>
  <c r="U60" i="6"/>
  <c r="V60" i="6"/>
  <c r="W60" i="6"/>
  <c r="X60" i="6"/>
  <c r="Y60" i="6"/>
  <c r="Z60" i="6"/>
  <c r="AA60" i="6"/>
  <c r="AB60" i="6"/>
  <c r="AC60" i="6"/>
  <c r="AD60" i="6"/>
  <c r="AE60" i="6"/>
  <c r="AF60" i="6"/>
  <c r="AG60" i="6"/>
  <c r="AH60" i="6"/>
  <c r="AI60" i="6"/>
  <c r="AJ60" i="6"/>
  <c r="AK60" i="6"/>
  <c r="AL60" i="6"/>
  <c r="AM60" i="6"/>
  <c r="AN60" i="6"/>
  <c r="AO60" i="6"/>
  <c r="AP60" i="6"/>
  <c r="AQ60" i="6"/>
  <c r="AR60" i="6"/>
  <c r="AS60" i="6"/>
  <c r="AT60" i="6"/>
  <c r="A61" i="6"/>
  <c r="B61" i="6"/>
  <c r="C61" i="6"/>
  <c r="F61" i="6"/>
  <c r="G61" i="6"/>
  <c r="H61" i="6"/>
  <c r="I61" i="6"/>
  <c r="S61" i="6"/>
  <c r="T61" i="6"/>
  <c r="U61" i="6"/>
  <c r="V61" i="6"/>
  <c r="W61" i="6"/>
  <c r="X61" i="6"/>
  <c r="Y61" i="6"/>
  <c r="Z61" i="6"/>
  <c r="AA61" i="6"/>
  <c r="AB61" i="6"/>
  <c r="AC61" i="6"/>
  <c r="AD61" i="6"/>
  <c r="AE61" i="6"/>
  <c r="AF61" i="6"/>
  <c r="AG61" i="6"/>
  <c r="AH61" i="6"/>
  <c r="AI61" i="6"/>
  <c r="AJ61" i="6"/>
  <c r="AK61" i="6"/>
  <c r="AL61" i="6"/>
  <c r="AM61" i="6"/>
  <c r="AN61" i="6"/>
  <c r="AO61" i="6"/>
  <c r="AP61" i="6"/>
  <c r="AQ61" i="6"/>
  <c r="AR61" i="6"/>
  <c r="AS61" i="6"/>
  <c r="AT61" i="6"/>
  <c r="A62" i="6"/>
  <c r="B62" i="6"/>
  <c r="C62" i="6"/>
  <c r="F62" i="6"/>
  <c r="G62" i="6"/>
  <c r="H62" i="6"/>
  <c r="I62" i="6"/>
  <c r="S62" i="6"/>
  <c r="T62" i="6"/>
  <c r="U62" i="6"/>
  <c r="V62" i="6"/>
  <c r="W62" i="6"/>
  <c r="X62" i="6"/>
  <c r="Y62" i="6"/>
  <c r="Z62" i="6"/>
  <c r="AA62" i="6"/>
  <c r="AB62" i="6"/>
  <c r="AC62" i="6"/>
  <c r="AD62" i="6"/>
  <c r="AE62" i="6"/>
  <c r="AF62" i="6"/>
  <c r="AG62" i="6"/>
  <c r="AH62" i="6"/>
  <c r="AI62" i="6"/>
  <c r="AJ62" i="6"/>
  <c r="AK62" i="6"/>
  <c r="AL62" i="6"/>
  <c r="AM62" i="6"/>
  <c r="AN62" i="6"/>
  <c r="AO62" i="6"/>
  <c r="AP62" i="6"/>
  <c r="AQ62" i="6"/>
  <c r="AR62" i="6"/>
  <c r="AS62" i="6"/>
  <c r="AT62" i="6"/>
  <c r="A63" i="6"/>
  <c r="B63" i="6"/>
  <c r="C63" i="6"/>
  <c r="M63" i="6"/>
  <c r="P63" i="6"/>
  <c r="Q63" i="6"/>
  <c r="R63" i="6"/>
  <c r="S63" i="6"/>
  <c r="T63" i="6"/>
  <c r="U63" i="6"/>
  <c r="V63" i="6"/>
  <c r="W63" i="6"/>
  <c r="X63" i="6"/>
  <c r="Y63" i="6"/>
  <c r="Z63" i="6"/>
  <c r="AA63" i="6"/>
  <c r="AB63" i="6"/>
  <c r="AC63" i="6"/>
  <c r="AD63" i="6"/>
  <c r="AE63" i="6"/>
  <c r="AF63" i="6"/>
  <c r="AG63" i="6"/>
  <c r="AH63" i="6"/>
  <c r="AI63" i="6"/>
  <c r="AJ63" i="6"/>
  <c r="AK63" i="6"/>
  <c r="AL63" i="6"/>
  <c r="AM63" i="6"/>
  <c r="AN63" i="6"/>
  <c r="AO63" i="6"/>
  <c r="AP63" i="6"/>
  <c r="AQ63" i="6"/>
  <c r="AR63" i="6"/>
  <c r="AS63" i="6"/>
  <c r="AT63" i="6"/>
  <c r="A64" i="6"/>
  <c r="B64" i="6"/>
  <c r="C64" i="6"/>
  <c r="P64" i="6"/>
  <c r="Q64" i="6"/>
  <c r="R64" i="6"/>
  <c r="S64" i="6"/>
  <c r="T64" i="6"/>
  <c r="U64" i="6"/>
  <c r="V64" i="6"/>
  <c r="W64" i="6"/>
  <c r="X64" i="6"/>
  <c r="Y64" i="6"/>
  <c r="Z64" i="6"/>
  <c r="AA64" i="6"/>
  <c r="AB64" i="6"/>
  <c r="AC64" i="6"/>
  <c r="AD64" i="6"/>
  <c r="AE64" i="6"/>
  <c r="AF64" i="6"/>
  <c r="AG64" i="6"/>
  <c r="AH64" i="6"/>
  <c r="AI64" i="6"/>
  <c r="AJ64" i="6"/>
  <c r="AK64" i="6"/>
  <c r="AL64" i="6"/>
  <c r="AM64" i="6"/>
  <c r="AN64" i="6"/>
  <c r="AO64" i="6"/>
  <c r="AP64" i="6"/>
  <c r="AQ64" i="6"/>
  <c r="AR64" i="6"/>
  <c r="AS64" i="6"/>
  <c r="AT64" i="6"/>
  <c r="A65" i="6"/>
  <c r="B65" i="6"/>
  <c r="C65" i="6"/>
  <c r="V65" i="6"/>
  <c r="W65" i="6"/>
  <c r="X65" i="6"/>
  <c r="Y65" i="6"/>
  <c r="Z65" i="6"/>
  <c r="AA65" i="6"/>
  <c r="AB65" i="6"/>
  <c r="AC65" i="6"/>
  <c r="AD65" i="6"/>
  <c r="AE65" i="6"/>
  <c r="AF65" i="6"/>
  <c r="AG65" i="6"/>
  <c r="AH65" i="6"/>
  <c r="AI65" i="6"/>
  <c r="AJ65" i="6"/>
  <c r="AK65" i="6"/>
  <c r="AL65" i="6"/>
  <c r="AM65" i="6"/>
  <c r="AN65" i="6"/>
  <c r="AO65" i="6"/>
  <c r="AP65" i="6"/>
  <c r="AQ65" i="6"/>
  <c r="AR65" i="6"/>
  <c r="AS65" i="6"/>
  <c r="AT65" i="6"/>
  <c r="A66" i="6"/>
  <c r="B66" i="6"/>
  <c r="C66" i="6"/>
  <c r="V66" i="6"/>
  <c r="W66" i="6"/>
  <c r="X66" i="6"/>
  <c r="Y66" i="6"/>
  <c r="Z66" i="6"/>
  <c r="AA66" i="6"/>
  <c r="AB66" i="6"/>
  <c r="AC66" i="6"/>
  <c r="AD66" i="6"/>
  <c r="AE66" i="6"/>
  <c r="AF66" i="6"/>
  <c r="AG66" i="6"/>
  <c r="AH66" i="6"/>
  <c r="AI66" i="6"/>
  <c r="AJ66" i="6"/>
  <c r="AK66" i="6"/>
  <c r="AL66" i="6"/>
  <c r="AM66" i="6"/>
  <c r="AN66" i="6"/>
  <c r="AO66" i="6"/>
  <c r="AP66" i="6"/>
  <c r="AQ66" i="6"/>
  <c r="AR66" i="6"/>
  <c r="AS66" i="6"/>
  <c r="AT66" i="6"/>
  <c r="A68" i="6"/>
  <c r="B68" i="6"/>
  <c r="C68" i="6"/>
  <c r="F68" i="6"/>
  <c r="G68" i="6"/>
  <c r="H68" i="6"/>
  <c r="I68" i="6"/>
  <c r="J68" i="6"/>
  <c r="K68" i="6"/>
  <c r="X68" i="6"/>
  <c r="Y68" i="6"/>
  <c r="Z68" i="6"/>
  <c r="AA68" i="6"/>
  <c r="AB68" i="6"/>
  <c r="AC68" i="6"/>
  <c r="AD68" i="6"/>
  <c r="AE68" i="6"/>
  <c r="AF68" i="6"/>
  <c r="AG68" i="6"/>
  <c r="AH68" i="6"/>
  <c r="AI68" i="6"/>
  <c r="AJ68" i="6"/>
  <c r="AK68" i="6"/>
  <c r="AL68" i="6"/>
  <c r="AM68" i="6"/>
  <c r="AN68" i="6"/>
  <c r="AO68" i="6"/>
  <c r="AP68" i="6"/>
  <c r="AQ68" i="6"/>
  <c r="AR68" i="6"/>
  <c r="AS68" i="6"/>
  <c r="AT68" i="6"/>
  <c r="A69" i="6"/>
  <c r="B69" i="6"/>
  <c r="C69" i="6"/>
  <c r="F69" i="6"/>
  <c r="G69" i="6"/>
  <c r="H69" i="6"/>
  <c r="I69" i="6"/>
  <c r="J69" i="6"/>
  <c r="K69" i="6"/>
  <c r="T69" i="6"/>
  <c r="U69" i="6"/>
  <c r="V69" i="6"/>
  <c r="W69" i="6"/>
  <c r="X69" i="6"/>
  <c r="AE69" i="6"/>
  <c r="AF69" i="6"/>
  <c r="AG69" i="6"/>
  <c r="AH69" i="6"/>
  <c r="AI69" i="6"/>
  <c r="AJ69" i="6"/>
  <c r="AK69" i="6"/>
  <c r="AL69" i="6"/>
  <c r="AM69" i="6"/>
  <c r="AN69" i="6"/>
  <c r="AO69" i="6"/>
  <c r="AP69" i="6"/>
  <c r="AQ69" i="6"/>
  <c r="AR69" i="6"/>
  <c r="AS69" i="6"/>
  <c r="AT69" i="6"/>
  <c r="A70" i="6"/>
  <c r="B70" i="6"/>
  <c r="C70" i="6"/>
  <c r="F70" i="6"/>
  <c r="G70" i="6"/>
  <c r="H70" i="6"/>
  <c r="I70" i="6"/>
  <c r="J70" i="6"/>
  <c r="K70" i="6"/>
  <c r="L70" i="6"/>
  <c r="M70" i="6"/>
  <c r="N70" i="6"/>
  <c r="O70" i="6"/>
  <c r="P70" i="6"/>
  <c r="Q70" i="6"/>
  <c r="R70" i="6"/>
  <c r="S70" i="6"/>
  <c r="T70" i="6"/>
  <c r="U70" i="6"/>
  <c r="V70" i="6"/>
  <c r="W70" i="6"/>
  <c r="X70" i="6"/>
  <c r="AE70" i="6"/>
  <c r="AF70" i="6"/>
  <c r="AG70" i="6"/>
  <c r="AH70" i="6"/>
  <c r="AI70" i="6"/>
  <c r="AJ70" i="6"/>
  <c r="AK70" i="6"/>
  <c r="AL70" i="6"/>
  <c r="AM70" i="6"/>
  <c r="AN70" i="6"/>
  <c r="AO70" i="6"/>
  <c r="AP70" i="6"/>
  <c r="AQ70" i="6"/>
  <c r="AR70" i="6"/>
  <c r="AS70" i="6"/>
  <c r="AT70" i="6"/>
  <c r="A71" i="6"/>
  <c r="B71" i="6"/>
  <c r="C71" i="6"/>
  <c r="F71" i="6"/>
  <c r="H71" i="6"/>
  <c r="Q71" i="6"/>
  <c r="R71" i="6"/>
  <c r="S71" i="6"/>
  <c r="T71" i="6"/>
  <c r="U71" i="6"/>
  <c r="V71" i="6"/>
  <c r="W71" i="6"/>
  <c r="X71" i="6"/>
  <c r="Y71" i="6"/>
  <c r="Z71" i="6"/>
  <c r="AA71" i="6"/>
  <c r="AB71" i="6"/>
  <c r="AC71" i="6"/>
  <c r="AD71" i="6"/>
  <c r="AE71" i="6"/>
  <c r="AF71" i="6"/>
  <c r="AG71" i="6"/>
  <c r="AH71" i="6"/>
  <c r="AI71" i="6"/>
  <c r="AJ71" i="6"/>
  <c r="AK71" i="6"/>
  <c r="AL71" i="6"/>
  <c r="AM71" i="6"/>
  <c r="AN71" i="6"/>
  <c r="AO71" i="6"/>
  <c r="AP71" i="6"/>
  <c r="AQ71" i="6"/>
  <c r="AR71" i="6"/>
  <c r="AS71" i="6"/>
  <c r="AT71" i="6"/>
  <c r="A72" i="6"/>
  <c r="B72" i="6"/>
  <c r="C72" i="6"/>
  <c r="Q72" i="6"/>
  <c r="R72" i="6"/>
  <c r="S72" i="6"/>
  <c r="T72" i="6"/>
  <c r="U72" i="6"/>
  <c r="V72" i="6"/>
  <c r="W72" i="6"/>
  <c r="X72" i="6"/>
  <c r="Y72" i="6"/>
  <c r="Z72" i="6"/>
  <c r="AA72" i="6"/>
  <c r="AB72" i="6"/>
  <c r="AC72" i="6"/>
  <c r="AD72" i="6"/>
  <c r="AE72" i="6"/>
  <c r="AF72" i="6"/>
  <c r="AG72" i="6"/>
  <c r="AH72" i="6"/>
  <c r="AI72" i="6"/>
  <c r="AJ72" i="6"/>
  <c r="AK72" i="6"/>
  <c r="AL72" i="6"/>
  <c r="AM72" i="6"/>
  <c r="AN72" i="6"/>
  <c r="AO72" i="6"/>
  <c r="AP72" i="6"/>
  <c r="AQ72" i="6"/>
  <c r="AR72" i="6"/>
  <c r="AS72" i="6"/>
  <c r="AT72" i="6"/>
  <c r="A73" i="6"/>
  <c r="B73" i="6"/>
  <c r="C73" i="6"/>
  <c r="U73" i="6"/>
  <c r="V73" i="6"/>
  <c r="W73" i="6"/>
  <c r="X73" i="6"/>
  <c r="Y73" i="6"/>
  <c r="Z73" i="6"/>
  <c r="AA73" i="6"/>
  <c r="AB73" i="6"/>
  <c r="AC73" i="6"/>
  <c r="AD73" i="6"/>
  <c r="AE73" i="6"/>
  <c r="AF73" i="6"/>
  <c r="AG73" i="6"/>
  <c r="AH73" i="6"/>
  <c r="AI73" i="6"/>
  <c r="AJ73" i="6"/>
  <c r="AK73" i="6"/>
  <c r="AL73" i="6"/>
  <c r="AM73" i="6"/>
  <c r="AN73" i="6"/>
  <c r="AO73" i="6"/>
  <c r="AP73" i="6"/>
  <c r="AQ73" i="6"/>
  <c r="AR73" i="6"/>
  <c r="AS73" i="6"/>
  <c r="AT73" i="6"/>
  <c r="A74" i="6"/>
  <c r="B74" i="6"/>
  <c r="C74" i="6"/>
  <c r="U74" i="6"/>
  <c r="V74" i="6"/>
  <c r="W74" i="6"/>
  <c r="X74" i="6"/>
  <c r="Y74" i="6"/>
  <c r="Z74" i="6"/>
  <c r="AA74" i="6"/>
  <c r="AB74" i="6"/>
  <c r="AC74" i="6"/>
  <c r="AD74" i="6"/>
  <c r="AE74" i="6"/>
  <c r="AF74" i="6"/>
  <c r="AG74" i="6"/>
  <c r="AH74" i="6"/>
  <c r="AI74" i="6"/>
  <c r="AJ74" i="6"/>
  <c r="AK74" i="6"/>
  <c r="AL74" i="6"/>
  <c r="AM74" i="6"/>
  <c r="AN74" i="6"/>
  <c r="AO74" i="6"/>
  <c r="AP74" i="6"/>
  <c r="AQ74" i="6"/>
  <c r="AR74" i="6"/>
  <c r="AS74" i="6"/>
  <c r="AT74" i="6"/>
  <c r="A76" i="6"/>
  <c r="B76" i="6"/>
  <c r="C76" i="6"/>
  <c r="Q76" i="6"/>
  <c r="R76" i="6"/>
  <c r="S76" i="6"/>
  <c r="T76" i="6"/>
  <c r="U76" i="6"/>
  <c r="V76" i="6"/>
  <c r="W76" i="6"/>
  <c r="X76" i="6"/>
  <c r="Y76" i="6"/>
  <c r="Z76" i="6"/>
  <c r="AA76" i="6"/>
  <c r="AB76" i="6"/>
  <c r="AC76" i="6"/>
  <c r="AD76" i="6"/>
  <c r="AE76" i="6"/>
  <c r="AF76" i="6"/>
  <c r="AG76" i="6"/>
  <c r="AH76" i="6"/>
  <c r="AI76" i="6"/>
  <c r="AJ76" i="6"/>
  <c r="AK76" i="6"/>
  <c r="AL76" i="6"/>
  <c r="AM76" i="6"/>
  <c r="AN76" i="6"/>
  <c r="AO76" i="6"/>
  <c r="AP76" i="6"/>
  <c r="AQ76" i="6"/>
  <c r="AR76" i="6"/>
  <c r="AS76" i="6"/>
  <c r="AT76" i="6"/>
  <c r="A77" i="6"/>
  <c r="B77" i="6"/>
  <c r="C77" i="6"/>
  <c r="F77" i="6"/>
  <c r="G77" i="6"/>
  <c r="H77" i="6"/>
  <c r="I77" i="6"/>
  <c r="Q77" i="6"/>
  <c r="R77" i="6"/>
  <c r="S77" i="6"/>
  <c r="T77" i="6"/>
  <c r="U77" i="6"/>
  <c r="V77" i="6"/>
  <c r="W77" i="6"/>
  <c r="X77" i="6"/>
  <c r="AF77" i="6"/>
  <c r="AG77" i="6"/>
  <c r="AH77" i="6"/>
  <c r="AI77" i="6"/>
  <c r="AJ77" i="6"/>
  <c r="AK77" i="6"/>
  <c r="AL77" i="6"/>
  <c r="AM77" i="6"/>
  <c r="AN77" i="6"/>
  <c r="AO77" i="6"/>
  <c r="AP77" i="6"/>
  <c r="AQ77" i="6"/>
  <c r="AR77" i="6"/>
  <c r="AS77" i="6"/>
  <c r="AT77" i="6"/>
  <c r="A78" i="6"/>
  <c r="B78" i="6"/>
  <c r="C78" i="6"/>
  <c r="F78" i="6"/>
  <c r="G78" i="6"/>
  <c r="H78" i="6"/>
  <c r="I78" i="6"/>
  <c r="J78" i="6"/>
  <c r="K78" i="6"/>
  <c r="L78" i="6"/>
  <c r="M78" i="6"/>
  <c r="N78" i="6"/>
  <c r="O78" i="6"/>
  <c r="P78" i="6"/>
  <c r="Q78" i="6"/>
  <c r="R78" i="6"/>
  <c r="S78" i="6"/>
  <c r="T78" i="6"/>
  <c r="U78" i="6"/>
  <c r="V78" i="6"/>
  <c r="W78" i="6"/>
  <c r="X78" i="6"/>
  <c r="AF78" i="6"/>
  <c r="AG78" i="6"/>
  <c r="AH78" i="6"/>
  <c r="AI78" i="6"/>
  <c r="AJ78" i="6"/>
  <c r="AK78" i="6"/>
  <c r="AL78" i="6"/>
  <c r="AM78" i="6"/>
  <c r="AN78" i="6"/>
  <c r="AO78" i="6"/>
  <c r="AP78" i="6"/>
  <c r="AQ78" i="6"/>
  <c r="AR78" i="6"/>
  <c r="AS78" i="6"/>
  <c r="AT78" i="6"/>
  <c r="D41" i="6"/>
  <c r="D39" i="6"/>
  <c r="AM39" i="6"/>
  <c r="AO39" i="6"/>
  <c r="AP39" i="6"/>
  <c r="Q40" i="6"/>
  <c r="V40" i="6"/>
  <c r="A41" i="6"/>
  <c r="G64" i="5"/>
  <c r="I64" i="5"/>
  <c r="R24" i="5"/>
  <c r="R58" i="5" s="1"/>
  <c r="S59" i="5" s="1"/>
  <c r="F24" i="5"/>
  <c r="F58" i="5" s="1"/>
  <c r="V59" i="5" s="1"/>
  <c r="M24" i="5"/>
  <c r="M58" i="5" s="1"/>
  <c r="L59" i="5"/>
  <c r="AU60" i="5" s="1"/>
  <c r="J60" i="5" s="1"/>
  <c r="P58" i="5"/>
  <c r="Q59" i="5"/>
  <c r="N58" i="5"/>
  <c r="M59" i="5"/>
  <c r="I58" i="5"/>
  <c r="H59" i="5"/>
  <c r="G58" i="5"/>
  <c r="F59" i="5"/>
  <c r="F19" i="5"/>
  <c r="F53" i="5" s="1"/>
  <c r="W54" i="5" s="1"/>
  <c r="J19" i="5"/>
  <c r="J53" i="5" s="1"/>
  <c r="H54" i="5" s="1"/>
  <c r="AU55" i="5" s="1"/>
  <c r="AU19" i="5"/>
  <c r="T19" i="5"/>
  <c r="T53" i="5" s="1"/>
  <c r="M54" i="5" s="1"/>
  <c r="F14" i="5"/>
  <c r="F48" i="5" s="1"/>
  <c r="F49" i="5" s="1"/>
  <c r="AU14" i="5"/>
  <c r="K14" i="5"/>
  <c r="K48" i="5" s="1"/>
  <c r="U49" i="5" s="1"/>
  <c r="O14" i="5"/>
  <c r="O48" i="5"/>
  <c r="K49" i="5"/>
  <c r="U53" i="5"/>
  <c r="N54" i="5"/>
  <c r="K53" i="5"/>
  <c r="I54" i="5"/>
  <c r="H53" i="5"/>
  <c r="F54" i="5"/>
  <c r="G54" i="5"/>
  <c r="J54" i="5"/>
  <c r="P48" i="5"/>
  <c r="L49" i="5"/>
  <c r="G48" i="5"/>
  <c r="G49" i="5"/>
  <c r="H49" i="5"/>
  <c r="J49" i="5"/>
  <c r="F9" i="5"/>
  <c r="F43" i="5"/>
  <c r="F44" i="5" s="1"/>
  <c r="AU45" i="5" s="1"/>
  <c r="I45" i="5" s="1"/>
  <c r="F4" i="5"/>
  <c r="AU4" i="5"/>
  <c r="K4" i="5"/>
  <c r="K38" i="5"/>
  <c r="U39" i="5" s="1"/>
  <c r="N4" i="5"/>
  <c r="N38" i="5"/>
  <c r="K39" i="5" s="1"/>
  <c r="AU9" i="5"/>
  <c r="K9" i="5"/>
  <c r="K43" i="5" s="1"/>
  <c r="T44" i="5" s="1"/>
  <c r="S43" i="5"/>
  <c r="K44" i="5"/>
  <c r="G43" i="5"/>
  <c r="G44" i="5"/>
  <c r="O38" i="5"/>
  <c r="L39" i="5"/>
  <c r="M39" i="5"/>
  <c r="G38" i="5"/>
  <c r="G39" i="5"/>
  <c r="H39" i="5"/>
  <c r="A38" i="5"/>
  <c r="B38" i="5"/>
  <c r="C38" i="5"/>
  <c r="I38" i="5"/>
  <c r="L38" i="5"/>
  <c r="U38" i="5"/>
  <c r="V38" i="5"/>
  <c r="W38" i="5"/>
  <c r="X38" i="5"/>
  <c r="Y38" i="5"/>
  <c r="Z38" i="5"/>
  <c r="AA38" i="5"/>
  <c r="AB38" i="5"/>
  <c r="AC38" i="5"/>
  <c r="AD38" i="5"/>
  <c r="AE38" i="5"/>
  <c r="AF38" i="5"/>
  <c r="AG38" i="5"/>
  <c r="AH38" i="5"/>
  <c r="AI38" i="5"/>
  <c r="AJ38" i="5"/>
  <c r="AK38" i="5"/>
  <c r="AL38" i="5"/>
  <c r="AM38" i="5"/>
  <c r="AN38" i="5"/>
  <c r="AO38" i="5"/>
  <c r="AP38" i="5"/>
  <c r="AQ38" i="5"/>
  <c r="AR38" i="5"/>
  <c r="AS38" i="5"/>
  <c r="AT38" i="5"/>
  <c r="A39" i="5"/>
  <c r="B39" i="5"/>
  <c r="C39" i="5"/>
  <c r="V39" i="5"/>
  <c r="W39" i="5"/>
  <c r="X39" i="5"/>
  <c r="Y39" i="5"/>
  <c r="Z39" i="5"/>
  <c r="AA39" i="5"/>
  <c r="AB39" i="5"/>
  <c r="AC39" i="5"/>
  <c r="AD39" i="5"/>
  <c r="AE39" i="5"/>
  <c r="AF39" i="5"/>
  <c r="AG39" i="5"/>
  <c r="AH39" i="5"/>
  <c r="AI39" i="5"/>
  <c r="AJ39" i="5"/>
  <c r="AK39" i="5"/>
  <c r="AL39" i="5"/>
  <c r="AM39" i="5"/>
  <c r="AN39" i="5"/>
  <c r="AO39" i="5"/>
  <c r="AP39" i="5"/>
  <c r="AQ39" i="5"/>
  <c r="AR39" i="5"/>
  <c r="AS39" i="5"/>
  <c r="AT39" i="5"/>
  <c r="A40" i="5"/>
  <c r="B40" i="5"/>
  <c r="C40" i="5"/>
  <c r="F40" i="5"/>
  <c r="G40" i="5"/>
  <c r="H40" i="5"/>
  <c r="I40" i="5"/>
  <c r="S40" i="5"/>
  <c r="T40" i="5"/>
  <c r="U40" i="5"/>
  <c r="V40" i="5"/>
  <c r="W40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A41" i="5"/>
  <c r="B41" i="5"/>
  <c r="C41" i="5"/>
  <c r="F41" i="5"/>
  <c r="G41" i="5"/>
  <c r="H41" i="5"/>
  <c r="I41" i="5"/>
  <c r="J41" i="5"/>
  <c r="K41" i="5"/>
  <c r="R41" i="5"/>
  <c r="S41" i="5"/>
  <c r="T41" i="5"/>
  <c r="U41" i="5"/>
  <c r="V41" i="5"/>
  <c r="W41" i="5"/>
  <c r="X41" i="5"/>
  <c r="Y41" i="5"/>
  <c r="Z41" i="5"/>
  <c r="AA41" i="5"/>
  <c r="AB41" i="5"/>
  <c r="AC41" i="5"/>
  <c r="AD41" i="5"/>
  <c r="AE41" i="5"/>
  <c r="AF41" i="5"/>
  <c r="AG41" i="5"/>
  <c r="AH41" i="5"/>
  <c r="AI41" i="5"/>
  <c r="AJ41" i="5"/>
  <c r="AK41" i="5"/>
  <c r="AL41" i="5"/>
  <c r="AM41" i="5"/>
  <c r="AN41" i="5"/>
  <c r="AO41" i="5"/>
  <c r="AP41" i="5"/>
  <c r="AQ41" i="5"/>
  <c r="AR41" i="5"/>
  <c r="AS41" i="5"/>
  <c r="AT41" i="5"/>
  <c r="A42" i="5"/>
  <c r="B42" i="5"/>
  <c r="C42" i="5"/>
  <c r="F42" i="5"/>
  <c r="G42" i="5"/>
  <c r="H42" i="5"/>
  <c r="I42" i="5"/>
  <c r="J42" i="5"/>
  <c r="K42" i="5"/>
  <c r="L42" i="5"/>
  <c r="M42" i="5"/>
  <c r="N42" i="5"/>
  <c r="O42" i="5"/>
  <c r="P42" i="5"/>
  <c r="Q42" i="5"/>
  <c r="R42" i="5"/>
  <c r="S42" i="5"/>
  <c r="T42" i="5"/>
  <c r="U42" i="5"/>
  <c r="V42" i="5"/>
  <c r="W42" i="5"/>
  <c r="X42" i="5"/>
  <c r="Y42" i="5"/>
  <c r="Z42" i="5"/>
  <c r="AA42" i="5"/>
  <c r="AB42" i="5"/>
  <c r="AC42" i="5"/>
  <c r="AD42" i="5"/>
  <c r="AE42" i="5"/>
  <c r="AF42" i="5"/>
  <c r="AG42" i="5"/>
  <c r="AH42" i="5"/>
  <c r="AI42" i="5"/>
  <c r="AJ42" i="5"/>
  <c r="AK42" i="5"/>
  <c r="AL42" i="5"/>
  <c r="AM42" i="5"/>
  <c r="AN42" i="5"/>
  <c r="AO42" i="5"/>
  <c r="AP42" i="5"/>
  <c r="AQ42" i="5"/>
  <c r="AR42" i="5"/>
  <c r="AS42" i="5"/>
  <c r="AT42" i="5"/>
  <c r="A43" i="5"/>
  <c r="B43" i="5"/>
  <c r="C43" i="5"/>
  <c r="I43" i="5"/>
  <c r="L43" i="5"/>
  <c r="Q43" i="5"/>
  <c r="U43" i="5"/>
  <c r="V43" i="5"/>
  <c r="W43" i="5"/>
  <c r="X43" i="5"/>
  <c r="Y43" i="5"/>
  <c r="Z43" i="5"/>
  <c r="AA43" i="5"/>
  <c r="AB43" i="5"/>
  <c r="AC43" i="5"/>
  <c r="AD43" i="5"/>
  <c r="AE43" i="5"/>
  <c r="AF43" i="5"/>
  <c r="AG43" i="5"/>
  <c r="AH43" i="5"/>
  <c r="AI43" i="5"/>
  <c r="AJ43" i="5"/>
  <c r="AK43" i="5"/>
  <c r="AL43" i="5"/>
  <c r="AM43" i="5"/>
  <c r="AN43" i="5"/>
  <c r="AO43" i="5"/>
  <c r="AP43" i="5"/>
  <c r="AQ43" i="5"/>
  <c r="AR43" i="5"/>
  <c r="AS43" i="5"/>
  <c r="AT43" i="5"/>
  <c r="A44" i="5"/>
  <c r="B44" i="5"/>
  <c r="C44" i="5"/>
  <c r="U44" i="5"/>
  <c r="V44" i="5"/>
  <c r="W44" i="5"/>
  <c r="X44" i="5"/>
  <c r="Y44" i="5"/>
  <c r="Z44" i="5"/>
  <c r="AA44" i="5"/>
  <c r="AB44" i="5"/>
  <c r="AC44" i="5"/>
  <c r="AD44" i="5"/>
  <c r="AE44" i="5"/>
  <c r="AF44" i="5"/>
  <c r="AG44" i="5"/>
  <c r="AH44" i="5"/>
  <c r="AI44" i="5"/>
  <c r="AJ44" i="5"/>
  <c r="AK44" i="5"/>
  <c r="AL44" i="5"/>
  <c r="AM44" i="5"/>
  <c r="AN44" i="5"/>
  <c r="AO44" i="5"/>
  <c r="AP44" i="5"/>
  <c r="AQ44" i="5"/>
  <c r="AR44" i="5"/>
  <c r="AS44" i="5"/>
  <c r="AT44" i="5"/>
  <c r="A45" i="5"/>
  <c r="B45" i="5"/>
  <c r="C45" i="5"/>
  <c r="F45" i="5"/>
  <c r="G45" i="5"/>
  <c r="H45" i="5"/>
  <c r="R45" i="5"/>
  <c r="S45" i="5"/>
  <c r="T45" i="5"/>
  <c r="U45" i="5"/>
  <c r="V45" i="5"/>
  <c r="W45" i="5"/>
  <c r="X45" i="5"/>
  <c r="Y45" i="5"/>
  <c r="Z45" i="5"/>
  <c r="AA45" i="5"/>
  <c r="AB45" i="5"/>
  <c r="AC45" i="5"/>
  <c r="AD45" i="5"/>
  <c r="AE45" i="5"/>
  <c r="AF45" i="5"/>
  <c r="AG45" i="5"/>
  <c r="AH45" i="5"/>
  <c r="AI45" i="5"/>
  <c r="AJ45" i="5"/>
  <c r="AK45" i="5"/>
  <c r="AL45" i="5"/>
  <c r="AM45" i="5"/>
  <c r="AN45" i="5"/>
  <c r="AO45" i="5"/>
  <c r="AP45" i="5"/>
  <c r="AQ45" i="5"/>
  <c r="AR45" i="5"/>
  <c r="AS45" i="5"/>
  <c r="AT45" i="5"/>
  <c r="A46" i="5"/>
  <c r="B46" i="5"/>
  <c r="C46" i="5"/>
  <c r="F46" i="5"/>
  <c r="G46" i="5"/>
  <c r="H46" i="5"/>
  <c r="I46" i="5"/>
  <c r="J46" i="5"/>
  <c r="Q46" i="5"/>
  <c r="R46" i="5"/>
  <c r="S46" i="5"/>
  <c r="T46" i="5"/>
  <c r="U46" i="5"/>
  <c r="V46" i="5"/>
  <c r="W46" i="5"/>
  <c r="X46" i="5"/>
  <c r="Y46" i="5"/>
  <c r="Z46" i="5"/>
  <c r="AA46" i="5"/>
  <c r="AB46" i="5"/>
  <c r="AC46" i="5"/>
  <c r="AD46" i="5"/>
  <c r="AE46" i="5"/>
  <c r="AF46" i="5"/>
  <c r="AG46" i="5"/>
  <c r="AH46" i="5"/>
  <c r="AI46" i="5"/>
  <c r="AJ46" i="5"/>
  <c r="AK46" i="5"/>
  <c r="AL46" i="5"/>
  <c r="AM46" i="5"/>
  <c r="AN46" i="5"/>
  <c r="AO46" i="5"/>
  <c r="AP46" i="5"/>
  <c r="AQ46" i="5"/>
  <c r="AR46" i="5"/>
  <c r="AS46" i="5"/>
  <c r="AT46" i="5"/>
  <c r="A47" i="5"/>
  <c r="B47" i="5"/>
  <c r="C47" i="5"/>
  <c r="F47" i="5"/>
  <c r="G47" i="5"/>
  <c r="H47" i="5"/>
  <c r="I47" i="5"/>
  <c r="J47" i="5"/>
  <c r="K47" i="5"/>
  <c r="L47" i="5"/>
  <c r="M47" i="5"/>
  <c r="N47" i="5"/>
  <c r="O47" i="5"/>
  <c r="P47" i="5"/>
  <c r="Q47" i="5"/>
  <c r="R47" i="5"/>
  <c r="S47" i="5"/>
  <c r="T47" i="5"/>
  <c r="U47" i="5"/>
  <c r="V47" i="5"/>
  <c r="W47" i="5"/>
  <c r="X47" i="5"/>
  <c r="Y47" i="5"/>
  <c r="Z47" i="5"/>
  <c r="AA47" i="5"/>
  <c r="AB47" i="5"/>
  <c r="AC47" i="5"/>
  <c r="AD47" i="5"/>
  <c r="AE47" i="5"/>
  <c r="AF47" i="5"/>
  <c r="AG47" i="5"/>
  <c r="AH47" i="5"/>
  <c r="AI47" i="5"/>
  <c r="AJ47" i="5"/>
  <c r="AK47" i="5"/>
  <c r="AL47" i="5"/>
  <c r="AM47" i="5"/>
  <c r="AN47" i="5"/>
  <c r="AO47" i="5"/>
  <c r="AP47" i="5"/>
  <c r="AQ47" i="5"/>
  <c r="AR47" i="5"/>
  <c r="AS47" i="5"/>
  <c r="AT47" i="5"/>
  <c r="A48" i="5"/>
  <c r="B48" i="5"/>
  <c r="C48" i="5"/>
  <c r="I48" i="5"/>
  <c r="M48" i="5"/>
  <c r="V48" i="5"/>
  <c r="W48" i="5"/>
  <c r="X48" i="5"/>
  <c r="Y48" i="5"/>
  <c r="Z48" i="5"/>
  <c r="AA48" i="5"/>
  <c r="AB48" i="5"/>
  <c r="AC48" i="5"/>
  <c r="AD48" i="5"/>
  <c r="AE48" i="5"/>
  <c r="AF48" i="5"/>
  <c r="AG48" i="5"/>
  <c r="AH48" i="5"/>
  <c r="AI48" i="5"/>
  <c r="AJ48" i="5"/>
  <c r="AK48" i="5"/>
  <c r="AL48" i="5"/>
  <c r="AM48" i="5"/>
  <c r="AN48" i="5"/>
  <c r="AO48" i="5"/>
  <c r="AP48" i="5"/>
  <c r="AQ48" i="5"/>
  <c r="AR48" i="5"/>
  <c r="AS48" i="5"/>
  <c r="AT48" i="5"/>
  <c r="A49" i="5"/>
  <c r="B49" i="5"/>
  <c r="C49" i="5"/>
  <c r="W49" i="5"/>
  <c r="X49" i="5"/>
  <c r="Y49" i="5"/>
  <c r="Z49" i="5"/>
  <c r="AA49" i="5"/>
  <c r="AB49" i="5"/>
  <c r="AC49" i="5"/>
  <c r="AD49" i="5"/>
  <c r="AE49" i="5"/>
  <c r="AF49" i="5"/>
  <c r="AG49" i="5"/>
  <c r="AH49" i="5"/>
  <c r="AI49" i="5"/>
  <c r="AJ49" i="5"/>
  <c r="AK49" i="5"/>
  <c r="AL49" i="5"/>
  <c r="AM49" i="5"/>
  <c r="AN49" i="5"/>
  <c r="AO49" i="5"/>
  <c r="AP49" i="5"/>
  <c r="AQ49" i="5"/>
  <c r="AR49" i="5"/>
  <c r="AS49" i="5"/>
  <c r="AT49" i="5"/>
  <c r="A50" i="5"/>
  <c r="B50" i="5"/>
  <c r="C50" i="5"/>
  <c r="F50" i="5"/>
  <c r="G50" i="5"/>
  <c r="H50" i="5"/>
  <c r="I50" i="5"/>
  <c r="S50" i="5"/>
  <c r="T50" i="5"/>
  <c r="U50" i="5"/>
  <c r="V50" i="5"/>
  <c r="W50" i="5"/>
  <c r="X50" i="5"/>
  <c r="Z50" i="5"/>
  <c r="AA50" i="5"/>
  <c r="AB50" i="5"/>
  <c r="AC50" i="5"/>
  <c r="AD50" i="5"/>
  <c r="AE50" i="5"/>
  <c r="AF50" i="5"/>
  <c r="AG50" i="5"/>
  <c r="AH50" i="5"/>
  <c r="AI50" i="5"/>
  <c r="AJ50" i="5"/>
  <c r="AK50" i="5"/>
  <c r="AL50" i="5"/>
  <c r="AM50" i="5"/>
  <c r="AN50" i="5"/>
  <c r="AO50" i="5"/>
  <c r="AP50" i="5"/>
  <c r="AQ50" i="5"/>
  <c r="AR50" i="5"/>
  <c r="AS50" i="5"/>
  <c r="AT50" i="5"/>
  <c r="A51" i="5"/>
  <c r="B51" i="5"/>
  <c r="C51" i="5"/>
  <c r="F51" i="5"/>
  <c r="G51" i="5"/>
  <c r="H51" i="5"/>
  <c r="I51" i="5"/>
  <c r="J51" i="5"/>
  <c r="K51" i="5"/>
  <c r="R51" i="5"/>
  <c r="S51" i="5"/>
  <c r="T51" i="5"/>
  <c r="U51" i="5"/>
  <c r="V51" i="5"/>
  <c r="W51" i="5"/>
  <c r="X51" i="5"/>
  <c r="Y51" i="5"/>
  <c r="Z51" i="5"/>
  <c r="AA51" i="5"/>
  <c r="AB51" i="5"/>
  <c r="AC51" i="5"/>
  <c r="AD51" i="5"/>
  <c r="AE51" i="5"/>
  <c r="AF51" i="5"/>
  <c r="AG51" i="5"/>
  <c r="AH51" i="5"/>
  <c r="AI51" i="5"/>
  <c r="AJ51" i="5"/>
  <c r="AK51" i="5"/>
  <c r="AL51" i="5"/>
  <c r="AM51" i="5"/>
  <c r="AN51" i="5"/>
  <c r="AO51" i="5"/>
  <c r="AP51" i="5"/>
  <c r="AQ51" i="5"/>
  <c r="AR51" i="5"/>
  <c r="AS51" i="5"/>
  <c r="AT51" i="5"/>
  <c r="A52" i="5"/>
  <c r="B52" i="5"/>
  <c r="C52" i="5"/>
  <c r="F52" i="5"/>
  <c r="G52" i="5"/>
  <c r="H52" i="5"/>
  <c r="I52" i="5"/>
  <c r="J52" i="5"/>
  <c r="K52" i="5"/>
  <c r="L52" i="5"/>
  <c r="M52" i="5"/>
  <c r="N52" i="5"/>
  <c r="O52" i="5"/>
  <c r="P52" i="5"/>
  <c r="Q52" i="5"/>
  <c r="R52" i="5"/>
  <c r="S52" i="5"/>
  <c r="T52" i="5"/>
  <c r="U52" i="5"/>
  <c r="V52" i="5"/>
  <c r="W52" i="5"/>
  <c r="X52" i="5"/>
  <c r="Y52" i="5"/>
  <c r="Z52" i="5"/>
  <c r="AA52" i="5"/>
  <c r="AB52" i="5"/>
  <c r="AC52" i="5"/>
  <c r="AD52" i="5"/>
  <c r="AE52" i="5"/>
  <c r="AF52" i="5"/>
  <c r="AG52" i="5"/>
  <c r="AH52" i="5"/>
  <c r="AI52" i="5"/>
  <c r="AJ52" i="5"/>
  <c r="AK52" i="5"/>
  <c r="AL52" i="5"/>
  <c r="AM52" i="5"/>
  <c r="AN52" i="5"/>
  <c r="AO52" i="5"/>
  <c r="AP52" i="5"/>
  <c r="AQ52" i="5"/>
  <c r="AR52" i="5"/>
  <c r="AS52" i="5"/>
  <c r="AT52" i="5"/>
  <c r="A53" i="5"/>
  <c r="B53" i="5"/>
  <c r="C53" i="5"/>
  <c r="M53" i="5"/>
  <c r="R53" i="5"/>
  <c r="W53" i="5"/>
  <c r="X53" i="5"/>
  <c r="Y53" i="5"/>
  <c r="Z53" i="5"/>
  <c r="AA53" i="5"/>
  <c r="AB53" i="5"/>
  <c r="AC53" i="5"/>
  <c r="AD53" i="5"/>
  <c r="AE53" i="5"/>
  <c r="AF53" i="5"/>
  <c r="AG53" i="5"/>
  <c r="AH53" i="5"/>
  <c r="AI53" i="5"/>
  <c r="AJ53" i="5"/>
  <c r="AK53" i="5"/>
  <c r="AL53" i="5"/>
  <c r="AM53" i="5"/>
  <c r="AN53" i="5"/>
  <c r="AO53" i="5"/>
  <c r="AP53" i="5"/>
  <c r="AQ53" i="5"/>
  <c r="AR53" i="5"/>
  <c r="AS53" i="5"/>
  <c r="AT53" i="5"/>
  <c r="A54" i="5"/>
  <c r="B54" i="5"/>
  <c r="C54" i="5"/>
  <c r="Y54" i="5"/>
  <c r="Z54" i="5"/>
  <c r="AA54" i="5"/>
  <c r="AB54" i="5"/>
  <c r="AC54" i="5"/>
  <c r="AD54" i="5"/>
  <c r="AE54" i="5"/>
  <c r="AF54" i="5"/>
  <c r="AG54" i="5"/>
  <c r="AH54" i="5"/>
  <c r="AI54" i="5"/>
  <c r="AJ54" i="5"/>
  <c r="AK54" i="5"/>
  <c r="AL54" i="5"/>
  <c r="AM54" i="5"/>
  <c r="AN54" i="5"/>
  <c r="AO54" i="5"/>
  <c r="AP54" i="5"/>
  <c r="AQ54" i="5"/>
  <c r="AR54" i="5"/>
  <c r="AS54" i="5"/>
  <c r="AT54" i="5"/>
  <c r="A55" i="5"/>
  <c r="B55" i="5"/>
  <c r="C55" i="5"/>
  <c r="F55" i="5"/>
  <c r="G55" i="5"/>
  <c r="H55" i="5"/>
  <c r="I55" i="5"/>
  <c r="J55" i="5"/>
  <c r="U55" i="5"/>
  <c r="V55" i="5"/>
  <c r="W55" i="5"/>
  <c r="X55" i="5"/>
  <c r="Y55" i="5"/>
  <c r="Z55" i="5"/>
  <c r="AA55" i="5"/>
  <c r="AB55" i="5"/>
  <c r="AC55" i="5"/>
  <c r="AD55" i="5"/>
  <c r="AE55" i="5"/>
  <c r="AF55" i="5"/>
  <c r="AG55" i="5"/>
  <c r="AH55" i="5"/>
  <c r="AI55" i="5"/>
  <c r="AJ55" i="5"/>
  <c r="AK55" i="5"/>
  <c r="AL55" i="5"/>
  <c r="AM55" i="5"/>
  <c r="AN55" i="5"/>
  <c r="AO55" i="5"/>
  <c r="AP55" i="5"/>
  <c r="AQ55" i="5"/>
  <c r="AR55" i="5"/>
  <c r="AS55" i="5"/>
  <c r="AT55" i="5"/>
  <c r="A56" i="5"/>
  <c r="B56" i="5"/>
  <c r="C56" i="5"/>
  <c r="F56" i="5"/>
  <c r="G56" i="5"/>
  <c r="H56" i="5"/>
  <c r="I56" i="5"/>
  <c r="J56" i="5"/>
  <c r="K56" i="5"/>
  <c r="L56" i="5"/>
  <c r="M56" i="5"/>
  <c r="U56" i="5"/>
  <c r="V56" i="5"/>
  <c r="W56" i="5"/>
  <c r="X56" i="5"/>
  <c r="Y56" i="5"/>
  <c r="Z56" i="5"/>
  <c r="AA56" i="5"/>
  <c r="AB56" i="5"/>
  <c r="AC56" i="5"/>
  <c r="AD56" i="5"/>
  <c r="AE56" i="5"/>
  <c r="AF56" i="5"/>
  <c r="AG56" i="5"/>
  <c r="AH56" i="5"/>
  <c r="AI56" i="5"/>
  <c r="AJ56" i="5"/>
  <c r="AK56" i="5"/>
  <c r="AL56" i="5"/>
  <c r="AM56" i="5"/>
  <c r="AN56" i="5"/>
  <c r="AO56" i="5"/>
  <c r="AP56" i="5"/>
  <c r="AQ56" i="5"/>
  <c r="AR56" i="5"/>
  <c r="AS56" i="5"/>
  <c r="AT56" i="5"/>
  <c r="A57" i="5"/>
  <c r="B57" i="5"/>
  <c r="C57" i="5"/>
  <c r="F57" i="5"/>
  <c r="G57" i="5"/>
  <c r="H57" i="5"/>
  <c r="I57" i="5"/>
  <c r="J57" i="5"/>
  <c r="K57" i="5"/>
  <c r="L57" i="5"/>
  <c r="M57" i="5"/>
  <c r="N57" i="5"/>
  <c r="O57" i="5"/>
  <c r="P57" i="5"/>
  <c r="Q57" i="5"/>
  <c r="R57" i="5"/>
  <c r="S57" i="5"/>
  <c r="T57" i="5"/>
  <c r="U57" i="5"/>
  <c r="V57" i="5"/>
  <c r="W57" i="5"/>
  <c r="X57" i="5"/>
  <c r="Y57" i="5"/>
  <c r="Z57" i="5"/>
  <c r="AA57" i="5"/>
  <c r="AB57" i="5"/>
  <c r="AC57" i="5"/>
  <c r="AD57" i="5"/>
  <c r="AE57" i="5"/>
  <c r="AF57" i="5"/>
  <c r="AG57" i="5"/>
  <c r="AH57" i="5"/>
  <c r="AI57" i="5"/>
  <c r="AJ57" i="5"/>
  <c r="AK57" i="5"/>
  <c r="AL57" i="5"/>
  <c r="AM57" i="5"/>
  <c r="AN57" i="5"/>
  <c r="AO57" i="5"/>
  <c r="AP57" i="5"/>
  <c r="AQ57" i="5"/>
  <c r="AR57" i="5"/>
  <c r="AS57" i="5"/>
  <c r="AT57" i="5"/>
  <c r="A58" i="5"/>
  <c r="B58" i="5"/>
  <c r="C58" i="5"/>
  <c r="K58" i="5"/>
  <c r="S58" i="5"/>
  <c r="T58" i="5"/>
  <c r="U58" i="5"/>
  <c r="V58" i="5"/>
  <c r="W58" i="5"/>
  <c r="X58" i="5"/>
  <c r="Y58" i="5"/>
  <c r="Z58" i="5"/>
  <c r="AA58" i="5"/>
  <c r="AB58" i="5"/>
  <c r="AC58" i="5"/>
  <c r="AD58" i="5"/>
  <c r="AE58" i="5"/>
  <c r="AF58" i="5"/>
  <c r="AG58" i="5"/>
  <c r="AH58" i="5"/>
  <c r="AI58" i="5"/>
  <c r="AJ58" i="5"/>
  <c r="AK58" i="5"/>
  <c r="AL58" i="5"/>
  <c r="AM58" i="5"/>
  <c r="AN58" i="5"/>
  <c r="AO58" i="5"/>
  <c r="AP58" i="5"/>
  <c r="AQ58" i="5"/>
  <c r="AR58" i="5"/>
  <c r="AS58" i="5"/>
  <c r="AT58" i="5"/>
  <c r="A59" i="5"/>
  <c r="B59" i="5"/>
  <c r="C59" i="5"/>
  <c r="W59" i="5"/>
  <c r="X59" i="5"/>
  <c r="Y59" i="5"/>
  <c r="Z59" i="5"/>
  <c r="AA59" i="5"/>
  <c r="AB59" i="5"/>
  <c r="AC59" i="5"/>
  <c r="AD59" i="5"/>
  <c r="AE59" i="5"/>
  <c r="AF59" i="5"/>
  <c r="AG59" i="5"/>
  <c r="AH59" i="5"/>
  <c r="AI59" i="5"/>
  <c r="AJ59" i="5"/>
  <c r="AK59" i="5"/>
  <c r="AL59" i="5"/>
  <c r="AM59" i="5"/>
  <c r="AN59" i="5"/>
  <c r="AO59" i="5"/>
  <c r="AP59" i="5"/>
  <c r="AQ59" i="5"/>
  <c r="AR59" i="5"/>
  <c r="AS59" i="5"/>
  <c r="AT59" i="5"/>
  <c r="A60" i="5"/>
  <c r="B60" i="5"/>
  <c r="C60" i="5"/>
  <c r="F60" i="5"/>
  <c r="G60" i="5"/>
  <c r="H60" i="5"/>
  <c r="I60" i="5"/>
  <c r="T60" i="5"/>
  <c r="U60" i="5"/>
  <c r="V60" i="5"/>
  <c r="W60" i="5"/>
  <c r="X60" i="5"/>
  <c r="Y60" i="5"/>
  <c r="Z60" i="5"/>
  <c r="AA60" i="5"/>
  <c r="AB60" i="5"/>
  <c r="AC60" i="5"/>
  <c r="AD60" i="5"/>
  <c r="AE60" i="5"/>
  <c r="AF60" i="5"/>
  <c r="AG60" i="5"/>
  <c r="AH60" i="5"/>
  <c r="AI60" i="5"/>
  <c r="AJ60" i="5"/>
  <c r="AK60" i="5"/>
  <c r="AL60" i="5"/>
  <c r="AM60" i="5"/>
  <c r="AN60" i="5"/>
  <c r="AO60" i="5"/>
  <c r="AP60" i="5"/>
  <c r="AQ60" i="5"/>
  <c r="AR60" i="5"/>
  <c r="AS60" i="5"/>
  <c r="AT60" i="5"/>
  <c r="A61" i="5"/>
  <c r="B61" i="5"/>
  <c r="C61" i="5"/>
  <c r="F61" i="5"/>
  <c r="G61" i="5"/>
  <c r="H61" i="5"/>
  <c r="I61" i="5"/>
  <c r="J61" i="5"/>
  <c r="K61" i="5"/>
  <c r="L61" i="5"/>
  <c r="T61" i="5"/>
  <c r="U61" i="5"/>
  <c r="V61" i="5"/>
  <c r="W61" i="5"/>
  <c r="X61" i="5"/>
  <c r="Y61" i="5"/>
  <c r="Z61" i="5"/>
  <c r="AA61" i="5"/>
  <c r="AB61" i="5"/>
  <c r="AC61" i="5"/>
  <c r="AD61" i="5"/>
  <c r="AE61" i="5"/>
  <c r="AF61" i="5"/>
  <c r="AG61" i="5"/>
  <c r="AH61" i="5"/>
  <c r="AI61" i="5"/>
  <c r="AJ61" i="5"/>
  <c r="AK61" i="5"/>
  <c r="AL61" i="5"/>
  <c r="AM61" i="5"/>
  <c r="AN61" i="5"/>
  <c r="AO61" i="5"/>
  <c r="AP61" i="5"/>
  <c r="AQ61" i="5"/>
  <c r="AR61" i="5"/>
  <c r="A62" i="5"/>
  <c r="B62" i="5"/>
  <c r="C62" i="5"/>
  <c r="F62" i="5"/>
  <c r="G62" i="5"/>
  <c r="H62" i="5"/>
  <c r="I62" i="5"/>
  <c r="J62" i="5"/>
  <c r="K62" i="5"/>
  <c r="L62" i="5"/>
  <c r="T62" i="5"/>
  <c r="U62" i="5"/>
  <c r="V62" i="5"/>
  <c r="W62" i="5"/>
  <c r="X62" i="5"/>
  <c r="Y62" i="5"/>
  <c r="Z62" i="5"/>
  <c r="AA62" i="5"/>
  <c r="AB62" i="5"/>
  <c r="AC62" i="5"/>
  <c r="AD62" i="5"/>
  <c r="AE62" i="5"/>
  <c r="AF62" i="5"/>
  <c r="AG62" i="5"/>
  <c r="AH62" i="5"/>
  <c r="AI62" i="5"/>
  <c r="AJ62" i="5"/>
  <c r="AK62" i="5"/>
  <c r="AL62" i="5"/>
  <c r="AM62" i="5"/>
  <c r="AN62" i="5"/>
  <c r="AO62" i="5"/>
  <c r="AP62" i="5"/>
  <c r="AQ62" i="5"/>
  <c r="AR62" i="5"/>
  <c r="A63" i="5"/>
  <c r="B63" i="5"/>
  <c r="C63" i="5"/>
  <c r="H63" i="5"/>
  <c r="H64" i="5"/>
  <c r="J63" i="5"/>
  <c r="M63" i="5"/>
  <c r="P63" i="5"/>
  <c r="M64" i="5"/>
  <c r="W63" i="5"/>
  <c r="X63" i="5"/>
  <c r="Y63" i="5"/>
  <c r="Z63" i="5"/>
  <c r="AA63" i="5"/>
  <c r="AB63" i="5"/>
  <c r="AC63" i="5"/>
  <c r="AD63" i="5"/>
  <c r="AE63" i="5"/>
  <c r="AF63" i="5"/>
  <c r="AG63" i="5"/>
  <c r="AH63" i="5"/>
  <c r="AI63" i="5"/>
  <c r="AJ63" i="5"/>
  <c r="AK63" i="5"/>
  <c r="AL63" i="5"/>
  <c r="AM63" i="5"/>
  <c r="AN63" i="5"/>
  <c r="AO63" i="5"/>
  <c r="AP63" i="5"/>
  <c r="AQ63" i="5"/>
  <c r="AR63" i="5"/>
  <c r="AS63" i="5"/>
  <c r="AT63" i="5"/>
  <c r="A64" i="5"/>
  <c r="B64" i="5"/>
  <c r="C64" i="5"/>
  <c r="W64" i="5"/>
  <c r="X64" i="5"/>
  <c r="Y64" i="5"/>
  <c r="Z64" i="5"/>
  <c r="AA64" i="5"/>
  <c r="AB64" i="5"/>
  <c r="AC64" i="5"/>
  <c r="AD64" i="5"/>
  <c r="AE64" i="5"/>
  <c r="AF64" i="5"/>
  <c r="AG64" i="5"/>
  <c r="AH64" i="5"/>
  <c r="AI64" i="5"/>
  <c r="AJ64" i="5"/>
  <c r="AK64" i="5"/>
  <c r="AL64" i="5"/>
  <c r="AM64" i="5"/>
  <c r="AN64" i="5"/>
  <c r="AO64" i="5"/>
  <c r="AP64" i="5"/>
  <c r="AQ64" i="5"/>
  <c r="AR64" i="5"/>
  <c r="AS64" i="5"/>
  <c r="AT64" i="5"/>
  <c r="A65" i="5"/>
  <c r="B65" i="5"/>
  <c r="C65" i="5"/>
  <c r="F65" i="5"/>
  <c r="G65" i="5"/>
  <c r="H65" i="5"/>
  <c r="I65" i="5"/>
  <c r="T65" i="5"/>
  <c r="U65" i="5"/>
  <c r="V65" i="5"/>
  <c r="W65" i="5"/>
  <c r="X65" i="5"/>
  <c r="Y65" i="5"/>
  <c r="Z65" i="5"/>
  <c r="AA65" i="5"/>
  <c r="AB65" i="5"/>
  <c r="AC65" i="5"/>
  <c r="AD65" i="5"/>
  <c r="AE65" i="5"/>
  <c r="AF65" i="5"/>
  <c r="AG65" i="5"/>
  <c r="AH65" i="5"/>
  <c r="AI65" i="5"/>
  <c r="AJ65" i="5"/>
  <c r="AK65" i="5"/>
  <c r="AL65" i="5"/>
  <c r="AM65" i="5"/>
  <c r="AN65" i="5"/>
  <c r="AO65" i="5"/>
  <c r="AP65" i="5"/>
  <c r="AQ65" i="5"/>
  <c r="AR65" i="5"/>
  <c r="AS65" i="5"/>
  <c r="AT65" i="5"/>
  <c r="A66" i="5"/>
  <c r="B66" i="5"/>
  <c r="C66" i="5"/>
  <c r="F66" i="5"/>
  <c r="G66" i="5"/>
  <c r="H66" i="5"/>
  <c r="I66" i="5"/>
  <c r="J66" i="5"/>
  <c r="K66" i="5"/>
  <c r="L66" i="5"/>
  <c r="T66" i="5"/>
  <c r="U66" i="5"/>
  <c r="V66" i="5"/>
  <c r="W66" i="5"/>
  <c r="X66" i="5"/>
  <c r="Y66" i="5"/>
  <c r="Z66" i="5"/>
  <c r="AA66" i="5"/>
  <c r="AB66" i="5"/>
  <c r="AC66" i="5"/>
  <c r="AD66" i="5"/>
  <c r="AE66" i="5"/>
  <c r="AF66" i="5"/>
  <c r="AG66" i="5"/>
  <c r="AH66" i="5"/>
  <c r="AI66" i="5"/>
  <c r="AJ66" i="5"/>
  <c r="AK66" i="5"/>
  <c r="AL66" i="5"/>
  <c r="AM66" i="5"/>
  <c r="AN66" i="5"/>
  <c r="AO66" i="5"/>
  <c r="AP66" i="5"/>
  <c r="AQ66" i="5"/>
  <c r="AR66" i="5"/>
  <c r="AS66" i="5"/>
  <c r="AT66" i="5"/>
  <c r="A67" i="5"/>
  <c r="B67" i="5"/>
  <c r="C67" i="5"/>
  <c r="F67" i="5"/>
  <c r="G67" i="5"/>
  <c r="H67" i="5"/>
  <c r="I67" i="5"/>
  <c r="J67" i="5"/>
  <c r="K67" i="5"/>
  <c r="L67" i="5"/>
  <c r="M67" i="5"/>
  <c r="N67" i="5"/>
  <c r="O67" i="5"/>
  <c r="P67" i="5"/>
  <c r="Q67" i="5"/>
  <c r="R67" i="5"/>
  <c r="S67" i="5"/>
  <c r="T67" i="5"/>
  <c r="U67" i="5"/>
  <c r="V67" i="5"/>
  <c r="W67" i="5"/>
  <c r="X67" i="5"/>
  <c r="Y67" i="5"/>
  <c r="Z67" i="5"/>
  <c r="AA67" i="5"/>
  <c r="AB67" i="5"/>
  <c r="AC67" i="5"/>
  <c r="AD67" i="5"/>
  <c r="AE67" i="5"/>
  <c r="AF67" i="5"/>
  <c r="AG67" i="5"/>
  <c r="AH67" i="5"/>
  <c r="AI67" i="5"/>
  <c r="AJ67" i="5"/>
  <c r="AK67" i="5"/>
  <c r="AL67" i="5"/>
  <c r="AM67" i="5"/>
  <c r="AN67" i="5"/>
  <c r="AO67" i="5"/>
  <c r="AP67" i="5"/>
  <c r="AQ67" i="5"/>
  <c r="AR67" i="5"/>
  <c r="AS67" i="5"/>
  <c r="AT67" i="5"/>
  <c r="A68" i="5"/>
  <c r="B68" i="5"/>
  <c r="C68" i="5"/>
  <c r="F68" i="5"/>
  <c r="G68" i="5"/>
  <c r="H68" i="5"/>
  <c r="I68" i="5"/>
  <c r="J68" i="5"/>
  <c r="K68" i="5"/>
  <c r="L68" i="5"/>
  <c r="M68" i="5"/>
  <c r="N68" i="5"/>
  <c r="O68" i="5"/>
  <c r="P68" i="5"/>
  <c r="Q68" i="5"/>
  <c r="R68" i="5"/>
  <c r="S68" i="5"/>
  <c r="T68" i="5"/>
  <c r="U68" i="5"/>
  <c r="V68" i="5"/>
  <c r="W68" i="5"/>
  <c r="X68" i="5"/>
  <c r="Y68" i="5"/>
  <c r="Z68" i="5"/>
  <c r="AA68" i="5"/>
  <c r="AB68" i="5"/>
  <c r="AC68" i="5"/>
  <c r="AD68" i="5"/>
  <c r="AE68" i="5"/>
  <c r="AF68" i="5"/>
  <c r="AG68" i="5"/>
  <c r="AH68" i="5"/>
  <c r="AI68" i="5"/>
  <c r="AJ68" i="5"/>
  <c r="AK68" i="5"/>
  <c r="AL68" i="5"/>
  <c r="AM68" i="5"/>
  <c r="AN68" i="5"/>
  <c r="AO68" i="5"/>
  <c r="AP68" i="5"/>
  <c r="AQ68" i="5"/>
  <c r="AR68" i="5"/>
  <c r="AS68" i="5"/>
  <c r="AT68" i="5"/>
  <c r="D37" i="5"/>
  <c r="D35" i="5"/>
  <c r="AM35" i="5"/>
  <c r="AO35" i="5"/>
  <c r="AP35" i="5"/>
  <c r="Q36" i="5"/>
  <c r="V36" i="5"/>
  <c r="A37" i="5"/>
  <c r="T72" i="4"/>
  <c r="S72" i="4"/>
  <c r="F32" i="4"/>
  <c r="K32" i="4"/>
  <c r="K69" i="4" s="1"/>
  <c r="K70" i="4" s="1"/>
  <c r="AU32" i="4"/>
  <c r="K72" i="4"/>
  <c r="J72" i="4"/>
  <c r="I72" i="4"/>
  <c r="H72" i="4"/>
  <c r="G72" i="4"/>
  <c r="F72" i="4"/>
  <c r="T71" i="4"/>
  <c r="S71" i="4"/>
  <c r="I71" i="4"/>
  <c r="H71" i="4"/>
  <c r="G71" i="4"/>
  <c r="F71" i="4"/>
  <c r="T70" i="4"/>
  <c r="F16" i="4"/>
  <c r="F53" i="4" s="1"/>
  <c r="F54" i="4" s="1"/>
  <c r="K16" i="4"/>
  <c r="K53" i="4" s="1"/>
  <c r="K54" i="4" s="1"/>
  <c r="AU16" i="4"/>
  <c r="R68" i="4"/>
  <c r="F28" i="4"/>
  <c r="F65" i="4" s="1"/>
  <c r="F66" i="4" s="1"/>
  <c r="AU28" i="4"/>
  <c r="P28" i="4"/>
  <c r="K68" i="4"/>
  <c r="J68" i="4"/>
  <c r="I68" i="4"/>
  <c r="H68" i="4"/>
  <c r="G68" i="4"/>
  <c r="F68" i="4"/>
  <c r="I67" i="4"/>
  <c r="H67" i="4"/>
  <c r="G67" i="4"/>
  <c r="F67" i="4"/>
  <c r="T64" i="4"/>
  <c r="S64" i="4"/>
  <c r="R64" i="4"/>
  <c r="Q64" i="4"/>
  <c r="F24" i="4"/>
  <c r="F61" i="4"/>
  <c r="I62" i="4" s="1"/>
  <c r="I63" i="4" s="1"/>
  <c r="AU24" i="4"/>
  <c r="K24" i="4"/>
  <c r="I64" i="4"/>
  <c r="T63" i="4"/>
  <c r="S63" i="4"/>
  <c r="R63" i="4"/>
  <c r="Q63" i="4"/>
  <c r="R60" i="4"/>
  <c r="Q60" i="4"/>
  <c r="P60" i="4"/>
  <c r="O60" i="4"/>
  <c r="F20" i="4"/>
  <c r="AU20" i="4"/>
  <c r="K20" i="4"/>
  <c r="K57" i="4" s="1"/>
  <c r="R58" i="4" s="1"/>
  <c r="I60" i="4"/>
  <c r="R59" i="4"/>
  <c r="Q59" i="4"/>
  <c r="P59" i="4"/>
  <c r="K56" i="4"/>
  <c r="J56" i="4"/>
  <c r="I56" i="4"/>
  <c r="H56" i="4"/>
  <c r="G56" i="4"/>
  <c r="F56" i="4"/>
  <c r="I55" i="4"/>
  <c r="H55" i="4"/>
  <c r="G55" i="4"/>
  <c r="F55" i="4"/>
  <c r="F12" i="4"/>
  <c r="AU12" i="4"/>
  <c r="P12" i="4"/>
  <c r="P49" i="4" s="1"/>
  <c r="K50" i="4" s="1"/>
  <c r="F8" i="4"/>
  <c r="F45" i="4"/>
  <c r="I46" i="4" s="1"/>
  <c r="I47" i="4" s="1"/>
  <c r="AU8" i="4"/>
  <c r="K8" i="4"/>
  <c r="K45" i="4" s="1"/>
  <c r="T46" i="4" s="1"/>
  <c r="R48" i="4"/>
  <c r="Q48" i="4"/>
  <c r="I48" i="4"/>
  <c r="R47" i="4"/>
  <c r="Q47" i="4"/>
  <c r="F4" i="4"/>
  <c r="AU4" i="4"/>
  <c r="K4" i="4"/>
  <c r="K41" i="4" s="1"/>
  <c r="R42" i="4" s="1"/>
  <c r="A41" i="4"/>
  <c r="B41" i="4"/>
  <c r="C41" i="4"/>
  <c r="G41" i="4"/>
  <c r="I41" i="4"/>
  <c r="L41" i="4"/>
  <c r="P41" i="4"/>
  <c r="Q41" i="4"/>
  <c r="R41" i="4"/>
  <c r="S41" i="4"/>
  <c r="T41" i="4"/>
  <c r="U41" i="4"/>
  <c r="V41" i="4"/>
  <c r="W41" i="4"/>
  <c r="X41" i="4"/>
  <c r="Y41" i="4"/>
  <c r="Z41" i="4"/>
  <c r="AA41" i="4"/>
  <c r="AB41" i="4"/>
  <c r="AC41" i="4"/>
  <c r="AD41" i="4"/>
  <c r="AE41" i="4"/>
  <c r="AF41" i="4"/>
  <c r="AG41" i="4"/>
  <c r="AH41" i="4"/>
  <c r="AI41" i="4"/>
  <c r="AJ41" i="4"/>
  <c r="AK41" i="4"/>
  <c r="AL41" i="4"/>
  <c r="AM41" i="4"/>
  <c r="AN41" i="4"/>
  <c r="AO41" i="4"/>
  <c r="AP41" i="4"/>
  <c r="AQ41" i="4"/>
  <c r="AR41" i="4"/>
  <c r="AS41" i="4"/>
  <c r="AT41" i="4"/>
  <c r="A42" i="4"/>
  <c r="B42" i="4"/>
  <c r="C42" i="4"/>
  <c r="F42" i="4"/>
  <c r="G42" i="4"/>
  <c r="H42" i="4"/>
  <c r="S42" i="4"/>
  <c r="T42" i="4"/>
  <c r="U42" i="4"/>
  <c r="V42" i="4"/>
  <c r="W42" i="4"/>
  <c r="X42" i="4"/>
  <c r="Y42" i="4"/>
  <c r="Z42" i="4"/>
  <c r="AA42" i="4"/>
  <c r="AB42" i="4"/>
  <c r="AC42" i="4"/>
  <c r="AD42" i="4"/>
  <c r="AE42" i="4"/>
  <c r="AF42" i="4"/>
  <c r="AG42" i="4"/>
  <c r="AH42" i="4"/>
  <c r="AI42" i="4"/>
  <c r="AJ42" i="4"/>
  <c r="AK42" i="4"/>
  <c r="AL42" i="4"/>
  <c r="AM42" i="4"/>
  <c r="AN42" i="4"/>
  <c r="AO42" i="4"/>
  <c r="AP42" i="4"/>
  <c r="AQ42" i="4"/>
  <c r="AR42" i="4"/>
  <c r="AS42" i="4"/>
  <c r="AT42" i="4"/>
  <c r="A43" i="4"/>
  <c r="B43" i="4"/>
  <c r="C43" i="4"/>
  <c r="F43" i="4"/>
  <c r="G43" i="4"/>
  <c r="H43" i="4"/>
  <c r="P43" i="4"/>
  <c r="Q43" i="4"/>
  <c r="R43" i="4"/>
  <c r="S43" i="4"/>
  <c r="T43" i="4"/>
  <c r="U43" i="4"/>
  <c r="V43" i="4"/>
  <c r="W43" i="4"/>
  <c r="X43" i="4"/>
  <c r="Y43" i="4"/>
  <c r="Z43" i="4"/>
  <c r="AA43" i="4"/>
  <c r="AB43" i="4"/>
  <c r="AC43" i="4"/>
  <c r="AD43" i="4"/>
  <c r="AE43" i="4"/>
  <c r="AF43" i="4"/>
  <c r="AG43" i="4"/>
  <c r="AH43" i="4"/>
  <c r="AI43" i="4"/>
  <c r="AJ43" i="4"/>
  <c r="AK43" i="4"/>
  <c r="AL43" i="4"/>
  <c r="AM43" i="4"/>
  <c r="AN43" i="4"/>
  <c r="AO43" i="4"/>
  <c r="AP43" i="4"/>
  <c r="AQ43" i="4"/>
  <c r="AR43" i="4"/>
  <c r="AS43" i="4"/>
  <c r="AT43" i="4"/>
  <c r="A44" i="4"/>
  <c r="B44" i="4"/>
  <c r="C44" i="4"/>
  <c r="F44" i="4"/>
  <c r="G44" i="4"/>
  <c r="H44" i="4"/>
  <c r="I44" i="4"/>
  <c r="O44" i="4"/>
  <c r="P44" i="4"/>
  <c r="Q44" i="4"/>
  <c r="R44" i="4"/>
  <c r="S44" i="4"/>
  <c r="T44" i="4"/>
  <c r="U44" i="4"/>
  <c r="V44" i="4"/>
  <c r="W44" i="4"/>
  <c r="X44" i="4"/>
  <c r="Y44" i="4"/>
  <c r="Z44" i="4"/>
  <c r="AA44" i="4"/>
  <c r="AB44" i="4"/>
  <c r="AC44" i="4"/>
  <c r="AD44" i="4"/>
  <c r="AE44" i="4"/>
  <c r="AF44" i="4"/>
  <c r="AG44" i="4"/>
  <c r="AH44" i="4"/>
  <c r="AI44" i="4"/>
  <c r="AJ44" i="4"/>
  <c r="AK44" i="4"/>
  <c r="AL44" i="4"/>
  <c r="AM44" i="4"/>
  <c r="AN44" i="4"/>
  <c r="AO44" i="4"/>
  <c r="AP44" i="4"/>
  <c r="AQ44" i="4"/>
  <c r="AR44" i="4"/>
  <c r="AS44" i="4"/>
  <c r="AT44" i="4"/>
  <c r="A45" i="4"/>
  <c r="B45" i="4"/>
  <c r="C45" i="4"/>
  <c r="G45" i="4"/>
  <c r="I45" i="4"/>
  <c r="L45" i="4"/>
  <c r="N45" i="4"/>
  <c r="N46" i="4"/>
  <c r="R45" i="4"/>
  <c r="S45" i="4"/>
  <c r="T45" i="4"/>
  <c r="U45" i="4"/>
  <c r="V45" i="4"/>
  <c r="W45" i="4"/>
  <c r="X45" i="4"/>
  <c r="Y45" i="4"/>
  <c r="Z45" i="4"/>
  <c r="AA45" i="4"/>
  <c r="AB45" i="4"/>
  <c r="AC45" i="4"/>
  <c r="AD45" i="4"/>
  <c r="AE45" i="4"/>
  <c r="AF45" i="4"/>
  <c r="AG45" i="4"/>
  <c r="AH45" i="4"/>
  <c r="AI45" i="4"/>
  <c r="AJ45" i="4"/>
  <c r="AK45" i="4"/>
  <c r="AL45" i="4"/>
  <c r="AM45" i="4"/>
  <c r="AN45" i="4"/>
  <c r="AO45" i="4"/>
  <c r="AP45" i="4"/>
  <c r="AQ45" i="4"/>
  <c r="AR45" i="4"/>
  <c r="AS45" i="4"/>
  <c r="AT45" i="4"/>
  <c r="A46" i="4"/>
  <c r="B46" i="4"/>
  <c r="C46" i="4"/>
  <c r="F46" i="4"/>
  <c r="G46" i="4"/>
  <c r="H46" i="4"/>
  <c r="U46" i="4"/>
  <c r="V46" i="4"/>
  <c r="W46" i="4"/>
  <c r="X46" i="4"/>
  <c r="Y46" i="4"/>
  <c r="Z46" i="4"/>
  <c r="AA46" i="4"/>
  <c r="AB46" i="4"/>
  <c r="AC46" i="4"/>
  <c r="AD46" i="4"/>
  <c r="AE46" i="4"/>
  <c r="AF46" i="4"/>
  <c r="AG46" i="4"/>
  <c r="AH46" i="4"/>
  <c r="AI46" i="4"/>
  <c r="AJ46" i="4"/>
  <c r="AK46" i="4"/>
  <c r="AL46" i="4"/>
  <c r="AM46" i="4"/>
  <c r="AN46" i="4"/>
  <c r="AO46" i="4"/>
  <c r="AP46" i="4"/>
  <c r="AQ46" i="4"/>
  <c r="AR46" i="4"/>
  <c r="AS46" i="4"/>
  <c r="AT46" i="4"/>
  <c r="A47" i="4"/>
  <c r="B47" i="4"/>
  <c r="C47" i="4"/>
  <c r="F47" i="4"/>
  <c r="G47" i="4"/>
  <c r="H47" i="4"/>
  <c r="S47" i="4"/>
  <c r="T47" i="4"/>
  <c r="U47" i="4"/>
  <c r="V47" i="4"/>
  <c r="W47" i="4"/>
  <c r="X47" i="4"/>
  <c r="Y47" i="4"/>
  <c r="Z47" i="4"/>
  <c r="AA47" i="4"/>
  <c r="AB47" i="4"/>
  <c r="AC47" i="4"/>
  <c r="AD47" i="4"/>
  <c r="AE47" i="4"/>
  <c r="AF47" i="4"/>
  <c r="AG47" i="4"/>
  <c r="AH47" i="4"/>
  <c r="AI47" i="4"/>
  <c r="AJ47" i="4"/>
  <c r="AK47" i="4"/>
  <c r="AL47" i="4"/>
  <c r="AM47" i="4"/>
  <c r="AN47" i="4"/>
  <c r="AO47" i="4"/>
  <c r="AP47" i="4"/>
  <c r="AQ47" i="4"/>
  <c r="AR47" i="4"/>
  <c r="AS47" i="4"/>
  <c r="AT47" i="4"/>
  <c r="A48" i="4"/>
  <c r="B48" i="4"/>
  <c r="C48" i="4"/>
  <c r="F48" i="4"/>
  <c r="G48" i="4"/>
  <c r="H48" i="4"/>
  <c r="S48" i="4"/>
  <c r="T48" i="4"/>
  <c r="U48" i="4"/>
  <c r="V48" i="4"/>
  <c r="W48" i="4"/>
  <c r="X48" i="4"/>
  <c r="Y48" i="4"/>
  <c r="Z48" i="4"/>
  <c r="AA48" i="4"/>
  <c r="AB48" i="4"/>
  <c r="AC48" i="4"/>
  <c r="AD48" i="4"/>
  <c r="AE48" i="4"/>
  <c r="AF48" i="4"/>
  <c r="AG48" i="4"/>
  <c r="AH48" i="4"/>
  <c r="AI48" i="4"/>
  <c r="AJ48" i="4"/>
  <c r="AK48" i="4"/>
  <c r="AL48" i="4"/>
  <c r="AM48" i="4"/>
  <c r="AN48" i="4"/>
  <c r="AO48" i="4"/>
  <c r="AP48" i="4"/>
  <c r="AQ48" i="4"/>
  <c r="AR48" i="4"/>
  <c r="AS48" i="4"/>
  <c r="AT48" i="4"/>
  <c r="A49" i="4"/>
  <c r="B49" i="4"/>
  <c r="C49" i="4"/>
  <c r="G49" i="4"/>
  <c r="I49" i="4"/>
  <c r="N49" i="4"/>
  <c r="Q49" i="4"/>
  <c r="S49" i="4"/>
  <c r="T49" i="4"/>
  <c r="U49" i="4"/>
  <c r="V49" i="4"/>
  <c r="W49" i="4"/>
  <c r="X49" i="4"/>
  <c r="Y49" i="4"/>
  <c r="Z49" i="4"/>
  <c r="AA49" i="4"/>
  <c r="AB49" i="4"/>
  <c r="AC49" i="4"/>
  <c r="AD49" i="4"/>
  <c r="AE49" i="4"/>
  <c r="AF49" i="4"/>
  <c r="AG49" i="4"/>
  <c r="AH49" i="4"/>
  <c r="AI49" i="4"/>
  <c r="AJ49" i="4"/>
  <c r="AK49" i="4"/>
  <c r="AL49" i="4"/>
  <c r="AM49" i="4"/>
  <c r="AN49" i="4"/>
  <c r="AO49" i="4"/>
  <c r="AP49" i="4"/>
  <c r="AQ49" i="4"/>
  <c r="AR49" i="4"/>
  <c r="AS49" i="4"/>
  <c r="AT49" i="4"/>
  <c r="A50" i="4"/>
  <c r="S50" i="4"/>
  <c r="T50" i="4"/>
  <c r="U50" i="4"/>
  <c r="V50" i="4"/>
  <c r="W50" i="4"/>
  <c r="X50" i="4"/>
  <c r="Y50" i="4"/>
  <c r="Z50" i="4"/>
  <c r="AA50" i="4"/>
  <c r="AB50" i="4"/>
  <c r="AC50" i="4"/>
  <c r="AD50" i="4"/>
  <c r="AE50" i="4"/>
  <c r="AF50" i="4"/>
  <c r="AG50" i="4"/>
  <c r="AH50" i="4"/>
  <c r="AI50" i="4"/>
  <c r="AJ50" i="4"/>
  <c r="AK50" i="4"/>
  <c r="AL50" i="4"/>
  <c r="AM50" i="4"/>
  <c r="AN50" i="4"/>
  <c r="AO50" i="4"/>
  <c r="AP50" i="4"/>
  <c r="AQ50" i="4"/>
  <c r="AR50" i="4"/>
  <c r="AS50" i="4"/>
  <c r="AT50" i="4"/>
  <c r="A51" i="4"/>
  <c r="B51" i="4"/>
  <c r="C51" i="4"/>
  <c r="F51" i="4"/>
  <c r="G51" i="4"/>
  <c r="H51" i="4"/>
  <c r="I51" i="4"/>
  <c r="S51" i="4"/>
  <c r="T51" i="4"/>
  <c r="U51" i="4"/>
  <c r="V51" i="4"/>
  <c r="W51" i="4"/>
  <c r="X51" i="4"/>
  <c r="Y51" i="4"/>
  <c r="Z51" i="4"/>
  <c r="AA51" i="4"/>
  <c r="AB51" i="4"/>
  <c r="AC51" i="4"/>
  <c r="AD51" i="4"/>
  <c r="AE51" i="4"/>
  <c r="AF51" i="4"/>
  <c r="AG51" i="4"/>
  <c r="AH51" i="4"/>
  <c r="AI51" i="4"/>
  <c r="AJ51" i="4"/>
  <c r="AK51" i="4"/>
  <c r="AL51" i="4"/>
  <c r="AM51" i="4"/>
  <c r="AN51" i="4"/>
  <c r="AO51" i="4"/>
  <c r="AP51" i="4"/>
  <c r="AQ51" i="4"/>
  <c r="AR51" i="4"/>
  <c r="AS51" i="4"/>
  <c r="AT51" i="4"/>
  <c r="A52" i="4"/>
  <c r="B52" i="4"/>
  <c r="C52" i="4"/>
  <c r="F52" i="4"/>
  <c r="G52" i="4"/>
  <c r="H52" i="4"/>
  <c r="I52" i="4"/>
  <c r="J52" i="4"/>
  <c r="K52" i="4"/>
  <c r="R52" i="4"/>
  <c r="S52" i="4"/>
  <c r="T52" i="4"/>
  <c r="U52" i="4"/>
  <c r="V52" i="4"/>
  <c r="W52" i="4"/>
  <c r="X52" i="4"/>
  <c r="Y52" i="4"/>
  <c r="Z52" i="4"/>
  <c r="AA52" i="4"/>
  <c r="AB52" i="4"/>
  <c r="AC52" i="4"/>
  <c r="AD52" i="4"/>
  <c r="AE52" i="4"/>
  <c r="AF52" i="4"/>
  <c r="AG52" i="4"/>
  <c r="AH52" i="4"/>
  <c r="AI52" i="4"/>
  <c r="AJ52" i="4"/>
  <c r="AK52" i="4"/>
  <c r="AL52" i="4"/>
  <c r="AM52" i="4"/>
  <c r="AN52" i="4"/>
  <c r="AO52" i="4"/>
  <c r="AP52" i="4"/>
  <c r="AQ52" i="4"/>
  <c r="AR52" i="4"/>
  <c r="AS52" i="4"/>
  <c r="AT52" i="4"/>
  <c r="A53" i="4"/>
  <c r="B53" i="4"/>
  <c r="C53" i="4"/>
  <c r="G53" i="4"/>
  <c r="I53" i="4"/>
  <c r="L53" i="4"/>
  <c r="R53" i="4"/>
  <c r="S53" i="4"/>
  <c r="T53" i="4"/>
  <c r="U53" i="4"/>
  <c r="V53" i="4"/>
  <c r="W53" i="4"/>
  <c r="X53" i="4"/>
  <c r="Y53" i="4"/>
  <c r="Z53" i="4"/>
  <c r="AA53" i="4"/>
  <c r="AB53" i="4"/>
  <c r="AC53" i="4"/>
  <c r="AD53" i="4"/>
  <c r="AE53" i="4"/>
  <c r="AF53" i="4"/>
  <c r="AG53" i="4"/>
  <c r="AH53" i="4"/>
  <c r="AI53" i="4"/>
  <c r="AJ53" i="4"/>
  <c r="AK53" i="4"/>
  <c r="AL53" i="4"/>
  <c r="AM53" i="4"/>
  <c r="AN53" i="4"/>
  <c r="AO53" i="4"/>
  <c r="AP53" i="4"/>
  <c r="AQ53" i="4"/>
  <c r="AR53" i="4"/>
  <c r="AS53" i="4"/>
  <c r="AT53" i="4"/>
  <c r="A54" i="4"/>
  <c r="B54" i="4"/>
  <c r="C54" i="4"/>
  <c r="T54" i="4"/>
  <c r="U54" i="4"/>
  <c r="V54" i="4"/>
  <c r="W54" i="4"/>
  <c r="X54" i="4"/>
  <c r="Y54" i="4"/>
  <c r="Z54" i="4"/>
  <c r="AA54" i="4"/>
  <c r="AB54" i="4"/>
  <c r="AC54" i="4"/>
  <c r="AD54" i="4"/>
  <c r="AE54" i="4"/>
  <c r="AF54" i="4"/>
  <c r="AG54" i="4"/>
  <c r="AH54" i="4"/>
  <c r="AI54" i="4"/>
  <c r="AJ54" i="4"/>
  <c r="AK54" i="4"/>
  <c r="AL54" i="4"/>
  <c r="AM54" i="4"/>
  <c r="AN54" i="4"/>
  <c r="AO54" i="4"/>
  <c r="AP54" i="4"/>
  <c r="AQ54" i="4"/>
  <c r="AR54" i="4"/>
  <c r="AS54" i="4"/>
  <c r="AT54" i="4"/>
  <c r="A55" i="4"/>
  <c r="B55" i="4"/>
  <c r="C55" i="4"/>
  <c r="S55" i="4"/>
  <c r="T55" i="4"/>
  <c r="U55" i="4"/>
  <c r="V55" i="4"/>
  <c r="W55" i="4"/>
  <c r="X55" i="4"/>
  <c r="Y55" i="4"/>
  <c r="Z55" i="4"/>
  <c r="AA55" i="4"/>
  <c r="AB55" i="4"/>
  <c r="AC55" i="4"/>
  <c r="AD55" i="4"/>
  <c r="AE55" i="4"/>
  <c r="AF55" i="4"/>
  <c r="AG55" i="4"/>
  <c r="AH55" i="4"/>
  <c r="AI55" i="4"/>
  <c r="AJ55" i="4"/>
  <c r="AK55" i="4"/>
  <c r="AL55" i="4"/>
  <c r="AM55" i="4"/>
  <c r="AN55" i="4"/>
  <c r="AO55" i="4"/>
  <c r="AP55" i="4"/>
  <c r="AQ55" i="4"/>
  <c r="AR55" i="4"/>
  <c r="AS55" i="4"/>
  <c r="AT55" i="4"/>
  <c r="A56" i="4"/>
  <c r="B56" i="4"/>
  <c r="C56" i="4"/>
  <c r="S56" i="4"/>
  <c r="T56" i="4"/>
  <c r="U56" i="4"/>
  <c r="V56" i="4"/>
  <c r="W56" i="4"/>
  <c r="X56" i="4"/>
  <c r="Y56" i="4"/>
  <c r="Z56" i="4"/>
  <c r="AA56" i="4"/>
  <c r="AB56" i="4"/>
  <c r="AC56" i="4"/>
  <c r="AD56" i="4"/>
  <c r="AE56" i="4"/>
  <c r="AF56" i="4"/>
  <c r="AG56" i="4"/>
  <c r="AH56" i="4"/>
  <c r="AI56" i="4"/>
  <c r="AJ56" i="4"/>
  <c r="AK56" i="4"/>
  <c r="AL56" i="4"/>
  <c r="AM56" i="4"/>
  <c r="AN56" i="4"/>
  <c r="AO56" i="4"/>
  <c r="AP56" i="4"/>
  <c r="AQ56" i="4"/>
  <c r="AR56" i="4"/>
  <c r="AS56" i="4"/>
  <c r="AT56" i="4"/>
  <c r="A57" i="4"/>
  <c r="B57" i="4"/>
  <c r="C57" i="4"/>
  <c r="G57" i="4"/>
  <c r="I57" i="4"/>
  <c r="L57" i="4"/>
  <c r="P57" i="4"/>
  <c r="Q57" i="4"/>
  <c r="R57" i="4"/>
  <c r="S57" i="4"/>
  <c r="T57" i="4"/>
  <c r="U57" i="4"/>
  <c r="V57" i="4"/>
  <c r="W57" i="4"/>
  <c r="X57" i="4"/>
  <c r="Y57" i="4"/>
  <c r="Z57" i="4"/>
  <c r="AA57" i="4"/>
  <c r="AB57" i="4"/>
  <c r="AC57" i="4"/>
  <c r="AD57" i="4"/>
  <c r="AE57" i="4"/>
  <c r="AF57" i="4"/>
  <c r="AG57" i="4"/>
  <c r="AH57" i="4"/>
  <c r="AI57" i="4"/>
  <c r="AJ57" i="4"/>
  <c r="AK57" i="4"/>
  <c r="AL57" i="4"/>
  <c r="AM57" i="4"/>
  <c r="AN57" i="4"/>
  <c r="AO57" i="4"/>
  <c r="AP57" i="4"/>
  <c r="AQ57" i="4"/>
  <c r="AR57" i="4"/>
  <c r="AS57" i="4"/>
  <c r="AT57" i="4"/>
  <c r="A58" i="4"/>
  <c r="B58" i="4"/>
  <c r="C58" i="4"/>
  <c r="F58" i="4"/>
  <c r="G58" i="4"/>
  <c r="H58" i="4"/>
  <c r="S58" i="4"/>
  <c r="T58" i="4"/>
  <c r="U58" i="4"/>
  <c r="V58" i="4"/>
  <c r="W58" i="4"/>
  <c r="X58" i="4"/>
  <c r="Y58" i="4"/>
  <c r="Z58" i="4"/>
  <c r="AA58" i="4"/>
  <c r="AB58" i="4"/>
  <c r="AC58" i="4"/>
  <c r="AD58" i="4"/>
  <c r="AE58" i="4"/>
  <c r="AF58" i="4"/>
  <c r="AG58" i="4"/>
  <c r="AH58" i="4"/>
  <c r="AI58" i="4"/>
  <c r="AJ58" i="4"/>
  <c r="AK58" i="4"/>
  <c r="AL58" i="4"/>
  <c r="AM58" i="4"/>
  <c r="AN58" i="4"/>
  <c r="AO58" i="4"/>
  <c r="AP58" i="4"/>
  <c r="AQ58" i="4"/>
  <c r="AR58" i="4"/>
  <c r="AS58" i="4"/>
  <c r="AT58" i="4"/>
  <c r="A59" i="4"/>
  <c r="B59" i="4"/>
  <c r="C59" i="4"/>
  <c r="F59" i="4"/>
  <c r="G59" i="4"/>
  <c r="H59" i="4"/>
  <c r="S59" i="4"/>
  <c r="T59" i="4"/>
  <c r="U59" i="4"/>
  <c r="V59" i="4"/>
  <c r="W59" i="4"/>
  <c r="X59" i="4"/>
  <c r="Y59" i="4"/>
  <c r="Z59" i="4"/>
  <c r="AA59" i="4"/>
  <c r="AB59" i="4"/>
  <c r="AC59" i="4"/>
  <c r="AD59" i="4"/>
  <c r="AE59" i="4"/>
  <c r="AF59" i="4"/>
  <c r="AG59" i="4"/>
  <c r="AH59" i="4"/>
  <c r="AI59" i="4"/>
  <c r="AJ59" i="4"/>
  <c r="AK59" i="4"/>
  <c r="AL59" i="4"/>
  <c r="AM59" i="4"/>
  <c r="AN59" i="4"/>
  <c r="AO59" i="4"/>
  <c r="AP59" i="4"/>
  <c r="AQ59" i="4"/>
  <c r="AR59" i="4"/>
  <c r="AS59" i="4"/>
  <c r="AT59" i="4"/>
  <c r="A60" i="4"/>
  <c r="B60" i="4"/>
  <c r="C60" i="4"/>
  <c r="F60" i="4"/>
  <c r="G60" i="4"/>
  <c r="H60" i="4"/>
  <c r="S60" i="4"/>
  <c r="T60" i="4"/>
  <c r="U60" i="4"/>
  <c r="V60" i="4"/>
  <c r="W60" i="4"/>
  <c r="X60" i="4"/>
  <c r="Y60" i="4"/>
  <c r="Z60" i="4"/>
  <c r="AA60" i="4"/>
  <c r="AB60" i="4"/>
  <c r="AC60" i="4"/>
  <c r="AD60" i="4"/>
  <c r="AE60" i="4"/>
  <c r="AF60" i="4"/>
  <c r="AG60" i="4"/>
  <c r="AH60" i="4"/>
  <c r="AI60" i="4"/>
  <c r="AJ60" i="4"/>
  <c r="AK60" i="4"/>
  <c r="AL60" i="4"/>
  <c r="AM60" i="4"/>
  <c r="AN60" i="4"/>
  <c r="AO60" i="4"/>
  <c r="AP60" i="4"/>
  <c r="AQ60" i="4"/>
  <c r="AR60" i="4"/>
  <c r="AS60" i="4"/>
  <c r="AT60" i="4"/>
  <c r="A61" i="4"/>
  <c r="B61" i="4"/>
  <c r="C61" i="4"/>
  <c r="G61" i="4"/>
  <c r="I61" i="4"/>
  <c r="L61" i="4"/>
  <c r="N61" i="4"/>
  <c r="N62" i="4"/>
  <c r="R61" i="4"/>
  <c r="S61" i="4"/>
  <c r="T61" i="4"/>
  <c r="U61" i="4"/>
  <c r="V61" i="4"/>
  <c r="W61" i="4"/>
  <c r="X61" i="4"/>
  <c r="Y61" i="4"/>
  <c r="Z61" i="4"/>
  <c r="AA61" i="4"/>
  <c r="AB61" i="4"/>
  <c r="AC61" i="4"/>
  <c r="AD61" i="4"/>
  <c r="AE61" i="4"/>
  <c r="AF61" i="4"/>
  <c r="AG61" i="4"/>
  <c r="AH61" i="4"/>
  <c r="AI61" i="4"/>
  <c r="AJ61" i="4"/>
  <c r="AK61" i="4"/>
  <c r="AL61" i="4"/>
  <c r="AM61" i="4"/>
  <c r="AN61" i="4"/>
  <c r="AO61" i="4"/>
  <c r="AP61" i="4"/>
  <c r="AQ61" i="4"/>
  <c r="AR61" i="4"/>
  <c r="AS61" i="4"/>
  <c r="AT61" i="4"/>
  <c r="A62" i="4"/>
  <c r="B62" i="4"/>
  <c r="C62" i="4"/>
  <c r="F62" i="4"/>
  <c r="G62" i="4"/>
  <c r="H62" i="4"/>
  <c r="U62" i="4"/>
  <c r="V62" i="4"/>
  <c r="W62" i="4"/>
  <c r="X62" i="4"/>
  <c r="Y62" i="4"/>
  <c r="Z62" i="4"/>
  <c r="AA62" i="4"/>
  <c r="AB62" i="4"/>
  <c r="AC62" i="4"/>
  <c r="AD62" i="4"/>
  <c r="AE62" i="4"/>
  <c r="AF62" i="4"/>
  <c r="AG62" i="4"/>
  <c r="AH62" i="4"/>
  <c r="AI62" i="4"/>
  <c r="AJ62" i="4"/>
  <c r="AK62" i="4"/>
  <c r="AL62" i="4"/>
  <c r="AM62" i="4"/>
  <c r="AN62" i="4"/>
  <c r="AO62" i="4"/>
  <c r="AP62" i="4"/>
  <c r="AQ62" i="4"/>
  <c r="AR62" i="4"/>
  <c r="AS62" i="4"/>
  <c r="AT62" i="4"/>
  <c r="A63" i="4"/>
  <c r="B63" i="4"/>
  <c r="C63" i="4"/>
  <c r="F63" i="4"/>
  <c r="G63" i="4"/>
  <c r="H63" i="4"/>
  <c r="U63" i="4"/>
  <c r="V63" i="4"/>
  <c r="W63" i="4"/>
  <c r="X63" i="4"/>
  <c r="Y63" i="4"/>
  <c r="Z63" i="4"/>
  <c r="AA63" i="4"/>
  <c r="AB63" i="4"/>
  <c r="AC63" i="4"/>
  <c r="AD63" i="4"/>
  <c r="AE63" i="4"/>
  <c r="AF63" i="4"/>
  <c r="AG63" i="4"/>
  <c r="AH63" i="4"/>
  <c r="AI63" i="4"/>
  <c r="AJ63" i="4"/>
  <c r="AK63" i="4"/>
  <c r="AL63" i="4"/>
  <c r="AM63" i="4"/>
  <c r="AN63" i="4"/>
  <c r="AO63" i="4"/>
  <c r="AP63" i="4"/>
  <c r="AQ63" i="4"/>
  <c r="AR63" i="4"/>
  <c r="AS63" i="4"/>
  <c r="AT63" i="4"/>
  <c r="A64" i="4"/>
  <c r="B64" i="4"/>
  <c r="C64" i="4"/>
  <c r="F64" i="4"/>
  <c r="G64" i="4"/>
  <c r="H64" i="4"/>
  <c r="U64" i="4"/>
  <c r="V64" i="4"/>
  <c r="W64" i="4"/>
  <c r="X64" i="4"/>
  <c r="Y64" i="4"/>
  <c r="Z64" i="4"/>
  <c r="AA64" i="4"/>
  <c r="AB64" i="4"/>
  <c r="AC64" i="4"/>
  <c r="AD64" i="4"/>
  <c r="AE64" i="4"/>
  <c r="AF64" i="4"/>
  <c r="AG64" i="4"/>
  <c r="AH64" i="4"/>
  <c r="AI64" i="4"/>
  <c r="AJ64" i="4"/>
  <c r="AK64" i="4"/>
  <c r="AL64" i="4"/>
  <c r="AM64" i="4"/>
  <c r="AN64" i="4"/>
  <c r="AO64" i="4"/>
  <c r="AP64" i="4"/>
  <c r="AQ64" i="4"/>
  <c r="AR64" i="4"/>
  <c r="AS64" i="4"/>
  <c r="AT64" i="4"/>
  <c r="A65" i="4"/>
  <c r="B65" i="4"/>
  <c r="C65" i="4"/>
  <c r="G65" i="4"/>
  <c r="I65" i="4"/>
  <c r="N65" i="4"/>
  <c r="Q65" i="4"/>
  <c r="S65" i="4"/>
  <c r="T65" i="4"/>
  <c r="U65" i="4"/>
  <c r="V65" i="4"/>
  <c r="W65" i="4"/>
  <c r="X65" i="4"/>
  <c r="Y65" i="4"/>
  <c r="Z65" i="4"/>
  <c r="AA65" i="4"/>
  <c r="AB65" i="4"/>
  <c r="AC65" i="4"/>
  <c r="AD65" i="4"/>
  <c r="AE65" i="4"/>
  <c r="AF65" i="4"/>
  <c r="AG65" i="4"/>
  <c r="AH65" i="4"/>
  <c r="AI65" i="4"/>
  <c r="AJ65" i="4"/>
  <c r="AK65" i="4"/>
  <c r="AL65" i="4"/>
  <c r="AM65" i="4"/>
  <c r="AN65" i="4"/>
  <c r="AO65" i="4"/>
  <c r="AP65" i="4"/>
  <c r="AQ65" i="4"/>
  <c r="AR65" i="4"/>
  <c r="AS65" i="4"/>
  <c r="AT65" i="4"/>
  <c r="A66" i="4"/>
  <c r="B66" i="4"/>
  <c r="C66" i="4"/>
  <c r="S66" i="4"/>
  <c r="T66" i="4"/>
  <c r="U66" i="4"/>
  <c r="V66" i="4"/>
  <c r="W66" i="4"/>
  <c r="X66" i="4"/>
  <c r="Y66" i="4"/>
  <c r="Z66" i="4"/>
  <c r="AA66" i="4"/>
  <c r="AB66" i="4"/>
  <c r="AC66" i="4"/>
  <c r="AD66" i="4"/>
  <c r="AE66" i="4"/>
  <c r="AF66" i="4"/>
  <c r="AG66" i="4"/>
  <c r="AH66" i="4"/>
  <c r="AI66" i="4"/>
  <c r="AJ66" i="4"/>
  <c r="AK66" i="4"/>
  <c r="AL66" i="4"/>
  <c r="AM66" i="4"/>
  <c r="AN66" i="4"/>
  <c r="AO66" i="4"/>
  <c r="AP66" i="4"/>
  <c r="AQ66" i="4"/>
  <c r="AR66" i="4"/>
  <c r="AS66" i="4"/>
  <c r="AT66" i="4"/>
  <c r="A67" i="4"/>
  <c r="B67" i="4"/>
  <c r="C67" i="4"/>
  <c r="S67" i="4"/>
  <c r="T67" i="4"/>
  <c r="U67" i="4"/>
  <c r="V67" i="4"/>
  <c r="W67" i="4"/>
  <c r="X67" i="4"/>
  <c r="Y67" i="4"/>
  <c r="Z67" i="4"/>
  <c r="AA67" i="4"/>
  <c r="AB67" i="4"/>
  <c r="AC67" i="4"/>
  <c r="AD67" i="4"/>
  <c r="AE67" i="4"/>
  <c r="AF67" i="4"/>
  <c r="AG67" i="4"/>
  <c r="AH67" i="4"/>
  <c r="AI67" i="4"/>
  <c r="AJ67" i="4"/>
  <c r="AK67" i="4"/>
  <c r="AL67" i="4"/>
  <c r="AM67" i="4"/>
  <c r="AN67" i="4"/>
  <c r="AO67" i="4"/>
  <c r="AP67" i="4"/>
  <c r="AQ67" i="4"/>
  <c r="AR67" i="4"/>
  <c r="AS67" i="4"/>
  <c r="AT67" i="4"/>
  <c r="A68" i="4"/>
  <c r="B68" i="4"/>
  <c r="C68" i="4"/>
  <c r="S68" i="4"/>
  <c r="T68" i="4"/>
  <c r="U68" i="4"/>
  <c r="V68" i="4"/>
  <c r="W68" i="4"/>
  <c r="X68" i="4"/>
  <c r="Y68" i="4"/>
  <c r="Z68" i="4"/>
  <c r="AA68" i="4"/>
  <c r="AB68" i="4"/>
  <c r="AC68" i="4"/>
  <c r="AD68" i="4"/>
  <c r="AE68" i="4"/>
  <c r="AF68" i="4"/>
  <c r="AG68" i="4"/>
  <c r="AH68" i="4"/>
  <c r="AI68" i="4"/>
  <c r="AJ68" i="4"/>
  <c r="AK68" i="4"/>
  <c r="AL68" i="4"/>
  <c r="AM68" i="4"/>
  <c r="AN68" i="4"/>
  <c r="AO68" i="4"/>
  <c r="AP68" i="4"/>
  <c r="AQ68" i="4"/>
  <c r="AR68" i="4"/>
  <c r="AS68" i="4"/>
  <c r="AT68" i="4"/>
  <c r="A69" i="4"/>
  <c r="B69" i="4"/>
  <c r="C69" i="4"/>
  <c r="G69" i="4"/>
  <c r="I69" i="4"/>
  <c r="L69" i="4"/>
  <c r="R69" i="4"/>
  <c r="S69" i="4"/>
  <c r="T69" i="4"/>
  <c r="U69" i="4"/>
  <c r="V69" i="4"/>
  <c r="W69" i="4"/>
  <c r="X69" i="4"/>
  <c r="Y69" i="4"/>
  <c r="Z69" i="4"/>
  <c r="AA69" i="4"/>
  <c r="AB69" i="4"/>
  <c r="AC69" i="4"/>
  <c r="AD69" i="4"/>
  <c r="AE69" i="4"/>
  <c r="AF69" i="4"/>
  <c r="AG69" i="4"/>
  <c r="AH69" i="4"/>
  <c r="AI69" i="4"/>
  <c r="AJ69" i="4"/>
  <c r="AK69" i="4"/>
  <c r="AL69" i="4"/>
  <c r="AM69" i="4"/>
  <c r="AN69" i="4"/>
  <c r="AO69" i="4"/>
  <c r="AP69" i="4"/>
  <c r="AQ69" i="4"/>
  <c r="AR69" i="4"/>
  <c r="AS69" i="4"/>
  <c r="AT69" i="4"/>
  <c r="A70" i="4"/>
  <c r="B70" i="4"/>
  <c r="C70" i="4"/>
  <c r="U70" i="4"/>
  <c r="V70" i="4"/>
  <c r="W70" i="4"/>
  <c r="X70" i="4"/>
  <c r="Y70" i="4"/>
  <c r="Z70" i="4"/>
  <c r="AA70" i="4"/>
  <c r="AB70" i="4"/>
  <c r="AC70" i="4"/>
  <c r="AD70" i="4"/>
  <c r="AE70" i="4"/>
  <c r="AF70" i="4"/>
  <c r="AG70" i="4"/>
  <c r="AH70" i="4"/>
  <c r="AI70" i="4"/>
  <c r="AJ70" i="4"/>
  <c r="AK70" i="4"/>
  <c r="AL70" i="4"/>
  <c r="AM70" i="4"/>
  <c r="AN70" i="4"/>
  <c r="AO70" i="4"/>
  <c r="AP70" i="4"/>
  <c r="AQ70" i="4"/>
  <c r="AR70" i="4"/>
  <c r="AS70" i="4"/>
  <c r="AT70" i="4"/>
  <c r="A71" i="4"/>
  <c r="B71" i="4"/>
  <c r="C71" i="4"/>
  <c r="U71" i="4"/>
  <c r="V71" i="4"/>
  <c r="W71" i="4"/>
  <c r="X71" i="4"/>
  <c r="Y71" i="4"/>
  <c r="Z71" i="4"/>
  <c r="AA71" i="4"/>
  <c r="AB71" i="4"/>
  <c r="AC71" i="4"/>
  <c r="AD71" i="4"/>
  <c r="AE71" i="4"/>
  <c r="AF71" i="4"/>
  <c r="AG71" i="4"/>
  <c r="AH71" i="4"/>
  <c r="AI71" i="4"/>
  <c r="AJ71" i="4"/>
  <c r="AK71" i="4"/>
  <c r="AL71" i="4"/>
  <c r="AM71" i="4"/>
  <c r="AN71" i="4"/>
  <c r="AO71" i="4"/>
  <c r="AP71" i="4"/>
  <c r="AQ71" i="4"/>
  <c r="AR71" i="4"/>
  <c r="AS71" i="4"/>
  <c r="AT71" i="4"/>
  <c r="A72" i="4"/>
  <c r="B72" i="4"/>
  <c r="C72" i="4"/>
  <c r="U72" i="4"/>
  <c r="V72" i="4"/>
  <c r="W72" i="4"/>
  <c r="X72" i="4"/>
  <c r="Y72" i="4"/>
  <c r="Z72" i="4"/>
  <c r="AA72" i="4"/>
  <c r="AB72" i="4"/>
  <c r="AC72" i="4"/>
  <c r="AD72" i="4"/>
  <c r="AE72" i="4"/>
  <c r="AF72" i="4"/>
  <c r="AG72" i="4"/>
  <c r="AH72" i="4"/>
  <c r="AI72" i="4"/>
  <c r="AJ72" i="4"/>
  <c r="AK72" i="4"/>
  <c r="AL72" i="4"/>
  <c r="AM72" i="4"/>
  <c r="AN72" i="4"/>
  <c r="AO72" i="4"/>
  <c r="AP72" i="4"/>
  <c r="AQ72" i="4"/>
  <c r="AR72" i="4"/>
  <c r="AS72" i="4"/>
  <c r="AT72" i="4"/>
  <c r="A73" i="4"/>
  <c r="B73" i="4"/>
  <c r="C73" i="4"/>
  <c r="F73" i="4"/>
  <c r="G73" i="4"/>
  <c r="H73" i="4"/>
  <c r="I73" i="4"/>
  <c r="J73" i="4"/>
  <c r="K73" i="4"/>
  <c r="L73" i="4"/>
  <c r="M73" i="4"/>
  <c r="N73" i="4"/>
  <c r="O73" i="4"/>
  <c r="P73" i="4"/>
  <c r="Q73" i="4"/>
  <c r="R73" i="4"/>
  <c r="S73" i="4"/>
  <c r="T73" i="4"/>
  <c r="U73" i="4"/>
  <c r="V73" i="4"/>
  <c r="W73" i="4"/>
  <c r="X73" i="4"/>
  <c r="Y73" i="4"/>
  <c r="Z73" i="4"/>
  <c r="AA73" i="4"/>
  <c r="AB73" i="4"/>
  <c r="AC73" i="4"/>
  <c r="AD73" i="4"/>
  <c r="AE73" i="4"/>
  <c r="AF73" i="4"/>
  <c r="AG73" i="4"/>
  <c r="AH73" i="4"/>
  <c r="AI73" i="4"/>
  <c r="AJ73" i="4"/>
  <c r="AK73" i="4"/>
  <c r="AL73" i="4"/>
  <c r="AM73" i="4"/>
  <c r="AN73" i="4"/>
  <c r="AO73" i="4"/>
  <c r="AP73" i="4"/>
  <c r="AQ73" i="4"/>
  <c r="AR73" i="4"/>
  <c r="AS73" i="4"/>
  <c r="AT73" i="4"/>
  <c r="D40" i="4"/>
  <c r="D38" i="4"/>
  <c r="AM38" i="4"/>
  <c r="AO38" i="4"/>
  <c r="AP38" i="4"/>
  <c r="Q39" i="4"/>
  <c r="V39" i="4"/>
  <c r="A40" i="4"/>
  <c r="F35" i="3"/>
  <c r="F73" i="3" s="1"/>
  <c r="W73" i="3" s="1"/>
  <c r="AD73" i="3" s="1"/>
  <c r="AO73" i="3" s="1"/>
  <c r="Q32" i="3"/>
  <c r="Q70" i="3"/>
  <c r="AJ70" i="3" s="1"/>
  <c r="J32" i="3"/>
  <c r="J70" i="3"/>
  <c r="X70" i="3"/>
  <c r="AC70" i="3" s="1"/>
  <c r="AO70" i="3"/>
  <c r="O70" i="3"/>
  <c r="AH70" i="3"/>
  <c r="H70" i="3"/>
  <c r="V70" i="3"/>
  <c r="F70" i="3"/>
  <c r="T70" i="3"/>
  <c r="H29" i="3"/>
  <c r="H67" i="3"/>
  <c r="W67" i="3" s="1"/>
  <c r="AE67" i="3" s="1"/>
  <c r="AP67" i="3" s="1"/>
  <c r="F67" i="3"/>
  <c r="U67" i="3"/>
  <c r="AC67" i="3"/>
  <c r="AN67" i="3"/>
  <c r="I67" i="3"/>
  <c r="X67" i="3"/>
  <c r="F26" i="3"/>
  <c r="G64" i="3"/>
  <c r="X64" i="3"/>
  <c r="N22" i="3"/>
  <c r="N60" i="3" s="1"/>
  <c r="AJ60" i="3" s="1"/>
  <c r="H23" i="3"/>
  <c r="H61" i="3" s="1"/>
  <c r="W61" i="3" s="1"/>
  <c r="AF60" i="3" s="1"/>
  <c r="AP60" i="3" s="1"/>
  <c r="H60" i="3"/>
  <c r="W60" i="3"/>
  <c r="J18" i="3"/>
  <c r="J56" i="3" s="1"/>
  <c r="AE56" i="3" s="1"/>
  <c r="F19" i="3"/>
  <c r="F57" i="3" s="1"/>
  <c r="W57" i="3" s="1"/>
  <c r="AA56" i="3" s="1"/>
  <c r="AH56" i="3" s="1"/>
  <c r="F56" i="3"/>
  <c r="W56" i="3"/>
  <c r="M13" i="3"/>
  <c r="M51" i="3"/>
  <c r="AG51" i="3"/>
  <c r="J13" i="3"/>
  <c r="J51" i="3"/>
  <c r="AA51" i="3" s="1"/>
  <c r="AD51" i="3" s="1"/>
  <c r="AK51" i="3" s="1"/>
  <c r="H51" i="3"/>
  <c r="Y51" i="3"/>
  <c r="F51" i="3"/>
  <c r="W51" i="3"/>
  <c r="M10" i="3"/>
  <c r="M48" i="3" s="1"/>
  <c r="AG48" i="3" s="1"/>
  <c r="J10" i="3"/>
  <c r="J48" i="3" s="1"/>
  <c r="AA48" i="3" s="1"/>
  <c r="AD48" i="3" s="1"/>
  <c r="AK48" i="3" s="1"/>
  <c r="H48" i="3"/>
  <c r="Y48" i="3"/>
  <c r="F48" i="3"/>
  <c r="W48" i="3"/>
  <c r="O7" i="3"/>
  <c r="O45" i="3"/>
  <c r="AI45" i="3" s="1"/>
  <c r="J7" i="3"/>
  <c r="J45" i="3"/>
  <c r="AA45" i="3" s="1"/>
  <c r="AD45" i="3" s="1"/>
  <c r="AM45" i="3" s="1"/>
  <c r="M45" i="3"/>
  <c r="AG45" i="3"/>
  <c r="H45" i="3"/>
  <c r="Y45" i="3"/>
  <c r="F45" i="3"/>
  <c r="W45" i="3"/>
  <c r="M4" i="3"/>
  <c r="M42" i="3" s="1"/>
  <c r="AG42" i="3" s="1"/>
  <c r="J4" i="3"/>
  <c r="J42" i="3" s="1"/>
  <c r="AA42" i="3" s="1"/>
  <c r="AD42" i="3" s="1"/>
  <c r="AJ42" i="3" s="1"/>
  <c r="AG43" i="3" s="1"/>
  <c r="H42" i="3"/>
  <c r="Y42" i="3"/>
  <c r="F42" i="3"/>
  <c r="W42" i="3"/>
  <c r="A42" i="3"/>
  <c r="B42" i="3"/>
  <c r="C42" i="3"/>
  <c r="K42" i="3"/>
  <c r="N42" i="3"/>
  <c r="O42" i="3"/>
  <c r="P42" i="3"/>
  <c r="Q42" i="3"/>
  <c r="R42" i="3"/>
  <c r="S42" i="3"/>
  <c r="T42" i="3"/>
  <c r="U42" i="3"/>
  <c r="V42" i="3"/>
  <c r="AK42" i="3"/>
  <c r="AL42" i="3"/>
  <c r="AM42" i="3"/>
  <c r="AN42" i="3"/>
  <c r="AO42" i="3"/>
  <c r="AP42" i="3"/>
  <c r="AQ42" i="3"/>
  <c r="AR42" i="3"/>
  <c r="AS42" i="3"/>
  <c r="AT42" i="3"/>
  <c r="A43" i="3"/>
  <c r="B43" i="3"/>
  <c r="C43" i="3"/>
  <c r="F43" i="3"/>
  <c r="G43" i="3"/>
  <c r="H43" i="3"/>
  <c r="I43" i="3"/>
  <c r="J43" i="3"/>
  <c r="K43" i="3"/>
  <c r="L43" i="3"/>
  <c r="M43" i="3"/>
  <c r="N43" i="3"/>
  <c r="O43" i="3"/>
  <c r="P43" i="3"/>
  <c r="Q43" i="3"/>
  <c r="R43" i="3"/>
  <c r="S43" i="3"/>
  <c r="T43" i="3"/>
  <c r="U43" i="3"/>
  <c r="V43" i="3"/>
  <c r="W43" i="3"/>
  <c r="X43" i="3"/>
  <c r="Y43" i="3"/>
  <c r="Z43" i="3"/>
  <c r="AA43" i="3"/>
  <c r="AB43" i="3"/>
  <c r="AI43" i="3"/>
  <c r="AJ43" i="3"/>
  <c r="AK43" i="3"/>
  <c r="AL43" i="3"/>
  <c r="AM43" i="3"/>
  <c r="AN43" i="3"/>
  <c r="AO43" i="3"/>
  <c r="AP43" i="3"/>
  <c r="AQ43" i="3"/>
  <c r="AR43" i="3"/>
  <c r="AS43" i="3"/>
  <c r="AT43" i="3"/>
  <c r="A44" i="3"/>
  <c r="B44" i="3"/>
  <c r="C44" i="3"/>
  <c r="F44" i="3"/>
  <c r="G44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U44" i="3"/>
  <c r="V44" i="3"/>
  <c r="W44" i="3"/>
  <c r="X44" i="3"/>
  <c r="Y44" i="3"/>
  <c r="Z44" i="3"/>
  <c r="AA44" i="3"/>
  <c r="AB44" i="3"/>
  <c r="AC44" i="3"/>
  <c r="AD44" i="3"/>
  <c r="AE44" i="3"/>
  <c r="AF44" i="3"/>
  <c r="AG44" i="3"/>
  <c r="AH44" i="3"/>
  <c r="AI44" i="3"/>
  <c r="AJ44" i="3"/>
  <c r="AK44" i="3"/>
  <c r="AL44" i="3"/>
  <c r="AM44" i="3"/>
  <c r="AN44" i="3"/>
  <c r="AO44" i="3"/>
  <c r="AP44" i="3"/>
  <c r="AQ44" i="3"/>
  <c r="AR44" i="3"/>
  <c r="AS44" i="3"/>
  <c r="AT44" i="3"/>
  <c r="A45" i="3"/>
  <c r="B45" i="3"/>
  <c r="C45" i="3"/>
  <c r="K45" i="3"/>
  <c r="Q45" i="3"/>
  <c r="R45" i="3"/>
  <c r="S45" i="3"/>
  <c r="T45" i="3"/>
  <c r="U45" i="3"/>
  <c r="V45" i="3"/>
  <c r="A46" i="3"/>
  <c r="B46" i="3"/>
  <c r="C46" i="3"/>
  <c r="F46" i="3"/>
  <c r="G46" i="3"/>
  <c r="H46" i="3"/>
  <c r="I46" i="3"/>
  <c r="J46" i="3"/>
  <c r="K46" i="3"/>
  <c r="L46" i="3"/>
  <c r="M46" i="3"/>
  <c r="N46" i="3"/>
  <c r="O46" i="3"/>
  <c r="P46" i="3"/>
  <c r="Q46" i="3"/>
  <c r="R46" i="3"/>
  <c r="S46" i="3"/>
  <c r="T46" i="3"/>
  <c r="U46" i="3"/>
  <c r="V46" i="3"/>
  <c r="W46" i="3"/>
  <c r="X46" i="3"/>
  <c r="Y46" i="3"/>
  <c r="Z46" i="3"/>
  <c r="AA46" i="3"/>
  <c r="AB46" i="3"/>
  <c r="AJ46" i="3"/>
  <c r="AK46" i="3"/>
  <c r="AL46" i="3"/>
  <c r="AM46" i="3"/>
  <c r="AN46" i="3"/>
  <c r="AO46" i="3"/>
  <c r="AP46" i="3"/>
  <c r="AQ46" i="3"/>
  <c r="AR46" i="3"/>
  <c r="AS46" i="3"/>
  <c r="AT46" i="3"/>
  <c r="A47" i="3"/>
  <c r="B47" i="3"/>
  <c r="C47" i="3"/>
  <c r="F47" i="3"/>
  <c r="G47" i="3"/>
  <c r="H47" i="3"/>
  <c r="I47" i="3"/>
  <c r="J47" i="3"/>
  <c r="K47" i="3"/>
  <c r="L47" i="3"/>
  <c r="M47" i="3"/>
  <c r="N47" i="3"/>
  <c r="O47" i="3"/>
  <c r="P47" i="3"/>
  <c r="Q47" i="3"/>
  <c r="R47" i="3"/>
  <c r="S47" i="3"/>
  <c r="T47" i="3"/>
  <c r="U47" i="3"/>
  <c r="V47" i="3"/>
  <c r="W47" i="3"/>
  <c r="X47" i="3"/>
  <c r="Y47" i="3"/>
  <c r="Z47" i="3"/>
  <c r="AA47" i="3"/>
  <c r="AB47" i="3"/>
  <c r="AC47" i="3"/>
  <c r="AD47" i="3"/>
  <c r="AE47" i="3"/>
  <c r="AF47" i="3"/>
  <c r="AG47" i="3"/>
  <c r="AH47" i="3"/>
  <c r="AI47" i="3"/>
  <c r="AJ47" i="3"/>
  <c r="AK47" i="3"/>
  <c r="AL47" i="3"/>
  <c r="AM47" i="3"/>
  <c r="AN47" i="3"/>
  <c r="AO47" i="3"/>
  <c r="AP47" i="3"/>
  <c r="AQ47" i="3"/>
  <c r="AR47" i="3"/>
  <c r="AS47" i="3"/>
  <c r="AT47" i="3"/>
  <c r="A48" i="3"/>
  <c r="B48" i="3"/>
  <c r="C48" i="3"/>
  <c r="K48" i="3"/>
  <c r="O48" i="3"/>
  <c r="P48" i="3"/>
  <c r="Q48" i="3"/>
  <c r="R48" i="3"/>
  <c r="S48" i="3"/>
  <c r="T48" i="3"/>
  <c r="U48" i="3"/>
  <c r="V48" i="3"/>
  <c r="AU48" i="3"/>
  <c r="A49" i="3"/>
  <c r="B49" i="3"/>
  <c r="C49" i="3"/>
  <c r="F49" i="3"/>
  <c r="G49" i="3"/>
  <c r="H49" i="3"/>
  <c r="I49" i="3"/>
  <c r="J49" i="3"/>
  <c r="K49" i="3"/>
  <c r="L49" i="3"/>
  <c r="M49" i="3"/>
  <c r="N49" i="3"/>
  <c r="O49" i="3"/>
  <c r="P49" i="3"/>
  <c r="Q49" i="3"/>
  <c r="R49" i="3"/>
  <c r="S49" i="3"/>
  <c r="T49" i="3"/>
  <c r="U49" i="3"/>
  <c r="V49" i="3"/>
  <c r="W49" i="3"/>
  <c r="X49" i="3"/>
  <c r="Y49" i="3"/>
  <c r="Z49" i="3"/>
  <c r="AA49" i="3"/>
  <c r="AB49" i="3"/>
  <c r="AJ49" i="3"/>
  <c r="AK49" i="3"/>
  <c r="AL49" i="3"/>
  <c r="AM49" i="3"/>
  <c r="AN49" i="3"/>
  <c r="AO49" i="3"/>
  <c r="AP49" i="3"/>
  <c r="AQ49" i="3"/>
  <c r="AR49" i="3"/>
  <c r="AS49" i="3"/>
  <c r="AT49" i="3"/>
  <c r="A50" i="3"/>
  <c r="B50" i="3"/>
  <c r="C50" i="3"/>
  <c r="F50" i="3"/>
  <c r="G50" i="3"/>
  <c r="H50" i="3"/>
  <c r="I50" i="3"/>
  <c r="J50" i="3"/>
  <c r="K50" i="3"/>
  <c r="L50" i="3"/>
  <c r="M50" i="3"/>
  <c r="N50" i="3"/>
  <c r="O50" i="3"/>
  <c r="P50" i="3"/>
  <c r="Q50" i="3"/>
  <c r="R50" i="3"/>
  <c r="S50" i="3"/>
  <c r="T50" i="3"/>
  <c r="U50" i="3"/>
  <c r="V50" i="3"/>
  <c r="W50" i="3"/>
  <c r="X50" i="3"/>
  <c r="Y50" i="3"/>
  <c r="Z50" i="3"/>
  <c r="AA50" i="3"/>
  <c r="AB50" i="3"/>
  <c r="AC50" i="3"/>
  <c r="AD50" i="3"/>
  <c r="AE50" i="3"/>
  <c r="AF50" i="3"/>
  <c r="AG50" i="3"/>
  <c r="AH50" i="3"/>
  <c r="AI50" i="3"/>
  <c r="AJ50" i="3"/>
  <c r="AK50" i="3"/>
  <c r="AL50" i="3"/>
  <c r="AM50" i="3"/>
  <c r="AN50" i="3"/>
  <c r="AO50" i="3"/>
  <c r="AP50" i="3"/>
  <c r="AQ50" i="3"/>
  <c r="AR50" i="3"/>
  <c r="AS50" i="3"/>
  <c r="AT50" i="3"/>
  <c r="A51" i="3"/>
  <c r="B51" i="3"/>
  <c r="C51" i="3"/>
  <c r="K51" i="3"/>
  <c r="O51" i="3"/>
  <c r="P51" i="3"/>
  <c r="Q51" i="3"/>
  <c r="R51" i="3"/>
  <c r="S51" i="3"/>
  <c r="T51" i="3"/>
  <c r="U51" i="3"/>
  <c r="V51" i="3"/>
  <c r="AL51" i="3"/>
  <c r="AM51" i="3"/>
  <c r="AN51" i="3"/>
  <c r="AO51" i="3"/>
  <c r="AP51" i="3"/>
  <c r="AQ51" i="3"/>
  <c r="AR51" i="3"/>
  <c r="AS51" i="3"/>
  <c r="AT51" i="3"/>
  <c r="A52" i="3"/>
  <c r="B52" i="3"/>
  <c r="C52" i="3"/>
  <c r="F52" i="3"/>
  <c r="G52" i="3"/>
  <c r="H52" i="3"/>
  <c r="I52" i="3"/>
  <c r="J52" i="3"/>
  <c r="K52" i="3"/>
  <c r="L52" i="3"/>
  <c r="M52" i="3"/>
  <c r="N52" i="3"/>
  <c r="O52" i="3"/>
  <c r="P52" i="3"/>
  <c r="Q52" i="3"/>
  <c r="R52" i="3"/>
  <c r="S52" i="3"/>
  <c r="T52" i="3"/>
  <c r="U52" i="3"/>
  <c r="V52" i="3"/>
  <c r="W52" i="3"/>
  <c r="X52" i="3"/>
  <c r="Y52" i="3"/>
  <c r="Z52" i="3"/>
  <c r="AA52" i="3"/>
  <c r="AB52" i="3"/>
  <c r="AJ52" i="3"/>
  <c r="AK52" i="3"/>
  <c r="AL52" i="3"/>
  <c r="AM52" i="3"/>
  <c r="AN52" i="3"/>
  <c r="AO52" i="3"/>
  <c r="AP52" i="3"/>
  <c r="AQ52" i="3"/>
  <c r="AR52" i="3"/>
  <c r="AS52" i="3"/>
  <c r="AT52" i="3"/>
  <c r="A53" i="3"/>
  <c r="B53" i="3"/>
  <c r="C53" i="3"/>
  <c r="F53" i="3"/>
  <c r="G53" i="3"/>
  <c r="H53" i="3"/>
  <c r="I53" i="3"/>
  <c r="J53" i="3"/>
  <c r="K53" i="3"/>
  <c r="L53" i="3"/>
  <c r="M53" i="3"/>
  <c r="N53" i="3"/>
  <c r="O53" i="3"/>
  <c r="P53" i="3"/>
  <c r="Q53" i="3"/>
  <c r="R53" i="3"/>
  <c r="S53" i="3"/>
  <c r="T53" i="3"/>
  <c r="U53" i="3"/>
  <c r="V53" i="3"/>
  <c r="W53" i="3"/>
  <c r="X53" i="3"/>
  <c r="Y53" i="3"/>
  <c r="Z53" i="3"/>
  <c r="AA53" i="3"/>
  <c r="AB53" i="3"/>
  <c r="AC53" i="3"/>
  <c r="AD53" i="3"/>
  <c r="AE53" i="3"/>
  <c r="AF53" i="3"/>
  <c r="AG53" i="3"/>
  <c r="AH53" i="3"/>
  <c r="AI53" i="3"/>
  <c r="AJ53" i="3"/>
  <c r="AK53" i="3"/>
  <c r="AL53" i="3"/>
  <c r="AM53" i="3"/>
  <c r="AN53" i="3"/>
  <c r="AO53" i="3"/>
  <c r="AP53" i="3"/>
  <c r="AQ53" i="3"/>
  <c r="AR53" i="3"/>
  <c r="AS53" i="3"/>
  <c r="AT53" i="3"/>
  <c r="A54" i="3"/>
  <c r="B54" i="3"/>
  <c r="C54" i="3"/>
  <c r="F54" i="3"/>
  <c r="G54" i="3"/>
  <c r="H54" i="3"/>
  <c r="I54" i="3"/>
  <c r="J54" i="3"/>
  <c r="K54" i="3"/>
  <c r="L54" i="3"/>
  <c r="M54" i="3"/>
  <c r="N54" i="3"/>
  <c r="O54" i="3"/>
  <c r="P54" i="3"/>
  <c r="Q54" i="3"/>
  <c r="R54" i="3"/>
  <c r="S54" i="3"/>
  <c r="T54" i="3"/>
  <c r="U54" i="3"/>
  <c r="V54" i="3"/>
  <c r="W54" i="3"/>
  <c r="X54" i="3"/>
  <c r="Y54" i="3"/>
  <c r="Z54" i="3"/>
  <c r="AA54" i="3"/>
  <c r="AB54" i="3"/>
  <c r="AC54" i="3"/>
  <c r="AD54" i="3"/>
  <c r="AE54" i="3"/>
  <c r="AF54" i="3"/>
  <c r="AG54" i="3"/>
  <c r="AH54" i="3"/>
  <c r="AI54" i="3"/>
  <c r="AJ54" i="3"/>
  <c r="AK54" i="3"/>
  <c r="AL54" i="3"/>
  <c r="AM54" i="3"/>
  <c r="AN54" i="3"/>
  <c r="AO54" i="3"/>
  <c r="AP54" i="3"/>
  <c r="AQ54" i="3"/>
  <c r="AR54" i="3"/>
  <c r="AS54" i="3"/>
  <c r="AT54" i="3"/>
  <c r="A55" i="3"/>
  <c r="D55" i="3"/>
  <c r="A56" i="3"/>
  <c r="B56" i="3"/>
  <c r="C56" i="3"/>
  <c r="H56" i="3"/>
  <c r="K56" i="3"/>
  <c r="L56" i="3"/>
  <c r="M56" i="3"/>
  <c r="N56" i="3"/>
  <c r="O56" i="3"/>
  <c r="P56" i="3"/>
  <c r="Q56" i="3"/>
  <c r="R56" i="3"/>
  <c r="S56" i="3"/>
  <c r="T56" i="3"/>
  <c r="U56" i="3"/>
  <c r="V56" i="3"/>
  <c r="AJ56" i="3"/>
  <c r="AK56" i="3"/>
  <c r="AL56" i="3"/>
  <c r="AM56" i="3"/>
  <c r="AN56" i="3"/>
  <c r="AO56" i="3"/>
  <c r="AP56" i="3"/>
  <c r="AQ56" i="3"/>
  <c r="AR56" i="3"/>
  <c r="AS56" i="3"/>
  <c r="AT56" i="3"/>
  <c r="A57" i="3"/>
  <c r="B57" i="3"/>
  <c r="C57" i="3"/>
  <c r="K57" i="3"/>
  <c r="L57" i="3"/>
  <c r="M57" i="3"/>
  <c r="N57" i="3"/>
  <c r="O57" i="3"/>
  <c r="P57" i="3"/>
  <c r="Q57" i="3"/>
  <c r="R57" i="3"/>
  <c r="S57" i="3"/>
  <c r="T57" i="3"/>
  <c r="U57" i="3"/>
  <c r="V57" i="3"/>
  <c r="AJ57" i="3"/>
  <c r="AK57" i="3"/>
  <c r="AL57" i="3"/>
  <c r="AM57" i="3"/>
  <c r="AN57" i="3"/>
  <c r="AO57" i="3"/>
  <c r="AP57" i="3"/>
  <c r="AQ57" i="3"/>
  <c r="AR57" i="3"/>
  <c r="AS57" i="3"/>
  <c r="AT57" i="3"/>
  <c r="A58" i="3"/>
  <c r="B58" i="3"/>
  <c r="C58" i="3"/>
  <c r="F58" i="3"/>
  <c r="G58" i="3"/>
  <c r="H58" i="3"/>
  <c r="I58" i="3"/>
  <c r="J58" i="3"/>
  <c r="K58" i="3"/>
  <c r="L58" i="3"/>
  <c r="M58" i="3"/>
  <c r="N58" i="3"/>
  <c r="O58" i="3"/>
  <c r="P58" i="3"/>
  <c r="Q58" i="3"/>
  <c r="R58" i="3"/>
  <c r="S58" i="3"/>
  <c r="T58" i="3"/>
  <c r="U58" i="3"/>
  <c r="V58" i="3"/>
  <c r="W58" i="3"/>
  <c r="X58" i="3"/>
  <c r="Y58" i="3"/>
  <c r="Z58" i="3"/>
  <c r="AG58" i="3"/>
  <c r="AH58" i="3"/>
  <c r="AI58" i="3"/>
  <c r="AJ58" i="3"/>
  <c r="AK58" i="3"/>
  <c r="AL58" i="3"/>
  <c r="AM58" i="3"/>
  <c r="AN58" i="3"/>
  <c r="AO58" i="3"/>
  <c r="AP58" i="3"/>
  <c r="AQ58" i="3"/>
  <c r="AR58" i="3"/>
  <c r="AS58" i="3"/>
  <c r="AT58" i="3"/>
  <c r="A59" i="3"/>
  <c r="B59" i="3"/>
  <c r="C59" i="3"/>
  <c r="F59" i="3"/>
  <c r="G59" i="3"/>
  <c r="H59" i="3"/>
  <c r="I59" i="3"/>
  <c r="J59" i="3"/>
  <c r="K59" i="3"/>
  <c r="L59" i="3"/>
  <c r="M59" i="3"/>
  <c r="N59" i="3"/>
  <c r="O59" i="3"/>
  <c r="P59" i="3"/>
  <c r="Q59" i="3"/>
  <c r="R59" i="3"/>
  <c r="S59" i="3"/>
  <c r="T59" i="3"/>
  <c r="U59" i="3"/>
  <c r="V59" i="3"/>
  <c r="W59" i="3"/>
  <c r="X59" i="3"/>
  <c r="Y59" i="3"/>
  <c r="Z59" i="3"/>
  <c r="AA59" i="3"/>
  <c r="AB59" i="3"/>
  <c r="AC59" i="3"/>
  <c r="AD59" i="3"/>
  <c r="AE59" i="3"/>
  <c r="AF59" i="3"/>
  <c r="AG59" i="3"/>
  <c r="AH59" i="3"/>
  <c r="AI59" i="3"/>
  <c r="AJ59" i="3"/>
  <c r="AK59" i="3"/>
  <c r="AL59" i="3"/>
  <c r="AM59" i="3"/>
  <c r="AN59" i="3"/>
  <c r="AO59" i="3"/>
  <c r="AP59" i="3"/>
  <c r="AQ59" i="3"/>
  <c r="AR59" i="3"/>
  <c r="AS59" i="3"/>
  <c r="AT59" i="3"/>
  <c r="A60" i="3"/>
  <c r="B60" i="3"/>
  <c r="C60" i="3"/>
  <c r="F60" i="3"/>
  <c r="J60" i="3"/>
  <c r="L60" i="3"/>
  <c r="O60" i="3"/>
  <c r="P60" i="3"/>
  <c r="Q60" i="3"/>
  <c r="R60" i="3"/>
  <c r="S60" i="3"/>
  <c r="T60" i="3"/>
  <c r="AR60" i="3"/>
  <c r="A61" i="3"/>
  <c r="B61" i="3"/>
  <c r="C61" i="3"/>
  <c r="O61" i="3"/>
  <c r="P61" i="3"/>
  <c r="Q61" i="3"/>
  <c r="R61" i="3"/>
  <c r="S61" i="3"/>
  <c r="T61" i="3"/>
  <c r="AR61" i="3"/>
  <c r="A62" i="3"/>
  <c r="B62" i="3"/>
  <c r="C62" i="3"/>
  <c r="F62" i="3"/>
  <c r="G62" i="3"/>
  <c r="H62" i="3"/>
  <c r="I62" i="3"/>
  <c r="J62" i="3"/>
  <c r="K62" i="3"/>
  <c r="L62" i="3"/>
  <c r="M62" i="3"/>
  <c r="N62" i="3"/>
  <c r="O62" i="3"/>
  <c r="P62" i="3"/>
  <c r="Q62" i="3"/>
  <c r="R62" i="3"/>
  <c r="S62" i="3"/>
  <c r="T62" i="3"/>
  <c r="U62" i="3"/>
  <c r="V62" i="3"/>
  <c r="W62" i="3"/>
  <c r="X62" i="3"/>
  <c r="Y62" i="3"/>
  <c r="Z62" i="3"/>
  <c r="AA62" i="3"/>
  <c r="AB62" i="3"/>
  <c r="AC62" i="3"/>
  <c r="AD62" i="3"/>
  <c r="AE62" i="3"/>
  <c r="AM62" i="3"/>
  <c r="AN62" i="3"/>
  <c r="AO62" i="3"/>
  <c r="AP62" i="3"/>
  <c r="AQ62" i="3"/>
  <c r="AR62" i="3"/>
  <c r="A63" i="3"/>
  <c r="B63" i="3"/>
  <c r="C63" i="3"/>
  <c r="F63" i="3"/>
  <c r="G63" i="3"/>
  <c r="H63" i="3"/>
  <c r="I63" i="3"/>
  <c r="J63" i="3"/>
  <c r="K63" i="3"/>
  <c r="L63" i="3"/>
  <c r="M63" i="3"/>
  <c r="N63" i="3"/>
  <c r="O63" i="3"/>
  <c r="P63" i="3"/>
  <c r="Q63" i="3"/>
  <c r="R63" i="3"/>
  <c r="S63" i="3"/>
  <c r="T63" i="3"/>
  <c r="U63" i="3"/>
  <c r="V63" i="3"/>
  <c r="W63" i="3"/>
  <c r="X63" i="3"/>
  <c r="Y63" i="3"/>
  <c r="Z63" i="3"/>
  <c r="AA63" i="3"/>
  <c r="AB63" i="3"/>
  <c r="AC63" i="3"/>
  <c r="AD63" i="3"/>
  <c r="AE63" i="3"/>
  <c r="AF63" i="3"/>
  <c r="AG63" i="3"/>
  <c r="AH63" i="3"/>
  <c r="AI63" i="3"/>
  <c r="AJ63" i="3"/>
  <c r="AK63" i="3"/>
  <c r="AL63" i="3"/>
  <c r="AM63" i="3"/>
  <c r="AN63" i="3"/>
  <c r="AO63" i="3"/>
  <c r="AP63" i="3"/>
  <c r="AQ63" i="3"/>
  <c r="AR63" i="3"/>
  <c r="AS63" i="3"/>
  <c r="AT63" i="3"/>
  <c r="A64" i="3"/>
  <c r="B64" i="3"/>
  <c r="C64" i="3"/>
  <c r="I64" i="3"/>
  <c r="M64" i="3"/>
  <c r="N64" i="3"/>
  <c r="O64" i="3"/>
  <c r="P64" i="3"/>
  <c r="Q64" i="3"/>
  <c r="R64" i="3"/>
  <c r="S64" i="3"/>
  <c r="T64" i="3"/>
  <c r="U64" i="3"/>
  <c r="V64" i="3"/>
  <c r="AJ64" i="3"/>
  <c r="AK64" i="3"/>
  <c r="AL64" i="3"/>
  <c r="AM64" i="3"/>
  <c r="AN64" i="3"/>
  <c r="AO64" i="3"/>
  <c r="AP64" i="3"/>
  <c r="AQ64" i="3"/>
  <c r="AR64" i="3"/>
  <c r="AS64" i="3"/>
  <c r="AT64" i="3"/>
  <c r="A65" i="3"/>
  <c r="B65" i="3"/>
  <c r="C65" i="3"/>
  <c r="F65" i="3"/>
  <c r="G65" i="3"/>
  <c r="H65" i="3"/>
  <c r="I65" i="3"/>
  <c r="J65" i="3"/>
  <c r="K65" i="3"/>
  <c r="L65" i="3"/>
  <c r="M65" i="3"/>
  <c r="N65" i="3"/>
  <c r="O65" i="3"/>
  <c r="P65" i="3"/>
  <c r="Q65" i="3"/>
  <c r="R65" i="3"/>
  <c r="S65" i="3"/>
  <c r="T65" i="3"/>
  <c r="U65" i="3"/>
  <c r="V65" i="3"/>
  <c r="W65" i="3"/>
  <c r="X65" i="3"/>
  <c r="Y65" i="3"/>
  <c r="Z65" i="3"/>
  <c r="AF65" i="3"/>
  <c r="AG65" i="3"/>
  <c r="AH65" i="3"/>
  <c r="AI65" i="3"/>
  <c r="AJ65" i="3"/>
  <c r="AK65" i="3"/>
  <c r="AL65" i="3"/>
  <c r="AM65" i="3"/>
  <c r="AN65" i="3"/>
  <c r="AO65" i="3"/>
  <c r="AP65" i="3"/>
  <c r="AQ65" i="3"/>
  <c r="AR65" i="3"/>
  <c r="AS65" i="3"/>
  <c r="AT65" i="3"/>
  <c r="A66" i="3"/>
  <c r="B66" i="3"/>
  <c r="C66" i="3"/>
  <c r="F66" i="3"/>
  <c r="G66" i="3"/>
  <c r="H66" i="3"/>
  <c r="I66" i="3"/>
  <c r="J66" i="3"/>
  <c r="K66" i="3"/>
  <c r="L66" i="3"/>
  <c r="M66" i="3"/>
  <c r="N66" i="3"/>
  <c r="O66" i="3"/>
  <c r="P66" i="3"/>
  <c r="Q66" i="3"/>
  <c r="R66" i="3"/>
  <c r="S66" i="3"/>
  <c r="T66" i="3"/>
  <c r="U66" i="3"/>
  <c r="V66" i="3"/>
  <c r="W66" i="3"/>
  <c r="X66" i="3"/>
  <c r="Y66" i="3"/>
  <c r="Z66" i="3"/>
  <c r="AA66" i="3"/>
  <c r="AB66" i="3"/>
  <c r="AC66" i="3"/>
  <c r="AD66" i="3"/>
  <c r="AE66" i="3"/>
  <c r="AF66" i="3"/>
  <c r="AG66" i="3"/>
  <c r="AH66" i="3"/>
  <c r="AI66" i="3"/>
  <c r="AJ66" i="3"/>
  <c r="AK66" i="3"/>
  <c r="AL66" i="3"/>
  <c r="AM66" i="3"/>
  <c r="AN66" i="3"/>
  <c r="AO66" i="3"/>
  <c r="AP66" i="3"/>
  <c r="AQ66" i="3"/>
  <c r="AR66" i="3"/>
  <c r="AS66" i="3"/>
  <c r="AT66" i="3"/>
  <c r="A67" i="3"/>
  <c r="B67" i="3"/>
  <c r="C67" i="3"/>
  <c r="K67" i="3"/>
  <c r="O67" i="3"/>
  <c r="P67" i="3"/>
  <c r="Q67" i="3"/>
  <c r="R67" i="3"/>
  <c r="S67" i="3"/>
  <c r="T67" i="3"/>
  <c r="AR67" i="3"/>
  <c r="A68" i="3"/>
  <c r="B68" i="3"/>
  <c r="C68" i="3"/>
  <c r="F68" i="3"/>
  <c r="G68" i="3"/>
  <c r="H68" i="3"/>
  <c r="I68" i="3"/>
  <c r="J68" i="3"/>
  <c r="K68" i="3"/>
  <c r="L68" i="3"/>
  <c r="M68" i="3"/>
  <c r="N68" i="3"/>
  <c r="O68" i="3"/>
  <c r="P68" i="3"/>
  <c r="Q68" i="3"/>
  <c r="R68" i="3"/>
  <c r="S68" i="3"/>
  <c r="T68" i="3"/>
  <c r="U68" i="3"/>
  <c r="V68" i="3"/>
  <c r="W68" i="3"/>
  <c r="X68" i="3"/>
  <c r="Y68" i="3"/>
  <c r="Z68" i="3"/>
  <c r="AA68" i="3"/>
  <c r="AB68" i="3"/>
  <c r="AC68" i="3"/>
  <c r="AD68" i="3"/>
  <c r="AL68" i="3"/>
  <c r="AM68" i="3"/>
  <c r="AN68" i="3"/>
  <c r="AO68" i="3"/>
  <c r="AP68" i="3"/>
  <c r="AQ68" i="3"/>
  <c r="AR68" i="3"/>
  <c r="A69" i="3"/>
  <c r="B69" i="3"/>
  <c r="C69" i="3"/>
  <c r="F69" i="3"/>
  <c r="G69" i="3"/>
  <c r="H69" i="3"/>
  <c r="I69" i="3"/>
  <c r="J69" i="3"/>
  <c r="K69" i="3"/>
  <c r="L69" i="3"/>
  <c r="M69" i="3"/>
  <c r="N69" i="3"/>
  <c r="O69" i="3"/>
  <c r="P69" i="3"/>
  <c r="Q69" i="3"/>
  <c r="R69" i="3"/>
  <c r="S69" i="3"/>
  <c r="T69" i="3"/>
  <c r="U69" i="3"/>
  <c r="V69" i="3"/>
  <c r="W69" i="3"/>
  <c r="X69" i="3"/>
  <c r="Y69" i="3"/>
  <c r="Z69" i="3"/>
  <c r="AA69" i="3"/>
  <c r="AB69" i="3"/>
  <c r="AC69" i="3"/>
  <c r="AD69" i="3"/>
  <c r="AE69" i="3"/>
  <c r="AF69" i="3"/>
  <c r="AG69" i="3"/>
  <c r="AH69" i="3"/>
  <c r="AI69" i="3"/>
  <c r="AJ69" i="3"/>
  <c r="AK69" i="3"/>
  <c r="AL69" i="3"/>
  <c r="AM69" i="3"/>
  <c r="AN69" i="3"/>
  <c r="AO69" i="3"/>
  <c r="AP69" i="3"/>
  <c r="AQ69" i="3"/>
  <c r="AR69" i="3"/>
  <c r="AS69" i="3"/>
  <c r="AT69" i="3"/>
  <c r="A70" i="3"/>
  <c r="B70" i="3"/>
  <c r="C70" i="3"/>
  <c r="M70" i="3"/>
  <c r="A71" i="3"/>
  <c r="B71" i="3"/>
  <c r="C71" i="3"/>
  <c r="F71" i="3"/>
  <c r="G71" i="3"/>
  <c r="H71" i="3"/>
  <c r="I71" i="3"/>
  <c r="J71" i="3"/>
  <c r="K71" i="3"/>
  <c r="L71" i="3"/>
  <c r="M71" i="3"/>
  <c r="N71" i="3"/>
  <c r="O71" i="3"/>
  <c r="P71" i="3"/>
  <c r="Q71" i="3"/>
  <c r="R71" i="3"/>
  <c r="S71" i="3"/>
  <c r="T71" i="3"/>
  <c r="U71" i="3"/>
  <c r="V71" i="3"/>
  <c r="W71" i="3"/>
  <c r="X71" i="3"/>
  <c r="Y71" i="3"/>
  <c r="Z71" i="3"/>
  <c r="AA71" i="3"/>
  <c r="AB71" i="3"/>
  <c r="AC71" i="3"/>
  <c r="AL71" i="3"/>
  <c r="AM71" i="3"/>
  <c r="AN71" i="3"/>
  <c r="AO71" i="3"/>
  <c r="AP71" i="3"/>
  <c r="AQ71" i="3"/>
  <c r="A72" i="3"/>
  <c r="B72" i="3"/>
  <c r="C72" i="3"/>
  <c r="F72" i="3"/>
  <c r="G72" i="3"/>
  <c r="H72" i="3"/>
  <c r="I72" i="3"/>
  <c r="J72" i="3"/>
  <c r="K72" i="3"/>
  <c r="L72" i="3"/>
  <c r="M72" i="3"/>
  <c r="N72" i="3"/>
  <c r="O72" i="3"/>
  <c r="P72" i="3"/>
  <c r="Q72" i="3"/>
  <c r="R72" i="3"/>
  <c r="S72" i="3"/>
  <c r="T72" i="3"/>
  <c r="U72" i="3"/>
  <c r="V72" i="3"/>
  <c r="W72" i="3"/>
  <c r="X72" i="3"/>
  <c r="Y72" i="3"/>
  <c r="Z72" i="3"/>
  <c r="AA72" i="3"/>
  <c r="AB72" i="3"/>
  <c r="AC72" i="3"/>
  <c r="AD72" i="3"/>
  <c r="AE72" i="3"/>
  <c r="AF72" i="3"/>
  <c r="AG72" i="3"/>
  <c r="AH72" i="3"/>
  <c r="AI72" i="3"/>
  <c r="AJ72" i="3"/>
  <c r="AK72" i="3"/>
  <c r="AL72" i="3"/>
  <c r="AM72" i="3"/>
  <c r="AN72" i="3"/>
  <c r="AO72" i="3"/>
  <c r="AP72" i="3"/>
  <c r="AQ72" i="3"/>
  <c r="AR72" i="3"/>
  <c r="AS72" i="3"/>
  <c r="AT72" i="3"/>
  <c r="A73" i="3"/>
  <c r="B73" i="3"/>
  <c r="C73" i="3"/>
  <c r="I73" i="3"/>
  <c r="Z73" i="3"/>
  <c r="K73" i="3"/>
  <c r="M73" i="3"/>
  <c r="AI73" i="3"/>
  <c r="R73" i="3"/>
  <c r="S73" i="3"/>
  <c r="T73" i="3"/>
  <c r="U73" i="3"/>
  <c r="V73" i="3"/>
  <c r="AR73" i="3"/>
  <c r="AS73" i="3"/>
  <c r="AT73" i="3"/>
  <c r="A74" i="3"/>
  <c r="B74" i="3"/>
  <c r="C74" i="3"/>
  <c r="F74" i="3"/>
  <c r="G74" i="3"/>
  <c r="H74" i="3"/>
  <c r="I74" i="3"/>
  <c r="J74" i="3"/>
  <c r="K74" i="3"/>
  <c r="L74" i="3"/>
  <c r="M74" i="3"/>
  <c r="N74" i="3"/>
  <c r="O74" i="3"/>
  <c r="P74" i="3"/>
  <c r="Q74" i="3"/>
  <c r="R74" i="3"/>
  <c r="S74" i="3"/>
  <c r="T74" i="3"/>
  <c r="U74" i="3"/>
  <c r="V74" i="3"/>
  <c r="W74" i="3"/>
  <c r="X74" i="3"/>
  <c r="Y74" i="3"/>
  <c r="Z74" i="3"/>
  <c r="AA74" i="3"/>
  <c r="AB74" i="3"/>
  <c r="AC74" i="3"/>
  <c r="AD74" i="3"/>
  <c r="AM74" i="3"/>
  <c r="AN74" i="3"/>
  <c r="AO74" i="3"/>
  <c r="AP74" i="3"/>
  <c r="AQ74" i="3"/>
  <c r="AR74" i="3"/>
  <c r="AS74" i="3"/>
  <c r="AT74" i="3"/>
  <c r="A75" i="3"/>
  <c r="B75" i="3"/>
  <c r="C75" i="3"/>
  <c r="F75" i="3"/>
  <c r="G75" i="3"/>
  <c r="H75" i="3"/>
  <c r="I75" i="3"/>
  <c r="J75" i="3"/>
  <c r="K75" i="3"/>
  <c r="L75" i="3"/>
  <c r="M75" i="3"/>
  <c r="N75" i="3"/>
  <c r="O75" i="3"/>
  <c r="P75" i="3"/>
  <c r="Q75" i="3"/>
  <c r="R75" i="3"/>
  <c r="S75" i="3"/>
  <c r="T75" i="3"/>
  <c r="U75" i="3"/>
  <c r="V75" i="3"/>
  <c r="W75" i="3"/>
  <c r="X75" i="3"/>
  <c r="Y75" i="3"/>
  <c r="Z75" i="3"/>
  <c r="AA75" i="3"/>
  <c r="AB75" i="3"/>
  <c r="AC75" i="3"/>
  <c r="AD75" i="3"/>
  <c r="AE75" i="3"/>
  <c r="AF75" i="3"/>
  <c r="AG75" i="3"/>
  <c r="AH75" i="3"/>
  <c r="AI75" i="3"/>
  <c r="AJ75" i="3"/>
  <c r="AK75" i="3"/>
  <c r="AL75" i="3"/>
  <c r="AM75" i="3"/>
  <c r="AN75" i="3"/>
  <c r="AO75" i="3"/>
  <c r="AP75" i="3"/>
  <c r="AQ75" i="3"/>
  <c r="AR75" i="3"/>
  <c r="AS75" i="3"/>
  <c r="AT75" i="3"/>
  <c r="D41" i="3"/>
  <c r="D39" i="3"/>
  <c r="AM39" i="3"/>
  <c r="AO39" i="3"/>
  <c r="AP39" i="3"/>
  <c r="Q40" i="3"/>
  <c r="V40" i="3"/>
  <c r="A41" i="3"/>
  <c r="R30" i="2"/>
  <c r="R64" i="2" s="1"/>
  <c r="AV64" i="2"/>
  <c r="C62" i="2"/>
  <c r="C58" i="2"/>
  <c r="R22" i="2"/>
  <c r="R56" i="2"/>
  <c r="AV56" i="2" s="1"/>
  <c r="C56" i="2"/>
  <c r="Q20" i="2"/>
  <c r="Q54" i="2"/>
  <c r="AV54" i="2" s="1"/>
  <c r="P14" i="2"/>
  <c r="P48" i="2" s="1"/>
  <c r="AV48" i="2" s="1"/>
  <c r="C46" i="2"/>
  <c r="C40" i="2"/>
  <c r="M4" i="2"/>
  <c r="M38" i="2"/>
  <c r="AV38" i="2" s="1"/>
  <c r="A38" i="2"/>
  <c r="B38" i="2"/>
  <c r="C38" i="2"/>
  <c r="F38" i="2"/>
  <c r="H38" i="2"/>
  <c r="K38" i="2"/>
  <c r="N38" i="2"/>
  <c r="O38" i="2"/>
  <c r="P38" i="2"/>
  <c r="Q38" i="2"/>
  <c r="R38" i="2"/>
  <c r="S38" i="2"/>
  <c r="T38" i="2"/>
  <c r="U38" i="2"/>
  <c r="V38" i="2"/>
  <c r="W38" i="2"/>
  <c r="X38" i="2"/>
  <c r="Y38" i="2"/>
  <c r="Z38" i="2"/>
  <c r="AA38" i="2"/>
  <c r="AB38" i="2"/>
  <c r="AC38" i="2"/>
  <c r="AD38" i="2"/>
  <c r="AE38" i="2"/>
  <c r="AF38" i="2"/>
  <c r="AG38" i="2"/>
  <c r="AK38" i="2"/>
  <c r="AL38" i="2"/>
  <c r="AM38" i="2"/>
  <c r="AN38" i="2"/>
  <c r="AO38" i="2"/>
  <c r="AP38" i="2"/>
  <c r="AQ38" i="2"/>
  <c r="AR38" i="2"/>
  <c r="AS38" i="2"/>
  <c r="AT38" i="2"/>
  <c r="A39" i="2"/>
  <c r="B39" i="2"/>
  <c r="C39" i="2"/>
  <c r="A40" i="2"/>
  <c r="B40" i="2"/>
  <c r="G40" i="2"/>
  <c r="I40" i="2"/>
  <c r="L40" i="2"/>
  <c r="Q40" i="2"/>
  <c r="R40" i="2"/>
  <c r="S40" i="2"/>
  <c r="T40" i="2"/>
  <c r="U40" i="2"/>
  <c r="V40" i="2"/>
  <c r="W40" i="2"/>
  <c r="X40" i="2"/>
  <c r="Y40" i="2"/>
  <c r="Z40" i="2"/>
  <c r="AA40" i="2"/>
  <c r="AB40" i="2"/>
  <c r="AC40" i="2"/>
  <c r="AD40" i="2"/>
  <c r="AE40" i="2"/>
  <c r="AF40" i="2"/>
  <c r="AG40" i="2"/>
  <c r="AK40" i="2"/>
  <c r="AL40" i="2"/>
  <c r="AM40" i="2"/>
  <c r="AN40" i="2"/>
  <c r="AO40" i="2"/>
  <c r="AP40" i="2"/>
  <c r="AQ40" i="2"/>
  <c r="AR40" i="2"/>
  <c r="AS40" i="2"/>
  <c r="AT40" i="2"/>
  <c r="A41" i="2"/>
  <c r="B41" i="2"/>
  <c r="C41" i="2"/>
  <c r="A42" i="2"/>
  <c r="B42" i="2"/>
  <c r="C42" i="2"/>
  <c r="F42" i="2"/>
  <c r="H42" i="2"/>
  <c r="K42" i="2"/>
  <c r="N42" i="2"/>
  <c r="P42" i="2"/>
  <c r="S42" i="2"/>
  <c r="T42" i="2"/>
  <c r="U42" i="2"/>
  <c r="V42" i="2"/>
  <c r="W42" i="2"/>
  <c r="X42" i="2"/>
  <c r="Y42" i="2"/>
  <c r="Z42" i="2"/>
  <c r="AA42" i="2"/>
  <c r="AB42" i="2"/>
  <c r="AC42" i="2"/>
  <c r="AD42" i="2"/>
  <c r="AE42" i="2"/>
  <c r="AF42" i="2"/>
  <c r="AG42" i="2"/>
  <c r="AK42" i="2"/>
  <c r="AL42" i="2"/>
  <c r="AM42" i="2"/>
  <c r="AN42" i="2"/>
  <c r="AO42" i="2"/>
  <c r="AP42" i="2"/>
  <c r="AQ42" i="2"/>
  <c r="AR42" i="2"/>
  <c r="AS42" i="2"/>
  <c r="AT42" i="2"/>
  <c r="A43" i="2"/>
  <c r="B43" i="2"/>
  <c r="C43" i="2"/>
  <c r="A44" i="2"/>
  <c r="B44" i="2"/>
  <c r="C44" i="2"/>
  <c r="A45" i="2"/>
  <c r="D45" i="2"/>
  <c r="Q45" i="2"/>
  <c r="T45" i="2"/>
  <c r="A46" i="2"/>
  <c r="B46" i="2"/>
  <c r="F46" i="2"/>
  <c r="H46" i="2"/>
  <c r="K46" i="2"/>
  <c r="P46" i="2"/>
  <c r="Q46" i="2"/>
  <c r="R46" i="2"/>
  <c r="S46" i="2"/>
  <c r="T46" i="2"/>
  <c r="U46" i="2"/>
  <c r="V46" i="2"/>
  <c r="W46" i="2"/>
  <c r="X46" i="2"/>
  <c r="Y46" i="2"/>
  <c r="Z46" i="2"/>
  <c r="AA46" i="2"/>
  <c r="AB46" i="2"/>
  <c r="AC46" i="2"/>
  <c r="AD46" i="2"/>
  <c r="AE46" i="2"/>
  <c r="AF46" i="2"/>
  <c r="AG46" i="2"/>
  <c r="AK46" i="2"/>
  <c r="AL46" i="2"/>
  <c r="AM46" i="2"/>
  <c r="AN46" i="2"/>
  <c r="AO46" i="2"/>
  <c r="AP46" i="2"/>
  <c r="AQ46" i="2"/>
  <c r="AR46" i="2"/>
  <c r="AS46" i="2"/>
  <c r="AT46" i="2"/>
  <c r="A47" i="2"/>
  <c r="B47" i="2"/>
  <c r="C47" i="2"/>
  <c r="W47" i="2"/>
  <c r="X47" i="2"/>
  <c r="Y47" i="2"/>
  <c r="Z47" i="2"/>
  <c r="AA47" i="2"/>
  <c r="AB47" i="2"/>
  <c r="AC47" i="2"/>
  <c r="AD47" i="2"/>
  <c r="AE47" i="2"/>
  <c r="AF47" i="2"/>
  <c r="AG47" i="2"/>
  <c r="AH47" i="2"/>
  <c r="AI47" i="2"/>
  <c r="AJ47" i="2"/>
  <c r="AK47" i="2"/>
  <c r="AL47" i="2"/>
  <c r="AM47" i="2"/>
  <c r="AN47" i="2"/>
  <c r="AO47" i="2"/>
  <c r="AP47" i="2"/>
  <c r="AQ47" i="2"/>
  <c r="AR47" i="2"/>
  <c r="AS47" i="2"/>
  <c r="AT47" i="2"/>
  <c r="A48" i="2"/>
  <c r="B48" i="2"/>
  <c r="C48" i="2"/>
  <c r="G48" i="2"/>
  <c r="I48" i="2"/>
  <c r="L48" i="2"/>
  <c r="N48" i="2"/>
  <c r="R48" i="2"/>
  <c r="S48" i="2"/>
  <c r="T48" i="2"/>
  <c r="U48" i="2"/>
  <c r="V48" i="2"/>
  <c r="W48" i="2"/>
  <c r="X48" i="2"/>
  <c r="Y48" i="2"/>
  <c r="Z48" i="2"/>
  <c r="AA48" i="2"/>
  <c r="AB48" i="2"/>
  <c r="AC48" i="2"/>
  <c r="AD48" i="2"/>
  <c r="AE48" i="2"/>
  <c r="AF48" i="2"/>
  <c r="AG48" i="2"/>
  <c r="AK48" i="2"/>
  <c r="AL48" i="2"/>
  <c r="AM48" i="2"/>
  <c r="AN48" i="2"/>
  <c r="AO48" i="2"/>
  <c r="AP48" i="2"/>
  <c r="AQ48" i="2"/>
  <c r="AR48" i="2"/>
  <c r="AS48" i="2"/>
  <c r="AT48" i="2"/>
  <c r="A49" i="2"/>
  <c r="B49" i="2"/>
  <c r="C49" i="2"/>
  <c r="AF49" i="2"/>
  <c r="AG49" i="2"/>
  <c r="AH49" i="2"/>
  <c r="AI49" i="2"/>
  <c r="AJ49" i="2"/>
  <c r="AK49" i="2"/>
  <c r="AL49" i="2"/>
  <c r="AM49" i="2"/>
  <c r="AN49" i="2"/>
  <c r="AO49" i="2"/>
  <c r="AP49" i="2"/>
  <c r="AQ49" i="2"/>
  <c r="AR49" i="2"/>
  <c r="AS49" i="2"/>
  <c r="AT49" i="2"/>
  <c r="A50" i="2"/>
  <c r="B50" i="2"/>
  <c r="C50" i="2"/>
  <c r="F50" i="2"/>
  <c r="H50" i="2"/>
  <c r="K50" i="2"/>
  <c r="N50" i="2"/>
  <c r="P50" i="2"/>
  <c r="S50" i="2"/>
  <c r="T50" i="2"/>
  <c r="U50" i="2"/>
  <c r="V50" i="2"/>
  <c r="W50" i="2"/>
  <c r="X50" i="2"/>
  <c r="Y50" i="2"/>
  <c r="Z50" i="2"/>
  <c r="AA50" i="2"/>
  <c r="AB50" i="2"/>
  <c r="AC50" i="2"/>
  <c r="AD50" i="2"/>
  <c r="AE50" i="2"/>
  <c r="AF50" i="2"/>
  <c r="AG50" i="2"/>
  <c r="AK50" i="2"/>
  <c r="AL50" i="2"/>
  <c r="AM50" i="2"/>
  <c r="AN50" i="2"/>
  <c r="AO50" i="2"/>
  <c r="AP50" i="2"/>
  <c r="AQ50" i="2"/>
  <c r="AR50" i="2"/>
  <c r="AS50" i="2"/>
  <c r="AT50" i="2"/>
  <c r="A51" i="2"/>
  <c r="B51" i="2"/>
  <c r="C51" i="2"/>
  <c r="W51" i="2"/>
  <c r="X51" i="2"/>
  <c r="Y51" i="2"/>
  <c r="Z51" i="2"/>
  <c r="AA51" i="2"/>
  <c r="AB51" i="2"/>
  <c r="AC51" i="2"/>
  <c r="AD51" i="2"/>
  <c r="AE51" i="2"/>
  <c r="AF51" i="2"/>
  <c r="AG51" i="2"/>
  <c r="AH51" i="2"/>
  <c r="AI51" i="2"/>
  <c r="AJ51" i="2"/>
  <c r="AK51" i="2"/>
  <c r="AL51" i="2"/>
  <c r="AM51" i="2"/>
  <c r="AN51" i="2"/>
  <c r="AO51" i="2"/>
  <c r="AP51" i="2"/>
  <c r="AQ51" i="2"/>
  <c r="AR51" i="2"/>
  <c r="AS51" i="2"/>
  <c r="AT51" i="2"/>
  <c r="A52" i="2"/>
  <c r="B52" i="2"/>
  <c r="C52" i="2"/>
  <c r="AB52" i="2"/>
  <c r="AC52" i="2"/>
  <c r="AD52" i="2"/>
  <c r="AE52" i="2"/>
  <c r="AF52" i="2"/>
  <c r="AG52" i="2"/>
  <c r="AH52" i="2"/>
  <c r="AI52" i="2"/>
  <c r="AJ52" i="2"/>
  <c r="AK52" i="2"/>
  <c r="AL52" i="2"/>
  <c r="AM52" i="2"/>
  <c r="AN52" i="2"/>
  <c r="AO52" i="2"/>
  <c r="AP52" i="2"/>
  <c r="AQ52" i="2"/>
  <c r="AR52" i="2"/>
  <c r="AS52" i="2"/>
  <c r="AT52" i="2"/>
  <c r="A53" i="2"/>
  <c r="D53" i="2"/>
  <c r="R53" i="2"/>
  <c r="A54" i="2"/>
  <c r="B54" i="2"/>
  <c r="C54" i="2"/>
  <c r="F54" i="2"/>
  <c r="H54" i="2"/>
  <c r="J54" i="2"/>
  <c r="M54" i="2"/>
  <c r="O54" i="2"/>
  <c r="R54" i="2"/>
  <c r="S54" i="2"/>
  <c r="T54" i="2"/>
  <c r="U54" i="2"/>
  <c r="V54" i="2"/>
  <c r="W54" i="2"/>
  <c r="X54" i="2"/>
  <c r="Y54" i="2"/>
  <c r="Z54" i="2"/>
  <c r="AA54" i="2"/>
  <c r="AB54" i="2"/>
  <c r="AC54" i="2"/>
  <c r="AD54" i="2"/>
  <c r="AE54" i="2"/>
  <c r="AF54" i="2"/>
  <c r="AG54" i="2"/>
  <c r="AK54" i="2"/>
  <c r="AL54" i="2"/>
  <c r="AM54" i="2"/>
  <c r="AN54" i="2"/>
  <c r="AO54" i="2"/>
  <c r="AP54" i="2"/>
  <c r="AQ54" i="2"/>
  <c r="AR54" i="2"/>
  <c r="AS54" i="2"/>
  <c r="AT54" i="2"/>
  <c r="A55" i="2"/>
  <c r="B55" i="2"/>
  <c r="C55" i="2"/>
  <c r="A56" i="2"/>
  <c r="B56" i="2"/>
  <c r="F56" i="2"/>
  <c r="I56" i="2"/>
  <c r="K56" i="2"/>
  <c r="N56" i="2"/>
  <c r="P56" i="2"/>
  <c r="S56" i="2"/>
  <c r="T56" i="2"/>
  <c r="U56" i="2"/>
  <c r="V56" i="2"/>
  <c r="W56" i="2"/>
  <c r="X56" i="2"/>
  <c r="Y56" i="2"/>
  <c r="Z56" i="2"/>
  <c r="AA56" i="2"/>
  <c r="AB56" i="2"/>
  <c r="AC56" i="2"/>
  <c r="AD56" i="2"/>
  <c r="AE56" i="2"/>
  <c r="AF56" i="2"/>
  <c r="AG56" i="2"/>
  <c r="AK56" i="2"/>
  <c r="AL56" i="2"/>
  <c r="AM56" i="2"/>
  <c r="AN56" i="2"/>
  <c r="AO56" i="2"/>
  <c r="AP56" i="2"/>
  <c r="AQ56" i="2"/>
  <c r="AR56" i="2"/>
  <c r="AS56" i="2"/>
  <c r="AT56" i="2"/>
  <c r="A57" i="2"/>
  <c r="B57" i="2"/>
  <c r="C57" i="2"/>
  <c r="A58" i="2"/>
  <c r="B58" i="2"/>
  <c r="F58" i="2"/>
  <c r="H58" i="2"/>
  <c r="J58" i="2"/>
  <c r="M58" i="2"/>
  <c r="P58" i="2"/>
  <c r="V58" i="2"/>
  <c r="W58" i="2"/>
  <c r="X58" i="2"/>
  <c r="Y58" i="2"/>
  <c r="Z58" i="2"/>
  <c r="AA58" i="2"/>
  <c r="AB58" i="2"/>
  <c r="AC58" i="2"/>
  <c r="AD58" i="2"/>
  <c r="AE58" i="2"/>
  <c r="AF58" i="2"/>
  <c r="AG58" i="2"/>
  <c r="AK58" i="2"/>
  <c r="AL58" i="2"/>
  <c r="AM58" i="2"/>
  <c r="AN58" i="2"/>
  <c r="AO58" i="2"/>
  <c r="AP58" i="2"/>
  <c r="AQ58" i="2"/>
  <c r="AR58" i="2"/>
  <c r="AS58" i="2"/>
  <c r="AT58" i="2"/>
  <c r="A59" i="2"/>
  <c r="B59" i="2"/>
  <c r="C59" i="2"/>
  <c r="A60" i="2"/>
  <c r="B60" i="2"/>
  <c r="C60" i="2"/>
  <c r="A61" i="2"/>
  <c r="D61" i="2"/>
  <c r="Q61" i="2"/>
  <c r="T61" i="2"/>
  <c r="A62" i="2"/>
  <c r="B62" i="2"/>
  <c r="F62" i="2"/>
  <c r="H62" i="2"/>
  <c r="J62" i="2"/>
  <c r="M62" i="2"/>
  <c r="R62" i="2"/>
  <c r="S62" i="2"/>
  <c r="T62" i="2"/>
  <c r="U62" i="2"/>
  <c r="V62" i="2"/>
  <c r="W62" i="2"/>
  <c r="X62" i="2"/>
  <c r="Y62" i="2"/>
  <c r="Z62" i="2"/>
  <c r="AA62" i="2"/>
  <c r="AB62" i="2"/>
  <c r="AC62" i="2"/>
  <c r="AD62" i="2"/>
  <c r="AE62" i="2"/>
  <c r="AF62" i="2"/>
  <c r="AG62" i="2"/>
  <c r="AK62" i="2"/>
  <c r="AL62" i="2"/>
  <c r="AM62" i="2"/>
  <c r="AN62" i="2"/>
  <c r="AO62" i="2"/>
  <c r="AP62" i="2"/>
  <c r="AQ62" i="2"/>
  <c r="AR62" i="2"/>
  <c r="AS62" i="2"/>
  <c r="AT62" i="2"/>
  <c r="A63" i="2"/>
  <c r="B63" i="2"/>
  <c r="C63" i="2"/>
  <c r="AA63" i="2"/>
  <c r="AB63" i="2"/>
  <c r="AC63" i="2"/>
  <c r="AD63" i="2"/>
  <c r="AE63" i="2"/>
  <c r="AF63" i="2"/>
  <c r="AG63" i="2"/>
  <c r="AH63" i="2"/>
  <c r="AI63" i="2"/>
  <c r="AJ63" i="2"/>
  <c r="AK63" i="2"/>
  <c r="AL63" i="2"/>
  <c r="AM63" i="2"/>
  <c r="AN63" i="2"/>
  <c r="AO63" i="2"/>
  <c r="AP63" i="2"/>
  <c r="AQ63" i="2"/>
  <c r="AR63" i="2"/>
  <c r="AS63" i="2"/>
  <c r="AT63" i="2"/>
  <c r="A64" i="2"/>
  <c r="B64" i="2"/>
  <c r="C64" i="2"/>
  <c r="F64" i="2"/>
  <c r="I64" i="2"/>
  <c r="K64" i="2"/>
  <c r="N64" i="2"/>
  <c r="P64" i="2"/>
  <c r="S64" i="2"/>
  <c r="T64" i="2"/>
  <c r="U64" i="2"/>
  <c r="V64" i="2"/>
  <c r="W64" i="2"/>
  <c r="X64" i="2"/>
  <c r="Y64" i="2"/>
  <c r="Z64" i="2"/>
  <c r="AA64" i="2"/>
  <c r="AB64" i="2"/>
  <c r="AC64" i="2"/>
  <c r="AD64" i="2"/>
  <c r="AE64" i="2"/>
  <c r="AF64" i="2"/>
  <c r="AG64" i="2"/>
  <c r="AK64" i="2"/>
  <c r="AL64" i="2"/>
  <c r="AM64" i="2"/>
  <c r="AN64" i="2"/>
  <c r="AO64" i="2"/>
  <c r="AP64" i="2"/>
  <c r="AQ64" i="2"/>
  <c r="AR64" i="2"/>
  <c r="AS64" i="2"/>
  <c r="AT64" i="2"/>
  <c r="A65" i="2"/>
  <c r="B65" i="2"/>
  <c r="C65" i="2"/>
  <c r="A66" i="2"/>
  <c r="B66" i="2"/>
  <c r="C66" i="2"/>
  <c r="F66" i="2"/>
  <c r="H66" i="2"/>
  <c r="J66" i="2"/>
  <c r="M66" i="2"/>
  <c r="P66" i="2"/>
  <c r="R66" i="2"/>
  <c r="V66" i="2"/>
  <c r="W66" i="2"/>
  <c r="X66" i="2"/>
  <c r="Y66" i="2"/>
  <c r="Z66" i="2"/>
  <c r="AA66" i="2"/>
  <c r="AB66" i="2"/>
  <c r="AC66" i="2"/>
  <c r="AD66" i="2"/>
  <c r="AE66" i="2"/>
  <c r="AF66" i="2"/>
  <c r="AG66" i="2"/>
  <c r="AK66" i="2"/>
  <c r="AL66" i="2"/>
  <c r="AM66" i="2"/>
  <c r="AN66" i="2"/>
  <c r="AO66" i="2"/>
  <c r="AP66" i="2"/>
  <c r="AQ66" i="2"/>
  <c r="AR66" i="2"/>
  <c r="AS66" i="2"/>
  <c r="AT66" i="2"/>
  <c r="A67" i="2"/>
  <c r="B67" i="2"/>
  <c r="C67" i="2"/>
  <c r="A68" i="2"/>
  <c r="B68" i="2"/>
  <c r="C68" i="2"/>
  <c r="D37" i="2"/>
  <c r="R37" i="2"/>
  <c r="D35" i="2"/>
  <c r="AM35" i="2"/>
  <c r="AO35" i="2"/>
  <c r="AP35" i="2"/>
  <c r="Q36" i="2"/>
  <c r="V36" i="2"/>
  <c r="A37" i="2"/>
  <c r="Q48" i="6"/>
  <c r="L49" i="6"/>
  <c r="L44" i="6"/>
  <c r="P43" i="6"/>
  <c r="AS20" i="12"/>
  <c r="AS3" i="12"/>
  <c r="AS4" i="12" s="1"/>
  <c r="AS5" i="12" s="1"/>
  <c r="AH5" i="12" s="1"/>
  <c r="AH41" i="12" s="1"/>
  <c r="AA46" i="12" s="1"/>
  <c r="AA47" i="12" s="1"/>
  <c r="O39" i="12"/>
  <c r="E46" i="12"/>
  <c r="M29" i="3"/>
  <c r="M67" i="3" s="1"/>
  <c r="AI67" i="3" s="1"/>
  <c r="L48" i="6"/>
  <c r="O35" i="3"/>
  <c r="O73" i="3" s="1"/>
  <c r="AK73" i="3" s="1"/>
  <c r="AV13" i="8"/>
  <c r="AI50" i="8"/>
  <c r="P54" i="8"/>
  <c r="N55" i="8"/>
  <c r="H56" i="8" s="1"/>
  <c r="U57" i="11"/>
  <c r="AU60" i="11" s="1"/>
  <c r="H21" i="11"/>
  <c r="H58" i="11"/>
  <c r="U58" i="11" s="1"/>
  <c r="AU59" i="11" s="1"/>
  <c r="O43" i="6"/>
  <c r="K55" i="5"/>
  <c r="M54" i="6"/>
  <c r="J58" i="6"/>
  <c r="K73" i="6"/>
  <c r="O76" i="6" s="1"/>
  <c r="AU76" i="6" s="1"/>
  <c r="F73" i="6"/>
  <c r="F75" i="6" s="1"/>
  <c r="F49" i="4"/>
  <c r="F50" i="4"/>
  <c r="J51" i="4" s="1"/>
  <c r="S45" i="2"/>
  <c r="Q49" i="2" s="1"/>
  <c r="T59" i="6"/>
  <c r="O21" i="11"/>
  <c r="O58" i="11"/>
  <c r="AA58" i="11" s="1"/>
  <c r="AT60" i="11" s="1"/>
  <c r="AA57" i="11"/>
  <c r="AT59" i="11" s="1"/>
  <c r="AS59" i="11" s="1"/>
  <c r="H48" i="6"/>
  <c r="G49" i="6"/>
  <c r="AS73" i="11"/>
  <c r="P4" i="12"/>
  <c r="P40" i="12" s="1"/>
  <c r="P60" i="2"/>
  <c r="U46" i="12" l="1"/>
  <c r="U47" i="12" s="1"/>
  <c r="U48" i="12" s="1"/>
  <c r="J46" i="12"/>
  <c r="J47" i="12" s="1"/>
  <c r="AW12" i="2"/>
  <c r="AV12" i="2"/>
  <c r="M55" i="2"/>
  <c r="Q57" i="2"/>
  <c r="W57" i="2" s="1"/>
  <c r="AA50" i="11"/>
  <c r="AS51" i="11" s="1"/>
  <c r="AA51" i="11" s="1"/>
  <c r="AD51" i="11" s="1"/>
  <c r="P30" i="7"/>
  <c r="P71" i="7" s="1"/>
  <c r="P72" i="7" s="1"/>
  <c r="P73" i="7" s="1"/>
  <c r="AU24" i="2"/>
  <c r="T24" i="2" s="1"/>
  <c r="T58" i="2" s="1"/>
  <c r="S60" i="2" s="1"/>
  <c r="AV66" i="2"/>
  <c r="AU50" i="2"/>
  <c r="AH50" i="2" s="1"/>
  <c r="F71" i="7"/>
  <c r="K72" i="7" s="1"/>
  <c r="AG46" i="3"/>
  <c r="AV16" i="4"/>
  <c r="P16" i="4" s="1"/>
  <c r="P53" i="4" s="1"/>
  <c r="P54" i="4" s="1"/>
  <c r="Q52" i="2"/>
  <c r="AE58" i="3"/>
  <c r="AU68" i="10"/>
  <c r="AV69" i="10" s="1"/>
  <c r="P70" i="10" s="1"/>
  <c r="K24" i="8"/>
  <c r="K61" i="8" s="1"/>
  <c r="D66" i="8" s="1"/>
  <c r="D67" i="8" s="1"/>
  <c r="T68" i="8" s="1"/>
  <c r="AV9" i="5"/>
  <c r="AW9" i="5" s="1"/>
  <c r="AU50" i="5"/>
  <c r="L50" i="5" s="1"/>
  <c r="AU46" i="2"/>
  <c r="U30" i="7"/>
  <c r="U71" i="7" s="1"/>
  <c r="R65" i="2"/>
  <c r="AS60" i="11"/>
  <c r="K12" i="4"/>
  <c r="K49" i="4" s="1"/>
  <c r="P50" i="4" s="1"/>
  <c r="P51" i="4" s="1"/>
  <c r="P52" i="4" s="1"/>
  <c r="AT3" i="9"/>
  <c r="AT4" i="9" s="1"/>
  <c r="AU4" i="9" s="1"/>
  <c r="S4" i="9" s="1"/>
  <c r="T38" i="9" s="1"/>
  <c r="S41" i="9" s="1"/>
  <c r="AG52" i="3"/>
  <c r="AG49" i="3"/>
  <c r="AU57" i="10"/>
  <c r="L58" i="10" s="1"/>
  <c r="L4" i="11"/>
  <c r="L41" i="11" s="1"/>
  <c r="AA59" i="11"/>
  <c r="AD59" i="11" s="1"/>
  <c r="P8" i="4"/>
  <c r="P45" i="4" s="1"/>
  <c r="P46" i="4" s="1"/>
  <c r="N47" i="4" s="1"/>
  <c r="AU48" i="2"/>
  <c r="O41" i="11"/>
  <c r="U41" i="11" s="1"/>
  <c r="AS43" i="11" s="1"/>
  <c r="AV3" i="8"/>
  <c r="D3" i="8" s="1"/>
  <c r="D4" i="8" s="1"/>
  <c r="D41" i="8" s="1"/>
  <c r="V43" i="8" s="1"/>
  <c r="V44" i="8" s="1"/>
  <c r="V45" i="8" s="1"/>
  <c r="Q59" i="6"/>
  <c r="G58" i="6"/>
  <c r="N59" i="6"/>
  <c r="T58" i="6"/>
  <c r="F44" i="6"/>
  <c r="F43" i="6"/>
  <c r="Y49" i="2"/>
  <c r="C56" i="8"/>
  <c r="AU56" i="8"/>
  <c r="AF59" i="8" s="1"/>
  <c r="AU69" i="8"/>
  <c r="T67" i="8"/>
  <c r="I68" i="8" s="1"/>
  <c r="M63" i="9"/>
  <c r="H64" i="9" s="1"/>
  <c r="R63" i="9"/>
  <c r="O64" i="9" s="1"/>
  <c r="AE16" i="10"/>
  <c r="AD53" i="10" s="1"/>
  <c r="Q56" i="10" s="1"/>
  <c r="AU58" i="10" s="1"/>
  <c r="L57" i="10" s="1"/>
  <c r="R24" i="2"/>
  <c r="R58" i="2" s="1"/>
  <c r="Q60" i="2" s="1"/>
  <c r="W60" i="2" s="1"/>
  <c r="O53" i="10"/>
  <c r="I56" i="10" s="1"/>
  <c r="AV60" i="5"/>
  <c r="T55" i="2"/>
  <c r="R65" i="6"/>
  <c r="P75" i="6"/>
  <c r="AV14" i="5"/>
  <c r="O25" i="11"/>
  <c r="O62" i="11" s="1"/>
  <c r="AA62" i="11" s="1"/>
  <c r="AT64" i="11" s="1"/>
  <c r="AV19" i="5"/>
  <c r="AW19" i="5" s="1"/>
  <c r="W24" i="8"/>
  <c r="W61" i="8" s="1"/>
  <c r="P66" i="8" s="1"/>
  <c r="X63" i="2"/>
  <c r="AU56" i="2"/>
  <c r="AH56" i="2" s="1"/>
  <c r="M12" i="2"/>
  <c r="M46" i="2" s="1"/>
  <c r="AV46" i="2" s="1"/>
  <c r="AH46" i="2" s="1"/>
  <c r="M51" i="2"/>
  <c r="T51" i="2" s="1"/>
  <c r="AV29" i="5"/>
  <c r="AX29" i="5" s="1"/>
  <c r="T29" i="5" s="1"/>
  <c r="T63" i="5" s="1"/>
  <c r="H52" i="6"/>
  <c r="H10" i="11"/>
  <c r="H47" i="11" s="1"/>
  <c r="AA47" i="11" s="1"/>
  <c r="AS48" i="11" s="1"/>
  <c r="AA48" i="11" s="1"/>
  <c r="AD48" i="11" s="1"/>
  <c r="AU54" i="2"/>
  <c r="AH54" i="2" s="1"/>
  <c r="AE5" i="10"/>
  <c r="AD42" i="10" s="1"/>
  <c r="D46" i="10" s="1"/>
  <c r="D47" i="10" s="1"/>
  <c r="AU48" i="10" s="1"/>
  <c r="AU14" i="8"/>
  <c r="L13" i="8" s="1"/>
  <c r="L50" i="8" s="1"/>
  <c r="I54" i="8" s="1"/>
  <c r="I55" i="8" s="1"/>
  <c r="S56" i="8" s="1"/>
  <c r="T55" i="8"/>
  <c r="N56" i="8" s="1"/>
  <c r="AA41" i="11"/>
  <c r="AS42" i="11" s="1"/>
  <c r="AA42" i="11" s="1"/>
  <c r="F12" i="7"/>
  <c r="F50" i="7" s="1"/>
  <c r="AV42" i="2"/>
  <c r="AH42" i="2" s="1"/>
  <c r="AV4" i="6"/>
  <c r="F65" i="6"/>
  <c r="M47" i="2"/>
  <c r="T47" i="2" s="1"/>
  <c r="H59" i="6"/>
  <c r="H60" i="6" s="1"/>
  <c r="AU60" i="6" s="1"/>
  <c r="AT20" i="12"/>
  <c r="AT21" i="12" s="1"/>
  <c r="W21" i="12" s="1"/>
  <c r="W57" i="12" s="1"/>
  <c r="AC62" i="12" s="1"/>
  <c r="N48" i="12"/>
  <c r="U49" i="12"/>
  <c r="K4" i="9"/>
  <c r="K38" i="9" s="1"/>
  <c r="M41" i="9" s="1"/>
  <c r="U67" i="2"/>
  <c r="AU66" i="2"/>
  <c r="AH66" i="2" s="1"/>
  <c r="J58" i="10"/>
  <c r="H58" i="10"/>
  <c r="F57" i="10"/>
  <c r="AH48" i="2"/>
  <c r="AX9" i="5"/>
  <c r="N9" i="5" s="1"/>
  <c r="N43" i="5" s="1"/>
  <c r="O44" i="5" s="1"/>
  <c r="O77" i="6"/>
  <c r="Q59" i="2"/>
  <c r="T59" i="2" s="1"/>
  <c r="AU58" i="2"/>
  <c r="F41" i="4"/>
  <c r="I42" i="4" s="1"/>
  <c r="I43" i="4" s="1"/>
  <c r="N4" i="4"/>
  <c r="N41" i="4" s="1"/>
  <c r="N42" i="4" s="1"/>
  <c r="N43" i="4" s="1"/>
  <c r="N44" i="4" s="1"/>
  <c r="AV50" i="2"/>
  <c r="M52" i="2"/>
  <c r="AU58" i="7"/>
  <c r="M59" i="7"/>
  <c r="L60" i="7" s="1"/>
  <c r="AD52" i="11"/>
  <c r="N48" i="4"/>
  <c r="AJ62" i="3"/>
  <c r="P24" i="4"/>
  <c r="P61" i="4" s="1"/>
  <c r="P62" i="4" s="1"/>
  <c r="K61" i="4"/>
  <c r="T62" i="4" s="1"/>
  <c r="AT5" i="12"/>
  <c r="AL5" i="12" s="1"/>
  <c r="AL41" i="12" s="1"/>
  <c r="AE46" i="12" s="1"/>
  <c r="AE47" i="12" s="1"/>
  <c r="AA48" i="12" s="1"/>
  <c r="AA49" i="12" s="1"/>
  <c r="F76" i="6"/>
  <c r="AU77" i="6" s="1"/>
  <c r="K4" i="6"/>
  <c r="K42" i="6" s="1"/>
  <c r="I4" i="6"/>
  <c r="I42" i="6" s="1"/>
  <c r="J55" i="4"/>
  <c r="L55" i="4"/>
  <c r="AV59" i="7"/>
  <c r="V60" i="7"/>
  <c r="AS64" i="11"/>
  <c r="K26" i="3"/>
  <c r="K64" i="3" s="1"/>
  <c r="AE64" i="3" s="1"/>
  <c r="F64" i="3"/>
  <c r="K44" i="6"/>
  <c r="AU45" i="6" s="1"/>
  <c r="T43" i="6"/>
  <c r="P44" i="6"/>
  <c r="AU44" i="6" s="1"/>
  <c r="AD66" i="11"/>
  <c r="X66" i="11"/>
  <c r="AS67" i="11"/>
  <c r="AL66" i="11" s="1"/>
  <c r="AD72" i="11"/>
  <c r="AS72" i="11" s="1"/>
  <c r="AL72" i="11" s="1"/>
  <c r="X72" i="11"/>
  <c r="J58" i="8"/>
  <c r="F38" i="5"/>
  <c r="F39" i="5" s="1"/>
  <c r="AU40" i="5" s="1"/>
  <c r="AV4" i="5"/>
  <c r="L51" i="5"/>
  <c r="N50" i="5"/>
  <c r="J50" i="5"/>
  <c r="N51" i="5"/>
  <c r="G65" i="7"/>
  <c r="G66" i="7" s="1"/>
  <c r="A67" i="7" s="1"/>
  <c r="AU64" i="7"/>
  <c r="L44" i="8"/>
  <c r="Q45" i="8" s="1"/>
  <c r="Q46" i="8"/>
  <c r="AV58" i="7"/>
  <c r="V59" i="7"/>
  <c r="Q60" i="7" s="1"/>
  <c r="R53" i="6"/>
  <c r="R54" i="6"/>
  <c r="E44" i="11"/>
  <c r="H7" i="11"/>
  <c r="AD69" i="11"/>
  <c r="AS69" i="11" s="1"/>
  <c r="V53" i="6"/>
  <c r="AV9" i="6"/>
  <c r="M65" i="2"/>
  <c r="Z65" i="2" s="1"/>
  <c r="AU64" i="2"/>
  <c r="AH64" i="2" s="1"/>
  <c r="AA55" i="11"/>
  <c r="AS70" i="11"/>
  <c r="AU6" i="2"/>
  <c r="F40" i="2"/>
  <c r="N67" i="8"/>
  <c r="N68" i="8" s="1"/>
  <c r="G48" i="6"/>
  <c r="U49" i="6"/>
  <c r="L25" i="11"/>
  <c r="L62" i="11" s="1"/>
  <c r="U62" i="11" s="1"/>
  <c r="AU63" i="11" s="1"/>
  <c r="O24" i="11"/>
  <c r="O61" i="11" s="1"/>
  <c r="AA61" i="11" s="1"/>
  <c r="AT63" i="11" s="1"/>
  <c r="AU38" i="2"/>
  <c r="AH38" i="2" s="1"/>
  <c r="AI74" i="3"/>
  <c r="AI68" i="3"/>
  <c r="F43" i="7"/>
  <c r="P65" i="4"/>
  <c r="K66" i="4" s="1"/>
  <c r="J67" i="4" s="1"/>
  <c r="K28" i="4"/>
  <c r="K65" i="4" s="1"/>
  <c r="P66" i="4" s="1"/>
  <c r="P67" i="4" s="1"/>
  <c r="AU65" i="5"/>
  <c r="AV64" i="7"/>
  <c r="L65" i="7"/>
  <c r="M44" i="2"/>
  <c r="AH71" i="3"/>
  <c r="Q68" i="2"/>
  <c r="Z68" i="2" s="1"/>
  <c r="AU62" i="2"/>
  <c r="P67" i="2"/>
  <c r="X67" i="2" s="1"/>
  <c r="Y25" i="9"/>
  <c r="Y59" i="9" s="1"/>
  <c r="W62" i="9" s="1"/>
  <c r="U63" i="9" s="1"/>
  <c r="R64" i="9" s="1"/>
  <c r="AV28" i="2"/>
  <c r="O28" i="2" s="1"/>
  <c r="O62" i="2" s="1"/>
  <c r="AV62" i="2" s="1"/>
  <c r="F57" i="4"/>
  <c r="I58" i="4" s="1"/>
  <c r="I59" i="4" s="1"/>
  <c r="N20" i="4"/>
  <c r="N57" i="4" s="1"/>
  <c r="N58" i="4" s="1"/>
  <c r="N59" i="4" s="1"/>
  <c r="F69" i="4"/>
  <c r="F70" i="4" s="1"/>
  <c r="AV32" i="4"/>
  <c r="M43" i="2"/>
  <c r="S43" i="2" s="1"/>
  <c r="P41" i="2"/>
  <c r="M39" i="2"/>
  <c r="S39" i="2" s="1"/>
  <c r="P44" i="2"/>
  <c r="AU14" i="9"/>
  <c r="AU15" i="9" s="1"/>
  <c r="W48" i="9"/>
  <c r="D51" i="9" s="1"/>
  <c r="P48" i="6"/>
  <c r="K49" i="6"/>
  <c r="AU50" i="6" s="1"/>
  <c r="U73" i="7" l="1"/>
  <c r="AV72" i="7"/>
  <c r="AS63" i="11"/>
  <c r="AA63" i="11" s="1"/>
  <c r="AU59" i="6"/>
  <c r="D40" i="8"/>
  <c r="D43" i="8" s="1"/>
  <c r="F44" i="8" s="1"/>
  <c r="AA45" i="8" s="1"/>
  <c r="AW68" i="10"/>
  <c r="J69" i="10" s="1"/>
  <c r="Y52" i="2"/>
  <c r="H57" i="8"/>
  <c r="AD60" i="11"/>
  <c r="L58" i="8"/>
  <c r="AV60" i="6"/>
  <c r="N69" i="8"/>
  <c r="AV68" i="10"/>
  <c r="D69" i="10" s="1"/>
  <c r="AV58" i="2"/>
  <c r="AH58" i="2" s="1"/>
  <c r="U72" i="7"/>
  <c r="N16" i="4"/>
  <c r="N53" i="4" s="1"/>
  <c r="P69" i="10"/>
  <c r="AW29" i="5"/>
  <c r="R29" i="5" s="1"/>
  <c r="R63" i="5" s="1"/>
  <c r="Q64" i="5" s="1"/>
  <c r="V46" i="8"/>
  <c r="H54" i="6"/>
  <c r="AU55" i="6" s="1"/>
  <c r="I53" i="6"/>
  <c r="M53" i="6"/>
  <c r="AS21" i="12"/>
  <c r="S21" i="12" s="1"/>
  <c r="S57" i="12" s="1"/>
  <c r="Y62" i="12" s="1"/>
  <c r="AV56" i="8"/>
  <c r="L70" i="8"/>
  <c r="I69" i="8"/>
  <c r="J57" i="8"/>
  <c r="L57" i="8"/>
  <c r="N63" i="4"/>
  <c r="N64" i="4" s="1"/>
  <c r="AU59" i="7"/>
  <c r="AW59" i="7" s="1"/>
  <c r="L68" i="6"/>
  <c r="L69" i="6" s="1"/>
  <c r="AU70" i="6" s="1"/>
  <c r="H67" i="6"/>
  <c r="AW14" i="5"/>
  <c r="R14" i="5" s="1"/>
  <c r="R48" i="5" s="1"/>
  <c r="AX14" i="5"/>
  <c r="T14" i="5" s="1"/>
  <c r="T48" i="5" s="1"/>
  <c r="AL69" i="11"/>
  <c r="AO70" i="11" s="1"/>
  <c r="V54" i="6"/>
  <c r="AV55" i="6" s="1"/>
  <c r="R55" i="6" s="1"/>
  <c r="AD49" i="11"/>
  <c r="R68" i="6"/>
  <c r="R69" i="6" s="1"/>
  <c r="AU69" i="6" s="1"/>
  <c r="R67" i="6"/>
  <c r="F51" i="7"/>
  <c r="I52" i="7"/>
  <c r="AV59" i="6"/>
  <c r="N60" i="6"/>
  <c r="N61" i="6"/>
  <c r="AX19" i="5"/>
  <c r="AV61" i="5"/>
  <c r="AU61" i="5"/>
  <c r="Q60" i="5"/>
  <c r="Z59" i="10"/>
  <c r="J70" i="8"/>
  <c r="L45" i="6"/>
  <c r="L46" i="6"/>
  <c r="N45" i="6"/>
  <c r="N46" i="6"/>
  <c r="J45" i="6"/>
  <c r="AO67" i="11"/>
  <c r="AO66" i="11"/>
  <c r="AA50" i="12"/>
  <c r="D15" i="9"/>
  <c r="D49" i="9" s="1"/>
  <c r="M51" i="9" s="1"/>
  <c r="G52" i="9" s="1"/>
  <c r="AV15" i="9"/>
  <c r="O15" i="9" s="1"/>
  <c r="O49" i="9" s="1"/>
  <c r="S51" i="9" s="1"/>
  <c r="N60" i="4"/>
  <c r="AU44" i="7"/>
  <c r="Q43" i="7"/>
  <c r="AV44" i="7" s="1"/>
  <c r="Q4" i="5"/>
  <c r="Q38" i="5" s="1"/>
  <c r="S4" i="5"/>
  <c r="S38" i="5" s="1"/>
  <c r="AB64" i="3"/>
  <c r="AI64" i="3" s="1"/>
  <c r="AE65" i="3" s="1"/>
  <c r="W64" i="3"/>
  <c r="O49" i="12"/>
  <c r="U50" i="12" s="1"/>
  <c r="X48" i="12"/>
  <c r="P48" i="12"/>
  <c r="AO72" i="11"/>
  <c r="AO73" i="11"/>
  <c r="V47" i="8"/>
  <c r="AB48" i="8" s="1"/>
  <c r="AV41" i="9"/>
  <c r="M43" i="9" s="1"/>
  <c r="O42" i="9"/>
  <c r="M41" i="2"/>
  <c r="V41" i="2" s="1"/>
  <c r="AU40" i="2"/>
  <c r="L41" i="5"/>
  <c r="L40" i="5"/>
  <c r="N40" i="5"/>
  <c r="N41" i="5"/>
  <c r="J40" i="5"/>
  <c r="V44" i="2"/>
  <c r="AV6" i="2"/>
  <c r="AW6" i="2"/>
  <c r="AU25" i="9"/>
  <c r="D25" i="9" s="1"/>
  <c r="D59" i="9" s="1"/>
  <c r="I62" i="9" s="1"/>
  <c r="I63" i="9" s="1"/>
  <c r="U64" i="9" s="1"/>
  <c r="M65" i="9" s="1"/>
  <c r="M66" i="9" s="1"/>
  <c r="Z67" i="9" s="1"/>
  <c r="L66" i="7"/>
  <c r="F67" i="7" s="1"/>
  <c r="R66" i="7"/>
  <c r="N67" i="7" s="1"/>
  <c r="AV65" i="7"/>
  <c r="P74" i="7"/>
  <c r="B52" i="9"/>
  <c r="AD63" i="11"/>
  <c r="AD64" i="11"/>
  <c r="AD55" i="11"/>
  <c r="AD56" i="11"/>
  <c r="V61" i="7"/>
  <c r="AU61" i="7"/>
  <c r="R44" i="6"/>
  <c r="I43" i="6"/>
  <c r="O19" i="5"/>
  <c r="O53" i="5" s="1"/>
  <c r="R54" i="5" s="1"/>
  <c r="AV55" i="5" s="1"/>
  <c r="AV48" i="10"/>
  <c r="AV47" i="10"/>
  <c r="Y63" i="12"/>
  <c r="AA63" i="12"/>
  <c r="AH63" i="12"/>
  <c r="N51" i="6"/>
  <c r="L50" i="6"/>
  <c r="L51" i="6"/>
  <c r="J50" i="6"/>
  <c r="N50" i="6"/>
  <c r="O65" i="5"/>
  <c r="O66" i="5"/>
  <c r="M66" i="5"/>
  <c r="J65" i="5"/>
  <c r="M65" i="5"/>
  <c r="H44" i="11"/>
  <c r="U44" i="11" s="1"/>
  <c r="AS46" i="11" s="1"/>
  <c r="O7" i="11"/>
  <c r="O44" i="11" s="1"/>
  <c r="AA44" i="11" s="1"/>
  <c r="AS45" i="11" s="1"/>
  <c r="AA45" i="11" s="1"/>
  <c r="AU65" i="7"/>
  <c r="AD42" i="11"/>
  <c r="AD43" i="11"/>
  <c r="K43" i="6"/>
  <c r="T44" i="6"/>
  <c r="R44" i="5"/>
  <c r="AV45" i="5"/>
  <c r="L71" i="4"/>
  <c r="J71" i="4"/>
  <c r="U9" i="6"/>
  <c r="U47" i="6" s="1"/>
  <c r="U48" i="6" s="1"/>
  <c r="S9" i="6"/>
  <c r="S47" i="6" s="1"/>
  <c r="N32" i="4"/>
  <c r="N69" i="4" s="1"/>
  <c r="P32" i="4"/>
  <c r="P69" i="4" s="1"/>
  <c r="P70" i="4" s="1"/>
  <c r="AH62" i="2"/>
  <c r="P68" i="4"/>
  <c r="P55" i="4"/>
  <c r="L56" i="4"/>
  <c r="N55" i="4"/>
  <c r="AV77" i="6"/>
  <c r="J77" i="6"/>
  <c r="AV76" i="6"/>
  <c r="AW76" i="6" s="1"/>
  <c r="AU41" i="9"/>
  <c r="G42" i="9"/>
  <c r="AV65" i="5" l="1"/>
  <c r="T64" i="5"/>
  <c r="J73" i="7"/>
  <c r="AU72" i="7"/>
  <c r="AV70" i="6"/>
  <c r="AC70" i="6" s="1"/>
  <c r="N70" i="8"/>
  <c r="V71" i="8" s="1"/>
  <c r="AV44" i="6"/>
  <c r="AV45" i="6" s="1"/>
  <c r="AW59" i="6"/>
  <c r="AU69" i="10"/>
  <c r="J70" i="10" s="1"/>
  <c r="P49" i="5"/>
  <c r="AV50" i="5" s="1"/>
  <c r="V62" i="7"/>
  <c r="AO69" i="11"/>
  <c r="AW61" i="5"/>
  <c r="Q61" i="6"/>
  <c r="Q62" i="6"/>
  <c r="P61" i="6"/>
  <c r="L63" i="12"/>
  <c r="V63" i="12"/>
  <c r="R65" i="12"/>
  <c r="N63" i="12"/>
  <c r="AU62" i="7"/>
  <c r="AV62" i="7" s="1"/>
  <c r="Z63" i="7" s="1"/>
  <c r="AU52" i="7"/>
  <c r="N53" i="7"/>
  <c r="Y54" i="7" s="1"/>
  <c r="S51" i="7"/>
  <c r="AV52" i="7" s="1"/>
  <c r="O61" i="7"/>
  <c r="AV69" i="6"/>
  <c r="AC69" i="6" s="1"/>
  <c r="N58" i="8"/>
  <c r="AD59" i="8" s="1"/>
  <c r="N57" i="8"/>
  <c r="AU51" i="9"/>
  <c r="P46" i="6"/>
  <c r="P45" i="6"/>
  <c r="G53" i="9"/>
  <c r="K54" i="9"/>
  <c r="I54" i="9"/>
  <c r="K53" i="9"/>
  <c r="AB55" i="9"/>
  <c r="I53" i="9"/>
  <c r="AV51" i="9"/>
  <c r="M54" i="9" s="1"/>
  <c r="Z55" i="9" s="1"/>
  <c r="O52" i="9"/>
  <c r="R55" i="5"/>
  <c r="R56" i="5"/>
  <c r="N6" i="2"/>
  <c r="N40" i="2" s="1"/>
  <c r="AV40" i="2" s="1"/>
  <c r="AH40" i="2" s="1"/>
  <c r="P71" i="4"/>
  <c r="L72" i="4"/>
  <c r="N71" i="4"/>
  <c r="O46" i="5"/>
  <c r="O45" i="5"/>
  <c r="AA51" i="12"/>
  <c r="AK52" i="12" s="1"/>
  <c r="AD46" i="11"/>
  <c r="AD45" i="11"/>
  <c r="AW65" i="7"/>
  <c r="AU69" i="7"/>
  <c r="E68" i="7"/>
  <c r="N56" i="4"/>
  <c r="P56" i="4"/>
  <c r="AD78" i="6"/>
  <c r="AD77" i="6"/>
  <c r="AC77" i="6"/>
  <c r="Z64" i="12"/>
  <c r="AF64" i="12"/>
  <c r="L68" i="7"/>
  <c r="L69" i="7"/>
  <c r="AU68" i="7"/>
  <c r="P39" i="5"/>
  <c r="AV40" i="5" s="1"/>
  <c r="X62" i="7"/>
  <c r="K44" i="9"/>
  <c r="AB45" i="9"/>
  <c r="I44" i="9"/>
  <c r="K43" i="9"/>
  <c r="M44" i="9"/>
  <c r="Z45" i="9"/>
  <c r="G43" i="9"/>
  <c r="I43" i="9"/>
  <c r="AW47" i="10"/>
  <c r="AU49" i="10"/>
  <c r="Q45" i="7"/>
  <c r="K46" i="7" s="1"/>
  <c r="W45" i="7"/>
  <c r="N71" i="10"/>
  <c r="AU71" i="10"/>
  <c r="S48" i="6"/>
  <c r="P49" i="6"/>
  <c r="AV50" i="6" s="1"/>
  <c r="AU45" i="7"/>
  <c r="G45" i="7"/>
  <c r="E46" i="7" s="1"/>
  <c r="M45" i="7"/>
  <c r="W46" i="7" s="1"/>
  <c r="J74" i="7" l="1"/>
  <c r="P75" i="7"/>
  <c r="P51" i="6"/>
  <c r="P50" i="6"/>
  <c r="AV68" i="7"/>
  <c r="AU70" i="10"/>
  <c r="L71" i="10"/>
  <c r="Q66" i="5"/>
  <c r="Q65" i="5"/>
  <c r="AU53" i="7"/>
  <c r="H53" i="7"/>
  <c r="G54" i="7" s="1"/>
  <c r="AV61" i="7"/>
  <c r="Z62" i="7" s="1"/>
  <c r="Y53" i="7"/>
  <c r="S53" i="7"/>
  <c r="M54" i="7" s="1"/>
  <c r="S64" i="12"/>
  <c r="M64" i="12"/>
  <c r="Y65" i="12" s="1"/>
  <c r="Y66" i="12" s="1"/>
  <c r="AK67" i="12" s="1"/>
  <c r="R62" i="5"/>
  <c r="R61" i="5"/>
  <c r="Q61" i="5"/>
  <c r="P51" i="5"/>
  <c r="P50" i="5"/>
  <c r="P41" i="5"/>
  <c r="P40" i="5"/>
  <c r="AV45" i="7"/>
  <c r="AU47" i="7" s="1"/>
  <c r="S46" i="7"/>
  <c r="M53" i="9"/>
  <c r="AV69" i="7"/>
  <c r="P70" i="7" s="1"/>
  <c r="N72" i="4"/>
  <c r="P72" i="4"/>
  <c r="AV70" i="10"/>
  <c r="V50" i="10"/>
  <c r="D50" i="10"/>
  <c r="N51" i="10"/>
  <c r="J51" i="10"/>
  <c r="D51" i="10"/>
  <c r="P69" i="7"/>
  <c r="N69" i="7"/>
  <c r="M49" i="10"/>
  <c r="T51" i="10" s="1"/>
  <c r="K48" i="10"/>
  <c r="R50" i="10" s="1"/>
  <c r="M48" i="10"/>
  <c r="T50" i="10" s="1"/>
  <c r="M47" i="7"/>
  <c r="AC47" i="7"/>
  <c r="O47" i="7"/>
  <c r="AW45" i="7"/>
  <c r="AI48" i="7" s="1"/>
  <c r="AU48" i="7"/>
  <c r="AA47" i="7"/>
  <c r="K47" i="7"/>
  <c r="Q47" i="7" l="1"/>
  <c r="AE47" i="7"/>
  <c r="AV53" i="7"/>
  <c r="AU55" i="7" s="1"/>
  <c r="U54" i="7"/>
  <c r="AV48" i="7"/>
  <c r="Q55" i="7"/>
  <c r="O55" i="7"/>
  <c r="AW53" i="7"/>
  <c r="AG55" i="7" s="1"/>
  <c r="L55" i="7"/>
  <c r="AA55" i="7"/>
  <c r="AU56" i="7"/>
  <c r="AV56" i="7" s="1"/>
  <c r="AE55" i="7"/>
  <c r="AC55" i="7"/>
  <c r="AV47" i="7"/>
  <c r="P71" i="10"/>
  <c r="AB72" i="10" s="1"/>
  <c r="T72" i="10"/>
  <c r="AF73" i="10" s="1"/>
  <c r="T71" i="10"/>
  <c r="AF72" i="10" s="1"/>
  <c r="AG47" i="7"/>
  <c r="AI47" i="7"/>
  <c r="S55" i="7" l="1"/>
  <c r="AJ56" i="7"/>
  <c r="AV55" i="7"/>
  <c r="AJ55" i="7" s="1"/>
</calcChain>
</file>

<file path=xl/sharedStrings.xml><?xml version="1.0" encoding="utf-8"?>
<sst xmlns="http://schemas.openxmlformats.org/spreadsheetml/2006/main" count="1049" uniqueCount="287">
  <si>
    <t>№</t>
    <phoneticPr fontId="1"/>
  </si>
  <si>
    <t>名前</t>
    <rPh sb="0" eb="2">
      <t>ナマエ</t>
    </rPh>
    <phoneticPr fontId="1"/>
  </si>
  <si>
    <t>№</t>
    <phoneticPr fontId="1"/>
  </si>
  <si>
    <t>方程式とその解</t>
    <rPh sb="0" eb="3">
      <t>ホウテイシキ</t>
    </rPh>
    <rPh sb="6" eb="7">
      <t>カイ</t>
    </rPh>
    <phoneticPr fontId="1"/>
  </si>
  <si>
    <t>１．</t>
    <phoneticPr fontId="1"/>
  </si>
  <si>
    <t>次の方程式のうち，解が</t>
    <rPh sb="0" eb="1">
      <t>ツギ</t>
    </rPh>
    <rPh sb="2" eb="5">
      <t>ホウテイシキ</t>
    </rPh>
    <rPh sb="9" eb="10">
      <t>カイ</t>
    </rPh>
    <phoneticPr fontId="1"/>
  </si>
  <si>
    <t>であるものをいいなさい。</t>
    <phoneticPr fontId="1"/>
  </si>
  <si>
    <t>(1)</t>
    <phoneticPr fontId="1"/>
  </si>
  <si>
    <t>ｘ</t>
    <phoneticPr fontId="1"/>
  </si>
  <si>
    <t>－</t>
    <phoneticPr fontId="1"/>
  </si>
  <si>
    <t>＝</t>
    <phoneticPr fontId="1"/>
  </si>
  <si>
    <t>(2)</t>
    <phoneticPr fontId="1"/>
  </si>
  <si>
    <t>(3)</t>
    <phoneticPr fontId="1"/>
  </si>
  <si>
    <t>＋</t>
    <phoneticPr fontId="1"/>
  </si>
  <si>
    <t>２．</t>
    <phoneticPr fontId="1"/>
  </si>
  <si>
    <t>３．</t>
    <phoneticPr fontId="1"/>
  </si>
  <si>
    <t>４．</t>
    <phoneticPr fontId="1"/>
  </si>
  <si>
    <t>１．</t>
    <phoneticPr fontId="1"/>
  </si>
  <si>
    <t>次の方程式を，等式の性質を使って，解きなさい。</t>
    <rPh sb="0" eb="1">
      <t>ツギ</t>
    </rPh>
    <rPh sb="2" eb="5">
      <t>ホウテイシキ</t>
    </rPh>
    <rPh sb="7" eb="9">
      <t>トウシキ</t>
    </rPh>
    <rPh sb="10" eb="12">
      <t>セイシツ</t>
    </rPh>
    <rPh sb="13" eb="14">
      <t>ツカ</t>
    </rPh>
    <rPh sb="17" eb="18">
      <t>ト</t>
    </rPh>
    <phoneticPr fontId="1"/>
  </si>
  <si>
    <t>(1)</t>
    <phoneticPr fontId="1"/>
  </si>
  <si>
    <t>ｘ</t>
    <phoneticPr fontId="1"/>
  </si>
  <si>
    <t>＝</t>
    <phoneticPr fontId="1"/>
  </si>
  <si>
    <t>－</t>
    <phoneticPr fontId="1"/>
  </si>
  <si>
    <t>(2)</t>
    <phoneticPr fontId="1"/>
  </si>
  <si>
    <t>－</t>
    <phoneticPr fontId="1"/>
  </si>
  <si>
    <t>(3)</t>
    <phoneticPr fontId="1"/>
  </si>
  <si>
    <t>＋</t>
    <phoneticPr fontId="1"/>
  </si>
  <si>
    <t>(4)</t>
    <phoneticPr fontId="1"/>
  </si>
  <si>
    <t>２．</t>
    <phoneticPr fontId="1"/>
  </si>
  <si>
    <t>次の方程式を解きなさい。</t>
    <rPh sb="0" eb="1">
      <t>ツギ</t>
    </rPh>
    <rPh sb="2" eb="5">
      <t>ホウテイシキ</t>
    </rPh>
    <rPh sb="6" eb="7">
      <t>ト</t>
    </rPh>
    <phoneticPr fontId="1"/>
  </si>
  <si>
    <t>(5)</t>
    <phoneticPr fontId="1"/>
  </si>
  <si>
    <t>＋</t>
    <phoneticPr fontId="1"/>
  </si>
  <si>
    <t>(6)</t>
    <phoneticPr fontId="1"/>
  </si>
  <si>
    <t>＝</t>
    <phoneticPr fontId="1"/>
  </si>
  <si>
    <t>ｘ</t>
    <phoneticPr fontId="1"/>
  </si>
  <si>
    <t>×</t>
    <phoneticPr fontId="1"/>
  </si>
  <si>
    <t>＝</t>
    <phoneticPr fontId="1"/>
  </si>
  <si>
    <t>ｘ</t>
    <phoneticPr fontId="1"/>
  </si>
  <si>
    <t>×</t>
    <phoneticPr fontId="1"/>
  </si>
  <si>
    <t>(</t>
    <phoneticPr fontId="1"/>
  </si>
  <si>
    <t>)</t>
    <phoneticPr fontId="1"/>
  </si>
  <si>
    <t>÷</t>
    <phoneticPr fontId="1"/>
  </si>
  <si>
    <t>(</t>
    <phoneticPr fontId="1"/>
  </si>
  <si>
    <t>)</t>
    <phoneticPr fontId="1"/>
  </si>
  <si>
    <t>÷</t>
    <phoneticPr fontId="1"/>
  </si>
  <si>
    <t>(2)</t>
    <phoneticPr fontId="1"/>
  </si>
  <si>
    <t>－</t>
    <phoneticPr fontId="1"/>
  </si>
  <si>
    <t>(3)</t>
    <phoneticPr fontId="1"/>
  </si>
  <si>
    <t>(4)</t>
    <phoneticPr fontId="1"/>
  </si>
  <si>
    <t>(5)</t>
    <phoneticPr fontId="1"/>
  </si>
  <si>
    <t>(6)</t>
    <phoneticPr fontId="1"/>
  </si>
  <si>
    <t>(7)</t>
    <phoneticPr fontId="1"/>
  </si>
  <si>
    <t>(8)</t>
    <phoneticPr fontId="1"/>
  </si>
  <si>
    <t>＋</t>
    <phoneticPr fontId="1"/>
  </si>
  <si>
    <t>＋</t>
    <phoneticPr fontId="1"/>
  </si>
  <si>
    <t>(4)</t>
    <phoneticPr fontId="1"/>
  </si>
  <si>
    <t>－</t>
    <phoneticPr fontId="1"/>
  </si>
  <si>
    <t>＝</t>
    <phoneticPr fontId="1"/>
  </si>
  <si>
    <t>－</t>
    <phoneticPr fontId="1"/>
  </si>
  <si>
    <t>＝</t>
    <phoneticPr fontId="1"/>
  </si>
  <si>
    <t>ｘ</t>
    <phoneticPr fontId="1"/>
  </si>
  <si>
    <t>№</t>
    <phoneticPr fontId="1"/>
  </si>
  <si>
    <t>＋</t>
    <phoneticPr fontId="1"/>
  </si>
  <si>
    <t>(2)</t>
    <phoneticPr fontId="1"/>
  </si>
  <si>
    <t>(3)</t>
    <phoneticPr fontId="1"/>
  </si>
  <si>
    <t>－</t>
    <phoneticPr fontId="1"/>
  </si>
  <si>
    <t>ｘ</t>
    <phoneticPr fontId="1"/>
  </si>
  <si>
    <t>)</t>
    <phoneticPr fontId="1"/>
  </si>
  <si>
    <t>ｘ</t>
    <phoneticPr fontId="1"/>
  </si>
  <si>
    <t>)</t>
    <phoneticPr fontId="1"/>
  </si>
  <si>
    <t>(5)</t>
    <phoneticPr fontId="1"/>
  </si>
  <si>
    <t>＝</t>
    <phoneticPr fontId="1"/>
  </si>
  <si>
    <t>(6)</t>
    <phoneticPr fontId="1"/>
  </si>
  <si>
    <t>＝</t>
    <phoneticPr fontId="1"/>
  </si>
  <si>
    <t>ｘ</t>
    <phoneticPr fontId="1"/>
  </si>
  <si>
    <t>－</t>
    <phoneticPr fontId="1"/>
  </si>
  <si>
    <t>ｘ</t>
    <phoneticPr fontId="1"/>
  </si>
  <si>
    <t>＋</t>
    <phoneticPr fontId="1"/>
  </si>
  <si>
    <t>＝</t>
    <phoneticPr fontId="1"/>
  </si>
  <si>
    <t>(</t>
    <phoneticPr fontId="1"/>
  </si>
  <si>
    <t>)</t>
    <phoneticPr fontId="1"/>
  </si>
  <si>
    <t>×</t>
    <phoneticPr fontId="1"/>
  </si>
  <si>
    <t>+</t>
    <phoneticPr fontId="1"/>
  </si>
  <si>
    <t>№</t>
    <phoneticPr fontId="1"/>
  </si>
  <si>
    <t>(</t>
    <phoneticPr fontId="1"/>
  </si>
  <si>
    <t>)</t>
    <phoneticPr fontId="1"/>
  </si>
  <si>
    <t>ａ</t>
    <phoneticPr fontId="1"/>
  </si>
  <si>
    <t>)</t>
    <phoneticPr fontId="1"/>
  </si>
  <si>
    <t>(</t>
    <phoneticPr fontId="1"/>
  </si>
  <si>
    <t>)</t>
    <phoneticPr fontId="1"/>
  </si>
  <si>
    <t>＋</t>
    <phoneticPr fontId="1"/>
  </si>
  <si>
    <t>(</t>
    <phoneticPr fontId="1"/>
  </si>
  <si>
    <t>ａ</t>
    <phoneticPr fontId="1"/>
  </si>
  <si>
    <t>ａ</t>
    <phoneticPr fontId="1"/>
  </si>
  <si>
    <t>№</t>
    <phoneticPr fontId="1"/>
  </si>
  <si>
    <t>円</t>
    <rPh sb="0" eb="1">
      <t>エン</t>
    </rPh>
    <phoneticPr fontId="1"/>
  </si>
  <si>
    <t>２．</t>
    <phoneticPr fontId="1"/>
  </si>
  <si>
    <t>３．</t>
    <phoneticPr fontId="1"/>
  </si>
  <si>
    <t>田中さんは</t>
    <rPh sb="0" eb="2">
      <t>タナカ</t>
    </rPh>
    <phoneticPr fontId="1"/>
  </si>
  <si>
    <t>円，福田さんは</t>
    <rPh sb="0" eb="1">
      <t>エン</t>
    </rPh>
    <rPh sb="2" eb="4">
      <t>フクタ</t>
    </rPh>
    <phoneticPr fontId="1"/>
  </si>
  <si>
    <t>も同じ本を買いました。</t>
    <rPh sb="1" eb="2">
      <t>オナ</t>
    </rPh>
    <rPh sb="3" eb="4">
      <t>ホン</t>
    </rPh>
    <rPh sb="5" eb="6">
      <t>カ</t>
    </rPh>
    <phoneticPr fontId="1"/>
  </si>
  <si>
    <t>すると，田中さんの残金は福田さん</t>
    <rPh sb="4" eb="6">
      <t>タナカ</t>
    </rPh>
    <rPh sb="9" eb="11">
      <t>ザンキン</t>
    </rPh>
    <rPh sb="12" eb="14">
      <t>フクタ</t>
    </rPh>
    <phoneticPr fontId="1"/>
  </si>
  <si>
    <t>の残金の</t>
    <rPh sb="1" eb="3">
      <t>ザンキン</t>
    </rPh>
    <phoneticPr fontId="1"/>
  </si>
  <si>
    <t>倍になりました。</t>
    <rPh sb="0" eb="1">
      <t>バイ</t>
    </rPh>
    <phoneticPr fontId="1"/>
  </si>
  <si>
    <t>本代はいくらだったのでしょう。</t>
    <rPh sb="0" eb="2">
      <t>ホンダイ</t>
    </rPh>
    <phoneticPr fontId="1"/>
  </si>
  <si>
    <t>円持っていて，２人と</t>
    <rPh sb="0" eb="1">
      <t>エン</t>
    </rPh>
    <rPh sb="1" eb="2">
      <t>モ</t>
    </rPh>
    <rPh sb="8" eb="9">
      <t>ニン</t>
    </rPh>
    <phoneticPr fontId="1"/>
  </si>
  <si>
    <t>－</t>
    <phoneticPr fontId="1"/>
  </si>
  <si>
    <t>(</t>
    <phoneticPr fontId="1"/>
  </si>
  <si>
    <t>ｘ</t>
    <phoneticPr fontId="1"/>
  </si>
  <si>
    <t>＋</t>
    <phoneticPr fontId="1"/>
  </si>
  <si>
    <t>)</t>
    <phoneticPr fontId="1"/>
  </si>
  <si>
    <t>＝</t>
    <phoneticPr fontId="1"/>
  </si>
  <si>
    <t>－</t>
    <phoneticPr fontId="1"/>
  </si>
  <si>
    <t>(</t>
    <phoneticPr fontId="1"/>
  </si>
  <si>
    <t>ｘ</t>
    <phoneticPr fontId="1"/>
  </si>
  <si>
    <t>)</t>
    <phoneticPr fontId="1"/>
  </si>
  <si>
    <t>＝</t>
    <phoneticPr fontId="1"/>
  </si>
  <si>
    <t>本代をｘ円とすると，</t>
    <rPh sb="0" eb="2">
      <t>ホンダイ</t>
    </rPh>
    <rPh sb="4" eb="5">
      <t>エン</t>
    </rPh>
    <phoneticPr fontId="1"/>
  </si>
  <si>
    <t>№</t>
    <phoneticPr fontId="1"/>
  </si>
  <si>
    <t>画用紙</t>
    <rPh sb="0" eb="3">
      <t>ガヨウシ</t>
    </rPh>
    <phoneticPr fontId="1"/>
  </si>
  <si>
    <t>枚と</t>
    <rPh sb="0" eb="1">
      <t>マイ</t>
    </rPh>
    <phoneticPr fontId="1"/>
  </si>
  <si>
    <t>円の絵筆1本の代金は，同じ画用紙</t>
    <rPh sb="0" eb="1">
      <t>エン</t>
    </rPh>
    <rPh sb="2" eb="4">
      <t>エフデ</t>
    </rPh>
    <rPh sb="5" eb="6">
      <t>ホン</t>
    </rPh>
    <rPh sb="7" eb="9">
      <t>ダイキン</t>
    </rPh>
    <rPh sb="11" eb="12">
      <t>オナ</t>
    </rPh>
    <rPh sb="13" eb="16">
      <t>ガヨウシ</t>
    </rPh>
    <phoneticPr fontId="1"/>
  </si>
  <si>
    <t>円の</t>
    <rPh sb="0" eb="1">
      <t>エン</t>
    </rPh>
    <phoneticPr fontId="1"/>
  </si>
  <si>
    <t>鉛筆1本の代金の</t>
    <rPh sb="0" eb="2">
      <t>エンピツ</t>
    </rPh>
    <rPh sb="3" eb="4">
      <t>ホン</t>
    </rPh>
    <rPh sb="5" eb="7">
      <t>ダイキン</t>
    </rPh>
    <phoneticPr fontId="1"/>
  </si>
  <si>
    <t>何人かの生徒にカードを配ります。</t>
    <rPh sb="0" eb="2">
      <t>ナンニン</t>
    </rPh>
    <rPh sb="4" eb="6">
      <t>セイト</t>
    </rPh>
    <rPh sb="11" eb="12">
      <t>クバ</t>
    </rPh>
    <phoneticPr fontId="1"/>
  </si>
  <si>
    <t>枚ずつ配ると</t>
    <rPh sb="0" eb="1">
      <t>マイ</t>
    </rPh>
    <rPh sb="3" eb="4">
      <t>クバ</t>
    </rPh>
    <phoneticPr fontId="1"/>
  </si>
  <si>
    <t>枚余り，</t>
    <rPh sb="0" eb="1">
      <t>マイ</t>
    </rPh>
    <rPh sb="1" eb="2">
      <t>アマ</t>
    </rPh>
    <phoneticPr fontId="1"/>
  </si>
  <si>
    <t>枚ずつ配るには</t>
    <rPh sb="0" eb="1">
      <t>マイ</t>
    </rPh>
    <rPh sb="3" eb="4">
      <t>クバ</t>
    </rPh>
    <phoneticPr fontId="1"/>
  </si>
  <si>
    <t>枚たりません。</t>
    <rPh sb="0" eb="1">
      <t>マイ</t>
    </rPh>
    <phoneticPr fontId="1"/>
  </si>
  <si>
    <t>生徒の人数を求めなさい。</t>
    <rPh sb="0" eb="2">
      <t>セイト</t>
    </rPh>
    <rPh sb="3" eb="5">
      <t>ニンズウ</t>
    </rPh>
    <rPh sb="6" eb="7">
      <t>モト</t>
    </rPh>
    <phoneticPr fontId="1"/>
  </si>
  <si>
    <t>個ずつにすると</t>
    <rPh sb="0" eb="1">
      <t>コ</t>
    </rPh>
    <phoneticPr fontId="1"/>
  </si>
  <si>
    <t>個余り,</t>
    <rPh sb="0" eb="1">
      <t>コ</t>
    </rPh>
    <rPh sb="1" eb="2">
      <t>アマ</t>
    </rPh>
    <phoneticPr fontId="1"/>
  </si>
  <si>
    <t>個たりません。</t>
    <rPh sb="0" eb="1">
      <t>コ</t>
    </rPh>
    <phoneticPr fontId="1"/>
  </si>
  <si>
    <t>枚ずつでは</t>
    <rPh sb="0" eb="1">
      <t>マイ</t>
    </rPh>
    <phoneticPr fontId="1"/>
  </si>
  <si>
    <t>画用紙１枚をｘ円とすると，</t>
    <rPh sb="0" eb="3">
      <t>ガヨウシ</t>
    </rPh>
    <rPh sb="4" eb="5">
      <t>マイ</t>
    </rPh>
    <rPh sb="7" eb="8">
      <t>エン</t>
    </rPh>
    <phoneticPr fontId="1"/>
  </si>
  <si>
    <t>ｘ</t>
    <phoneticPr fontId="1"/>
  </si>
  <si>
    <t>＋</t>
    <phoneticPr fontId="1"/>
  </si>
  <si>
    <t>＝</t>
    <phoneticPr fontId="1"/>
  </si>
  <si>
    <t>(</t>
    <phoneticPr fontId="1"/>
  </si>
  <si>
    <t>)</t>
    <phoneticPr fontId="1"/>
  </si>
  <si>
    <t>生徒の人数をｘ人とすると，</t>
    <rPh sb="0" eb="2">
      <t>セイト</t>
    </rPh>
    <rPh sb="3" eb="5">
      <t>ニンズウ</t>
    </rPh>
    <rPh sb="7" eb="8">
      <t>ニン</t>
    </rPh>
    <phoneticPr fontId="1"/>
  </si>
  <si>
    <t>ｘ</t>
    <phoneticPr fontId="1"/>
  </si>
  <si>
    <t>＋</t>
    <phoneticPr fontId="1"/>
  </si>
  <si>
    <t>＝</t>
    <phoneticPr fontId="1"/>
  </si>
  <si>
    <t>－</t>
    <phoneticPr fontId="1"/>
  </si>
  <si>
    <t>何人かの生徒でクッキーを同じ数ずつ分けます。</t>
    <rPh sb="0" eb="2">
      <t>ナンニン</t>
    </rPh>
    <rPh sb="4" eb="6">
      <t>セイト</t>
    </rPh>
    <rPh sb="12" eb="13">
      <t>オナ</t>
    </rPh>
    <rPh sb="14" eb="15">
      <t>カズ</t>
    </rPh>
    <rPh sb="17" eb="18">
      <t>ワ</t>
    </rPh>
    <phoneticPr fontId="1"/>
  </si>
  <si>
    <t>弟が，</t>
    <rPh sb="0" eb="1">
      <t>オトウト</t>
    </rPh>
    <phoneticPr fontId="1"/>
  </si>
  <si>
    <t>㎞離れた駅に向かって家を出発しました。</t>
    <rPh sb="1" eb="2">
      <t>ハナ</t>
    </rPh>
    <rPh sb="4" eb="5">
      <t>エキ</t>
    </rPh>
    <rPh sb="6" eb="7">
      <t>ム</t>
    </rPh>
    <rPh sb="10" eb="11">
      <t>イエ</t>
    </rPh>
    <rPh sb="12" eb="14">
      <t>シュッパツ</t>
    </rPh>
    <phoneticPr fontId="1"/>
  </si>
  <si>
    <t>それから，</t>
    <phoneticPr fontId="1"/>
  </si>
  <si>
    <t>分たって，兄が自転車で同じ道を追いかけました。</t>
    <rPh sb="0" eb="1">
      <t>フン</t>
    </rPh>
    <rPh sb="5" eb="6">
      <t>アニ</t>
    </rPh>
    <rPh sb="7" eb="10">
      <t>ジテンシャ</t>
    </rPh>
    <rPh sb="11" eb="12">
      <t>オナ</t>
    </rPh>
    <rPh sb="13" eb="14">
      <t>ミチ</t>
    </rPh>
    <rPh sb="15" eb="16">
      <t>オ</t>
    </rPh>
    <phoneticPr fontId="1"/>
  </si>
  <si>
    <t>弟の歩</t>
    <rPh sb="0" eb="1">
      <t>オトウト</t>
    </rPh>
    <rPh sb="2" eb="3">
      <t>アル</t>
    </rPh>
    <phoneticPr fontId="1"/>
  </si>
  <si>
    <t>く速さは毎分</t>
    <rPh sb="1" eb="2">
      <t>ハヤ</t>
    </rPh>
    <rPh sb="4" eb="6">
      <t>マイフン</t>
    </rPh>
    <phoneticPr fontId="1"/>
  </si>
  <si>
    <t>ｍ，兄の自転車の速さは毎分</t>
    <rPh sb="2" eb="3">
      <t>アニ</t>
    </rPh>
    <rPh sb="4" eb="7">
      <t>ジテンシャ</t>
    </rPh>
    <rPh sb="8" eb="9">
      <t>ハヤ</t>
    </rPh>
    <rPh sb="11" eb="13">
      <t>マイフン</t>
    </rPh>
    <phoneticPr fontId="1"/>
  </si>
  <si>
    <t>ｍである</t>
    <phoneticPr fontId="1"/>
  </si>
  <si>
    <t>とすると，兄は出発してから何分後に弟に追いつくでしょうか。</t>
    <rPh sb="5" eb="6">
      <t>アニ</t>
    </rPh>
    <rPh sb="7" eb="9">
      <t>シュッパツ</t>
    </rPh>
    <rPh sb="13" eb="14">
      <t>ナン</t>
    </rPh>
    <rPh sb="14" eb="16">
      <t>フンゴ</t>
    </rPh>
    <rPh sb="17" eb="18">
      <t>オトウト</t>
    </rPh>
    <rPh sb="19" eb="20">
      <t>オ</t>
    </rPh>
    <phoneticPr fontId="1"/>
  </si>
  <si>
    <t>兄が出発してからｘ分後に弟に追いつくとすると，</t>
    <rPh sb="0" eb="1">
      <t>アニ</t>
    </rPh>
    <rPh sb="2" eb="4">
      <t>シュッパツ</t>
    </rPh>
    <rPh sb="9" eb="11">
      <t>フンゴ</t>
    </rPh>
    <rPh sb="12" eb="13">
      <t>オトウト</t>
    </rPh>
    <rPh sb="14" eb="15">
      <t>オ</t>
    </rPh>
    <phoneticPr fontId="1"/>
  </si>
  <si>
    <t>ある数ｘの</t>
    <rPh sb="2" eb="3">
      <t>スウ</t>
    </rPh>
    <phoneticPr fontId="1"/>
  </si>
  <si>
    <t>倍から</t>
    <rPh sb="0" eb="1">
      <t>バイ</t>
    </rPh>
    <phoneticPr fontId="1"/>
  </si>
  <si>
    <t>ひいた数が，ｘの</t>
    <rPh sb="3" eb="4">
      <t>カズ</t>
    </rPh>
    <phoneticPr fontId="1"/>
  </si>
  <si>
    <t>倍と</t>
    <rPh sb="0" eb="1">
      <t>バイ</t>
    </rPh>
    <phoneticPr fontId="1"/>
  </si>
  <si>
    <t>との和に等し</t>
    <rPh sb="2" eb="3">
      <t>ワ</t>
    </rPh>
    <rPh sb="4" eb="5">
      <t>ヒト</t>
    </rPh>
    <phoneticPr fontId="1"/>
  </si>
  <si>
    <t>くなります。</t>
    <phoneticPr fontId="1"/>
  </si>
  <si>
    <t>ある数を求めなさい。</t>
    <rPh sb="2" eb="3">
      <t>スウ</t>
    </rPh>
    <rPh sb="4" eb="5">
      <t>モト</t>
    </rPh>
    <phoneticPr fontId="1"/>
  </si>
  <si>
    <t>３．</t>
    <phoneticPr fontId="1"/>
  </si>
  <si>
    <t>ふもとから山頂まで，毎分</t>
    <rPh sb="5" eb="7">
      <t>サンチョウ</t>
    </rPh>
    <rPh sb="10" eb="12">
      <t>マイフン</t>
    </rPh>
    <phoneticPr fontId="1"/>
  </si>
  <si>
    <t>ｍの速さで登るのと，同じ道を山頂</t>
    <rPh sb="2" eb="3">
      <t>ハヤ</t>
    </rPh>
    <rPh sb="5" eb="6">
      <t>ノボ</t>
    </rPh>
    <rPh sb="10" eb="11">
      <t>オナ</t>
    </rPh>
    <rPh sb="12" eb="13">
      <t>ミチ</t>
    </rPh>
    <rPh sb="14" eb="16">
      <t>サンチョウ</t>
    </rPh>
    <phoneticPr fontId="1"/>
  </si>
  <si>
    <t>からふもとまで，毎分</t>
    <rPh sb="8" eb="10">
      <t>マイフン</t>
    </rPh>
    <phoneticPr fontId="1"/>
  </si>
  <si>
    <t>分違います。</t>
    <rPh sb="0" eb="1">
      <t>フン</t>
    </rPh>
    <rPh sb="1" eb="2">
      <t>チガ</t>
    </rPh>
    <phoneticPr fontId="1"/>
  </si>
  <si>
    <t>ふもとから山頂まで何ｍあるでしょうか。</t>
    <rPh sb="5" eb="7">
      <t>サンチョウ</t>
    </rPh>
    <rPh sb="9" eb="10">
      <t>ナン</t>
    </rPh>
    <phoneticPr fontId="1"/>
  </si>
  <si>
    <t>ｍの速さで下るのとでは，かかる時間</t>
    <rPh sb="2" eb="3">
      <t>ハヤ</t>
    </rPh>
    <rPh sb="5" eb="6">
      <t>クダ</t>
    </rPh>
    <rPh sb="15" eb="17">
      <t>ジカン</t>
    </rPh>
    <phoneticPr fontId="1"/>
  </si>
  <si>
    <t>が</t>
    <phoneticPr fontId="1"/>
  </si>
  <si>
    <t>ｘ</t>
    <phoneticPr fontId="1"/>
  </si>
  <si>
    <t>＝</t>
    <phoneticPr fontId="1"/>
  </si>
  <si>
    <t>(</t>
    <phoneticPr fontId="1"/>
  </si>
  <si>
    <t>＋</t>
    <phoneticPr fontId="1"/>
  </si>
  <si>
    <t>)</t>
    <phoneticPr fontId="1"/>
  </si>
  <si>
    <t>ある数は</t>
    <rPh sb="2" eb="3">
      <t>スウ</t>
    </rPh>
    <phoneticPr fontId="1"/>
  </si>
  <si>
    <t>ふもとから山頂までが</t>
    <rPh sb="5" eb="7">
      <t>サンチョウ</t>
    </rPh>
    <phoneticPr fontId="1"/>
  </si>
  <si>
    <t>ｘ</t>
    <phoneticPr fontId="1"/>
  </si>
  <si>
    <t>ｍあったとすると，</t>
    <phoneticPr fontId="1"/>
  </si>
  <si>
    <t>－</t>
    <phoneticPr fontId="1"/>
  </si>
  <si>
    <t>＝</t>
    <phoneticPr fontId="1"/>
  </si>
  <si>
    <t>ｍ</t>
    <phoneticPr fontId="1"/>
  </si>
  <si>
    <t>解答</t>
    <rPh sb="0" eb="2">
      <t>カイトウ</t>
    </rPh>
    <phoneticPr fontId="1"/>
  </si>
  <si>
    <t>（左辺）＝</t>
    <rPh sb="1" eb="3">
      <t>サヘン</t>
    </rPh>
    <phoneticPr fontId="1"/>
  </si>
  <si>
    <t>×</t>
    <phoneticPr fontId="1"/>
  </si>
  <si>
    <t>（右辺）＝</t>
    <rPh sb="1" eb="2">
      <t>ミギ</t>
    </rPh>
    <rPh sb="2" eb="3">
      <t>ヘン</t>
    </rPh>
    <phoneticPr fontId="1"/>
  </si>
  <si>
    <t>×</t>
    <phoneticPr fontId="1"/>
  </si>
  <si>
    <t>(</t>
    <phoneticPr fontId="1"/>
  </si>
  <si>
    <t>)</t>
    <phoneticPr fontId="1"/>
  </si>
  <si>
    <t>－</t>
    <phoneticPr fontId="1"/>
  </si>
  <si>
    <t>＝</t>
    <phoneticPr fontId="1"/>
  </si>
  <si>
    <t>－</t>
    <phoneticPr fontId="1"/>
  </si>
  <si>
    <t>(</t>
    <phoneticPr fontId="1"/>
  </si>
  <si>
    <t>)</t>
    <phoneticPr fontId="1"/>
  </si>
  <si>
    <t>＋</t>
    <phoneticPr fontId="1"/>
  </si>
  <si>
    <t>＝</t>
    <phoneticPr fontId="1"/>
  </si>
  <si>
    <t>×</t>
    <phoneticPr fontId="1"/>
  </si>
  <si>
    <t>円で，ばら</t>
    <rPh sb="0" eb="1">
      <t>エン</t>
    </rPh>
    <phoneticPr fontId="1"/>
  </si>
  <si>
    <t>本と</t>
    <rPh sb="0" eb="1">
      <t>ホン</t>
    </rPh>
    <phoneticPr fontId="1"/>
  </si>
  <si>
    <t>円のかすみそうを買うと，おつりが</t>
    <rPh sb="0" eb="1">
      <t>エン</t>
    </rPh>
    <rPh sb="8" eb="9">
      <t>カ</t>
    </rPh>
    <phoneticPr fontId="1"/>
  </si>
  <si>
    <t>でした。ばら１本の値段を求めなさい。</t>
    <rPh sb="7" eb="8">
      <t>ホン</t>
    </rPh>
    <rPh sb="9" eb="11">
      <t>ネダン</t>
    </rPh>
    <rPh sb="12" eb="13">
      <t>モト</t>
    </rPh>
    <phoneticPr fontId="1"/>
  </si>
  <si>
    <t>ばら1個の値段をｘ円とすると，</t>
    <rPh sb="3" eb="4">
      <t>コ</t>
    </rPh>
    <rPh sb="5" eb="7">
      <t>ネダン</t>
    </rPh>
    <rPh sb="9" eb="10">
      <t>エン</t>
    </rPh>
    <phoneticPr fontId="1"/>
  </si>
  <si>
    <t>ばら１本の値段</t>
    <rPh sb="3" eb="4">
      <t>ホン</t>
    </rPh>
    <rPh sb="5" eb="7">
      <t>ネダン</t>
    </rPh>
    <phoneticPr fontId="1"/>
  </si>
  <si>
    <t>この画用紙1枚の値段を求めなさい。</t>
    <rPh sb="2" eb="5">
      <t>ガヨウシ</t>
    </rPh>
    <rPh sb="6" eb="7">
      <t>マイ</t>
    </rPh>
    <rPh sb="8" eb="10">
      <t>ネダン</t>
    </rPh>
    <rPh sb="11" eb="12">
      <t>モト</t>
    </rPh>
    <phoneticPr fontId="1"/>
  </si>
  <si>
    <t>画用紙１枚の値段</t>
    <rPh sb="0" eb="3">
      <t>ガヨウシ</t>
    </rPh>
    <rPh sb="4" eb="5">
      <t>マイ</t>
    </rPh>
    <rPh sb="6" eb="8">
      <t>ネダン</t>
    </rPh>
    <phoneticPr fontId="1"/>
  </si>
  <si>
    <t>－</t>
    <phoneticPr fontId="1"/>
  </si>
  <si>
    <t>本代</t>
    <rPh sb="0" eb="2">
      <t>ホンダイ</t>
    </rPh>
    <phoneticPr fontId="1"/>
  </si>
  <si>
    <t>＝</t>
    <phoneticPr fontId="1"/>
  </si>
  <si>
    <t>ｘ</t>
    <phoneticPr fontId="1"/>
  </si>
  <si>
    <t>生徒の人数</t>
    <rPh sb="0" eb="2">
      <t>セイト</t>
    </rPh>
    <rPh sb="3" eb="5">
      <t>ニンズウ</t>
    </rPh>
    <phoneticPr fontId="1"/>
  </si>
  <si>
    <t>集会で，長いすを何脚か並べました。集まった人が１脚に</t>
    <rPh sb="0" eb="2">
      <t>シュウカイ</t>
    </rPh>
    <rPh sb="4" eb="5">
      <t>ナガ</t>
    </rPh>
    <rPh sb="8" eb="9">
      <t>ナン</t>
    </rPh>
    <rPh sb="9" eb="10">
      <t>キャク</t>
    </rPh>
    <rPh sb="11" eb="12">
      <t>ナラ</t>
    </rPh>
    <rPh sb="17" eb="18">
      <t>アツ</t>
    </rPh>
    <rPh sb="21" eb="22">
      <t>ヒト</t>
    </rPh>
    <rPh sb="24" eb="25">
      <t>キャク</t>
    </rPh>
    <phoneticPr fontId="1"/>
  </si>
  <si>
    <t>人ずつすわると</t>
    <rPh sb="0" eb="1">
      <t>ニン</t>
    </rPh>
    <phoneticPr fontId="1"/>
  </si>
  <si>
    <t>人がすわれず，</t>
    <rPh sb="0" eb="1">
      <t>ニン</t>
    </rPh>
    <phoneticPr fontId="1"/>
  </si>
  <si>
    <t>長いすの数をｘ脚とすると，</t>
    <rPh sb="0" eb="1">
      <t>ナガ</t>
    </rPh>
    <rPh sb="4" eb="5">
      <t>カズ</t>
    </rPh>
    <rPh sb="7" eb="8">
      <t>キャク</t>
    </rPh>
    <phoneticPr fontId="1"/>
  </si>
  <si>
    <t>長いすの数</t>
    <rPh sb="0" eb="1">
      <t>ナガ</t>
    </rPh>
    <rPh sb="4" eb="5">
      <t>カズ</t>
    </rPh>
    <phoneticPr fontId="1"/>
  </si>
  <si>
    <t>脚</t>
    <rPh sb="0" eb="1">
      <t>キャク</t>
    </rPh>
    <phoneticPr fontId="1"/>
  </si>
  <si>
    <t>ｘ</t>
    <phoneticPr fontId="1"/>
  </si>
  <si>
    <t>＋</t>
    <phoneticPr fontId="1"/>
  </si>
  <si>
    <t>＝</t>
    <phoneticPr fontId="1"/>
  </si>
  <si>
    <t>(</t>
    <phoneticPr fontId="1"/>
  </si>
  <si>
    <t>－</t>
    <phoneticPr fontId="1"/>
  </si>
  <si>
    <t>)</t>
    <phoneticPr fontId="1"/>
  </si>
  <si>
    <t>ｘ</t>
    <phoneticPr fontId="1"/>
  </si>
  <si>
    <t>－</t>
    <phoneticPr fontId="1"/>
  </si>
  <si>
    <t>ａ</t>
    <phoneticPr fontId="1"/>
  </si>
  <si>
    <t>ａ</t>
    <phoneticPr fontId="1"/>
  </si>
  <si>
    <t>ｘ</t>
    <phoneticPr fontId="1"/>
  </si>
  <si>
    <t>＝</t>
    <phoneticPr fontId="1"/>
  </si>
  <si>
    <t>－</t>
    <phoneticPr fontId="1"/>
  </si>
  <si>
    <t>＋</t>
    <phoneticPr fontId="1"/>
  </si>
  <si>
    <t>人だけすわった長いすが１脚</t>
    <rPh sb="0" eb="1">
      <t>ニン</t>
    </rPh>
    <rPh sb="7" eb="8">
      <t>ナガ</t>
    </rPh>
    <rPh sb="12" eb="13">
      <t>キャク</t>
    </rPh>
    <phoneticPr fontId="1"/>
  </si>
  <si>
    <t>できました。並べた長いすは何脚でしょうか。</t>
    <rPh sb="6" eb="7">
      <t>ナラ</t>
    </rPh>
    <rPh sb="9" eb="10">
      <t>ナガ</t>
    </rPh>
    <rPh sb="13" eb="14">
      <t>ナン</t>
    </rPh>
    <rPh sb="14" eb="15">
      <t>キャク</t>
    </rPh>
    <phoneticPr fontId="1"/>
  </si>
  <si>
    <t>１</t>
    <phoneticPr fontId="9"/>
  </si>
  <si>
    <t>次の比例式を解きなさい。</t>
    <rPh sb="0" eb="1">
      <t>ツギ</t>
    </rPh>
    <rPh sb="2" eb="5">
      <t>ヒレイシキ</t>
    </rPh>
    <rPh sb="6" eb="7">
      <t>ト</t>
    </rPh>
    <phoneticPr fontId="9"/>
  </si>
  <si>
    <t>(1)</t>
    <phoneticPr fontId="9"/>
  </si>
  <si>
    <t>ｘ</t>
    <phoneticPr fontId="9"/>
  </si>
  <si>
    <t>：</t>
    <phoneticPr fontId="9"/>
  </si>
  <si>
    <t>＝</t>
    <phoneticPr fontId="9"/>
  </si>
  <si>
    <t>：</t>
    <phoneticPr fontId="9"/>
  </si>
  <si>
    <t>(2)</t>
    <phoneticPr fontId="9"/>
  </si>
  <si>
    <t>(3)</t>
    <phoneticPr fontId="9"/>
  </si>
  <si>
    <t>ｘ</t>
    <phoneticPr fontId="9"/>
  </si>
  <si>
    <t>(4)</t>
    <phoneticPr fontId="9"/>
  </si>
  <si>
    <t>(5)</t>
    <phoneticPr fontId="9"/>
  </si>
  <si>
    <t>(6)</t>
    <phoneticPr fontId="9"/>
  </si>
  <si>
    <t>(7)</t>
    <phoneticPr fontId="9"/>
  </si>
  <si>
    <t>（ｘ＋</t>
    <phoneticPr fontId="9"/>
  </si>
  <si>
    <t>)</t>
    <phoneticPr fontId="9"/>
  </si>
  <si>
    <t>(</t>
    <phoneticPr fontId="9"/>
  </si>
  <si>
    <t>－</t>
    <phoneticPr fontId="9"/>
  </si>
  <si>
    <t>）</t>
    <phoneticPr fontId="9"/>
  </si>
  <si>
    <t>(8)</t>
    <phoneticPr fontId="9"/>
  </si>
  <si>
    <t>(9)</t>
    <phoneticPr fontId="9"/>
  </si>
  <si>
    <t>(10)</t>
    <phoneticPr fontId="9"/>
  </si>
  <si>
    <t>)</t>
    <phoneticPr fontId="9"/>
  </si>
  <si>
    <t>等式の性質</t>
    <rPh sb="0" eb="2">
      <t>トウシキ</t>
    </rPh>
    <rPh sb="3" eb="5">
      <t>セイシツ</t>
    </rPh>
    <phoneticPr fontId="1"/>
  </si>
  <si>
    <t>方程式の解き方①</t>
    <rPh sb="0" eb="3">
      <t>ホウテイシキ</t>
    </rPh>
    <rPh sb="4" eb="5">
      <t>ト</t>
    </rPh>
    <rPh sb="6" eb="7">
      <t>カタ</t>
    </rPh>
    <phoneticPr fontId="1"/>
  </si>
  <si>
    <t>方程式の解き方②</t>
    <rPh sb="0" eb="3">
      <t>ホウテイシキ</t>
    </rPh>
    <rPh sb="4" eb="5">
      <t>ト</t>
    </rPh>
    <rPh sb="6" eb="7">
      <t>カタ</t>
    </rPh>
    <phoneticPr fontId="1"/>
  </si>
  <si>
    <t>方程式の解き方③</t>
    <rPh sb="0" eb="3">
      <t>ホウテイシキ</t>
    </rPh>
    <rPh sb="4" eb="5">
      <t>ト</t>
    </rPh>
    <rPh sb="6" eb="7">
      <t>カタ</t>
    </rPh>
    <phoneticPr fontId="1"/>
  </si>
  <si>
    <t>方程式の解き方④</t>
    <rPh sb="0" eb="3">
      <t>ホウテイシキ</t>
    </rPh>
    <rPh sb="4" eb="5">
      <t>ト</t>
    </rPh>
    <rPh sb="6" eb="7">
      <t>カタ</t>
    </rPh>
    <phoneticPr fontId="1"/>
  </si>
  <si>
    <t>比と比例式</t>
    <rPh sb="0" eb="1">
      <t>ヒ</t>
    </rPh>
    <rPh sb="2" eb="5">
      <t>ヒレイシキ</t>
    </rPh>
    <phoneticPr fontId="1"/>
  </si>
  <si>
    <t>方程式の利用①</t>
    <rPh sb="0" eb="3">
      <t>ホウテイシキ</t>
    </rPh>
    <rPh sb="4" eb="6">
      <t>リヨウ</t>
    </rPh>
    <phoneticPr fontId="1"/>
  </si>
  <si>
    <t>方程式の利用②</t>
    <rPh sb="0" eb="3">
      <t>ホウテイシキ</t>
    </rPh>
    <rPh sb="4" eb="6">
      <t>リヨウ</t>
    </rPh>
    <phoneticPr fontId="1"/>
  </si>
  <si>
    <t>方程式の利用③</t>
    <rPh sb="0" eb="3">
      <t>ホウテイシキ</t>
    </rPh>
    <rPh sb="4" eb="6">
      <t>リヨウ</t>
    </rPh>
    <phoneticPr fontId="1"/>
  </si>
  <si>
    <t>方程式の利用④</t>
    <rPh sb="0" eb="3">
      <t>ホウテイシキ</t>
    </rPh>
    <rPh sb="4" eb="6">
      <t>リヨウ</t>
    </rPh>
    <phoneticPr fontId="1"/>
  </si>
  <si>
    <t>Ａの容器には牛乳が</t>
    <rPh sb="2" eb="4">
      <t>ヨウキ</t>
    </rPh>
    <rPh sb="6" eb="8">
      <t>ギュウニュウ</t>
    </rPh>
    <phoneticPr fontId="9"/>
  </si>
  <si>
    <t>mL，Ｂの容器にコーヒーが何mLかはいって</t>
    <rPh sb="5" eb="7">
      <t>ヨウキ</t>
    </rPh>
    <rPh sb="13" eb="14">
      <t>ナン</t>
    </rPh>
    <phoneticPr fontId="9"/>
  </si>
  <si>
    <t>います。Ｂの容器から</t>
    <rPh sb="6" eb="8">
      <t>ヨウキ</t>
    </rPh>
    <phoneticPr fontId="9"/>
  </si>
  <si>
    <t>mL取り出して，Ａの容器に入れたところ，</t>
    <rPh sb="2" eb="3">
      <t>ト</t>
    </rPh>
    <rPh sb="4" eb="5">
      <t>ダ</t>
    </rPh>
    <rPh sb="10" eb="12">
      <t>ヨウキ</t>
    </rPh>
    <rPh sb="13" eb="14">
      <t>イ</t>
    </rPh>
    <phoneticPr fontId="9"/>
  </si>
  <si>
    <t>Ａの容器のコーヒー牛乳とＢの容器のコーヒーの量の比が</t>
    <rPh sb="2" eb="4">
      <t>ヨウキ</t>
    </rPh>
    <rPh sb="9" eb="11">
      <t>ギュウニュウ</t>
    </rPh>
    <rPh sb="14" eb="16">
      <t>ヨウキ</t>
    </rPh>
    <rPh sb="22" eb="23">
      <t>リョウ</t>
    </rPh>
    <rPh sb="24" eb="25">
      <t>ヒ</t>
    </rPh>
    <phoneticPr fontId="9"/>
  </si>
  <si>
    <t>になりました。</t>
    <phoneticPr fontId="9"/>
  </si>
  <si>
    <t>はじめに，Ｂの容器には何mLのコーヒーがはいっていましたか。</t>
    <rPh sb="7" eb="9">
      <t>ヨウキ</t>
    </rPh>
    <rPh sb="11" eb="12">
      <t>ナン</t>
    </rPh>
    <phoneticPr fontId="9"/>
  </si>
  <si>
    <t>＋</t>
    <phoneticPr fontId="9"/>
  </si>
  <si>
    <t>はじめに，Ｂの容器はいっていたコーヒーの量をｘmL入っていたとすると，</t>
    <rPh sb="20" eb="21">
      <t>リョウ</t>
    </rPh>
    <rPh sb="25" eb="26">
      <t>ハイ</t>
    </rPh>
    <phoneticPr fontId="9"/>
  </si>
  <si>
    <t>x</t>
    <phoneticPr fontId="9"/>
  </si>
  <si>
    <t>mL</t>
    <phoneticPr fontId="9"/>
  </si>
  <si>
    <t>２．</t>
    <phoneticPr fontId="9"/>
  </si>
  <si>
    <t>ごま油が</t>
    <rPh sb="2" eb="3">
      <t>アブラ</t>
    </rPh>
    <phoneticPr fontId="9"/>
  </si>
  <si>
    <t>mL，ポン酢が</t>
    <rPh sb="5" eb="6">
      <t>ズ</t>
    </rPh>
    <phoneticPr fontId="9"/>
  </si>
  <si>
    <t>mLあります。</t>
    <phoneticPr fontId="9"/>
  </si>
  <si>
    <t>ごま油とポン酢の量の比が</t>
    <rPh sb="2" eb="3">
      <t>アブラ</t>
    </rPh>
    <rPh sb="6" eb="7">
      <t>ズ</t>
    </rPh>
    <rPh sb="8" eb="9">
      <t>リョウ</t>
    </rPh>
    <rPh sb="10" eb="11">
      <t>ヒ</t>
    </rPh>
    <phoneticPr fontId="9"/>
  </si>
  <si>
    <t>となる中華ドレッシングをつく</t>
    <rPh sb="3" eb="5">
      <t>チュウカ</t>
    </rPh>
    <phoneticPr fontId="9"/>
  </si>
  <si>
    <t>ります。</t>
    <phoneticPr fontId="9"/>
  </si>
  <si>
    <t>これらに，それぞれ同じ量のごま油とぽん酢を増やしてから混ぜ合わせ，</t>
    <rPh sb="9" eb="10">
      <t>オナ</t>
    </rPh>
    <rPh sb="11" eb="12">
      <t>リョウ</t>
    </rPh>
    <rPh sb="15" eb="16">
      <t>アブラ</t>
    </rPh>
    <rPh sb="19" eb="20">
      <t>ズ</t>
    </rPh>
    <rPh sb="21" eb="22">
      <t>フ</t>
    </rPh>
    <rPh sb="27" eb="28">
      <t>マ</t>
    </rPh>
    <rPh sb="29" eb="30">
      <t>ア</t>
    </rPh>
    <phoneticPr fontId="9"/>
  </si>
  <si>
    <t>ごま油とぽん酢を，何mLずつ増やせばよいですか。</t>
    <rPh sb="2" eb="3">
      <t>アブラ</t>
    </rPh>
    <rPh sb="6" eb="7">
      <t>ズ</t>
    </rPh>
    <rPh sb="9" eb="10">
      <t>ナン</t>
    </rPh>
    <rPh sb="14" eb="15">
      <t>フ</t>
    </rPh>
    <phoneticPr fontId="9"/>
  </si>
  <si>
    <t>ごま油とぽん酢を，ｘmLずつ増やすとすると，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</si>
</sst>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name val="ＭＳ 明朝"/>
      <family val="1"/>
      <charset val="128"/>
    </font>
    <font>
      <sz val="7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明朝"/>
      <family val="1"/>
      <charset val="128"/>
    </font>
    <font>
      <sz val="20"/>
      <color indexed="10"/>
      <name val="ＭＳ 明朝"/>
      <family val="1"/>
      <charset val="128"/>
    </font>
    <font>
      <sz val="14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2"/>
      <color indexed="9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2"/>
      <color theme="0"/>
      <name val="ＭＳ 明朝"/>
      <family val="1"/>
      <charset val="128"/>
    </font>
    <font>
      <sz val="20"/>
      <color rgb="FFFF0000"/>
      <name val="ＭＳ 明朝"/>
      <family val="1"/>
      <charset val="128"/>
    </font>
    <font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10"/>
      </bottom>
      <diagonal/>
    </border>
    <border>
      <left/>
      <right/>
      <top style="thin">
        <color indexed="10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FF0000"/>
      </bottom>
      <diagonal/>
    </border>
    <border>
      <left/>
      <right/>
      <top style="thin">
        <color rgb="FFFF0000"/>
      </top>
      <bottom/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5" fillId="0" borderId="1" xfId="0" applyFont="1" applyBorder="1">
      <alignment vertical="center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0" xfId="0" applyFont="1" applyAlignment="1">
      <alignment horizontal="left" vertical="center"/>
    </xf>
    <xf numFmtId="0" fontId="8" fillId="0" borderId="0" xfId="0" applyFont="1">
      <alignment vertical="center"/>
    </xf>
    <xf numFmtId="0" fontId="0" fillId="0" borderId="2" xfId="0" applyBorder="1">
      <alignment vertical="center"/>
    </xf>
    <xf numFmtId="0" fontId="6" fillId="0" borderId="3" xfId="0" applyFont="1" applyBorder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3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6" fillId="0" borderId="0" xfId="0" quotePrefix="1" applyFont="1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6" fillId="0" borderId="2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</cellXfs>
  <cellStyles count="1">
    <cellStyle name="標準" xfId="0" builtinId="0"/>
  </cellStyles>
  <dxfs count="12"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W95"/>
  <sheetViews>
    <sheetView tabSelected="1" workbookViewId="0"/>
  </sheetViews>
  <sheetFormatPr defaultRowHeight="14" x14ac:dyDescent="0.2"/>
  <cols>
    <col min="1" max="43" width="1.75" customWidth="1"/>
    <col min="44" max="46" width="9" customWidth="1"/>
    <col min="47" max="49" width="9" style="7"/>
  </cols>
  <sheetData>
    <row r="1" spans="1:49" ht="23.5" x14ac:dyDescent="0.2">
      <c r="D1" s="3" t="s">
        <v>3</v>
      </c>
      <c r="AM1" s="2" t="s">
        <v>2</v>
      </c>
      <c r="AN1" s="2"/>
      <c r="AO1" s="26"/>
      <c r="AP1" s="26"/>
      <c r="AR1" s="7"/>
      <c r="AS1" s="7"/>
      <c r="AT1" s="7"/>
      <c r="AU1"/>
      <c r="AV1"/>
      <c r="AW1"/>
    </row>
    <row r="2" spans="1:49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7"/>
      <c r="AS2" s="7"/>
      <c r="AT2" s="7"/>
      <c r="AU2"/>
      <c r="AV2"/>
      <c r="AW2"/>
    </row>
    <row r="3" spans="1:49" ht="22" customHeight="1" x14ac:dyDescent="0.2">
      <c r="A3" s="1" t="s">
        <v>4</v>
      </c>
      <c r="D3" t="s">
        <v>5</v>
      </c>
      <c r="Q3">
        <f ca="1">INT(RAND()*10)</f>
        <v>9</v>
      </c>
      <c r="R3" t="s">
        <v>6</v>
      </c>
      <c r="AT3" s="7"/>
      <c r="AW3"/>
    </row>
    <row r="4" spans="1:49" ht="22" customHeight="1" x14ac:dyDescent="0.2">
      <c r="C4" s="1" t="s">
        <v>7</v>
      </c>
      <c r="F4" s="25" t="s">
        <v>8</v>
      </c>
      <c r="G4" s="25"/>
      <c r="H4" s="25" t="s">
        <v>9</v>
      </c>
      <c r="I4" s="25"/>
      <c r="J4">
        <f ca="1">INT(RAND()*9+1)</f>
        <v>9</v>
      </c>
      <c r="K4" s="25" t="s">
        <v>10</v>
      </c>
      <c r="L4" s="25"/>
      <c r="M4">
        <f ca="1">INT(RAND()*10)</f>
        <v>8</v>
      </c>
    </row>
    <row r="5" spans="1:49" ht="22" customHeight="1" x14ac:dyDescent="0.2"/>
    <row r="6" spans="1:49" ht="22" customHeight="1" x14ac:dyDescent="0.2">
      <c r="C6" s="1" t="s">
        <v>11</v>
      </c>
      <c r="F6">
        <f ca="1">INT(RAND()*8+2)</f>
        <v>8</v>
      </c>
      <c r="G6" s="25" t="s">
        <v>8</v>
      </c>
      <c r="H6" s="25"/>
      <c r="I6" s="25" t="s">
        <v>9</v>
      </c>
      <c r="J6" s="25"/>
      <c r="K6">
        <f ca="1">INT(RAND()*9+1)</f>
        <v>8</v>
      </c>
      <c r="L6" s="25" t="s">
        <v>10</v>
      </c>
      <c r="M6" s="25"/>
      <c r="N6" s="24" t="str">
        <f ca="1">AV6&amp;AW6</f>
        <v>64</v>
      </c>
      <c r="O6" s="24"/>
      <c r="P6" s="24"/>
      <c r="AU6" s="7">
        <f ca="1">F6*Q3-K6</f>
        <v>64</v>
      </c>
      <c r="AV6" s="7" t="str">
        <f ca="1">IF(AU6&lt;0,"－","")</f>
        <v/>
      </c>
      <c r="AW6" s="7">
        <f ca="1">ABS(AU6)</f>
        <v>64</v>
      </c>
    </row>
    <row r="7" spans="1:49" ht="22" customHeight="1" x14ac:dyDescent="0.2"/>
    <row r="8" spans="1:49" ht="22" customHeight="1" x14ac:dyDescent="0.2">
      <c r="C8" s="1" t="s">
        <v>12</v>
      </c>
      <c r="F8" s="25" t="s">
        <v>8</v>
      </c>
      <c r="G8" s="25"/>
      <c r="H8" s="25" t="s">
        <v>13</v>
      </c>
      <c r="I8" s="25"/>
      <c r="J8">
        <f ca="1">INT(RAND()*9+1)</f>
        <v>7</v>
      </c>
      <c r="K8" s="25" t="s">
        <v>10</v>
      </c>
      <c r="L8" s="25"/>
      <c r="M8">
        <f ca="1">INT(RAND()*8+2)</f>
        <v>3</v>
      </c>
      <c r="N8" s="25" t="s">
        <v>8</v>
      </c>
      <c r="O8" s="25"/>
      <c r="P8" s="25" t="s">
        <v>9</v>
      </c>
      <c r="Q8" s="25"/>
      <c r="R8">
        <f ca="1">INT(RAND()*9+1)</f>
        <v>1</v>
      </c>
    </row>
    <row r="9" spans="1:49" ht="22" customHeight="1" x14ac:dyDescent="0.2"/>
    <row r="10" spans="1:49" ht="22" customHeight="1" x14ac:dyDescent="0.2"/>
    <row r="11" spans="1:49" ht="22" customHeight="1" x14ac:dyDescent="0.2">
      <c r="A11" s="1" t="s">
        <v>14</v>
      </c>
      <c r="D11" t="s">
        <v>5</v>
      </c>
      <c r="Q11" s="25" t="s">
        <v>9</v>
      </c>
      <c r="R11" s="25"/>
      <c r="S11">
        <f ca="1">INT(RAND()*9+1)</f>
        <v>2</v>
      </c>
      <c r="T11" t="s">
        <v>6</v>
      </c>
      <c r="AT11" s="7"/>
      <c r="AW11"/>
    </row>
    <row r="12" spans="1:49" ht="22" customHeight="1" x14ac:dyDescent="0.2">
      <c r="C12" s="1" t="s">
        <v>7</v>
      </c>
      <c r="F12" s="25" t="s">
        <v>8</v>
      </c>
      <c r="G12" s="25"/>
      <c r="H12" s="25" t="s">
        <v>13</v>
      </c>
      <c r="I12" s="25"/>
      <c r="J12">
        <f ca="1">INT(RAND()*9+1)</f>
        <v>7</v>
      </c>
      <c r="K12" s="25" t="s">
        <v>10</v>
      </c>
      <c r="L12" s="25"/>
      <c r="M12" s="24" t="str">
        <f ca="1">AV12&amp;AW12</f>
        <v>5</v>
      </c>
      <c r="N12" s="24"/>
      <c r="O12" s="24"/>
      <c r="AU12" s="7">
        <f ca="1">-S11+J12</f>
        <v>5</v>
      </c>
      <c r="AV12" s="7" t="str">
        <f ca="1">IF(AU12&lt;0,"－","")</f>
        <v/>
      </c>
      <c r="AW12" s="7">
        <f ca="1">ABS(AU12)</f>
        <v>5</v>
      </c>
    </row>
    <row r="13" spans="1:49" ht="22" customHeight="1" x14ac:dyDescent="0.2"/>
    <row r="14" spans="1:49" ht="22" customHeight="1" x14ac:dyDescent="0.2">
      <c r="C14" s="1" t="s">
        <v>11</v>
      </c>
      <c r="F14">
        <f ca="1">INT(RAND()*8+2)</f>
        <v>9</v>
      </c>
      <c r="G14" s="25" t="s">
        <v>8</v>
      </c>
      <c r="H14" s="25"/>
      <c r="I14" s="25" t="s">
        <v>13</v>
      </c>
      <c r="J14" s="25"/>
      <c r="K14">
        <f ca="1">INT(RAND()*9+1)</f>
        <v>1</v>
      </c>
      <c r="L14" s="25" t="s">
        <v>10</v>
      </c>
      <c r="M14" s="25"/>
      <c r="N14" s="25" t="s">
        <v>9</v>
      </c>
      <c r="O14" s="25"/>
      <c r="P14" s="24">
        <f ca="1">INT(RAND()*81+1)</f>
        <v>75</v>
      </c>
      <c r="Q14" s="24"/>
    </row>
    <row r="15" spans="1:49" ht="22" customHeight="1" x14ac:dyDescent="0.2"/>
    <row r="16" spans="1:49" ht="22" customHeight="1" x14ac:dyDescent="0.2">
      <c r="C16" s="1" t="s">
        <v>12</v>
      </c>
      <c r="F16" s="25" t="s">
        <v>8</v>
      </c>
      <c r="G16" s="25"/>
      <c r="H16" s="25" t="s">
        <v>9</v>
      </c>
      <c r="I16" s="25"/>
      <c r="J16">
        <f ca="1">INT(RAND()*9+1)</f>
        <v>6</v>
      </c>
      <c r="K16" s="25" t="s">
        <v>10</v>
      </c>
      <c r="L16" s="25"/>
      <c r="M16">
        <f ca="1">INT(RAND()*8+2)</f>
        <v>4</v>
      </c>
      <c r="N16" s="25" t="s">
        <v>8</v>
      </c>
      <c r="O16" s="25"/>
      <c r="P16" s="25" t="s">
        <v>13</v>
      </c>
      <c r="Q16" s="25"/>
      <c r="R16">
        <f ca="1">INT(RAND()*9+1)</f>
        <v>1</v>
      </c>
    </row>
    <row r="17" spans="1:49" ht="22" customHeight="1" x14ac:dyDescent="0.2"/>
    <row r="18" spans="1:49" ht="22" customHeight="1" x14ac:dyDescent="0.2"/>
    <row r="19" spans="1:49" ht="22" customHeight="1" x14ac:dyDescent="0.2">
      <c r="A19" s="1" t="s">
        <v>15</v>
      </c>
      <c r="D19" t="s">
        <v>5</v>
      </c>
      <c r="Q19">
        <f ca="1">INT(RAND()*10)</f>
        <v>8</v>
      </c>
      <c r="R19" t="s">
        <v>6</v>
      </c>
      <c r="AT19" s="7"/>
      <c r="AW19"/>
    </row>
    <row r="20" spans="1:49" ht="22" customHeight="1" x14ac:dyDescent="0.2">
      <c r="C20" s="1" t="s">
        <v>7</v>
      </c>
      <c r="F20" s="25" t="s">
        <v>9</v>
      </c>
      <c r="G20" s="25"/>
      <c r="H20" s="25" t="s">
        <v>8</v>
      </c>
      <c r="I20" s="25"/>
      <c r="J20" s="25" t="s">
        <v>13</v>
      </c>
      <c r="K20" s="25"/>
      <c r="L20">
        <f ca="1">INT(RAND()*9+1)</f>
        <v>4</v>
      </c>
      <c r="M20" s="25" t="s">
        <v>10</v>
      </c>
      <c r="N20" s="25"/>
      <c r="O20" s="25" t="s">
        <v>9</v>
      </c>
      <c r="P20" s="25"/>
      <c r="Q20">
        <f ca="1">INT(RAND()*9+1)</f>
        <v>1</v>
      </c>
    </row>
    <row r="21" spans="1:49" ht="22" customHeight="1" x14ac:dyDescent="0.2"/>
    <row r="22" spans="1:49" ht="22" customHeight="1" x14ac:dyDescent="0.2">
      <c r="C22" s="1" t="s">
        <v>11</v>
      </c>
      <c r="F22" s="25" t="s">
        <v>9</v>
      </c>
      <c r="G22" s="25"/>
      <c r="H22">
        <f ca="1">INT(RAND()*8+2)</f>
        <v>4</v>
      </c>
      <c r="I22" s="25" t="s">
        <v>8</v>
      </c>
      <c r="J22" s="25"/>
      <c r="K22" s="25" t="s">
        <v>13</v>
      </c>
      <c r="L22" s="25"/>
      <c r="M22">
        <f ca="1">INT(RAND()*9+1)</f>
        <v>8</v>
      </c>
      <c r="N22" s="25" t="s">
        <v>10</v>
      </c>
      <c r="O22" s="25"/>
      <c r="P22" s="25" t="s">
        <v>9</v>
      </c>
      <c r="Q22" s="25"/>
      <c r="R22">
        <f ca="1">INT(RAND()*9+1)</f>
        <v>3</v>
      </c>
    </row>
    <row r="23" spans="1:49" ht="22" customHeight="1" x14ac:dyDescent="0.2"/>
    <row r="24" spans="1:49" ht="22" customHeight="1" x14ac:dyDescent="0.2">
      <c r="C24" s="1" t="s">
        <v>12</v>
      </c>
      <c r="F24" s="25" t="s">
        <v>9</v>
      </c>
      <c r="G24" s="25"/>
      <c r="H24" s="25" t="s">
        <v>8</v>
      </c>
      <c r="I24" s="25"/>
      <c r="J24" s="25" t="s">
        <v>9</v>
      </c>
      <c r="K24" s="25"/>
      <c r="L24">
        <f ca="1">INT(RAND()*9+1)</f>
        <v>7</v>
      </c>
      <c r="M24" s="25" t="s">
        <v>10</v>
      </c>
      <c r="N24" s="25"/>
      <c r="O24">
        <f ca="1">INT(RAND()*2+2)</f>
        <v>3</v>
      </c>
      <c r="P24" s="25" t="s">
        <v>8</v>
      </c>
      <c r="Q24" s="25"/>
      <c r="R24" s="25" t="str">
        <f ca="1">IF(AU24&lt;0,"－",IF(AU24=0,"","＋"))</f>
        <v>－</v>
      </c>
      <c r="S24" s="25"/>
      <c r="T24" s="25">
        <f ca="1">IF(ABS(AU24)=0,"",ABS(AU24))</f>
        <v>39</v>
      </c>
      <c r="U24" s="25"/>
      <c r="AU24" s="7">
        <f ca="1">-Q19-L24-O24*Q19</f>
        <v>-39</v>
      </c>
    </row>
    <row r="25" spans="1:49" ht="22" customHeight="1" x14ac:dyDescent="0.2"/>
    <row r="26" spans="1:49" ht="22" customHeight="1" x14ac:dyDescent="0.2"/>
    <row r="27" spans="1:49" ht="22" customHeight="1" x14ac:dyDescent="0.2">
      <c r="A27" s="1" t="s">
        <v>16</v>
      </c>
      <c r="D27" t="s">
        <v>5</v>
      </c>
      <c r="Q27" s="25" t="s">
        <v>9</v>
      </c>
      <c r="R27" s="25"/>
      <c r="S27">
        <f ca="1">INT(RAND()*9+1)</f>
        <v>8</v>
      </c>
      <c r="T27" t="s">
        <v>6</v>
      </c>
      <c r="AT27" s="7"/>
      <c r="AW27"/>
    </row>
    <row r="28" spans="1:49" ht="22" customHeight="1" x14ac:dyDescent="0.2">
      <c r="C28" s="1" t="s">
        <v>7</v>
      </c>
      <c r="F28" s="25" t="s">
        <v>9</v>
      </c>
      <c r="G28" s="25"/>
      <c r="H28" s="25" t="s">
        <v>8</v>
      </c>
      <c r="I28" s="25"/>
      <c r="J28" s="25" t="s">
        <v>9</v>
      </c>
      <c r="K28" s="25"/>
      <c r="L28">
        <f ca="1">INT(RAND()*9+1)</f>
        <v>2</v>
      </c>
      <c r="M28" s="25" t="s">
        <v>10</v>
      </c>
      <c r="N28" s="25"/>
      <c r="O28" s="24" t="str">
        <f ca="1">AV28&amp;AW28</f>
        <v>6</v>
      </c>
      <c r="P28" s="24"/>
      <c r="Q28" s="24"/>
      <c r="AU28" s="7">
        <f ca="1">S27-L28</f>
        <v>6</v>
      </c>
      <c r="AV28" s="7" t="str">
        <f ca="1">IF(AU28&lt;0,"－","")</f>
        <v/>
      </c>
      <c r="AW28" s="7">
        <f ca="1">ABS(AU28)</f>
        <v>6</v>
      </c>
    </row>
    <row r="29" spans="1:49" ht="22" customHeight="1" x14ac:dyDescent="0.2"/>
    <row r="30" spans="1:49" ht="22" customHeight="1" x14ac:dyDescent="0.2">
      <c r="C30" s="1" t="s">
        <v>11</v>
      </c>
      <c r="F30" s="25" t="s">
        <v>9</v>
      </c>
      <c r="G30" s="25"/>
      <c r="H30">
        <f ca="1">INT(RAND()*8+2)</f>
        <v>6</v>
      </c>
      <c r="I30" s="25" t="s">
        <v>8</v>
      </c>
      <c r="J30" s="25"/>
      <c r="K30" s="25" t="s">
        <v>9</v>
      </c>
      <c r="L30" s="25"/>
      <c r="M30">
        <f ca="1">INT(RAND()*9+1)</f>
        <v>1</v>
      </c>
      <c r="N30" s="25" t="s">
        <v>10</v>
      </c>
      <c r="O30" s="25"/>
      <c r="P30" s="25" t="s">
        <v>9</v>
      </c>
      <c r="Q30" s="25"/>
      <c r="R30">
        <f ca="1">INT(RAND()*9+1)</f>
        <v>7</v>
      </c>
    </row>
    <row r="31" spans="1:49" ht="22" customHeight="1" x14ac:dyDescent="0.2"/>
    <row r="32" spans="1:49" ht="22" customHeight="1" x14ac:dyDescent="0.2">
      <c r="C32" s="1" t="s">
        <v>12</v>
      </c>
      <c r="F32" s="25" t="s">
        <v>9</v>
      </c>
      <c r="G32" s="25"/>
      <c r="H32" s="25" t="s">
        <v>8</v>
      </c>
      <c r="I32" s="25"/>
      <c r="J32" s="25" t="s">
        <v>13</v>
      </c>
      <c r="K32" s="25"/>
      <c r="L32">
        <f ca="1">INT(RAND()*9+1)</f>
        <v>9</v>
      </c>
      <c r="M32" s="25" t="s">
        <v>10</v>
      </c>
      <c r="N32" s="25"/>
      <c r="O32">
        <f ca="1">INT(RAND()*2+2)</f>
        <v>3</v>
      </c>
      <c r="P32" s="25" t="s">
        <v>8</v>
      </c>
      <c r="Q32" s="25"/>
      <c r="R32" s="25" t="s">
        <v>13</v>
      </c>
      <c r="S32" s="25"/>
      <c r="T32" s="25">
        <f ca="1">INT(RAND()*40+1)</f>
        <v>4</v>
      </c>
      <c r="U32" s="25"/>
    </row>
    <row r="33" spans="1:49" ht="21" customHeight="1" x14ac:dyDescent="0.2"/>
    <row r="34" spans="1:49" ht="21" customHeight="1" x14ac:dyDescent="0.2"/>
    <row r="35" spans="1:49" ht="23.5" x14ac:dyDescent="0.2">
      <c r="D35" s="3" t="str">
        <f>IF(D1="","",D1)</f>
        <v>方程式とその解</v>
      </c>
      <c r="AM35" s="2" t="str">
        <f>IF(AM1="","",AM1)</f>
        <v>№</v>
      </c>
      <c r="AN35" s="2"/>
      <c r="AO35" s="26" t="str">
        <f>IF(AO1="","",AO1)</f>
        <v/>
      </c>
      <c r="AP35" s="26" t="str">
        <f>IF(AP1="","",AP1)</f>
        <v/>
      </c>
      <c r="AR35" s="7"/>
      <c r="AS35" s="7"/>
      <c r="AT35" s="7"/>
      <c r="AU35"/>
      <c r="AV35"/>
      <c r="AW35"/>
    </row>
    <row r="36" spans="1:49" ht="23.5" x14ac:dyDescent="0.2">
      <c r="E36" s="5" t="s">
        <v>183</v>
      </c>
      <c r="Q36" s="6" t="str">
        <f>IF(Q2="","",Q2)</f>
        <v>名前</v>
      </c>
      <c r="R36" s="2"/>
      <c r="S36" s="2"/>
      <c r="T36" s="2"/>
      <c r="U36" s="2"/>
      <c r="V36" s="4" t="str">
        <f>IF(V2="","",V2)</f>
        <v/>
      </c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R36" s="7"/>
      <c r="AS36" s="7"/>
      <c r="AT36" s="7"/>
      <c r="AU36"/>
      <c r="AV36"/>
      <c r="AW36"/>
    </row>
    <row r="37" spans="1:49" ht="21" customHeight="1" x14ac:dyDescent="0.2">
      <c r="A37" t="str">
        <f>IF(A3="","",A3)</f>
        <v>１．</v>
      </c>
      <c r="D37" t="str">
        <f>IF(D3="","",D3)</f>
        <v>次の方程式のうち，解が</v>
      </c>
      <c r="Q37">
        <f ca="1">IF(Q3="","",Q3)</f>
        <v>9</v>
      </c>
      <c r="R37" t="str">
        <f>IF(R3="","",R3)</f>
        <v>であるものをいいなさい。</v>
      </c>
      <c r="AT37" s="7"/>
      <c r="AW37"/>
    </row>
    <row r="38" spans="1:49" ht="21" customHeight="1" x14ac:dyDescent="0.2">
      <c r="A38" t="str">
        <f t="shared" ref="A38:AT38" si="0">IF(A4="","",A4)</f>
        <v/>
      </c>
      <c r="B38" t="str">
        <f t="shared" si="0"/>
        <v/>
      </c>
      <c r="C38" t="str">
        <f t="shared" si="0"/>
        <v>(1)</v>
      </c>
      <c r="F38" s="25" t="str">
        <f t="shared" si="0"/>
        <v>ｘ</v>
      </c>
      <c r="G38" s="25"/>
      <c r="H38" s="25" t="str">
        <f t="shared" si="0"/>
        <v>－</v>
      </c>
      <c r="I38" s="25"/>
      <c r="J38">
        <f t="shared" ca="1" si="0"/>
        <v>9</v>
      </c>
      <c r="K38" s="25" t="str">
        <f t="shared" si="0"/>
        <v>＝</v>
      </c>
      <c r="L38" s="25"/>
      <c r="M38">
        <f t="shared" ca="1" si="0"/>
        <v>8</v>
      </c>
      <c r="N38" t="str">
        <f t="shared" si="0"/>
        <v/>
      </c>
      <c r="O38" t="str">
        <f t="shared" si="0"/>
        <v/>
      </c>
      <c r="P38" t="str">
        <f t="shared" si="0"/>
        <v/>
      </c>
      <c r="Q38" t="str">
        <f t="shared" si="0"/>
        <v/>
      </c>
      <c r="R38" t="str">
        <f t="shared" si="0"/>
        <v/>
      </c>
      <c r="S38" t="str">
        <f t="shared" si="0"/>
        <v/>
      </c>
      <c r="T38" t="str">
        <f t="shared" si="0"/>
        <v/>
      </c>
      <c r="U38" t="str">
        <f t="shared" si="0"/>
        <v/>
      </c>
      <c r="V38" t="str">
        <f t="shared" si="0"/>
        <v/>
      </c>
      <c r="W38" t="str">
        <f t="shared" si="0"/>
        <v/>
      </c>
      <c r="X38" t="str">
        <f t="shared" si="0"/>
        <v/>
      </c>
      <c r="Y38" t="str">
        <f t="shared" si="0"/>
        <v/>
      </c>
      <c r="Z38" t="str">
        <f t="shared" si="0"/>
        <v/>
      </c>
      <c r="AA38" t="str">
        <f t="shared" si="0"/>
        <v/>
      </c>
      <c r="AB38" t="str">
        <f t="shared" si="0"/>
        <v/>
      </c>
      <c r="AC38" t="str">
        <f t="shared" si="0"/>
        <v/>
      </c>
      <c r="AD38" t="str">
        <f t="shared" si="0"/>
        <v/>
      </c>
      <c r="AE38" t="str">
        <f t="shared" si="0"/>
        <v/>
      </c>
      <c r="AF38" t="str">
        <f t="shared" si="0"/>
        <v/>
      </c>
      <c r="AG38" t="str">
        <f t="shared" si="0"/>
        <v/>
      </c>
      <c r="AH38" s="22" t="str">
        <f ca="1">IF(AU38=AV38,C38,"")</f>
        <v/>
      </c>
      <c r="AI38" s="22"/>
      <c r="AJ38" s="22"/>
      <c r="AK38" t="str">
        <f t="shared" si="0"/>
        <v/>
      </c>
      <c r="AL38" t="str">
        <f t="shared" si="0"/>
        <v/>
      </c>
      <c r="AM38" t="str">
        <f t="shared" si="0"/>
        <v/>
      </c>
      <c r="AN38" t="str">
        <f t="shared" si="0"/>
        <v/>
      </c>
      <c r="AO38" t="str">
        <f t="shared" si="0"/>
        <v/>
      </c>
      <c r="AP38" t="str">
        <f t="shared" si="0"/>
        <v/>
      </c>
      <c r="AQ38" t="str">
        <f t="shared" si="0"/>
        <v/>
      </c>
      <c r="AR38" t="str">
        <f t="shared" si="0"/>
        <v/>
      </c>
      <c r="AS38" t="str">
        <f t="shared" si="0"/>
        <v/>
      </c>
      <c r="AT38" t="str">
        <f t="shared" si="0"/>
        <v/>
      </c>
      <c r="AU38" s="7">
        <f ca="1">Q37-J38</f>
        <v>0</v>
      </c>
      <c r="AV38" s="7">
        <f ca="1">M38</f>
        <v>8</v>
      </c>
    </row>
    <row r="39" spans="1:49" ht="21" customHeight="1" x14ac:dyDescent="0.2">
      <c r="A39" t="str">
        <f>IF(A5="","",A5)</f>
        <v/>
      </c>
      <c r="B39" t="str">
        <f>IF(B5="","",B5)</f>
        <v/>
      </c>
      <c r="C39" t="str">
        <f>IF(C5="","",C5)</f>
        <v/>
      </c>
      <c r="F39" s="8" t="s">
        <v>184</v>
      </c>
      <c r="G39" s="8"/>
      <c r="H39" s="8"/>
      <c r="I39" s="8"/>
      <c r="J39" s="8"/>
      <c r="K39" s="8"/>
      <c r="L39" s="8"/>
      <c r="M39" s="8">
        <f ca="1">Q37</f>
        <v>9</v>
      </c>
      <c r="N39" s="22" t="s">
        <v>180</v>
      </c>
      <c r="O39" s="22"/>
      <c r="P39" s="8">
        <f ca="1">J38</f>
        <v>9</v>
      </c>
      <c r="Q39" s="22" t="s">
        <v>181</v>
      </c>
      <c r="R39" s="22"/>
      <c r="S39" s="23">
        <f ca="1">M39-P39</f>
        <v>0</v>
      </c>
      <c r="T39" s="23"/>
      <c r="U39" s="23"/>
    </row>
    <row r="40" spans="1:49" ht="21" customHeight="1" x14ac:dyDescent="0.2">
      <c r="A40" t="str">
        <f t="shared" ref="A40:AT40" si="1">IF(A6="","",A6)</f>
        <v/>
      </c>
      <c r="B40" t="str">
        <f t="shared" si="1"/>
        <v/>
      </c>
      <c r="C40" t="str">
        <f t="shared" si="1"/>
        <v>(2)</v>
      </c>
      <c r="F40">
        <f t="shared" ca="1" si="1"/>
        <v>8</v>
      </c>
      <c r="G40" s="25" t="str">
        <f t="shared" si="1"/>
        <v>ｘ</v>
      </c>
      <c r="H40" s="25"/>
      <c r="I40" s="25" t="str">
        <f t="shared" si="1"/>
        <v>－</v>
      </c>
      <c r="J40" s="25"/>
      <c r="K40">
        <f t="shared" ca="1" si="1"/>
        <v>8</v>
      </c>
      <c r="L40" s="25" t="str">
        <f t="shared" si="1"/>
        <v>＝</v>
      </c>
      <c r="M40" s="25"/>
      <c r="N40" s="24" t="str">
        <f t="shared" ca="1" si="1"/>
        <v>64</v>
      </c>
      <c r="O40" s="24"/>
      <c r="P40" s="24"/>
      <c r="Q40" t="str">
        <f t="shared" si="1"/>
        <v/>
      </c>
      <c r="R40" t="str">
        <f t="shared" si="1"/>
        <v/>
      </c>
      <c r="S40" t="str">
        <f t="shared" si="1"/>
        <v/>
      </c>
      <c r="T40" t="str">
        <f t="shared" si="1"/>
        <v/>
      </c>
      <c r="U40" t="str">
        <f t="shared" si="1"/>
        <v/>
      </c>
      <c r="V40" t="str">
        <f t="shared" si="1"/>
        <v/>
      </c>
      <c r="W40" t="str">
        <f t="shared" si="1"/>
        <v/>
      </c>
      <c r="X40" t="str">
        <f t="shared" si="1"/>
        <v/>
      </c>
      <c r="Y40" t="str">
        <f t="shared" si="1"/>
        <v/>
      </c>
      <c r="Z40" t="str">
        <f t="shared" si="1"/>
        <v/>
      </c>
      <c r="AA40" t="str">
        <f t="shared" si="1"/>
        <v/>
      </c>
      <c r="AB40" t="str">
        <f t="shared" si="1"/>
        <v/>
      </c>
      <c r="AC40" t="str">
        <f t="shared" si="1"/>
        <v/>
      </c>
      <c r="AD40" t="str">
        <f t="shared" si="1"/>
        <v/>
      </c>
      <c r="AE40" t="str">
        <f t="shared" si="1"/>
        <v/>
      </c>
      <c r="AF40" t="str">
        <f t="shared" si="1"/>
        <v/>
      </c>
      <c r="AG40" t="str">
        <f t="shared" si="1"/>
        <v/>
      </c>
      <c r="AH40" s="22" t="str">
        <f ca="1">IF(AU40=AV40,C40,"")</f>
        <v>(2)</v>
      </c>
      <c r="AI40" s="22"/>
      <c r="AJ40" s="22"/>
      <c r="AK40" t="str">
        <f t="shared" si="1"/>
        <v/>
      </c>
      <c r="AL40" t="str">
        <f t="shared" si="1"/>
        <v/>
      </c>
      <c r="AM40" t="str">
        <f t="shared" si="1"/>
        <v/>
      </c>
      <c r="AN40" t="str">
        <f t="shared" si="1"/>
        <v/>
      </c>
      <c r="AO40" t="str">
        <f t="shared" si="1"/>
        <v/>
      </c>
      <c r="AP40" t="str">
        <f t="shared" si="1"/>
        <v/>
      </c>
      <c r="AQ40" t="str">
        <f t="shared" si="1"/>
        <v/>
      </c>
      <c r="AR40" t="str">
        <f t="shared" si="1"/>
        <v/>
      </c>
      <c r="AS40" t="str">
        <f t="shared" si="1"/>
        <v/>
      </c>
      <c r="AT40" t="str">
        <f t="shared" si="1"/>
        <v/>
      </c>
      <c r="AU40" s="7">
        <f ca="1">F40*Q37-K40</f>
        <v>64</v>
      </c>
      <c r="AV40" s="7">
        <f ca="1">VALUE(N40)</f>
        <v>64</v>
      </c>
    </row>
    <row r="41" spans="1:49" ht="21" customHeight="1" x14ac:dyDescent="0.2">
      <c r="A41" t="str">
        <f>IF(A7="","",A7)</f>
        <v/>
      </c>
      <c r="B41" t="str">
        <f>IF(B7="","",B7)</f>
        <v/>
      </c>
      <c r="C41" t="str">
        <f>IF(C7="","",C7)</f>
        <v/>
      </c>
      <c r="F41" s="8" t="s">
        <v>184</v>
      </c>
      <c r="M41" s="8">
        <f ca="1">F40</f>
        <v>8</v>
      </c>
      <c r="N41" s="22" t="s">
        <v>185</v>
      </c>
      <c r="O41" s="22"/>
      <c r="P41" s="8">
        <f ca="1">Q37</f>
        <v>9</v>
      </c>
      <c r="Q41" s="22" t="s">
        <v>24</v>
      </c>
      <c r="R41" s="22"/>
      <c r="S41" s="8">
        <f ca="1">K40</f>
        <v>8</v>
      </c>
      <c r="T41" s="22" t="s">
        <v>21</v>
      </c>
      <c r="U41" s="22"/>
      <c r="V41" s="23">
        <f ca="1">M41*P41-S41</f>
        <v>64</v>
      </c>
      <c r="W41" s="23"/>
      <c r="X41" s="23"/>
    </row>
    <row r="42" spans="1:49" ht="21" customHeight="1" x14ac:dyDescent="0.2">
      <c r="A42" t="str">
        <f t="shared" ref="A42:AT42" si="2">IF(A8="","",A8)</f>
        <v/>
      </c>
      <c r="B42" t="str">
        <f t="shared" si="2"/>
        <v/>
      </c>
      <c r="C42" t="str">
        <f t="shared" si="2"/>
        <v>(3)</v>
      </c>
      <c r="F42" s="25" t="str">
        <f t="shared" si="2"/>
        <v>ｘ</v>
      </c>
      <c r="G42" s="25"/>
      <c r="H42" s="25" t="str">
        <f t="shared" si="2"/>
        <v>＋</v>
      </c>
      <c r="I42" s="25"/>
      <c r="J42">
        <f t="shared" ca="1" si="2"/>
        <v>7</v>
      </c>
      <c r="K42" s="25" t="str">
        <f t="shared" si="2"/>
        <v>＝</v>
      </c>
      <c r="L42" s="25"/>
      <c r="M42">
        <f t="shared" ca="1" si="2"/>
        <v>3</v>
      </c>
      <c r="N42" s="25" t="str">
        <f t="shared" si="2"/>
        <v>ｘ</v>
      </c>
      <c r="O42" s="25"/>
      <c r="P42" s="25" t="str">
        <f t="shared" si="2"/>
        <v>－</v>
      </c>
      <c r="Q42" s="25"/>
      <c r="R42">
        <f t="shared" ca="1" si="2"/>
        <v>1</v>
      </c>
      <c r="S42" t="str">
        <f t="shared" si="2"/>
        <v/>
      </c>
      <c r="T42" t="str">
        <f t="shared" si="2"/>
        <v/>
      </c>
      <c r="U42" t="str">
        <f t="shared" si="2"/>
        <v/>
      </c>
      <c r="V42" t="str">
        <f t="shared" si="2"/>
        <v/>
      </c>
      <c r="W42" t="str">
        <f t="shared" si="2"/>
        <v/>
      </c>
      <c r="X42" t="str">
        <f t="shared" si="2"/>
        <v/>
      </c>
      <c r="Y42" t="str">
        <f t="shared" si="2"/>
        <v/>
      </c>
      <c r="Z42" t="str">
        <f t="shared" si="2"/>
        <v/>
      </c>
      <c r="AA42" t="str">
        <f t="shared" si="2"/>
        <v/>
      </c>
      <c r="AB42" t="str">
        <f t="shared" si="2"/>
        <v/>
      </c>
      <c r="AC42" t="str">
        <f t="shared" si="2"/>
        <v/>
      </c>
      <c r="AD42" t="str">
        <f t="shared" si="2"/>
        <v/>
      </c>
      <c r="AE42" t="str">
        <f t="shared" si="2"/>
        <v/>
      </c>
      <c r="AF42" t="str">
        <f t="shared" si="2"/>
        <v/>
      </c>
      <c r="AG42" t="str">
        <f t="shared" si="2"/>
        <v/>
      </c>
      <c r="AH42" s="22" t="str">
        <f ca="1">IF(AU42=AV42,C42,"")</f>
        <v/>
      </c>
      <c r="AI42" s="22"/>
      <c r="AJ42" s="22"/>
      <c r="AK42" t="str">
        <f t="shared" si="2"/>
        <v/>
      </c>
      <c r="AL42" t="str">
        <f t="shared" si="2"/>
        <v/>
      </c>
      <c r="AM42" t="str">
        <f t="shared" si="2"/>
        <v/>
      </c>
      <c r="AN42" t="str">
        <f t="shared" si="2"/>
        <v/>
      </c>
      <c r="AO42" t="str">
        <f t="shared" si="2"/>
        <v/>
      </c>
      <c r="AP42" t="str">
        <f t="shared" si="2"/>
        <v/>
      </c>
      <c r="AQ42" t="str">
        <f t="shared" si="2"/>
        <v/>
      </c>
      <c r="AR42" t="str">
        <f t="shared" si="2"/>
        <v/>
      </c>
      <c r="AS42" t="str">
        <f t="shared" si="2"/>
        <v/>
      </c>
      <c r="AT42" t="str">
        <f t="shared" si="2"/>
        <v/>
      </c>
      <c r="AU42" s="7">
        <f ca="1">Q37+J42</f>
        <v>16</v>
      </c>
      <c r="AV42" s="7">
        <f ca="1">M42*Q37-R42</f>
        <v>26</v>
      </c>
    </row>
    <row r="43" spans="1:49" ht="21" customHeight="1" x14ac:dyDescent="0.2">
      <c r="A43" t="str">
        <f t="shared" ref="A43:C44" si="3">IF(A9="","",A9)</f>
        <v/>
      </c>
      <c r="B43" t="str">
        <f t="shared" si="3"/>
        <v/>
      </c>
      <c r="C43" t="str">
        <f t="shared" si="3"/>
        <v/>
      </c>
      <c r="F43" s="8" t="s">
        <v>184</v>
      </c>
      <c r="M43" s="8">
        <f ca="1">Q37</f>
        <v>9</v>
      </c>
      <c r="N43" s="22" t="s">
        <v>26</v>
      </c>
      <c r="O43" s="22"/>
      <c r="P43" s="8">
        <f ca="1">J42</f>
        <v>7</v>
      </c>
      <c r="Q43" s="22" t="s">
        <v>33</v>
      </c>
      <c r="R43" s="22"/>
      <c r="S43" s="23">
        <f ca="1">M43+P43</f>
        <v>16</v>
      </c>
      <c r="T43" s="23"/>
      <c r="U43" s="23"/>
      <c r="V43" s="8"/>
      <c r="W43" s="8"/>
      <c r="X43" s="8"/>
    </row>
    <row r="44" spans="1:49" ht="21" customHeight="1" x14ac:dyDescent="0.2">
      <c r="A44" t="str">
        <f t="shared" si="3"/>
        <v/>
      </c>
      <c r="B44" t="str">
        <f t="shared" si="3"/>
        <v/>
      </c>
      <c r="C44" t="str">
        <f t="shared" si="3"/>
        <v/>
      </c>
      <c r="F44" s="8" t="s">
        <v>186</v>
      </c>
      <c r="M44" s="8">
        <f ca="1">M42</f>
        <v>3</v>
      </c>
      <c r="N44" s="22" t="s">
        <v>38</v>
      </c>
      <c r="O44" s="22"/>
      <c r="P44" s="8">
        <f ca="1">Q37</f>
        <v>9</v>
      </c>
      <c r="Q44" s="22" t="s">
        <v>22</v>
      </c>
      <c r="R44" s="22"/>
      <c r="S44" s="8">
        <f ca="1">R42</f>
        <v>1</v>
      </c>
      <c r="T44" s="22" t="s">
        <v>33</v>
      </c>
      <c r="U44" s="22"/>
      <c r="V44" s="23">
        <f ca="1">M44*P44-S44</f>
        <v>26</v>
      </c>
      <c r="W44" s="23"/>
      <c r="X44" s="23"/>
    </row>
    <row r="45" spans="1:49" ht="21" customHeight="1" x14ac:dyDescent="0.2">
      <c r="A45" t="str">
        <f>IF(A11="","",A11)</f>
        <v>２．</v>
      </c>
      <c r="D45" t="str">
        <f>IF(D11="","",D11)</f>
        <v>次の方程式のうち，解が</v>
      </c>
      <c r="Q45" s="25" t="str">
        <f>IF(Q11="","",Q11)</f>
        <v>－</v>
      </c>
      <c r="R45" s="25"/>
      <c r="S45">
        <f ca="1">IF(S11="","",S11)</f>
        <v>2</v>
      </c>
      <c r="T45" t="str">
        <f>IF(T11="","",T11)</f>
        <v>であるものをいいなさい。</v>
      </c>
      <c r="AT45" s="7"/>
      <c r="AW45"/>
    </row>
    <row r="46" spans="1:49" ht="21" customHeight="1" x14ac:dyDescent="0.2">
      <c r="A46" t="str">
        <f t="shared" ref="A46:AT46" si="4">IF(A12="","",A12)</f>
        <v/>
      </c>
      <c r="B46" t="str">
        <f t="shared" si="4"/>
        <v/>
      </c>
      <c r="C46" t="str">
        <f t="shared" si="4"/>
        <v>(1)</v>
      </c>
      <c r="F46" s="25" t="str">
        <f t="shared" si="4"/>
        <v>ｘ</v>
      </c>
      <c r="G46" s="25"/>
      <c r="H46" s="25" t="str">
        <f t="shared" si="4"/>
        <v>＋</v>
      </c>
      <c r="I46" s="25"/>
      <c r="J46">
        <f t="shared" ca="1" si="4"/>
        <v>7</v>
      </c>
      <c r="K46" s="25" t="str">
        <f t="shared" si="4"/>
        <v>＝</v>
      </c>
      <c r="L46" s="25"/>
      <c r="M46" s="25" t="str">
        <f t="shared" ca="1" si="4"/>
        <v>5</v>
      </c>
      <c r="N46" s="25"/>
      <c r="O46" s="25"/>
      <c r="P46" t="str">
        <f t="shared" si="4"/>
        <v/>
      </c>
      <c r="Q46" t="str">
        <f t="shared" si="4"/>
        <v/>
      </c>
      <c r="R46" t="str">
        <f t="shared" si="4"/>
        <v/>
      </c>
      <c r="S46" t="str">
        <f t="shared" si="4"/>
        <v/>
      </c>
      <c r="T46" t="str">
        <f t="shared" si="4"/>
        <v/>
      </c>
      <c r="U46" t="str">
        <f t="shared" si="4"/>
        <v/>
      </c>
      <c r="V46" t="str">
        <f t="shared" si="4"/>
        <v/>
      </c>
      <c r="W46" t="str">
        <f t="shared" si="4"/>
        <v/>
      </c>
      <c r="X46" t="str">
        <f t="shared" si="4"/>
        <v/>
      </c>
      <c r="Y46" t="str">
        <f t="shared" si="4"/>
        <v/>
      </c>
      <c r="Z46" t="str">
        <f t="shared" si="4"/>
        <v/>
      </c>
      <c r="AA46" t="str">
        <f t="shared" si="4"/>
        <v/>
      </c>
      <c r="AB46" t="str">
        <f t="shared" si="4"/>
        <v/>
      </c>
      <c r="AC46" t="str">
        <f t="shared" si="4"/>
        <v/>
      </c>
      <c r="AD46" t="str">
        <f t="shared" si="4"/>
        <v/>
      </c>
      <c r="AE46" t="str">
        <f t="shared" si="4"/>
        <v/>
      </c>
      <c r="AF46" t="str">
        <f t="shared" si="4"/>
        <v/>
      </c>
      <c r="AG46" t="str">
        <f t="shared" si="4"/>
        <v/>
      </c>
      <c r="AH46" s="22" t="str">
        <f ca="1">IF(AU46=AV46,C46,"")</f>
        <v>(1)</v>
      </c>
      <c r="AI46" s="22"/>
      <c r="AJ46" s="22"/>
      <c r="AK46" t="str">
        <f t="shared" si="4"/>
        <v/>
      </c>
      <c r="AL46" t="str">
        <f t="shared" si="4"/>
        <v/>
      </c>
      <c r="AM46" t="str">
        <f t="shared" si="4"/>
        <v/>
      </c>
      <c r="AN46" t="str">
        <f t="shared" si="4"/>
        <v/>
      </c>
      <c r="AO46" t="str">
        <f t="shared" si="4"/>
        <v/>
      </c>
      <c r="AP46" t="str">
        <f t="shared" si="4"/>
        <v/>
      </c>
      <c r="AQ46" t="str">
        <f t="shared" si="4"/>
        <v/>
      </c>
      <c r="AR46" t="str">
        <f t="shared" si="4"/>
        <v/>
      </c>
      <c r="AS46" t="str">
        <f t="shared" si="4"/>
        <v/>
      </c>
      <c r="AT46" t="str">
        <f t="shared" si="4"/>
        <v/>
      </c>
      <c r="AU46" s="7">
        <f ca="1">-S45+J46</f>
        <v>5</v>
      </c>
      <c r="AV46" s="7">
        <f ca="1">VALUE(M46)</f>
        <v>5</v>
      </c>
    </row>
    <row r="47" spans="1:49" ht="21" customHeight="1" x14ac:dyDescent="0.2">
      <c r="A47" t="str">
        <f t="shared" ref="A47:AT47" si="5">IF(A13="","",A13)</f>
        <v/>
      </c>
      <c r="B47" t="str">
        <f t="shared" si="5"/>
        <v/>
      </c>
      <c r="C47" t="str">
        <f t="shared" si="5"/>
        <v/>
      </c>
      <c r="F47" s="8" t="s">
        <v>184</v>
      </c>
      <c r="G47" s="8"/>
      <c r="H47" s="8"/>
      <c r="I47" s="8"/>
      <c r="J47" s="8"/>
      <c r="K47" s="8"/>
      <c r="L47" s="8"/>
      <c r="M47" s="22">
        <f ca="1">-S45</f>
        <v>-2</v>
      </c>
      <c r="N47" s="22"/>
      <c r="O47" s="22" t="s">
        <v>31</v>
      </c>
      <c r="P47" s="22"/>
      <c r="Q47" s="8">
        <f ca="1">J46</f>
        <v>7</v>
      </c>
      <c r="R47" s="22" t="s">
        <v>21</v>
      </c>
      <c r="S47" s="22"/>
      <c r="T47" s="23">
        <f ca="1">M47+Q47</f>
        <v>5</v>
      </c>
      <c r="U47" s="23"/>
      <c r="V47" s="23"/>
      <c r="W47" t="str">
        <f t="shared" si="5"/>
        <v/>
      </c>
      <c r="X47" t="str">
        <f t="shared" si="5"/>
        <v/>
      </c>
      <c r="Y47" t="str">
        <f t="shared" si="5"/>
        <v/>
      </c>
      <c r="Z47" t="str">
        <f t="shared" si="5"/>
        <v/>
      </c>
      <c r="AA47" t="str">
        <f t="shared" si="5"/>
        <v/>
      </c>
      <c r="AB47" t="str">
        <f t="shared" si="5"/>
        <v/>
      </c>
      <c r="AC47" t="str">
        <f t="shared" si="5"/>
        <v/>
      </c>
      <c r="AD47" t="str">
        <f t="shared" si="5"/>
        <v/>
      </c>
      <c r="AE47" t="str">
        <f t="shared" si="5"/>
        <v/>
      </c>
      <c r="AF47" t="str">
        <f t="shared" si="5"/>
        <v/>
      </c>
      <c r="AG47" t="str">
        <f t="shared" si="5"/>
        <v/>
      </c>
      <c r="AH47" t="str">
        <f t="shared" si="5"/>
        <v/>
      </c>
      <c r="AI47" t="str">
        <f t="shared" si="5"/>
        <v/>
      </c>
      <c r="AJ47" t="str">
        <f t="shared" si="5"/>
        <v/>
      </c>
      <c r="AK47" t="str">
        <f t="shared" si="5"/>
        <v/>
      </c>
      <c r="AL47" t="str">
        <f t="shared" si="5"/>
        <v/>
      </c>
      <c r="AM47" t="str">
        <f t="shared" si="5"/>
        <v/>
      </c>
      <c r="AN47" t="str">
        <f t="shared" si="5"/>
        <v/>
      </c>
      <c r="AO47" t="str">
        <f t="shared" si="5"/>
        <v/>
      </c>
      <c r="AP47" t="str">
        <f t="shared" si="5"/>
        <v/>
      </c>
      <c r="AQ47" t="str">
        <f t="shared" si="5"/>
        <v/>
      </c>
      <c r="AR47" t="str">
        <f t="shared" si="5"/>
        <v/>
      </c>
      <c r="AS47" t="str">
        <f t="shared" si="5"/>
        <v/>
      </c>
      <c r="AT47" t="str">
        <f t="shared" si="5"/>
        <v/>
      </c>
    </row>
    <row r="48" spans="1:49" ht="21" customHeight="1" x14ac:dyDescent="0.2">
      <c r="A48" t="str">
        <f t="shared" ref="A48:AT48" si="6">IF(A14="","",A14)</f>
        <v/>
      </c>
      <c r="B48" t="str">
        <f t="shared" si="6"/>
        <v/>
      </c>
      <c r="C48" t="str">
        <f t="shared" si="6"/>
        <v>(2)</v>
      </c>
      <c r="F48">
        <f t="shared" ca="1" si="6"/>
        <v>9</v>
      </c>
      <c r="G48" s="25" t="str">
        <f t="shared" si="6"/>
        <v>ｘ</v>
      </c>
      <c r="H48" s="25"/>
      <c r="I48" s="25" t="str">
        <f t="shared" si="6"/>
        <v>＋</v>
      </c>
      <c r="J48" s="25"/>
      <c r="K48">
        <f t="shared" ca="1" si="6"/>
        <v>1</v>
      </c>
      <c r="L48" s="25" t="str">
        <f t="shared" si="6"/>
        <v>＝</v>
      </c>
      <c r="M48" s="25"/>
      <c r="N48" s="25" t="str">
        <f t="shared" si="6"/>
        <v>－</v>
      </c>
      <c r="O48" s="25"/>
      <c r="P48" s="25">
        <f t="shared" ca="1" si="6"/>
        <v>75</v>
      </c>
      <c r="Q48" s="25"/>
      <c r="R48" t="str">
        <f t="shared" si="6"/>
        <v/>
      </c>
      <c r="S48" t="str">
        <f t="shared" si="6"/>
        <v/>
      </c>
      <c r="T48" t="str">
        <f t="shared" si="6"/>
        <v/>
      </c>
      <c r="U48" t="str">
        <f t="shared" si="6"/>
        <v/>
      </c>
      <c r="V48" t="str">
        <f t="shared" si="6"/>
        <v/>
      </c>
      <c r="W48" t="str">
        <f t="shared" si="6"/>
        <v/>
      </c>
      <c r="X48" t="str">
        <f t="shared" si="6"/>
        <v/>
      </c>
      <c r="Y48" t="str">
        <f t="shared" si="6"/>
        <v/>
      </c>
      <c r="Z48" t="str">
        <f t="shared" si="6"/>
        <v/>
      </c>
      <c r="AA48" t="str">
        <f t="shared" si="6"/>
        <v/>
      </c>
      <c r="AB48" t="str">
        <f t="shared" si="6"/>
        <v/>
      </c>
      <c r="AC48" t="str">
        <f t="shared" si="6"/>
        <v/>
      </c>
      <c r="AD48" t="str">
        <f t="shared" si="6"/>
        <v/>
      </c>
      <c r="AE48" t="str">
        <f t="shared" si="6"/>
        <v/>
      </c>
      <c r="AF48" t="str">
        <f t="shared" si="6"/>
        <v/>
      </c>
      <c r="AG48" t="str">
        <f t="shared" si="6"/>
        <v/>
      </c>
      <c r="AH48" s="22" t="str">
        <f ca="1">IF(AU48=AV48,C48,"")</f>
        <v/>
      </c>
      <c r="AI48" s="22"/>
      <c r="AJ48" s="22"/>
      <c r="AK48" t="str">
        <f t="shared" si="6"/>
        <v/>
      </c>
      <c r="AL48" t="str">
        <f t="shared" si="6"/>
        <v/>
      </c>
      <c r="AM48" t="str">
        <f t="shared" si="6"/>
        <v/>
      </c>
      <c r="AN48" t="str">
        <f t="shared" si="6"/>
        <v/>
      </c>
      <c r="AO48" t="str">
        <f t="shared" si="6"/>
        <v/>
      </c>
      <c r="AP48" t="str">
        <f t="shared" si="6"/>
        <v/>
      </c>
      <c r="AQ48" t="str">
        <f t="shared" si="6"/>
        <v/>
      </c>
      <c r="AR48" t="str">
        <f t="shared" si="6"/>
        <v/>
      </c>
      <c r="AS48" t="str">
        <f t="shared" si="6"/>
        <v/>
      </c>
      <c r="AT48" t="str">
        <f t="shared" si="6"/>
        <v/>
      </c>
      <c r="AU48" s="7">
        <f ca="1">F48*(-S45)+K48</f>
        <v>-17</v>
      </c>
      <c r="AV48" s="7">
        <f ca="1">-P48</f>
        <v>-75</v>
      </c>
    </row>
    <row r="49" spans="1:49" ht="21" customHeight="1" x14ac:dyDescent="0.2">
      <c r="A49" t="str">
        <f>IF(A15="","",A15)</f>
        <v/>
      </c>
      <c r="B49" t="str">
        <f>IF(B15="","",B15)</f>
        <v/>
      </c>
      <c r="C49" t="str">
        <f>IF(C15="","",C15)</f>
        <v/>
      </c>
      <c r="F49" s="8" t="s">
        <v>184</v>
      </c>
      <c r="M49" s="8">
        <f ca="1">F48</f>
        <v>9</v>
      </c>
      <c r="N49" s="8" t="s">
        <v>185</v>
      </c>
      <c r="O49" s="8"/>
      <c r="P49" s="8" t="s">
        <v>84</v>
      </c>
      <c r="Q49" s="22">
        <f ca="1">-S45</f>
        <v>-2</v>
      </c>
      <c r="R49" s="22"/>
      <c r="S49" s="8" t="s">
        <v>85</v>
      </c>
      <c r="T49" s="22" t="s">
        <v>31</v>
      </c>
      <c r="U49" s="22"/>
      <c r="V49" s="8">
        <f ca="1">K48</f>
        <v>1</v>
      </c>
      <c r="W49" s="22" t="s">
        <v>21</v>
      </c>
      <c r="X49" s="22"/>
      <c r="Y49" s="23">
        <f ca="1">M49*Q49+V49</f>
        <v>-17</v>
      </c>
      <c r="Z49" s="23"/>
      <c r="AA49" s="23"/>
      <c r="AF49" t="str">
        <f t="shared" ref="AF49:AT49" si="7">IF(AF15="","",AF15)</f>
        <v/>
      </c>
      <c r="AG49" t="str">
        <f t="shared" si="7"/>
        <v/>
      </c>
      <c r="AH49" t="str">
        <f t="shared" si="7"/>
        <v/>
      </c>
      <c r="AI49" t="str">
        <f t="shared" si="7"/>
        <v/>
      </c>
      <c r="AJ49" t="str">
        <f t="shared" si="7"/>
        <v/>
      </c>
      <c r="AK49" t="str">
        <f t="shared" si="7"/>
        <v/>
      </c>
      <c r="AL49" t="str">
        <f t="shared" si="7"/>
        <v/>
      </c>
      <c r="AM49" t="str">
        <f t="shared" si="7"/>
        <v/>
      </c>
      <c r="AN49" t="str">
        <f t="shared" si="7"/>
        <v/>
      </c>
      <c r="AO49" t="str">
        <f t="shared" si="7"/>
        <v/>
      </c>
      <c r="AP49" t="str">
        <f t="shared" si="7"/>
        <v/>
      </c>
      <c r="AQ49" t="str">
        <f t="shared" si="7"/>
        <v/>
      </c>
      <c r="AR49" t="str">
        <f t="shared" si="7"/>
        <v/>
      </c>
      <c r="AS49" t="str">
        <f t="shared" si="7"/>
        <v/>
      </c>
      <c r="AT49" t="str">
        <f t="shared" si="7"/>
        <v/>
      </c>
    </row>
    <row r="50" spans="1:49" ht="21" customHeight="1" x14ac:dyDescent="0.2">
      <c r="A50" t="str">
        <f t="shared" ref="A50:AT50" si="8">IF(A16="","",A16)</f>
        <v/>
      </c>
      <c r="B50" t="str">
        <f t="shared" si="8"/>
        <v/>
      </c>
      <c r="C50" t="str">
        <f t="shared" si="8"/>
        <v>(3)</v>
      </c>
      <c r="F50" s="25" t="str">
        <f t="shared" si="8"/>
        <v>ｘ</v>
      </c>
      <c r="G50" s="25"/>
      <c r="H50" s="25" t="str">
        <f t="shared" si="8"/>
        <v>－</v>
      </c>
      <c r="I50" s="25"/>
      <c r="J50">
        <f t="shared" ca="1" si="8"/>
        <v>6</v>
      </c>
      <c r="K50" s="25" t="str">
        <f t="shared" si="8"/>
        <v>＝</v>
      </c>
      <c r="L50" s="25"/>
      <c r="M50">
        <f t="shared" ca="1" si="8"/>
        <v>4</v>
      </c>
      <c r="N50" s="25" t="str">
        <f t="shared" si="8"/>
        <v>ｘ</v>
      </c>
      <c r="O50" s="25"/>
      <c r="P50" s="25" t="str">
        <f t="shared" si="8"/>
        <v>＋</v>
      </c>
      <c r="Q50" s="25"/>
      <c r="R50">
        <f t="shared" ca="1" si="8"/>
        <v>1</v>
      </c>
      <c r="S50" t="str">
        <f t="shared" si="8"/>
        <v/>
      </c>
      <c r="T50" t="str">
        <f t="shared" si="8"/>
        <v/>
      </c>
      <c r="U50" t="str">
        <f t="shared" si="8"/>
        <v/>
      </c>
      <c r="V50" t="str">
        <f t="shared" si="8"/>
        <v/>
      </c>
      <c r="W50" t="str">
        <f t="shared" si="8"/>
        <v/>
      </c>
      <c r="X50" t="str">
        <f t="shared" si="8"/>
        <v/>
      </c>
      <c r="Y50" t="str">
        <f t="shared" si="8"/>
        <v/>
      </c>
      <c r="Z50" t="str">
        <f t="shared" si="8"/>
        <v/>
      </c>
      <c r="AA50" t="str">
        <f t="shared" si="8"/>
        <v/>
      </c>
      <c r="AB50" t="str">
        <f t="shared" si="8"/>
        <v/>
      </c>
      <c r="AC50" t="str">
        <f t="shared" si="8"/>
        <v/>
      </c>
      <c r="AD50" t="str">
        <f t="shared" si="8"/>
        <v/>
      </c>
      <c r="AE50" t="str">
        <f t="shared" si="8"/>
        <v/>
      </c>
      <c r="AF50" t="str">
        <f t="shared" si="8"/>
        <v/>
      </c>
      <c r="AG50" t="str">
        <f t="shared" si="8"/>
        <v/>
      </c>
      <c r="AH50" s="22" t="str">
        <f ca="1">IF(AU50=AV50,C50,"")</f>
        <v/>
      </c>
      <c r="AI50" s="22"/>
      <c r="AJ50" s="22"/>
      <c r="AK50" t="str">
        <f t="shared" si="8"/>
        <v/>
      </c>
      <c r="AL50" t="str">
        <f t="shared" si="8"/>
        <v/>
      </c>
      <c r="AM50" t="str">
        <f t="shared" si="8"/>
        <v/>
      </c>
      <c r="AN50" t="str">
        <f t="shared" si="8"/>
        <v/>
      </c>
      <c r="AO50" t="str">
        <f t="shared" si="8"/>
        <v/>
      </c>
      <c r="AP50" t="str">
        <f t="shared" si="8"/>
        <v/>
      </c>
      <c r="AQ50" t="str">
        <f t="shared" si="8"/>
        <v/>
      </c>
      <c r="AR50" t="str">
        <f t="shared" si="8"/>
        <v/>
      </c>
      <c r="AS50" t="str">
        <f t="shared" si="8"/>
        <v/>
      </c>
      <c r="AT50" t="str">
        <f t="shared" si="8"/>
        <v/>
      </c>
      <c r="AU50" s="7">
        <f ca="1">-S45-J50</f>
        <v>-8</v>
      </c>
      <c r="AV50" s="7">
        <f ca="1">M50*(-S45)+R50</f>
        <v>-7</v>
      </c>
    </row>
    <row r="51" spans="1:49" ht="21" customHeight="1" x14ac:dyDescent="0.2">
      <c r="A51" t="str">
        <f t="shared" ref="A51:AT51" si="9">IF(A17="","",A17)</f>
        <v/>
      </c>
      <c r="B51" t="str">
        <f t="shared" si="9"/>
        <v/>
      </c>
      <c r="C51" t="str">
        <f t="shared" si="9"/>
        <v/>
      </c>
      <c r="F51" s="8" t="s">
        <v>184</v>
      </c>
      <c r="M51" s="22">
        <f ca="1">-S45</f>
        <v>-2</v>
      </c>
      <c r="N51" s="22"/>
      <c r="O51" s="22" t="s">
        <v>22</v>
      </c>
      <c r="P51" s="22"/>
      <c r="Q51" s="8">
        <f ca="1">J50</f>
        <v>6</v>
      </c>
      <c r="R51" s="22" t="s">
        <v>33</v>
      </c>
      <c r="S51" s="22"/>
      <c r="T51" s="23">
        <f ca="1">M51-Q51</f>
        <v>-8</v>
      </c>
      <c r="U51" s="23"/>
      <c r="V51" s="23"/>
      <c r="W51" s="8" t="str">
        <f t="shared" si="9"/>
        <v/>
      </c>
      <c r="X51" s="8" t="str">
        <f t="shared" si="9"/>
        <v/>
      </c>
      <c r="Y51" s="8" t="str">
        <f t="shared" si="9"/>
        <v/>
      </c>
      <c r="Z51" s="8" t="str">
        <f t="shared" si="9"/>
        <v/>
      </c>
      <c r="AA51" s="8" t="str">
        <f t="shared" si="9"/>
        <v/>
      </c>
      <c r="AB51" t="str">
        <f t="shared" si="9"/>
        <v/>
      </c>
      <c r="AC51" t="str">
        <f t="shared" si="9"/>
        <v/>
      </c>
      <c r="AD51" t="str">
        <f t="shared" si="9"/>
        <v/>
      </c>
      <c r="AE51" t="str">
        <f t="shared" si="9"/>
        <v/>
      </c>
      <c r="AF51" t="str">
        <f t="shared" si="9"/>
        <v/>
      </c>
      <c r="AG51" t="str">
        <f t="shared" si="9"/>
        <v/>
      </c>
      <c r="AH51" t="str">
        <f t="shared" si="9"/>
        <v/>
      </c>
      <c r="AI51" t="str">
        <f t="shared" si="9"/>
        <v/>
      </c>
      <c r="AJ51" t="str">
        <f t="shared" si="9"/>
        <v/>
      </c>
      <c r="AK51" t="str">
        <f t="shared" si="9"/>
        <v/>
      </c>
      <c r="AL51" t="str">
        <f t="shared" si="9"/>
        <v/>
      </c>
      <c r="AM51" t="str">
        <f t="shared" si="9"/>
        <v/>
      </c>
      <c r="AN51" t="str">
        <f t="shared" si="9"/>
        <v/>
      </c>
      <c r="AO51" t="str">
        <f t="shared" si="9"/>
        <v/>
      </c>
      <c r="AP51" t="str">
        <f t="shared" si="9"/>
        <v/>
      </c>
      <c r="AQ51" t="str">
        <f t="shared" si="9"/>
        <v/>
      </c>
      <c r="AR51" t="str">
        <f t="shared" si="9"/>
        <v/>
      </c>
      <c r="AS51" t="str">
        <f t="shared" si="9"/>
        <v/>
      </c>
      <c r="AT51" t="str">
        <f t="shared" si="9"/>
        <v/>
      </c>
    </row>
    <row r="52" spans="1:49" ht="21" customHeight="1" x14ac:dyDescent="0.2">
      <c r="A52" t="str">
        <f>IF(A18="","",A18)</f>
        <v/>
      </c>
      <c r="B52" t="str">
        <f>IF(B18="","",B18)</f>
        <v/>
      </c>
      <c r="C52" t="str">
        <f>IF(C18="","",C18)</f>
        <v/>
      </c>
      <c r="F52" s="8" t="s">
        <v>186</v>
      </c>
      <c r="M52" s="8">
        <f ca="1">M50</f>
        <v>4</v>
      </c>
      <c r="N52" s="22" t="s">
        <v>38</v>
      </c>
      <c r="O52" s="22"/>
      <c r="P52" s="8" t="s">
        <v>39</v>
      </c>
      <c r="Q52" s="22">
        <f ca="1">-S45</f>
        <v>-2</v>
      </c>
      <c r="R52" s="22"/>
      <c r="S52" s="8" t="s">
        <v>40</v>
      </c>
      <c r="T52" s="22" t="s">
        <v>26</v>
      </c>
      <c r="U52" s="22"/>
      <c r="V52" s="8">
        <f ca="1">R50</f>
        <v>1</v>
      </c>
      <c r="W52" s="22" t="s">
        <v>33</v>
      </c>
      <c r="X52" s="22"/>
      <c r="Y52" s="23">
        <f ca="1">M52*Q52+V52</f>
        <v>-7</v>
      </c>
      <c r="Z52" s="23"/>
      <c r="AA52" s="23"/>
      <c r="AB52" t="str">
        <f t="shared" ref="AB52:AT52" si="10">IF(AB18="","",AB18)</f>
        <v/>
      </c>
      <c r="AC52" t="str">
        <f t="shared" si="10"/>
        <v/>
      </c>
      <c r="AD52" t="str">
        <f t="shared" si="10"/>
        <v/>
      </c>
      <c r="AE52" t="str">
        <f t="shared" si="10"/>
        <v/>
      </c>
      <c r="AF52" t="str">
        <f t="shared" si="10"/>
        <v/>
      </c>
      <c r="AG52" t="str">
        <f t="shared" si="10"/>
        <v/>
      </c>
      <c r="AH52" t="str">
        <f t="shared" si="10"/>
        <v/>
      </c>
      <c r="AI52" t="str">
        <f t="shared" si="10"/>
        <v/>
      </c>
      <c r="AJ52" t="str">
        <f t="shared" si="10"/>
        <v/>
      </c>
      <c r="AK52" t="str">
        <f t="shared" si="10"/>
        <v/>
      </c>
      <c r="AL52" t="str">
        <f t="shared" si="10"/>
        <v/>
      </c>
      <c r="AM52" t="str">
        <f t="shared" si="10"/>
        <v/>
      </c>
      <c r="AN52" t="str">
        <f t="shared" si="10"/>
        <v/>
      </c>
      <c r="AO52" t="str">
        <f t="shared" si="10"/>
        <v/>
      </c>
      <c r="AP52" t="str">
        <f t="shared" si="10"/>
        <v/>
      </c>
      <c r="AQ52" t="str">
        <f t="shared" si="10"/>
        <v/>
      </c>
      <c r="AR52" t="str">
        <f t="shared" si="10"/>
        <v/>
      </c>
      <c r="AS52" t="str">
        <f t="shared" si="10"/>
        <v/>
      </c>
      <c r="AT52" t="str">
        <f t="shared" si="10"/>
        <v/>
      </c>
    </row>
    <row r="53" spans="1:49" ht="21" customHeight="1" x14ac:dyDescent="0.2">
      <c r="A53" t="str">
        <f>IF(A19="","",A19)</f>
        <v>３．</v>
      </c>
      <c r="D53" t="str">
        <f>IF(D19="","",D19)</f>
        <v>次の方程式のうち，解が</v>
      </c>
      <c r="Q53">
        <f ca="1">IF(Q19="","",Q19)</f>
        <v>8</v>
      </c>
      <c r="R53" t="str">
        <f>IF(R19="","",R19)</f>
        <v>であるものをいいなさい。</v>
      </c>
      <c r="AT53" s="7"/>
      <c r="AW53"/>
    </row>
    <row r="54" spans="1:49" ht="21" customHeight="1" x14ac:dyDescent="0.2">
      <c r="A54" t="str">
        <f t="shared" ref="A54:AT54" si="11">IF(A20="","",A20)</f>
        <v/>
      </c>
      <c r="B54" t="str">
        <f t="shared" si="11"/>
        <v/>
      </c>
      <c r="C54" t="str">
        <f t="shared" si="11"/>
        <v>(1)</v>
      </c>
      <c r="F54" s="25" t="str">
        <f t="shared" si="11"/>
        <v>－</v>
      </c>
      <c r="G54" s="25"/>
      <c r="H54" s="25" t="str">
        <f t="shared" si="11"/>
        <v>ｘ</v>
      </c>
      <c r="I54" s="25"/>
      <c r="J54" s="25" t="str">
        <f t="shared" si="11"/>
        <v>＋</v>
      </c>
      <c r="K54" s="25"/>
      <c r="L54">
        <f t="shared" ca="1" si="11"/>
        <v>4</v>
      </c>
      <c r="M54" s="25" t="str">
        <f t="shared" si="11"/>
        <v>＝</v>
      </c>
      <c r="N54" s="25"/>
      <c r="O54" s="25" t="str">
        <f t="shared" si="11"/>
        <v>－</v>
      </c>
      <c r="P54" s="25"/>
      <c r="Q54">
        <f t="shared" ca="1" si="11"/>
        <v>1</v>
      </c>
      <c r="R54" t="str">
        <f t="shared" si="11"/>
        <v/>
      </c>
      <c r="S54" t="str">
        <f t="shared" si="11"/>
        <v/>
      </c>
      <c r="T54" t="str">
        <f t="shared" si="11"/>
        <v/>
      </c>
      <c r="U54" t="str">
        <f t="shared" si="11"/>
        <v/>
      </c>
      <c r="V54" t="str">
        <f t="shared" si="11"/>
        <v/>
      </c>
      <c r="W54" t="str">
        <f t="shared" si="11"/>
        <v/>
      </c>
      <c r="X54" t="str">
        <f t="shared" si="11"/>
        <v/>
      </c>
      <c r="Y54" t="str">
        <f t="shared" si="11"/>
        <v/>
      </c>
      <c r="Z54" t="str">
        <f t="shared" si="11"/>
        <v/>
      </c>
      <c r="AA54" t="str">
        <f t="shared" si="11"/>
        <v/>
      </c>
      <c r="AB54" t="str">
        <f t="shared" si="11"/>
        <v/>
      </c>
      <c r="AC54" t="str">
        <f t="shared" si="11"/>
        <v/>
      </c>
      <c r="AD54" t="str">
        <f t="shared" si="11"/>
        <v/>
      </c>
      <c r="AE54" t="str">
        <f t="shared" si="11"/>
        <v/>
      </c>
      <c r="AF54" t="str">
        <f t="shared" si="11"/>
        <v/>
      </c>
      <c r="AG54" t="str">
        <f t="shared" si="11"/>
        <v/>
      </c>
      <c r="AH54" s="22" t="str">
        <f ca="1">IF(AU54=AV54,C54,"")</f>
        <v/>
      </c>
      <c r="AI54" s="22"/>
      <c r="AJ54" s="22"/>
      <c r="AK54" t="str">
        <f t="shared" si="11"/>
        <v/>
      </c>
      <c r="AL54" t="str">
        <f t="shared" si="11"/>
        <v/>
      </c>
      <c r="AM54" t="str">
        <f t="shared" si="11"/>
        <v/>
      </c>
      <c r="AN54" t="str">
        <f t="shared" si="11"/>
        <v/>
      </c>
      <c r="AO54" t="str">
        <f t="shared" si="11"/>
        <v/>
      </c>
      <c r="AP54" t="str">
        <f t="shared" si="11"/>
        <v/>
      </c>
      <c r="AQ54" t="str">
        <f t="shared" si="11"/>
        <v/>
      </c>
      <c r="AR54" t="str">
        <f t="shared" si="11"/>
        <v/>
      </c>
      <c r="AS54" t="str">
        <f t="shared" si="11"/>
        <v/>
      </c>
      <c r="AT54" t="str">
        <f t="shared" si="11"/>
        <v/>
      </c>
      <c r="AU54" s="7">
        <f ca="1">-Q53+L54</f>
        <v>-4</v>
      </c>
      <c r="AV54" s="7">
        <f ca="1">-Q54</f>
        <v>-1</v>
      </c>
    </row>
    <row r="55" spans="1:49" ht="21" customHeight="1" x14ac:dyDescent="0.2">
      <c r="A55" t="str">
        <f>IF(A21="","",A21)</f>
        <v/>
      </c>
      <c r="B55" t="str">
        <f>IF(B21="","",B21)</f>
        <v/>
      </c>
      <c r="C55" t="str">
        <f>IF(C21="","",C21)</f>
        <v/>
      </c>
      <c r="F55" s="8" t="s">
        <v>184</v>
      </c>
      <c r="M55" s="22">
        <f ca="1">-Q53</f>
        <v>-8</v>
      </c>
      <c r="N55" s="22"/>
      <c r="O55" s="22" t="s">
        <v>31</v>
      </c>
      <c r="P55" s="22"/>
      <c r="Q55" s="8">
        <f ca="1">L54</f>
        <v>4</v>
      </c>
      <c r="R55" s="22" t="s">
        <v>21</v>
      </c>
      <c r="S55" s="22"/>
      <c r="T55" s="23">
        <f ca="1">M55+Q55</f>
        <v>-4</v>
      </c>
      <c r="U55" s="23"/>
      <c r="V55" s="23"/>
    </row>
    <row r="56" spans="1:49" ht="21" customHeight="1" x14ac:dyDescent="0.2">
      <c r="A56" t="str">
        <f t="shared" ref="A56:AT56" si="12">IF(A22="","",A22)</f>
        <v/>
      </c>
      <c r="B56" t="str">
        <f t="shared" si="12"/>
        <v/>
      </c>
      <c r="C56" t="str">
        <f t="shared" si="12"/>
        <v>(2)</v>
      </c>
      <c r="F56" s="25" t="str">
        <f t="shared" si="12"/>
        <v>－</v>
      </c>
      <c r="G56" s="25"/>
      <c r="H56">
        <f t="shared" ca="1" si="12"/>
        <v>4</v>
      </c>
      <c r="I56" s="25" t="str">
        <f t="shared" si="12"/>
        <v>ｘ</v>
      </c>
      <c r="J56" s="25"/>
      <c r="K56" s="25" t="str">
        <f t="shared" si="12"/>
        <v>＋</v>
      </c>
      <c r="L56" s="25"/>
      <c r="M56">
        <f t="shared" ca="1" si="12"/>
        <v>8</v>
      </c>
      <c r="N56" s="25" t="str">
        <f t="shared" si="12"/>
        <v>＝</v>
      </c>
      <c r="O56" s="25"/>
      <c r="P56" s="25" t="str">
        <f t="shared" si="12"/>
        <v>－</v>
      </c>
      <c r="Q56" s="25"/>
      <c r="R56">
        <f t="shared" ca="1" si="12"/>
        <v>3</v>
      </c>
      <c r="S56" t="str">
        <f t="shared" si="12"/>
        <v/>
      </c>
      <c r="T56" t="str">
        <f t="shared" si="12"/>
        <v/>
      </c>
      <c r="U56" t="str">
        <f t="shared" si="12"/>
        <v/>
      </c>
      <c r="V56" t="str">
        <f t="shared" si="12"/>
        <v/>
      </c>
      <c r="W56" t="str">
        <f t="shared" si="12"/>
        <v/>
      </c>
      <c r="X56" t="str">
        <f t="shared" si="12"/>
        <v/>
      </c>
      <c r="Y56" t="str">
        <f t="shared" si="12"/>
        <v/>
      </c>
      <c r="Z56" t="str">
        <f t="shared" si="12"/>
        <v/>
      </c>
      <c r="AA56" t="str">
        <f t="shared" si="12"/>
        <v/>
      </c>
      <c r="AB56" t="str">
        <f t="shared" si="12"/>
        <v/>
      </c>
      <c r="AC56" t="str">
        <f t="shared" si="12"/>
        <v/>
      </c>
      <c r="AD56" t="str">
        <f t="shared" si="12"/>
        <v/>
      </c>
      <c r="AE56" t="str">
        <f t="shared" si="12"/>
        <v/>
      </c>
      <c r="AF56" t="str">
        <f t="shared" si="12"/>
        <v/>
      </c>
      <c r="AG56" t="str">
        <f t="shared" si="12"/>
        <v/>
      </c>
      <c r="AH56" s="22" t="str">
        <f ca="1">IF(AU56=AV56,C56,"")</f>
        <v/>
      </c>
      <c r="AI56" s="22"/>
      <c r="AJ56" s="22"/>
      <c r="AK56" t="str">
        <f t="shared" si="12"/>
        <v/>
      </c>
      <c r="AL56" t="str">
        <f t="shared" si="12"/>
        <v/>
      </c>
      <c r="AM56" t="str">
        <f t="shared" si="12"/>
        <v/>
      </c>
      <c r="AN56" t="str">
        <f t="shared" si="12"/>
        <v/>
      </c>
      <c r="AO56" t="str">
        <f t="shared" si="12"/>
        <v/>
      </c>
      <c r="AP56" t="str">
        <f t="shared" si="12"/>
        <v/>
      </c>
      <c r="AQ56" t="str">
        <f t="shared" si="12"/>
        <v/>
      </c>
      <c r="AR56" t="str">
        <f t="shared" si="12"/>
        <v/>
      </c>
      <c r="AS56" t="str">
        <f t="shared" si="12"/>
        <v/>
      </c>
      <c r="AT56" t="str">
        <f t="shared" si="12"/>
        <v/>
      </c>
      <c r="AU56" s="7">
        <f ca="1">-H56*Q53+M56</f>
        <v>-24</v>
      </c>
      <c r="AV56" s="7">
        <f ca="1">-R56</f>
        <v>-3</v>
      </c>
    </row>
    <row r="57" spans="1:49" ht="21" customHeight="1" x14ac:dyDescent="0.2">
      <c r="A57" t="str">
        <f>IF(A23="","",A23)</f>
        <v/>
      </c>
      <c r="B57" t="str">
        <f>IF(B23="","",B23)</f>
        <v/>
      </c>
      <c r="C57" t="str">
        <f>IF(C23="","",C23)</f>
        <v/>
      </c>
      <c r="F57" s="8" t="s">
        <v>184</v>
      </c>
      <c r="M57" s="22">
        <f ca="1">-H56</f>
        <v>-4</v>
      </c>
      <c r="N57" s="22"/>
      <c r="O57" s="22" t="s">
        <v>35</v>
      </c>
      <c r="P57" s="22"/>
      <c r="Q57" s="8">
        <f ca="1">Q53</f>
        <v>8</v>
      </c>
      <c r="R57" s="22" t="s">
        <v>54</v>
      </c>
      <c r="S57" s="22"/>
      <c r="T57" s="8">
        <f ca="1">M56</f>
        <v>8</v>
      </c>
      <c r="U57" s="22" t="s">
        <v>36</v>
      </c>
      <c r="V57" s="22"/>
      <c r="W57" s="23">
        <f ca="1">M57*Q57+T57</f>
        <v>-24</v>
      </c>
      <c r="X57" s="23"/>
      <c r="Y57" s="23"/>
    </row>
    <row r="58" spans="1:49" ht="21" customHeight="1" x14ac:dyDescent="0.2">
      <c r="A58" t="str">
        <f t="shared" ref="A58:AT58" si="13">IF(A24="","",A24)</f>
        <v/>
      </c>
      <c r="B58" t="str">
        <f t="shared" si="13"/>
        <v/>
      </c>
      <c r="C58" t="str">
        <f t="shared" si="13"/>
        <v>(3)</v>
      </c>
      <c r="F58" s="25" t="str">
        <f t="shared" si="13"/>
        <v>－</v>
      </c>
      <c r="G58" s="25"/>
      <c r="H58" s="25" t="str">
        <f t="shared" si="13"/>
        <v>ｘ</v>
      </c>
      <c r="I58" s="25"/>
      <c r="J58" s="25" t="str">
        <f t="shared" si="13"/>
        <v>－</v>
      </c>
      <c r="K58" s="25"/>
      <c r="L58">
        <f t="shared" ca="1" si="13"/>
        <v>7</v>
      </c>
      <c r="M58" s="25" t="str">
        <f t="shared" si="13"/>
        <v>＝</v>
      </c>
      <c r="N58" s="25"/>
      <c r="O58">
        <f t="shared" ca="1" si="13"/>
        <v>3</v>
      </c>
      <c r="P58" s="25" t="str">
        <f t="shared" si="13"/>
        <v>ｘ</v>
      </c>
      <c r="Q58" s="25"/>
      <c r="R58" s="25" t="str">
        <f t="shared" ca="1" si="13"/>
        <v>－</v>
      </c>
      <c r="S58" s="25"/>
      <c r="T58" s="25">
        <f t="shared" ca="1" si="13"/>
        <v>39</v>
      </c>
      <c r="U58" s="25"/>
      <c r="V58" t="str">
        <f t="shared" si="13"/>
        <v/>
      </c>
      <c r="W58" t="str">
        <f t="shared" si="13"/>
        <v/>
      </c>
      <c r="X58" t="str">
        <f t="shared" si="13"/>
        <v/>
      </c>
      <c r="Y58" t="str">
        <f t="shared" si="13"/>
        <v/>
      </c>
      <c r="Z58" t="str">
        <f t="shared" si="13"/>
        <v/>
      </c>
      <c r="AA58" t="str">
        <f t="shared" si="13"/>
        <v/>
      </c>
      <c r="AB58" t="str">
        <f t="shared" si="13"/>
        <v/>
      </c>
      <c r="AC58" t="str">
        <f t="shared" si="13"/>
        <v/>
      </c>
      <c r="AD58" t="str">
        <f t="shared" si="13"/>
        <v/>
      </c>
      <c r="AE58" t="str">
        <f t="shared" si="13"/>
        <v/>
      </c>
      <c r="AF58" t="str">
        <f t="shared" si="13"/>
        <v/>
      </c>
      <c r="AG58" t="str">
        <f t="shared" si="13"/>
        <v/>
      </c>
      <c r="AH58" s="22" t="str">
        <f ca="1">IF(AU58=AV58,C58,"")</f>
        <v>(3)</v>
      </c>
      <c r="AI58" s="22"/>
      <c r="AJ58" s="22"/>
      <c r="AK58" t="str">
        <f t="shared" si="13"/>
        <v/>
      </c>
      <c r="AL58" t="str">
        <f t="shared" si="13"/>
        <v/>
      </c>
      <c r="AM58" t="str">
        <f t="shared" si="13"/>
        <v/>
      </c>
      <c r="AN58" t="str">
        <f t="shared" si="13"/>
        <v/>
      </c>
      <c r="AO58" t="str">
        <f t="shared" si="13"/>
        <v/>
      </c>
      <c r="AP58" t="str">
        <f t="shared" si="13"/>
        <v/>
      </c>
      <c r="AQ58" t="str">
        <f t="shared" si="13"/>
        <v/>
      </c>
      <c r="AR58" t="str">
        <f t="shared" si="13"/>
        <v/>
      </c>
      <c r="AS58" t="str">
        <f t="shared" si="13"/>
        <v/>
      </c>
      <c r="AT58" t="str">
        <f t="shared" si="13"/>
        <v/>
      </c>
      <c r="AU58" s="7">
        <f ca="1">-Q53-L58</f>
        <v>-15</v>
      </c>
      <c r="AV58" s="7">
        <f ca="1">O58*Q53-T58</f>
        <v>-15</v>
      </c>
    </row>
    <row r="59" spans="1:49" ht="21" customHeight="1" x14ac:dyDescent="0.2">
      <c r="A59" t="str">
        <f t="shared" ref="A59:C60" si="14">IF(A25="","",A25)</f>
        <v/>
      </c>
      <c r="B59" t="str">
        <f t="shared" si="14"/>
        <v/>
      </c>
      <c r="C59" t="str">
        <f t="shared" si="14"/>
        <v/>
      </c>
      <c r="F59" s="8" t="s">
        <v>184</v>
      </c>
      <c r="M59" s="22">
        <f ca="1">-Q53</f>
        <v>-8</v>
      </c>
      <c r="N59" s="22"/>
      <c r="O59" s="22" t="s">
        <v>22</v>
      </c>
      <c r="P59" s="22"/>
      <c r="Q59" s="8">
        <f ca="1">L58</f>
        <v>7</v>
      </c>
      <c r="R59" s="22" t="s">
        <v>33</v>
      </c>
      <c r="S59" s="22"/>
      <c r="T59" s="23">
        <f ca="1">M59-Q59</f>
        <v>-15</v>
      </c>
      <c r="U59" s="23"/>
      <c r="V59" s="23"/>
      <c r="W59" s="8"/>
      <c r="X59" s="8"/>
      <c r="Y59" s="8"/>
    </row>
    <row r="60" spans="1:49" ht="21" customHeight="1" x14ac:dyDescent="0.2">
      <c r="A60" t="str">
        <f t="shared" si="14"/>
        <v/>
      </c>
      <c r="B60" t="str">
        <f t="shared" si="14"/>
        <v/>
      </c>
      <c r="C60" t="str">
        <f t="shared" si="14"/>
        <v/>
      </c>
      <c r="F60" s="8" t="s">
        <v>186</v>
      </c>
      <c r="M60" s="8">
        <f ca="1">O58</f>
        <v>3</v>
      </c>
      <c r="N60" s="22" t="s">
        <v>38</v>
      </c>
      <c r="O60" s="22"/>
      <c r="P60" s="8">
        <f ca="1">Q53</f>
        <v>8</v>
      </c>
      <c r="Q60" s="22" t="str">
        <f ca="1">R58</f>
        <v>－</v>
      </c>
      <c r="R60" s="22"/>
      <c r="S60" s="22">
        <f ca="1">T58</f>
        <v>39</v>
      </c>
      <c r="T60" s="22"/>
      <c r="U60" s="22" t="s">
        <v>33</v>
      </c>
      <c r="V60" s="22"/>
      <c r="W60" s="23">
        <f ca="1">IF(Q60="－",M60*P60-S60,M60*P60+S60)</f>
        <v>-15</v>
      </c>
      <c r="X60" s="23"/>
      <c r="Y60" s="23"/>
    </row>
    <row r="61" spans="1:49" ht="21" customHeight="1" x14ac:dyDescent="0.2">
      <c r="A61" t="str">
        <f>IF(A27="","",A27)</f>
        <v>４．</v>
      </c>
      <c r="D61" t="str">
        <f>IF(D27="","",D27)</f>
        <v>次の方程式のうち，解が</v>
      </c>
      <c r="Q61" s="25" t="str">
        <f>IF(Q27="","",Q27)</f>
        <v>－</v>
      </c>
      <c r="R61" s="25"/>
      <c r="S61">
        <f ca="1">IF(S27="","",S27)</f>
        <v>8</v>
      </c>
      <c r="T61" t="str">
        <f>IF(T27="","",T27)</f>
        <v>であるものをいいなさい。</v>
      </c>
      <c r="AT61" s="7"/>
      <c r="AW61"/>
    </row>
    <row r="62" spans="1:49" ht="21" customHeight="1" x14ac:dyDescent="0.2">
      <c r="A62" t="str">
        <f t="shared" ref="A62:AT62" si="15">IF(A28="","",A28)</f>
        <v/>
      </c>
      <c r="B62" t="str">
        <f t="shared" si="15"/>
        <v/>
      </c>
      <c r="C62" t="str">
        <f t="shared" si="15"/>
        <v>(1)</v>
      </c>
      <c r="F62" s="25" t="str">
        <f t="shared" si="15"/>
        <v>－</v>
      </c>
      <c r="G62" s="25"/>
      <c r="H62" s="25" t="str">
        <f t="shared" si="15"/>
        <v>ｘ</v>
      </c>
      <c r="I62" s="25"/>
      <c r="J62" s="25" t="str">
        <f t="shared" si="15"/>
        <v>－</v>
      </c>
      <c r="K62" s="25"/>
      <c r="L62">
        <f t="shared" ca="1" si="15"/>
        <v>2</v>
      </c>
      <c r="M62" s="25" t="str">
        <f t="shared" si="15"/>
        <v>＝</v>
      </c>
      <c r="N62" s="25"/>
      <c r="O62" s="24" t="str">
        <f t="shared" ca="1" si="15"/>
        <v>6</v>
      </c>
      <c r="P62" s="24"/>
      <c r="Q62" s="24"/>
      <c r="R62" t="str">
        <f t="shared" si="15"/>
        <v/>
      </c>
      <c r="S62" t="str">
        <f t="shared" si="15"/>
        <v/>
      </c>
      <c r="T62" t="str">
        <f t="shared" si="15"/>
        <v/>
      </c>
      <c r="U62" t="str">
        <f t="shared" si="15"/>
        <v/>
      </c>
      <c r="V62" t="str">
        <f t="shared" si="15"/>
        <v/>
      </c>
      <c r="W62" t="str">
        <f t="shared" si="15"/>
        <v/>
      </c>
      <c r="X62" t="str">
        <f t="shared" si="15"/>
        <v/>
      </c>
      <c r="Y62" t="str">
        <f t="shared" si="15"/>
        <v/>
      </c>
      <c r="Z62" t="str">
        <f t="shared" si="15"/>
        <v/>
      </c>
      <c r="AA62" t="str">
        <f t="shared" si="15"/>
        <v/>
      </c>
      <c r="AB62" t="str">
        <f t="shared" si="15"/>
        <v/>
      </c>
      <c r="AC62" t="str">
        <f t="shared" si="15"/>
        <v/>
      </c>
      <c r="AD62" t="str">
        <f t="shared" si="15"/>
        <v/>
      </c>
      <c r="AE62" t="str">
        <f t="shared" si="15"/>
        <v/>
      </c>
      <c r="AF62" t="str">
        <f t="shared" si="15"/>
        <v/>
      </c>
      <c r="AG62" t="str">
        <f t="shared" si="15"/>
        <v/>
      </c>
      <c r="AH62" s="22" t="str">
        <f ca="1">IF(AU62=AV62,C62,"")</f>
        <v>(1)</v>
      </c>
      <c r="AI62" s="22"/>
      <c r="AJ62" s="22"/>
      <c r="AK62" t="str">
        <f t="shared" si="15"/>
        <v/>
      </c>
      <c r="AL62" t="str">
        <f t="shared" si="15"/>
        <v/>
      </c>
      <c r="AM62" t="str">
        <f t="shared" si="15"/>
        <v/>
      </c>
      <c r="AN62" t="str">
        <f t="shared" si="15"/>
        <v/>
      </c>
      <c r="AO62" t="str">
        <f t="shared" si="15"/>
        <v/>
      </c>
      <c r="AP62" t="str">
        <f t="shared" si="15"/>
        <v/>
      </c>
      <c r="AQ62" t="str">
        <f t="shared" si="15"/>
        <v/>
      </c>
      <c r="AR62" t="str">
        <f t="shared" si="15"/>
        <v/>
      </c>
      <c r="AS62" t="str">
        <f t="shared" si="15"/>
        <v/>
      </c>
      <c r="AT62" t="str">
        <f t="shared" si="15"/>
        <v/>
      </c>
      <c r="AU62" s="7">
        <f ca="1">S61-L62</f>
        <v>6</v>
      </c>
      <c r="AV62" s="7">
        <f ca="1">VALUE(O62)</f>
        <v>6</v>
      </c>
    </row>
    <row r="63" spans="1:49" ht="21" customHeight="1" x14ac:dyDescent="0.2">
      <c r="A63" t="str">
        <f t="shared" ref="A63:AT63" si="16">IF(A29="","",A29)</f>
        <v/>
      </c>
      <c r="B63" t="str">
        <f t="shared" si="16"/>
        <v/>
      </c>
      <c r="C63" t="str">
        <f t="shared" si="16"/>
        <v/>
      </c>
      <c r="F63" s="8" t="s">
        <v>184</v>
      </c>
      <c r="M63" s="22" t="s">
        <v>24</v>
      </c>
      <c r="N63" s="22"/>
      <c r="O63" s="8" t="s">
        <v>84</v>
      </c>
      <c r="P63" s="22">
        <f ca="1">-S61</f>
        <v>-8</v>
      </c>
      <c r="Q63" s="22"/>
      <c r="R63" s="8" t="s">
        <v>85</v>
      </c>
      <c r="S63" s="22" t="s">
        <v>24</v>
      </c>
      <c r="T63" s="22"/>
      <c r="U63" s="8">
        <f ca="1">L62</f>
        <v>2</v>
      </c>
      <c r="V63" s="22" t="s">
        <v>33</v>
      </c>
      <c r="W63" s="22"/>
      <c r="X63" s="23">
        <f ca="1">-P63-U63</f>
        <v>6</v>
      </c>
      <c r="Y63" s="23"/>
      <c r="Z63" s="23"/>
      <c r="AA63" t="str">
        <f t="shared" si="16"/>
        <v/>
      </c>
      <c r="AB63" t="str">
        <f t="shared" si="16"/>
        <v/>
      </c>
      <c r="AC63" t="str">
        <f t="shared" si="16"/>
        <v/>
      </c>
      <c r="AD63" t="str">
        <f t="shared" si="16"/>
        <v/>
      </c>
      <c r="AE63" t="str">
        <f t="shared" si="16"/>
        <v/>
      </c>
      <c r="AF63" t="str">
        <f t="shared" si="16"/>
        <v/>
      </c>
      <c r="AG63" t="str">
        <f t="shared" si="16"/>
        <v/>
      </c>
      <c r="AH63" t="str">
        <f t="shared" si="16"/>
        <v/>
      </c>
      <c r="AI63" t="str">
        <f t="shared" si="16"/>
        <v/>
      </c>
      <c r="AJ63" t="str">
        <f t="shared" si="16"/>
        <v/>
      </c>
      <c r="AK63" t="str">
        <f t="shared" si="16"/>
        <v/>
      </c>
      <c r="AL63" t="str">
        <f t="shared" si="16"/>
        <v/>
      </c>
      <c r="AM63" t="str">
        <f t="shared" si="16"/>
        <v/>
      </c>
      <c r="AN63" t="str">
        <f t="shared" si="16"/>
        <v/>
      </c>
      <c r="AO63" t="str">
        <f t="shared" si="16"/>
        <v/>
      </c>
      <c r="AP63" t="str">
        <f t="shared" si="16"/>
        <v/>
      </c>
      <c r="AQ63" t="str">
        <f t="shared" si="16"/>
        <v/>
      </c>
      <c r="AR63" t="str">
        <f t="shared" si="16"/>
        <v/>
      </c>
      <c r="AS63" t="str">
        <f t="shared" si="16"/>
        <v/>
      </c>
      <c r="AT63" t="str">
        <f t="shared" si="16"/>
        <v/>
      </c>
    </row>
    <row r="64" spans="1:49" ht="21" customHeight="1" x14ac:dyDescent="0.2">
      <c r="A64" t="str">
        <f t="shared" ref="A64:AT64" si="17">IF(A30="","",A30)</f>
        <v/>
      </c>
      <c r="B64" t="str">
        <f t="shared" si="17"/>
        <v/>
      </c>
      <c r="C64" t="str">
        <f t="shared" si="17"/>
        <v>(2)</v>
      </c>
      <c r="F64" s="24" t="str">
        <f t="shared" si="17"/>
        <v>－</v>
      </c>
      <c r="G64" s="24"/>
      <c r="H64">
        <f t="shared" ca="1" si="17"/>
        <v>6</v>
      </c>
      <c r="I64" s="24" t="str">
        <f t="shared" si="17"/>
        <v>ｘ</v>
      </c>
      <c r="J64" s="24"/>
      <c r="K64" s="24" t="str">
        <f t="shared" si="17"/>
        <v>－</v>
      </c>
      <c r="L64" s="24"/>
      <c r="M64">
        <f t="shared" ca="1" si="17"/>
        <v>1</v>
      </c>
      <c r="N64" s="24" t="str">
        <f t="shared" si="17"/>
        <v>＝</v>
      </c>
      <c r="O64" s="24"/>
      <c r="P64" s="24" t="str">
        <f t="shared" si="17"/>
        <v>－</v>
      </c>
      <c r="Q64" s="24"/>
      <c r="R64">
        <f t="shared" ca="1" si="17"/>
        <v>7</v>
      </c>
      <c r="S64" t="str">
        <f t="shared" si="17"/>
        <v/>
      </c>
      <c r="T64" t="str">
        <f t="shared" si="17"/>
        <v/>
      </c>
      <c r="U64" t="str">
        <f t="shared" si="17"/>
        <v/>
      </c>
      <c r="V64" t="str">
        <f t="shared" si="17"/>
        <v/>
      </c>
      <c r="W64" t="str">
        <f t="shared" si="17"/>
        <v/>
      </c>
      <c r="X64" t="str">
        <f t="shared" si="17"/>
        <v/>
      </c>
      <c r="Y64" t="str">
        <f t="shared" si="17"/>
        <v/>
      </c>
      <c r="Z64" t="str">
        <f t="shared" si="17"/>
        <v/>
      </c>
      <c r="AA64" t="str">
        <f t="shared" si="17"/>
        <v/>
      </c>
      <c r="AB64" t="str">
        <f t="shared" si="17"/>
        <v/>
      </c>
      <c r="AC64" t="str">
        <f t="shared" si="17"/>
        <v/>
      </c>
      <c r="AD64" t="str">
        <f t="shared" si="17"/>
        <v/>
      </c>
      <c r="AE64" t="str">
        <f t="shared" si="17"/>
        <v/>
      </c>
      <c r="AF64" t="str">
        <f t="shared" si="17"/>
        <v/>
      </c>
      <c r="AG64" t="str">
        <f t="shared" si="17"/>
        <v/>
      </c>
      <c r="AH64" s="22" t="str">
        <f ca="1">IF(AU64=AV64,C64,"")</f>
        <v/>
      </c>
      <c r="AI64" s="22"/>
      <c r="AJ64" s="22"/>
      <c r="AK64" t="str">
        <f t="shared" si="17"/>
        <v/>
      </c>
      <c r="AL64" t="str">
        <f t="shared" si="17"/>
        <v/>
      </c>
      <c r="AM64" t="str">
        <f t="shared" si="17"/>
        <v/>
      </c>
      <c r="AN64" t="str">
        <f t="shared" si="17"/>
        <v/>
      </c>
      <c r="AO64" t="str">
        <f t="shared" si="17"/>
        <v/>
      </c>
      <c r="AP64" t="str">
        <f t="shared" si="17"/>
        <v/>
      </c>
      <c r="AQ64" t="str">
        <f t="shared" si="17"/>
        <v/>
      </c>
      <c r="AR64" t="str">
        <f t="shared" si="17"/>
        <v/>
      </c>
      <c r="AS64" t="str">
        <f t="shared" si="17"/>
        <v/>
      </c>
      <c r="AT64" t="str">
        <f t="shared" si="17"/>
        <v/>
      </c>
      <c r="AU64" s="7">
        <f ca="1">H64*S61-M64</f>
        <v>47</v>
      </c>
      <c r="AV64" s="7">
        <f ca="1">-R64</f>
        <v>-7</v>
      </c>
    </row>
    <row r="65" spans="1:48" ht="21" customHeight="1" x14ac:dyDescent="0.2">
      <c r="A65" t="str">
        <f>IF(A31="","",A31)</f>
        <v/>
      </c>
      <c r="B65" t="str">
        <f>IF(B31="","",B31)</f>
        <v/>
      </c>
      <c r="C65" t="str">
        <f>IF(C31="","",C31)</f>
        <v/>
      </c>
      <c r="F65" s="8" t="s">
        <v>184</v>
      </c>
      <c r="M65" s="22">
        <f ca="1">-H64</f>
        <v>-6</v>
      </c>
      <c r="N65" s="22"/>
      <c r="O65" s="22" t="s">
        <v>187</v>
      </c>
      <c r="P65" s="22"/>
      <c r="Q65" s="8" t="s">
        <v>188</v>
      </c>
      <c r="R65" s="22">
        <f ca="1">-S61</f>
        <v>-8</v>
      </c>
      <c r="S65" s="22"/>
      <c r="T65" s="8" t="s">
        <v>189</v>
      </c>
      <c r="U65" s="22" t="s">
        <v>190</v>
      </c>
      <c r="V65" s="22"/>
      <c r="W65" s="8">
        <f ca="1">M64</f>
        <v>1</v>
      </c>
      <c r="X65" s="22" t="s">
        <v>191</v>
      </c>
      <c r="Y65" s="22"/>
      <c r="Z65" s="23">
        <f ca="1">M65*R65-W65</f>
        <v>47</v>
      </c>
      <c r="AA65" s="23"/>
      <c r="AB65" s="23"/>
    </row>
    <row r="66" spans="1:48" ht="21" customHeight="1" x14ac:dyDescent="0.2">
      <c r="A66" t="str">
        <f t="shared" ref="A66:AT66" si="18">IF(A32="","",A32)</f>
        <v/>
      </c>
      <c r="B66" t="str">
        <f t="shared" si="18"/>
        <v/>
      </c>
      <c r="C66" t="str">
        <f t="shared" si="18"/>
        <v>(3)</v>
      </c>
      <c r="F66" s="24" t="str">
        <f t="shared" si="18"/>
        <v>－</v>
      </c>
      <c r="G66" s="24"/>
      <c r="H66" s="24" t="str">
        <f t="shared" si="18"/>
        <v>ｘ</v>
      </c>
      <c r="I66" s="24"/>
      <c r="J66" s="24" t="str">
        <f t="shared" si="18"/>
        <v>＋</v>
      </c>
      <c r="K66" s="24"/>
      <c r="L66">
        <f t="shared" ca="1" si="18"/>
        <v>9</v>
      </c>
      <c r="M66" s="24" t="str">
        <f t="shared" si="18"/>
        <v>＝</v>
      </c>
      <c r="N66" s="24"/>
      <c r="O66">
        <f t="shared" ca="1" si="18"/>
        <v>3</v>
      </c>
      <c r="P66" s="24" t="str">
        <f t="shared" si="18"/>
        <v>ｘ</v>
      </c>
      <c r="Q66" s="24"/>
      <c r="R66" s="24" t="str">
        <f t="shared" si="18"/>
        <v>＋</v>
      </c>
      <c r="S66" s="24"/>
      <c r="T66" s="24">
        <f t="shared" ca="1" si="18"/>
        <v>4</v>
      </c>
      <c r="U66" s="24"/>
      <c r="V66" t="str">
        <f t="shared" si="18"/>
        <v/>
      </c>
      <c r="W66" t="str">
        <f t="shared" si="18"/>
        <v/>
      </c>
      <c r="X66" t="str">
        <f t="shared" si="18"/>
        <v/>
      </c>
      <c r="Y66" t="str">
        <f t="shared" si="18"/>
        <v/>
      </c>
      <c r="Z66" t="str">
        <f t="shared" si="18"/>
        <v/>
      </c>
      <c r="AA66" t="str">
        <f t="shared" si="18"/>
        <v/>
      </c>
      <c r="AB66" t="str">
        <f t="shared" si="18"/>
        <v/>
      </c>
      <c r="AC66" t="str">
        <f t="shared" si="18"/>
        <v/>
      </c>
      <c r="AD66" t="str">
        <f t="shared" si="18"/>
        <v/>
      </c>
      <c r="AE66" t="str">
        <f t="shared" si="18"/>
        <v/>
      </c>
      <c r="AF66" t="str">
        <f t="shared" si="18"/>
        <v/>
      </c>
      <c r="AG66" t="str">
        <f t="shared" si="18"/>
        <v/>
      </c>
      <c r="AH66" s="22" t="str">
        <f ca="1">IF(AU66=AV66,C66,"")</f>
        <v/>
      </c>
      <c r="AI66" s="22"/>
      <c r="AJ66" s="22"/>
      <c r="AK66" t="str">
        <f t="shared" si="18"/>
        <v/>
      </c>
      <c r="AL66" t="str">
        <f t="shared" si="18"/>
        <v/>
      </c>
      <c r="AM66" t="str">
        <f t="shared" si="18"/>
        <v/>
      </c>
      <c r="AN66" t="str">
        <f t="shared" si="18"/>
        <v/>
      </c>
      <c r="AO66" t="str">
        <f t="shared" si="18"/>
        <v/>
      </c>
      <c r="AP66" t="str">
        <f t="shared" si="18"/>
        <v/>
      </c>
      <c r="AQ66" t="str">
        <f t="shared" si="18"/>
        <v/>
      </c>
      <c r="AR66" t="str">
        <f t="shared" si="18"/>
        <v/>
      </c>
      <c r="AS66" t="str">
        <f t="shared" si="18"/>
        <v/>
      </c>
      <c r="AT66" t="str">
        <f t="shared" si="18"/>
        <v/>
      </c>
      <c r="AU66" s="7">
        <f ca="1">S61+L66</f>
        <v>17</v>
      </c>
      <c r="AV66" s="7">
        <f ca="1">O66*(-S61)+T66</f>
        <v>-20</v>
      </c>
    </row>
    <row r="67" spans="1:48" ht="21" customHeight="1" x14ac:dyDescent="0.2">
      <c r="A67" t="str">
        <f t="shared" ref="A67:C68" si="19">IF(A33="","",A33)</f>
        <v/>
      </c>
      <c r="B67" t="str">
        <f t="shared" si="19"/>
        <v/>
      </c>
      <c r="C67" t="str">
        <f t="shared" si="19"/>
        <v/>
      </c>
      <c r="F67" s="8" t="s">
        <v>184</v>
      </c>
      <c r="M67" s="22" t="s">
        <v>192</v>
      </c>
      <c r="N67" s="22"/>
      <c r="O67" s="8" t="s">
        <v>193</v>
      </c>
      <c r="P67" s="22">
        <f ca="1">-S61</f>
        <v>-8</v>
      </c>
      <c r="Q67" s="22"/>
      <c r="R67" s="8" t="s">
        <v>194</v>
      </c>
      <c r="S67" s="22" t="s">
        <v>195</v>
      </c>
      <c r="T67" s="22"/>
      <c r="U67" s="8">
        <f ca="1">L66</f>
        <v>9</v>
      </c>
      <c r="V67" s="22" t="s">
        <v>196</v>
      </c>
      <c r="W67" s="22"/>
      <c r="X67" s="23">
        <f ca="1">-P67+U67</f>
        <v>17</v>
      </c>
      <c r="Y67" s="23"/>
      <c r="Z67" s="23"/>
      <c r="AA67" s="8"/>
      <c r="AB67" s="8"/>
    </row>
    <row r="68" spans="1:48" ht="21" customHeight="1" x14ac:dyDescent="0.2">
      <c r="A68" t="str">
        <f t="shared" si="19"/>
        <v/>
      </c>
      <c r="B68" t="str">
        <f t="shared" si="19"/>
        <v/>
      </c>
      <c r="C68" t="str">
        <f t="shared" si="19"/>
        <v/>
      </c>
      <c r="F68" s="8" t="s">
        <v>186</v>
      </c>
      <c r="M68" s="8">
        <f ca="1">O66</f>
        <v>3</v>
      </c>
      <c r="N68" s="22" t="s">
        <v>197</v>
      </c>
      <c r="O68" s="22"/>
      <c r="P68" s="8" t="s">
        <v>193</v>
      </c>
      <c r="Q68" s="22">
        <f ca="1">-S61</f>
        <v>-8</v>
      </c>
      <c r="R68" s="22"/>
      <c r="S68" s="8" t="s">
        <v>194</v>
      </c>
      <c r="T68" s="22" t="s">
        <v>195</v>
      </c>
      <c r="U68" s="22"/>
      <c r="V68" s="22">
        <f ca="1">T66</f>
        <v>4</v>
      </c>
      <c r="W68" s="22"/>
      <c r="X68" s="22" t="s">
        <v>196</v>
      </c>
      <c r="Y68" s="22"/>
      <c r="Z68" s="23">
        <f ca="1">M68*Q68+V68</f>
        <v>-20</v>
      </c>
      <c r="AA68" s="23"/>
      <c r="AB68" s="23"/>
    </row>
    <row r="69" spans="1:48" ht="20.149999999999999" customHeight="1" x14ac:dyDescent="0.2"/>
    <row r="70" spans="1:48" ht="20.149999999999999" customHeight="1" x14ac:dyDescent="0.2"/>
    <row r="71" spans="1:48" ht="20.149999999999999" customHeight="1" x14ac:dyDescent="0.2"/>
    <row r="72" spans="1:48" ht="20.149999999999999" customHeight="1" x14ac:dyDescent="0.2"/>
    <row r="73" spans="1:48" ht="20.149999999999999" customHeight="1" x14ac:dyDescent="0.2"/>
    <row r="74" spans="1:48" ht="20.149999999999999" customHeight="1" x14ac:dyDescent="0.2"/>
    <row r="75" spans="1:48" ht="20.149999999999999" customHeight="1" x14ac:dyDescent="0.2"/>
    <row r="76" spans="1:48" ht="20.149999999999999" customHeight="1" x14ac:dyDescent="0.2"/>
    <row r="77" spans="1:48" ht="20.149999999999999" customHeight="1" x14ac:dyDescent="0.2"/>
    <row r="78" spans="1:48" ht="20.149999999999999" customHeight="1" x14ac:dyDescent="0.2"/>
    <row r="79" spans="1:48" ht="20.149999999999999" customHeight="1" x14ac:dyDescent="0.2"/>
    <row r="80" spans="1:48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</sheetData>
  <mergeCells count="209">
    <mergeCell ref="AO1:AP1"/>
    <mergeCell ref="AO35:AP35"/>
    <mergeCell ref="F4:G4"/>
    <mergeCell ref="H4:I4"/>
    <mergeCell ref="K4:L4"/>
    <mergeCell ref="G6:H6"/>
    <mergeCell ref="I6:J6"/>
    <mergeCell ref="L6:M6"/>
    <mergeCell ref="F8:G8"/>
    <mergeCell ref="H8:I8"/>
    <mergeCell ref="Q11:R11"/>
    <mergeCell ref="P14:Q14"/>
    <mergeCell ref="M12:O12"/>
    <mergeCell ref="N14:O14"/>
    <mergeCell ref="N6:P6"/>
    <mergeCell ref="F20:G20"/>
    <mergeCell ref="H20:I20"/>
    <mergeCell ref="J20:K20"/>
    <mergeCell ref="M20:N20"/>
    <mergeCell ref="O20:P20"/>
    <mergeCell ref="K8:L8"/>
    <mergeCell ref="N8:O8"/>
    <mergeCell ref="P8:Q8"/>
    <mergeCell ref="N16:O16"/>
    <mergeCell ref="F12:G12"/>
    <mergeCell ref="H12:I12"/>
    <mergeCell ref="K12:L12"/>
    <mergeCell ref="G14:H14"/>
    <mergeCell ref="I14:J14"/>
    <mergeCell ref="L14:M14"/>
    <mergeCell ref="F42:G42"/>
    <mergeCell ref="P24:Q24"/>
    <mergeCell ref="Q27:R27"/>
    <mergeCell ref="F28:G28"/>
    <mergeCell ref="H28:I28"/>
    <mergeCell ref="R24:S24"/>
    <mergeCell ref="F24:G24"/>
    <mergeCell ref="P16:Q16"/>
    <mergeCell ref="F16:G16"/>
    <mergeCell ref="H16:I16"/>
    <mergeCell ref="K16:L16"/>
    <mergeCell ref="F22:G22"/>
    <mergeCell ref="I22:J22"/>
    <mergeCell ref="T24:U24"/>
    <mergeCell ref="J28:K28"/>
    <mergeCell ref="M28:N28"/>
    <mergeCell ref="K22:L22"/>
    <mergeCell ref="N22:O22"/>
    <mergeCell ref="O28:Q28"/>
    <mergeCell ref="P22:Q22"/>
    <mergeCell ref="M24:N24"/>
    <mergeCell ref="J24:K24"/>
    <mergeCell ref="F30:G30"/>
    <mergeCell ref="K30:L30"/>
    <mergeCell ref="J32:K32"/>
    <mergeCell ref="G40:H40"/>
    <mergeCell ref="I40:J40"/>
    <mergeCell ref="L40:M40"/>
    <mergeCell ref="F32:G32"/>
    <mergeCell ref="H32:I32"/>
    <mergeCell ref="F38:G38"/>
    <mergeCell ref="H24:I24"/>
    <mergeCell ref="H38:I38"/>
    <mergeCell ref="I30:J30"/>
    <mergeCell ref="N50:O50"/>
    <mergeCell ref="R32:S32"/>
    <mergeCell ref="P30:Q30"/>
    <mergeCell ref="K38:L38"/>
    <mergeCell ref="P32:Q32"/>
    <mergeCell ref="N40:P40"/>
    <mergeCell ref="H42:I42"/>
    <mergeCell ref="K42:L42"/>
    <mergeCell ref="K46:L46"/>
    <mergeCell ref="M46:O46"/>
    <mergeCell ref="N30:O30"/>
    <mergeCell ref="G48:H48"/>
    <mergeCell ref="I48:J48"/>
    <mergeCell ref="L48:M48"/>
    <mergeCell ref="F46:G46"/>
    <mergeCell ref="H46:I46"/>
    <mergeCell ref="T32:U32"/>
    <mergeCell ref="P42:Q42"/>
    <mergeCell ref="N48:O48"/>
    <mergeCell ref="P48:Q48"/>
    <mergeCell ref="Q45:R45"/>
    <mergeCell ref="M32:N32"/>
    <mergeCell ref="N39:O39"/>
    <mergeCell ref="Q39:R39"/>
    <mergeCell ref="N41:O41"/>
    <mergeCell ref="K50:L50"/>
    <mergeCell ref="Q61:R61"/>
    <mergeCell ref="P56:Q56"/>
    <mergeCell ref="F58:G58"/>
    <mergeCell ref="H58:I58"/>
    <mergeCell ref="J58:K58"/>
    <mergeCell ref="M58:N58"/>
    <mergeCell ref="P58:Q58"/>
    <mergeCell ref="F56:G56"/>
    <mergeCell ref="I56:J56"/>
    <mergeCell ref="N56:O56"/>
    <mergeCell ref="P50:Q50"/>
    <mergeCell ref="F54:G54"/>
    <mergeCell ref="H54:I54"/>
    <mergeCell ref="J54:K54"/>
    <mergeCell ref="M54:N54"/>
    <mergeCell ref="O54:P54"/>
    <mergeCell ref="F50:G50"/>
    <mergeCell ref="H50:I50"/>
    <mergeCell ref="F66:G66"/>
    <mergeCell ref="H66:I66"/>
    <mergeCell ref="J66:K66"/>
    <mergeCell ref="M66:N66"/>
    <mergeCell ref="O62:Q62"/>
    <mergeCell ref="F64:G64"/>
    <mergeCell ref="I64:J64"/>
    <mergeCell ref="K56:L56"/>
    <mergeCell ref="K64:L64"/>
    <mergeCell ref="N64:O64"/>
    <mergeCell ref="P64:Q64"/>
    <mergeCell ref="F62:G62"/>
    <mergeCell ref="H62:I62"/>
    <mergeCell ref="J62:K62"/>
    <mergeCell ref="M62:N62"/>
    <mergeCell ref="AH38:AJ38"/>
    <mergeCell ref="AH40:AJ40"/>
    <mergeCell ref="AH42:AJ42"/>
    <mergeCell ref="AH46:AJ46"/>
    <mergeCell ref="AH56:AJ56"/>
    <mergeCell ref="P66:Q66"/>
    <mergeCell ref="R66:S66"/>
    <mergeCell ref="T66:U66"/>
    <mergeCell ref="R58:S58"/>
    <mergeCell ref="T58:U58"/>
    <mergeCell ref="AH48:AJ48"/>
    <mergeCell ref="AH50:AJ50"/>
    <mergeCell ref="AH54:AJ54"/>
    <mergeCell ref="Q41:R41"/>
    <mergeCell ref="AH58:AJ58"/>
    <mergeCell ref="AH62:AJ62"/>
    <mergeCell ref="AH64:AJ64"/>
    <mergeCell ref="AH66:AJ66"/>
    <mergeCell ref="T41:U41"/>
    <mergeCell ref="V41:X41"/>
    <mergeCell ref="Y49:AA49"/>
    <mergeCell ref="Y52:AA52"/>
    <mergeCell ref="W52:X52"/>
    <mergeCell ref="U60:V60"/>
    <mergeCell ref="W49:X49"/>
    <mergeCell ref="Q49:R49"/>
    <mergeCell ref="T49:U49"/>
    <mergeCell ref="N43:O43"/>
    <mergeCell ref="Q43:R43"/>
    <mergeCell ref="N44:O44"/>
    <mergeCell ref="Q44:R44"/>
    <mergeCell ref="T44:U44"/>
    <mergeCell ref="V44:X44"/>
    <mergeCell ref="S39:U39"/>
    <mergeCell ref="S43:U43"/>
    <mergeCell ref="T47:V47"/>
    <mergeCell ref="M57:N57"/>
    <mergeCell ref="O57:P57"/>
    <mergeCell ref="R57:S57"/>
    <mergeCell ref="U57:V57"/>
    <mergeCell ref="M47:N47"/>
    <mergeCell ref="O47:P47"/>
    <mergeCell ref="R47:S47"/>
    <mergeCell ref="M55:N55"/>
    <mergeCell ref="O55:P55"/>
    <mergeCell ref="R55:S55"/>
    <mergeCell ref="T55:V55"/>
    <mergeCell ref="N52:O52"/>
    <mergeCell ref="Q52:R52"/>
    <mergeCell ref="T52:U52"/>
    <mergeCell ref="M51:N51"/>
    <mergeCell ref="O51:P51"/>
    <mergeCell ref="R51:S51"/>
    <mergeCell ref="T51:V51"/>
    <mergeCell ref="N42:O42"/>
    <mergeCell ref="W57:Y57"/>
    <mergeCell ref="M59:N59"/>
    <mergeCell ref="O59:P59"/>
    <mergeCell ref="R59:S59"/>
    <mergeCell ref="T59:V59"/>
    <mergeCell ref="R65:S65"/>
    <mergeCell ref="U65:V65"/>
    <mergeCell ref="W60:Y60"/>
    <mergeCell ref="M63:N63"/>
    <mergeCell ref="P63:Q63"/>
    <mergeCell ref="M65:N65"/>
    <mergeCell ref="O65:P65"/>
    <mergeCell ref="S63:T63"/>
    <mergeCell ref="V63:W63"/>
    <mergeCell ref="N60:O60"/>
    <mergeCell ref="Q60:R60"/>
    <mergeCell ref="S60:T60"/>
    <mergeCell ref="X65:Y65"/>
    <mergeCell ref="X63:Z63"/>
    <mergeCell ref="Z65:AB65"/>
    <mergeCell ref="X68:Y68"/>
    <mergeCell ref="Z68:AB68"/>
    <mergeCell ref="N68:O68"/>
    <mergeCell ref="Q68:R68"/>
    <mergeCell ref="T68:U68"/>
    <mergeCell ref="V68:W68"/>
    <mergeCell ref="M67:N67"/>
    <mergeCell ref="P67:Q67"/>
    <mergeCell ref="S67:T67"/>
    <mergeCell ref="V67:W67"/>
    <mergeCell ref="X67:Z67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&amp;L方程式&amp;R数学ドリル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W100"/>
  <sheetViews>
    <sheetView workbookViewId="0"/>
  </sheetViews>
  <sheetFormatPr defaultRowHeight="14" x14ac:dyDescent="0.2"/>
  <cols>
    <col min="1" max="43" width="1.75" customWidth="1"/>
    <col min="44" max="46" width="9" customWidth="1"/>
    <col min="47" max="49" width="9" style="7"/>
  </cols>
  <sheetData>
    <row r="1" spans="1:49" ht="23.5" x14ac:dyDescent="0.2">
      <c r="D1" s="3" t="s">
        <v>264</v>
      </c>
      <c r="AM1" s="2" t="s">
        <v>0</v>
      </c>
      <c r="AN1" s="2"/>
      <c r="AO1" s="26"/>
      <c r="AP1" s="26"/>
      <c r="AR1" s="7"/>
      <c r="AS1" s="7"/>
      <c r="AT1" s="7"/>
      <c r="AU1"/>
      <c r="AV1"/>
      <c r="AW1"/>
    </row>
    <row r="2" spans="1:49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7"/>
      <c r="AS2" s="7"/>
      <c r="AT2" s="7"/>
      <c r="AU2"/>
      <c r="AV2"/>
      <c r="AW2"/>
    </row>
    <row r="3" spans="1:49" ht="20.149999999999999" customHeight="1" x14ac:dyDescent="0.2">
      <c r="A3" s="1" t="s">
        <v>17</v>
      </c>
      <c r="D3" t="s">
        <v>146</v>
      </c>
      <c r="H3">
        <f ca="1">INT(RAND()*3+1)</f>
        <v>3</v>
      </c>
      <c r="I3" t="s">
        <v>147</v>
      </c>
      <c r="AE3" t="s">
        <v>148</v>
      </c>
      <c r="AS3" s="7"/>
      <c r="AT3" s="7"/>
      <c r="AV3"/>
      <c r="AW3"/>
    </row>
    <row r="4" spans="1:49" ht="20.149999999999999" customHeight="1" x14ac:dyDescent="0.2">
      <c r="D4" s="37">
        <f ca="1">INT(RAND()*3+1)*5</f>
        <v>5</v>
      </c>
      <c r="E4" s="37"/>
      <c r="F4" t="s">
        <v>149</v>
      </c>
      <c r="AG4" t="s">
        <v>150</v>
      </c>
      <c r="AS4" s="7"/>
      <c r="AT4" s="7"/>
      <c r="AV4"/>
      <c r="AW4"/>
    </row>
    <row r="5" spans="1:49" ht="20.149999999999999" customHeight="1" x14ac:dyDescent="0.2">
      <c r="D5" t="s">
        <v>151</v>
      </c>
      <c r="L5" s="25">
        <f ca="1">INT(RAND()*3+7)*10</f>
        <v>80</v>
      </c>
      <c r="M5" s="25"/>
      <c r="N5" t="s">
        <v>152</v>
      </c>
      <c r="AE5" s="25">
        <f ca="1">L5*3</f>
        <v>240</v>
      </c>
      <c r="AF5" s="25"/>
      <c r="AG5" s="25"/>
      <c r="AH5" t="s">
        <v>153</v>
      </c>
    </row>
    <row r="6" spans="1:49" ht="20.149999999999999" customHeight="1" x14ac:dyDescent="0.2">
      <c r="D6" t="s">
        <v>154</v>
      </c>
    </row>
    <row r="7" spans="1:49" ht="20.149999999999999" customHeight="1" x14ac:dyDescent="0.2"/>
    <row r="8" spans="1:49" ht="20.149999999999999" customHeight="1" x14ac:dyDescent="0.2"/>
    <row r="9" spans="1:49" ht="20.149999999999999" customHeight="1" x14ac:dyDescent="0.2"/>
    <row r="10" spans="1:49" ht="20.149999999999999" customHeight="1" x14ac:dyDescent="0.2"/>
    <row r="11" spans="1:49" ht="20.149999999999999" customHeight="1" x14ac:dyDescent="0.2"/>
    <row r="12" spans="1:49" ht="20.149999999999999" customHeight="1" x14ac:dyDescent="0.2"/>
    <row r="13" spans="1:49" ht="20.149999999999999" customHeight="1" x14ac:dyDescent="0.2"/>
    <row r="14" spans="1:49" ht="20.149999999999999" customHeight="1" x14ac:dyDescent="0.2"/>
    <row r="15" spans="1:49" ht="20.149999999999999" customHeight="1" x14ac:dyDescent="0.2"/>
    <row r="16" spans="1:49" ht="20.149999999999999" customHeight="1" x14ac:dyDescent="0.2">
      <c r="A16" s="1" t="s">
        <v>96</v>
      </c>
      <c r="D16" t="s">
        <v>156</v>
      </c>
      <c r="K16">
        <f ca="1">INT(RAND()*6+4)</f>
        <v>6</v>
      </c>
      <c r="L16" t="s">
        <v>157</v>
      </c>
      <c r="P16">
        <f ca="1">INT(RAND()*4+1)</f>
        <v>3</v>
      </c>
      <c r="Q16" t="s">
        <v>158</v>
      </c>
      <c r="AA16">
        <f ca="1">INT(AU16/AT16)</f>
        <v>5</v>
      </c>
      <c r="AB16" t="s">
        <v>159</v>
      </c>
      <c r="AE16">
        <f ca="1">AU16-AA16*AT16</f>
        <v>0</v>
      </c>
      <c r="AF16" t="s">
        <v>160</v>
      </c>
      <c r="AT16" s="7">
        <f ca="1">INT(RAND()*8+2)</f>
        <v>3</v>
      </c>
      <c r="AU16" s="7">
        <f ca="1">AT16*K16-P16</f>
        <v>15</v>
      </c>
      <c r="AW16"/>
    </row>
    <row r="17" spans="1:49" ht="20.149999999999999" customHeight="1" x14ac:dyDescent="0.2">
      <c r="D17" t="s">
        <v>161</v>
      </c>
      <c r="L17" t="s">
        <v>162</v>
      </c>
    </row>
    <row r="18" spans="1:49" ht="20.149999999999999" customHeight="1" x14ac:dyDescent="0.2"/>
    <row r="19" spans="1:49" ht="20.149999999999999" customHeight="1" x14ac:dyDescent="0.2"/>
    <row r="20" spans="1:49" ht="20.149999999999999" customHeight="1" x14ac:dyDescent="0.2"/>
    <row r="21" spans="1:49" ht="20.149999999999999" customHeight="1" x14ac:dyDescent="0.2"/>
    <row r="22" spans="1:49" ht="20.149999999999999" customHeight="1" x14ac:dyDescent="0.2"/>
    <row r="23" spans="1:49" ht="20.149999999999999" customHeight="1" x14ac:dyDescent="0.2"/>
    <row r="24" spans="1:49" ht="20.149999999999999" customHeight="1" x14ac:dyDescent="0.2">
      <c r="A24" s="1" t="s">
        <v>163</v>
      </c>
      <c r="D24" t="s">
        <v>164</v>
      </c>
      <c r="R24" s="25">
        <f ca="1">INT(RAND()*4+4)*10</f>
        <v>60</v>
      </c>
      <c r="S24" s="25"/>
      <c r="T24" t="s">
        <v>165</v>
      </c>
      <c r="AT24" s="7"/>
      <c r="AW24"/>
    </row>
    <row r="25" spans="1:49" ht="20.149999999999999" customHeight="1" x14ac:dyDescent="0.2">
      <c r="D25" t="s">
        <v>166</v>
      </c>
      <c r="P25" s="25">
        <f ca="1">INT(RAND()*3+8)*10</f>
        <v>90</v>
      </c>
      <c r="Q25" s="25"/>
      <c r="R25" s="25"/>
      <c r="S25" t="s">
        <v>169</v>
      </c>
      <c r="AT25" s="7"/>
      <c r="AW25"/>
    </row>
    <row r="26" spans="1:49" ht="20.149999999999999" customHeight="1" x14ac:dyDescent="0.2">
      <c r="D26" t="s">
        <v>170</v>
      </c>
      <c r="F26" s="25">
        <f ca="1">INT(RAND()*3+3)*10</f>
        <v>50</v>
      </c>
      <c r="G26" s="25"/>
      <c r="H26" t="s">
        <v>167</v>
      </c>
    </row>
    <row r="27" spans="1:49" ht="20.149999999999999" customHeight="1" x14ac:dyDescent="0.2">
      <c r="D27" t="s">
        <v>168</v>
      </c>
    </row>
    <row r="28" spans="1:49" ht="20.149999999999999" customHeight="1" x14ac:dyDescent="0.2"/>
    <row r="29" spans="1:49" ht="20.149999999999999" customHeight="1" x14ac:dyDescent="0.2"/>
    <row r="30" spans="1:49" ht="20.149999999999999" customHeight="1" x14ac:dyDescent="0.2"/>
    <row r="31" spans="1:49" ht="20.149999999999999" customHeight="1" x14ac:dyDescent="0.2"/>
    <row r="32" spans="1:49" ht="20.149999999999999" customHeight="1" x14ac:dyDescent="0.2"/>
    <row r="33" spans="1:49" ht="20.149999999999999" customHeight="1" x14ac:dyDescent="0.2"/>
    <row r="34" spans="1:49" ht="20.149999999999999" customHeight="1" x14ac:dyDescent="0.2"/>
    <row r="35" spans="1:49" ht="20.149999999999999" customHeight="1" x14ac:dyDescent="0.2"/>
    <row r="36" spans="1:49" ht="19" customHeight="1" x14ac:dyDescent="0.2"/>
    <row r="37" spans="1:49" ht="19" customHeight="1" x14ac:dyDescent="0.2"/>
    <row r="38" spans="1:49" ht="23.5" x14ac:dyDescent="0.2">
      <c r="D38" s="3" t="str">
        <f>IF(D1="","",D1)</f>
        <v>方程式の利用③</v>
      </c>
      <c r="AM38" s="2" t="str">
        <f>IF(AM1="","",AM1)</f>
        <v>№</v>
      </c>
      <c r="AN38" s="2"/>
      <c r="AO38" s="26" t="str">
        <f>IF(AO1="","",AO1)</f>
        <v/>
      </c>
      <c r="AP38" s="26" t="str">
        <f>IF(AP1="","",AP1)</f>
        <v/>
      </c>
      <c r="AR38" s="7"/>
      <c r="AS38" s="7"/>
      <c r="AT38" s="7"/>
      <c r="AU38"/>
      <c r="AV38"/>
      <c r="AW38"/>
    </row>
    <row r="39" spans="1:49" ht="23.5" x14ac:dyDescent="0.2">
      <c r="E39" s="5" t="s">
        <v>183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7"/>
      <c r="AS39" s="7"/>
      <c r="AT39" s="7"/>
      <c r="AU39"/>
      <c r="AV39"/>
      <c r="AW39"/>
    </row>
    <row r="40" spans="1:49" ht="20.149999999999999" customHeight="1" x14ac:dyDescent="0.2">
      <c r="A40" t="str">
        <f>IF(A3="","",A3)</f>
        <v>１．</v>
      </c>
      <c r="D40" t="str">
        <f>IF(D3="","",D3)</f>
        <v>弟が，</v>
      </c>
      <c r="H40">
        <f ca="1">IF(H3="","",H3)</f>
        <v>3</v>
      </c>
      <c r="I40" t="str">
        <f>IF(I3="","",I3)</f>
        <v>㎞離れた駅に向かって家を出発しました。</v>
      </c>
      <c r="AE40" t="str">
        <f>IF(AE3="","",AE3)</f>
        <v>それから，</v>
      </c>
      <c r="AS40" s="7"/>
      <c r="AT40" s="7"/>
      <c r="AV40"/>
      <c r="AW40"/>
    </row>
    <row r="41" spans="1:49" ht="20.149999999999999" customHeight="1" x14ac:dyDescent="0.2">
      <c r="A41" t="str">
        <f>IF(A4="","",A4)</f>
        <v/>
      </c>
      <c r="B41" t="str">
        <f t="shared" ref="B41:C43" si="0">IF(B4="","",B4)</f>
        <v/>
      </c>
      <c r="C41" t="str">
        <f t="shared" si="0"/>
        <v/>
      </c>
      <c r="D41" s="25">
        <f ca="1">IF(D4="","",D4)</f>
        <v>5</v>
      </c>
      <c r="E41" s="25"/>
      <c r="F41" t="str">
        <f>IF(F4="","",F4)</f>
        <v>分たって，兄が自転車で同じ道を追いかけました。</v>
      </c>
      <c r="AG41" t="str">
        <f>IF(AG4="","",AG4)</f>
        <v>弟の歩</v>
      </c>
      <c r="AS41" s="7"/>
      <c r="AT41" s="7"/>
      <c r="AV41"/>
      <c r="AW41"/>
    </row>
    <row r="42" spans="1:49" ht="20.149999999999999" customHeight="1" x14ac:dyDescent="0.2">
      <c r="A42" t="str">
        <f>IF(A5="","",A5)</f>
        <v/>
      </c>
      <c r="B42" t="str">
        <f t="shared" si="0"/>
        <v/>
      </c>
      <c r="C42" t="str">
        <f t="shared" si="0"/>
        <v/>
      </c>
      <c r="D42" t="str">
        <f>IF(D5="","",D5)</f>
        <v>く速さは毎分</v>
      </c>
      <c r="L42" s="25">
        <f ca="1">IF(L5="","",L5)</f>
        <v>80</v>
      </c>
      <c r="M42" s="25"/>
      <c r="N42" t="str">
        <f>IF(N5="","",N5)</f>
        <v>ｍ，兄の自転車の速さは毎分</v>
      </c>
      <c r="AD42" s="25">
        <f ca="1">IF(AE5="","",AE5)</f>
        <v>240</v>
      </c>
      <c r="AE42" s="25"/>
      <c r="AF42" s="25"/>
      <c r="AG42" t="str">
        <f>IF(AH5="","",AH5)</f>
        <v>ｍである</v>
      </c>
      <c r="AT42" s="7"/>
      <c r="AW42"/>
    </row>
    <row r="43" spans="1:49" ht="20.149999999999999" customHeight="1" x14ac:dyDescent="0.2">
      <c r="A43" t="str">
        <f>IF(A6="","",A6)</f>
        <v/>
      </c>
      <c r="B43" t="str">
        <f t="shared" si="0"/>
        <v/>
      </c>
      <c r="C43" t="str">
        <f t="shared" si="0"/>
        <v/>
      </c>
      <c r="D43" t="str">
        <f>IF(D6="","",D6)</f>
        <v>とすると，兄は出発してから何分後に弟に追いつくでしょうか。</v>
      </c>
    </row>
    <row r="44" spans="1:49" ht="20.149999999999999" customHeight="1" x14ac:dyDescent="0.2"/>
    <row r="45" spans="1:49" ht="20.149999999999999" customHeight="1" x14ac:dyDescent="0.2">
      <c r="A45" t="str">
        <f>IF(A7="","",A7)</f>
        <v/>
      </c>
      <c r="B45" t="str">
        <f>IF(B7="","",B7)</f>
        <v/>
      </c>
      <c r="C45" t="str">
        <f>IF(C7="","",C7)</f>
        <v/>
      </c>
      <c r="D45" s="8" t="s">
        <v>155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</row>
    <row r="46" spans="1:49" ht="20.149999999999999" customHeight="1" x14ac:dyDescent="0.2">
      <c r="A46" t="str">
        <f t="shared" ref="A46:AT46" si="1">IF(A8="","",A8)</f>
        <v/>
      </c>
      <c r="B46" t="str">
        <f t="shared" si="1"/>
        <v/>
      </c>
      <c r="C46" t="str">
        <f t="shared" si="1"/>
        <v/>
      </c>
      <c r="D46" s="22">
        <f ca="1">AD42</f>
        <v>240</v>
      </c>
      <c r="E46" s="22"/>
      <c r="F46" s="22"/>
      <c r="G46" s="22" t="s">
        <v>171</v>
      </c>
      <c r="H46" s="22"/>
      <c r="I46" s="22" t="s">
        <v>172</v>
      </c>
      <c r="J46" s="22"/>
      <c r="K46" s="22">
        <f ca="1">L42</f>
        <v>80</v>
      </c>
      <c r="L46" s="22"/>
      <c r="M46" s="8" t="s">
        <v>173</v>
      </c>
      <c r="N46" s="22">
        <f ca="1">D41</f>
        <v>5</v>
      </c>
      <c r="O46" s="22"/>
      <c r="P46" s="22" t="s">
        <v>174</v>
      </c>
      <c r="Q46" s="22"/>
      <c r="R46" s="22" t="s">
        <v>171</v>
      </c>
      <c r="S46" s="22"/>
      <c r="T46" s="8" t="s">
        <v>175</v>
      </c>
      <c r="U46" s="8" t="str">
        <f t="shared" si="1"/>
        <v/>
      </c>
      <c r="V46" s="8" t="str">
        <f t="shared" si="1"/>
        <v/>
      </c>
      <c r="W46" s="8" t="str">
        <f t="shared" si="1"/>
        <v/>
      </c>
      <c r="X46" s="8" t="str">
        <f t="shared" si="1"/>
        <v/>
      </c>
      <c r="Y46" s="8" t="str">
        <f t="shared" si="1"/>
        <v/>
      </c>
      <c r="Z46" s="8" t="str">
        <f t="shared" si="1"/>
        <v/>
      </c>
      <c r="AA46" s="8" t="str">
        <f t="shared" si="1"/>
        <v/>
      </c>
      <c r="AB46" s="8" t="str">
        <f t="shared" si="1"/>
        <v/>
      </c>
      <c r="AC46" s="8" t="str">
        <f t="shared" si="1"/>
        <v/>
      </c>
      <c r="AD46" s="8" t="str">
        <f t="shared" si="1"/>
        <v/>
      </c>
      <c r="AE46" s="8" t="str">
        <f t="shared" si="1"/>
        <v/>
      </c>
      <c r="AF46" s="8" t="str">
        <f t="shared" si="1"/>
        <v/>
      </c>
      <c r="AG46" t="str">
        <f t="shared" si="1"/>
        <v/>
      </c>
      <c r="AH46" t="str">
        <f t="shared" si="1"/>
        <v/>
      </c>
      <c r="AI46" t="str">
        <f t="shared" si="1"/>
        <v/>
      </c>
      <c r="AJ46" t="str">
        <f t="shared" si="1"/>
        <v/>
      </c>
      <c r="AK46" t="str">
        <f t="shared" si="1"/>
        <v/>
      </c>
      <c r="AL46" t="str">
        <f t="shared" si="1"/>
        <v/>
      </c>
      <c r="AM46" t="str">
        <f t="shared" si="1"/>
        <v/>
      </c>
      <c r="AN46" t="str">
        <f t="shared" si="1"/>
        <v/>
      </c>
      <c r="AO46" t="str">
        <f t="shared" si="1"/>
        <v/>
      </c>
      <c r="AP46" t="str">
        <f t="shared" si="1"/>
        <v/>
      </c>
      <c r="AQ46" t="str">
        <f t="shared" si="1"/>
        <v/>
      </c>
      <c r="AR46" t="str">
        <f t="shared" si="1"/>
        <v/>
      </c>
      <c r="AS46" t="str">
        <f t="shared" si="1"/>
        <v/>
      </c>
      <c r="AT46" t="str">
        <f t="shared" si="1"/>
        <v/>
      </c>
    </row>
    <row r="47" spans="1:49" ht="20.149999999999999" customHeight="1" x14ac:dyDescent="0.2">
      <c r="A47" t="str">
        <f t="shared" ref="A47:AT47" si="2">IF(A9="","",A9)</f>
        <v/>
      </c>
      <c r="B47" t="str">
        <f t="shared" si="2"/>
        <v/>
      </c>
      <c r="C47" t="str">
        <f t="shared" si="2"/>
        <v/>
      </c>
      <c r="D47" s="32">
        <f ca="1">(D46-K46)/K46</f>
        <v>2</v>
      </c>
      <c r="E47" s="32"/>
      <c r="F47" s="32"/>
      <c r="G47" s="22" t="s">
        <v>171</v>
      </c>
      <c r="H47" s="22"/>
      <c r="I47" s="22" t="s">
        <v>172</v>
      </c>
      <c r="J47" s="22"/>
      <c r="K47" s="23">
        <f ca="1">N46</f>
        <v>5</v>
      </c>
      <c r="L47" s="23"/>
      <c r="M47" s="23"/>
      <c r="N47" s="8" t="str">
        <f t="shared" si="2"/>
        <v/>
      </c>
      <c r="O47" s="8" t="str">
        <f t="shared" si="2"/>
        <v/>
      </c>
      <c r="P47" s="8" t="str">
        <f t="shared" si="2"/>
        <v/>
      </c>
      <c r="Q47" s="8" t="str">
        <f t="shared" si="2"/>
        <v/>
      </c>
      <c r="R47" s="8" t="str">
        <f t="shared" si="2"/>
        <v/>
      </c>
      <c r="S47" s="8" t="str">
        <f t="shared" si="2"/>
        <v/>
      </c>
      <c r="T47" s="8" t="str">
        <f t="shared" si="2"/>
        <v/>
      </c>
      <c r="U47" s="8" t="str">
        <f t="shared" si="2"/>
        <v/>
      </c>
      <c r="V47" s="8" t="str">
        <f t="shared" si="2"/>
        <v/>
      </c>
      <c r="W47" s="8" t="str">
        <f t="shared" si="2"/>
        <v/>
      </c>
      <c r="X47" s="8" t="str">
        <f t="shared" si="2"/>
        <v/>
      </c>
      <c r="Y47" s="8" t="str">
        <f t="shared" si="2"/>
        <v/>
      </c>
      <c r="Z47" s="8" t="str">
        <f t="shared" si="2"/>
        <v/>
      </c>
      <c r="AA47" s="8" t="str">
        <f t="shared" si="2"/>
        <v/>
      </c>
      <c r="AB47" s="8" t="str">
        <f t="shared" si="2"/>
        <v/>
      </c>
      <c r="AC47" s="8" t="str">
        <f t="shared" si="2"/>
        <v/>
      </c>
      <c r="AD47" s="8" t="str">
        <f t="shared" si="2"/>
        <v/>
      </c>
      <c r="AE47" s="8" t="str">
        <f t="shared" si="2"/>
        <v/>
      </c>
      <c r="AF47" s="8" t="str">
        <f t="shared" si="2"/>
        <v/>
      </c>
      <c r="AG47" t="str">
        <f t="shared" si="2"/>
        <v/>
      </c>
      <c r="AH47" t="str">
        <f t="shared" si="2"/>
        <v/>
      </c>
      <c r="AI47" t="str">
        <f t="shared" si="2"/>
        <v/>
      </c>
      <c r="AJ47" t="str">
        <f t="shared" si="2"/>
        <v/>
      </c>
      <c r="AK47" t="str">
        <f t="shared" si="2"/>
        <v/>
      </c>
      <c r="AL47" t="str">
        <f t="shared" si="2"/>
        <v/>
      </c>
      <c r="AM47" t="str">
        <f t="shared" si="2"/>
        <v/>
      </c>
      <c r="AN47" t="str">
        <f t="shared" si="2"/>
        <v/>
      </c>
      <c r="AO47" t="str">
        <f t="shared" si="2"/>
        <v/>
      </c>
      <c r="AP47" t="str">
        <f t="shared" si="2"/>
        <v/>
      </c>
      <c r="AQ47" t="str">
        <f t="shared" si="2"/>
        <v/>
      </c>
      <c r="AR47" t="str">
        <f t="shared" si="2"/>
        <v/>
      </c>
      <c r="AS47" t="str">
        <f t="shared" si="2"/>
        <v/>
      </c>
      <c r="AT47" t="str">
        <f t="shared" si="2"/>
        <v/>
      </c>
      <c r="AU47" s="7">
        <f ca="1">K47</f>
        <v>5</v>
      </c>
      <c r="AV47" s="7">
        <f ca="1">AU47/GCD(AU47,AU48)</f>
        <v>5</v>
      </c>
      <c r="AW47" s="7" t="str">
        <f ca="1">IF(AV47/AV48=INT(AV47/AV48),AV47/AV48,"")</f>
        <v/>
      </c>
    </row>
    <row r="48" spans="1:49" ht="20.149999999999999" customHeight="1" x14ac:dyDescent="0.2">
      <c r="A48" t="str">
        <f t="shared" ref="A48:AT48" si="3">IF(A10="","",A10)</f>
        <v/>
      </c>
      <c r="B48" t="str">
        <f t="shared" si="3"/>
        <v/>
      </c>
      <c r="C48" t="str">
        <f t="shared" si="3"/>
        <v/>
      </c>
      <c r="D48" s="8" t="str">
        <f t="shared" si="3"/>
        <v/>
      </c>
      <c r="E48" s="8" t="str">
        <f t="shared" si="3"/>
        <v/>
      </c>
      <c r="F48" s="8" t="str">
        <f t="shared" si="3"/>
        <v/>
      </c>
      <c r="G48" s="22" t="s">
        <v>171</v>
      </c>
      <c r="H48" s="22"/>
      <c r="I48" s="22" t="s">
        <v>172</v>
      </c>
      <c r="J48" s="22"/>
      <c r="K48" s="22" t="str">
        <f ca="1">IF(AW47="","",AW47)</f>
        <v/>
      </c>
      <c r="L48" s="22"/>
      <c r="M48" s="31">
        <f ca="1">IF(AW47="",AV47,"")</f>
        <v>5</v>
      </c>
      <c r="N48" s="31"/>
      <c r="O48" s="8" t="str">
        <f t="shared" si="3"/>
        <v/>
      </c>
      <c r="P48" s="8" t="str">
        <f t="shared" si="3"/>
        <v/>
      </c>
      <c r="Q48" s="8" t="str">
        <f t="shared" si="3"/>
        <v/>
      </c>
      <c r="R48" s="8" t="str">
        <f t="shared" si="3"/>
        <v/>
      </c>
      <c r="S48" s="8" t="str">
        <f t="shared" si="3"/>
        <v/>
      </c>
      <c r="T48" s="8" t="str">
        <f t="shared" si="3"/>
        <v/>
      </c>
      <c r="U48" s="8" t="str">
        <f t="shared" si="3"/>
        <v/>
      </c>
      <c r="V48" s="8" t="str">
        <f t="shared" si="3"/>
        <v/>
      </c>
      <c r="W48" s="8" t="str">
        <f t="shared" si="3"/>
        <v/>
      </c>
      <c r="X48" s="8" t="str">
        <f t="shared" si="3"/>
        <v/>
      </c>
      <c r="Y48" s="8" t="str">
        <f t="shared" si="3"/>
        <v/>
      </c>
      <c r="Z48" s="8" t="str">
        <f t="shared" si="3"/>
        <v/>
      </c>
      <c r="AA48" s="8" t="str">
        <f t="shared" si="3"/>
        <v/>
      </c>
      <c r="AB48" s="8" t="str">
        <f t="shared" si="3"/>
        <v/>
      </c>
      <c r="AC48" s="8" t="str">
        <f t="shared" si="3"/>
        <v/>
      </c>
      <c r="AD48" s="8" t="str">
        <f t="shared" si="3"/>
        <v/>
      </c>
      <c r="AE48" s="8" t="str">
        <f t="shared" si="3"/>
        <v/>
      </c>
      <c r="AF48" s="8" t="str">
        <f t="shared" si="3"/>
        <v/>
      </c>
      <c r="AG48" t="str">
        <f t="shared" si="3"/>
        <v/>
      </c>
      <c r="AH48" t="str">
        <f t="shared" si="3"/>
        <v/>
      </c>
      <c r="AI48" t="str">
        <f t="shared" si="3"/>
        <v/>
      </c>
      <c r="AJ48" t="str">
        <f t="shared" si="3"/>
        <v/>
      </c>
      <c r="AK48" t="str">
        <f t="shared" si="3"/>
        <v/>
      </c>
      <c r="AL48" t="str">
        <f t="shared" si="3"/>
        <v/>
      </c>
      <c r="AM48" t="str">
        <f t="shared" si="3"/>
        <v/>
      </c>
      <c r="AN48" t="str">
        <f t="shared" si="3"/>
        <v/>
      </c>
      <c r="AO48" t="str">
        <f t="shared" si="3"/>
        <v/>
      </c>
      <c r="AP48" t="str">
        <f t="shared" si="3"/>
        <v/>
      </c>
      <c r="AQ48" t="str">
        <f t="shared" si="3"/>
        <v/>
      </c>
      <c r="AR48" t="str">
        <f t="shared" si="3"/>
        <v/>
      </c>
      <c r="AS48" t="str">
        <f t="shared" si="3"/>
        <v/>
      </c>
      <c r="AT48" t="str">
        <f t="shared" si="3"/>
        <v/>
      </c>
      <c r="AU48" s="7">
        <f ca="1">D47</f>
        <v>2</v>
      </c>
      <c r="AV48" s="7">
        <f ca="1">AU48/GCD(AU47,AU48)</f>
        <v>2</v>
      </c>
    </row>
    <row r="49" spans="1:49" ht="20.149999999999999" customHeight="1" x14ac:dyDescent="0.2">
      <c r="A49" t="str">
        <f t="shared" ref="A49:AT49" si="4">IF(A11="","",A11)</f>
        <v/>
      </c>
      <c r="B49" t="str">
        <f t="shared" si="4"/>
        <v/>
      </c>
      <c r="C49" t="str">
        <f t="shared" si="4"/>
        <v/>
      </c>
      <c r="D49" s="8" t="str">
        <f t="shared" si="4"/>
        <v/>
      </c>
      <c r="E49" s="8" t="str">
        <f t="shared" si="4"/>
        <v/>
      </c>
      <c r="F49" s="8" t="str">
        <f t="shared" si="4"/>
        <v/>
      </c>
      <c r="G49" s="22"/>
      <c r="H49" s="22"/>
      <c r="I49" s="22"/>
      <c r="J49" s="22"/>
      <c r="K49" s="22"/>
      <c r="L49" s="22"/>
      <c r="M49" s="22">
        <f ca="1">IF(AW47="",AV48,"")</f>
        <v>2</v>
      </c>
      <c r="N49" s="22"/>
      <c r="O49" s="8" t="str">
        <f t="shared" si="4"/>
        <v/>
      </c>
      <c r="P49" s="8" t="str">
        <f t="shared" si="4"/>
        <v/>
      </c>
      <c r="Q49" s="8" t="str">
        <f t="shared" si="4"/>
        <v/>
      </c>
      <c r="R49" s="8" t="str">
        <f t="shared" si="4"/>
        <v/>
      </c>
      <c r="S49" s="8" t="str">
        <f t="shared" si="4"/>
        <v/>
      </c>
      <c r="T49" s="8" t="str">
        <f t="shared" si="4"/>
        <v/>
      </c>
      <c r="U49" s="8" t="str">
        <f t="shared" si="4"/>
        <v/>
      </c>
      <c r="V49" s="8" t="str">
        <f t="shared" si="4"/>
        <v/>
      </c>
      <c r="W49" s="8" t="str">
        <f t="shared" si="4"/>
        <v/>
      </c>
      <c r="X49" s="8" t="str">
        <f t="shared" si="4"/>
        <v/>
      </c>
      <c r="Y49" s="8" t="str">
        <f t="shared" si="4"/>
        <v/>
      </c>
      <c r="Z49" s="8" t="str">
        <f t="shared" si="4"/>
        <v/>
      </c>
      <c r="AA49" s="8" t="str">
        <f t="shared" si="4"/>
        <v/>
      </c>
      <c r="AB49" s="8" t="str">
        <f t="shared" si="4"/>
        <v/>
      </c>
      <c r="AC49" s="8" t="str">
        <f t="shared" si="4"/>
        <v/>
      </c>
      <c r="AD49" s="8" t="str">
        <f t="shared" si="4"/>
        <v/>
      </c>
      <c r="AE49" s="8" t="str">
        <f t="shared" si="4"/>
        <v/>
      </c>
      <c r="AF49" s="8" t="str">
        <f t="shared" si="4"/>
        <v/>
      </c>
      <c r="AG49" t="str">
        <f t="shared" si="4"/>
        <v/>
      </c>
      <c r="AH49" t="str">
        <f t="shared" si="4"/>
        <v/>
      </c>
      <c r="AI49" t="str">
        <f t="shared" si="4"/>
        <v/>
      </c>
      <c r="AJ49" t="str">
        <f t="shared" si="4"/>
        <v/>
      </c>
      <c r="AK49" t="str">
        <f t="shared" si="4"/>
        <v/>
      </c>
      <c r="AL49" t="str">
        <f t="shared" si="4"/>
        <v/>
      </c>
      <c r="AM49" t="str">
        <f t="shared" si="4"/>
        <v/>
      </c>
      <c r="AN49" t="str">
        <f t="shared" si="4"/>
        <v/>
      </c>
      <c r="AO49" t="str">
        <f t="shared" si="4"/>
        <v/>
      </c>
      <c r="AP49" t="str">
        <f t="shared" si="4"/>
        <v/>
      </c>
      <c r="AQ49" t="str">
        <f t="shared" si="4"/>
        <v/>
      </c>
      <c r="AR49" t="str">
        <f t="shared" si="4"/>
        <v/>
      </c>
      <c r="AS49" t="str">
        <f t="shared" si="4"/>
        <v/>
      </c>
      <c r="AT49" t="str">
        <f t="shared" si="4"/>
        <v/>
      </c>
      <c r="AU49" s="7">
        <f ca="1">AD42*AV47/AV48</f>
        <v>600</v>
      </c>
      <c r="AV49" s="7">
        <f ca="1">H40*1000</f>
        <v>3000</v>
      </c>
    </row>
    <row r="50" spans="1:49" ht="20.149999999999999" customHeight="1" x14ac:dyDescent="0.2">
      <c r="A50" t="str">
        <f t="shared" ref="A50:C51" si="5">IF(A13="","",A13)</f>
        <v/>
      </c>
      <c r="B50" t="str">
        <f t="shared" si="5"/>
        <v/>
      </c>
      <c r="C50" t="str">
        <f t="shared" si="5"/>
        <v/>
      </c>
      <c r="D50" s="8" t="str">
        <f ca="1">IF(AU49&lt;=AV49,"","追いつくまでに兄の進む")</f>
        <v/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22" t="str">
        <f ca="1">IF(AU49&lt;=AV49,K48,"")</f>
        <v/>
      </c>
      <c r="S50" s="22"/>
      <c r="T50" s="31">
        <f ca="1">IF(AU49&lt;=AV49,M48,"")</f>
        <v>5</v>
      </c>
      <c r="U50" s="31"/>
      <c r="V50" s="23" t="str">
        <f ca="1">IF(AU49&lt;=AV49,"分後に追いつく","兄は弟が駅に着くまでに追いつけない")</f>
        <v>分後に追いつく</v>
      </c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S50" s="7"/>
      <c r="AT50" s="7"/>
      <c r="AV50"/>
      <c r="AW50"/>
    </row>
    <row r="51" spans="1:49" ht="20.149999999999999" customHeight="1" x14ac:dyDescent="0.2">
      <c r="A51" t="str">
        <f t="shared" si="5"/>
        <v/>
      </c>
      <c r="B51" t="str">
        <f t="shared" si="5"/>
        <v/>
      </c>
      <c r="C51" t="str">
        <f t="shared" si="5"/>
        <v/>
      </c>
      <c r="D51" s="8" t="str">
        <f ca="1">IF(AU49&lt;=AV49,"","距離は，")</f>
        <v/>
      </c>
      <c r="E51" s="8"/>
      <c r="F51" s="8"/>
      <c r="G51" s="8"/>
      <c r="H51" s="8"/>
      <c r="I51" s="8"/>
      <c r="J51" s="22" t="str">
        <f ca="1">IF(AU49&lt;=AV49,"",AU49)</f>
        <v/>
      </c>
      <c r="K51" s="22"/>
      <c r="L51" s="22"/>
      <c r="M51" s="22"/>
      <c r="N51" s="8" t="str">
        <f ca="1">IF(AU49&lt;=AV49,"","ｍ")</f>
        <v/>
      </c>
      <c r="O51" s="8"/>
      <c r="P51" s="8"/>
      <c r="Q51" s="8"/>
      <c r="R51" s="31"/>
      <c r="S51" s="31"/>
      <c r="T51" s="31">
        <f ca="1">IF(AU49&lt;=AV49,M49,"")</f>
        <v>2</v>
      </c>
      <c r="U51" s="31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S51" s="7"/>
      <c r="AT51" s="7"/>
      <c r="AV51"/>
      <c r="AW51"/>
    </row>
    <row r="52" spans="1:49" ht="20.149999999999999" customHeight="1" x14ac:dyDescent="0.2"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</row>
    <row r="53" spans="1:49" ht="20.149999999999999" customHeight="1" x14ac:dyDescent="0.2">
      <c r="A53" t="str">
        <f>IF(A16="","",A16)</f>
        <v>２．</v>
      </c>
      <c r="D53" t="str">
        <f>IF(D16="","",D16)</f>
        <v>ある数ｘの</v>
      </c>
      <c r="J53">
        <f ca="1">IF(K16="","",K16)</f>
        <v>6</v>
      </c>
      <c r="K53" t="str">
        <f>IF(L16="","",L16)</f>
        <v>倍から</v>
      </c>
      <c r="O53">
        <f ca="1">IF(P16="","",P16)</f>
        <v>3</v>
      </c>
      <c r="P53" t="str">
        <f>IF(Q16="","",Q16)</f>
        <v>ひいた数が，ｘの</v>
      </c>
      <c r="Z53">
        <f ca="1">IF(AA16="","",AA16)</f>
        <v>5</v>
      </c>
      <c r="AA53" t="str">
        <f>IF(AB16="","",AB16)</f>
        <v>倍と</v>
      </c>
      <c r="AD53">
        <f ca="1">IF(AE16="","",AE16)</f>
        <v>0</v>
      </c>
      <c r="AE53" t="str">
        <f>IF(AF16="","",AF16)</f>
        <v>との和に等し</v>
      </c>
      <c r="AS53" s="7"/>
      <c r="AT53" s="7"/>
      <c r="AV53"/>
      <c r="AW53"/>
    </row>
    <row r="54" spans="1:49" ht="20.149999999999999" customHeight="1" x14ac:dyDescent="0.2">
      <c r="A54" t="str">
        <f>IF(A17="","",A17)</f>
        <v/>
      </c>
      <c r="B54" t="str">
        <f>IF(B17="","",B17)</f>
        <v/>
      </c>
      <c r="C54" t="str">
        <f>IF(C17="","",C17)</f>
        <v/>
      </c>
      <c r="D54" t="str">
        <f>IF(D17="","",D17)</f>
        <v>くなります。</v>
      </c>
      <c r="L54" t="str">
        <f>IF(L17="","",L17)</f>
        <v>ある数を求めなさい。</v>
      </c>
    </row>
    <row r="55" spans="1:49" ht="20.149999999999999" customHeight="1" x14ac:dyDescent="0.2">
      <c r="A55" t="str">
        <f t="shared" ref="A55:AT55" si="6">IF(A18="","",A18)</f>
        <v/>
      </c>
      <c r="B55" t="str">
        <f t="shared" si="6"/>
        <v/>
      </c>
      <c r="C55" t="str">
        <f t="shared" si="6"/>
        <v/>
      </c>
      <c r="D55" t="str">
        <f t="shared" si="6"/>
        <v/>
      </c>
      <c r="E55" t="str">
        <f t="shared" si="6"/>
        <v/>
      </c>
      <c r="F55" t="str">
        <f t="shared" si="6"/>
        <v/>
      </c>
      <c r="G55" t="str">
        <f t="shared" si="6"/>
        <v/>
      </c>
      <c r="H55" t="str">
        <f t="shared" si="6"/>
        <v/>
      </c>
      <c r="I55" t="str">
        <f t="shared" si="6"/>
        <v/>
      </c>
      <c r="J55" t="str">
        <f t="shared" si="6"/>
        <v/>
      </c>
      <c r="K55" t="str">
        <f t="shared" si="6"/>
        <v/>
      </c>
      <c r="L55" t="str">
        <f t="shared" si="6"/>
        <v/>
      </c>
      <c r="M55" t="str">
        <f t="shared" si="6"/>
        <v/>
      </c>
      <c r="N55" t="str">
        <f t="shared" si="6"/>
        <v/>
      </c>
      <c r="O55" t="str">
        <f t="shared" si="6"/>
        <v/>
      </c>
      <c r="P55" t="str">
        <f t="shared" si="6"/>
        <v/>
      </c>
      <c r="Q55" t="str">
        <f t="shared" si="6"/>
        <v/>
      </c>
      <c r="R55" t="str">
        <f t="shared" si="6"/>
        <v/>
      </c>
      <c r="S55" t="str">
        <f t="shared" si="6"/>
        <v/>
      </c>
      <c r="T55" t="str">
        <f t="shared" si="6"/>
        <v/>
      </c>
      <c r="U55" t="str">
        <f t="shared" si="6"/>
        <v/>
      </c>
      <c r="V55" t="str">
        <f t="shared" si="6"/>
        <v/>
      </c>
      <c r="W55" t="str">
        <f t="shared" si="6"/>
        <v/>
      </c>
      <c r="X55" t="str">
        <f t="shared" si="6"/>
        <v/>
      </c>
      <c r="Y55" t="str">
        <f t="shared" si="6"/>
        <v/>
      </c>
      <c r="Z55" t="str">
        <f t="shared" si="6"/>
        <v/>
      </c>
      <c r="AA55" t="str">
        <f t="shared" si="6"/>
        <v/>
      </c>
      <c r="AB55" t="str">
        <f t="shared" si="6"/>
        <v/>
      </c>
      <c r="AC55" t="str">
        <f t="shared" si="6"/>
        <v/>
      </c>
      <c r="AD55" t="str">
        <f t="shared" si="6"/>
        <v/>
      </c>
      <c r="AE55" t="str">
        <f t="shared" si="6"/>
        <v/>
      </c>
      <c r="AF55" t="str">
        <f t="shared" si="6"/>
        <v/>
      </c>
      <c r="AG55" t="str">
        <f t="shared" si="6"/>
        <v/>
      </c>
      <c r="AH55" t="str">
        <f t="shared" si="6"/>
        <v/>
      </c>
      <c r="AI55" t="str">
        <f t="shared" si="6"/>
        <v/>
      </c>
      <c r="AJ55" t="str">
        <f t="shared" si="6"/>
        <v/>
      </c>
      <c r="AK55" t="str">
        <f t="shared" si="6"/>
        <v/>
      </c>
      <c r="AL55" t="str">
        <f t="shared" si="6"/>
        <v/>
      </c>
      <c r="AM55" t="str">
        <f t="shared" si="6"/>
        <v/>
      </c>
      <c r="AN55" t="str">
        <f t="shared" si="6"/>
        <v/>
      </c>
      <c r="AO55" t="str">
        <f t="shared" si="6"/>
        <v/>
      </c>
      <c r="AP55" t="str">
        <f t="shared" si="6"/>
        <v/>
      </c>
      <c r="AQ55" t="str">
        <f t="shared" si="6"/>
        <v/>
      </c>
      <c r="AR55" t="str">
        <f t="shared" si="6"/>
        <v/>
      </c>
      <c r="AS55" t="str">
        <f t="shared" si="6"/>
        <v/>
      </c>
      <c r="AT55" t="str">
        <f t="shared" si="6"/>
        <v/>
      </c>
    </row>
    <row r="56" spans="1:49" ht="20.149999999999999" customHeight="1" x14ac:dyDescent="0.2">
      <c r="A56" t="str">
        <f t="shared" ref="A56:AT56" si="7">IF(A19="","",A19)</f>
        <v/>
      </c>
      <c r="B56" t="str">
        <f t="shared" si="7"/>
        <v/>
      </c>
      <c r="C56" t="str">
        <f t="shared" si="7"/>
        <v/>
      </c>
      <c r="D56" s="8">
        <f ca="1">J53</f>
        <v>6</v>
      </c>
      <c r="E56" s="22" t="s">
        <v>34</v>
      </c>
      <c r="F56" s="22"/>
      <c r="G56" s="22" t="s">
        <v>22</v>
      </c>
      <c r="H56" s="22"/>
      <c r="I56" s="8">
        <f ca="1">O53</f>
        <v>3</v>
      </c>
      <c r="J56" s="22" t="s">
        <v>33</v>
      </c>
      <c r="K56" s="22"/>
      <c r="L56" s="8">
        <f ca="1">Z53</f>
        <v>5</v>
      </c>
      <c r="M56" s="22" t="s">
        <v>34</v>
      </c>
      <c r="N56" s="22"/>
      <c r="O56" s="22" t="s">
        <v>26</v>
      </c>
      <c r="P56" s="22"/>
      <c r="Q56" s="8">
        <f ca="1">AD53</f>
        <v>0</v>
      </c>
      <c r="R56" s="8" t="str">
        <f t="shared" si="7"/>
        <v/>
      </c>
      <c r="S56" s="8" t="str">
        <f t="shared" si="7"/>
        <v/>
      </c>
      <c r="T56" s="8" t="str">
        <f t="shared" si="7"/>
        <v/>
      </c>
      <c r="U56" s="8" t="str">
        <f t="shared" si="7"/>
        <v/>
      </c>
      <c r="V56" s="8" t="str">
        <f t="shared" si="7"/>
        <v/>
      </c>
      <c r="W56" s="8" t="str">
        <f t="shared" si="7"/>
        <v/>
      </c>
      <c r="X56" s="8" t="str">
        <f t="shared" si="7"/>
        <v/>
      </c>
      <c r="Y56" s="8" t="str">
        <f t="shared" si="7"/>
        <v/>
      </c>
      <c r="Z56" s="8" t="str">
        <f t="shared" si="7"/>
        <v/>
      </c>
      <c r="AA56" t="str">
        <f t="shared" si="7"/>
        <v/>
      </c>
      <c r="AB56" t="str">
        <f t="shared" si="7"/>
        <v/>
      </c>
      <c r="AC56" t="str">
        <f t="shared" si="7"/>
        <v/>
      </c>
      <c r="AD56" t="str">
        <f t="shared" si="7"/>
        <v/>
      </c>
      <c r="AE56" t="str">
        <f t="shared" si="7"/>
        <v/>
      </c>
      <c r="AF56" t="str">
        <f t="shared" si="7"/>
        <v/>
      </c>
      <c r="AG56" t="str">
        <f t="shared" si="7"/>
        <v/>
      </c>
      <c r="AH56" t="str">
        <f t="shared" si="7"/>
        <v/>
      </c>
      <c r="AI56" t="str">
        <f t="shared" si="7"/>
        <v/>
      </c>
      <c r="AJ56" t="str">
        <f t="shared" si="7"/>
        <v/>
      </c>
      <c r="AK56" t="str">
        <f t="shared" si="7"/>
        <v/>
      </c>
      <c r="AL56" t="str">
        <f t="shared" si="7"/>
        <v/>
      </c>
      <c r="AM56" t="str">
        <f t="shared" si="7"/>
        <v/>
      </c>
      <c r="AN56" t="str">
        <f t="shared" si="7"/>
        <v/>
      </c>
      <c r="AO56" t="str">
        <f t="shared" si="7"/>
        <v/>
      </c>
      <c r="AP56" t="str">
        <f t="shared" si="7"/>
        <v/>
      </c>
      <c r="AQ56" t="str">
        <f t="shared" si="7"/>
        <v/>
      </c>
      <c r="AR56" t="str">
        <f t="shared" si="7"/>
        <v/>
      </c>
      <c r="AS56" t="str">
        <f t="shared" si="7"/>
        <v/>
      </c>
      <c r="AT56" t="str">
        <f t="shared" si="7"/>
        <v/>
      </c>
    </row>
    <row r="57" spans="1:49" ht="20.149999999999999" customHeight="1" x14ac:dyDescent="0.2">
      <c r="A57" t="str">
        <f t="shared" ref="A57:AT57" si="8">IF(A20="","",A20)</f>
        <v/>
      </c>
      <c r="B57" t="str">
        <f t="shared" si="8"/>
        <v/>
      </c>
      <c r="C57" t="str">
        <f t="shared" si="8"/>
        <v/>
      </c>
      <c r="D57" s="8" t="str">
        <f t="shared" si="8"/>
        <v/>
      </c>
      <c r="E57" s="8" t="str">
        <f t="shared" si="8"/>
        <v/>
      </c>
      <c r="F57" s="22" t="str">
        <f ca="1">IF(AU57=-1,"－",IF(AU57=1,"",AU57))</f>
        <v/>
      </c>
      <c r="G57" s="22"/>
      <c r="H57" s="22" t="s">
        <v>34</v>
      </c>
      <c r="I57" s="22"/>
      <c r="J57" s="22" t="s">
        <v>33</v>
      </c>
      <c r="K57" s="22"/>
      <c r="L57" s="22">
        <f ca="1">AU58</f>
        <v>3</v>
      </c>
      <c r="M57" s="22"/>
      <c r="N57" s="8" t="str">
        <f t="shared" si="8"/>
        <v/>
      </c>
      <c r="O57" s="8" t="str">
        <f t="shared" si="8"/>
        <v/>
      </c>
      <c r="P57" s="8" t="str">
        <f t="shared" si="8"/>
        <v/>
      </c>
      <c r="Q57" s="8" t="str">
        <f t="shared" si="8"/>
        <v/>
      </c>
      <c r="R57" s="8" t="str">
        <f t="shared" si="8"/>
        <v/>
      </c>
      <c r="S57" s="8" t="str">
        <f t="shared" si="8"/>
        <v/>
      </c>
      <c r="T57" s="8" t="str">
        <f t="shared" si="8"/>
        <v/>
      </c>
      <c r="U57" s="8" t="str">
        <f t="shared" si="8"/>
        <v/>
      </c>
      <c r="V57" s="8" t="str">
        <f t="shared" si="8"/>
        <v/>
      </c>
      <c r="W57" s="8" t="str">
        <f t="shared" si="8"/>
        <v/>
      </c>
      <c r="X57" s="8" t="str">
        <f t="shared" si="8"/>
        <v/>
      </c>
      <c r="Y57" s="8" t="str">
        <f t="shared" si="8"/>
        <v/>
      </c>
      <c r="Z57" s="8" t="str">
        <f t="shared" si="8"/>
        <v/>
      </c>
      <c r="AA57" t="str">
        <f t="shared" si="8"/>
        <v/>
      </c>
      <c r="AB57" t="str">
        <f t="shared" si="8"/>
        <v/>
      </c>
      <c r="AC57" t="str">
        <f t="shared" si="8"/>
        <v/>
      </c>
      <c r="AD57" t="str">
        <f t="shared" si="8"/>
        <v/>
      </c>
      <c r="AE57" t="str">
        <f t="shared" si="8"/>
        <v/>
      </c>
      <c r="AF57" t="str">
        <f t="shared" si="8"/>
        <v/>
      </c>
      <c r="AG57" t="str">
        <f t="shared" si="8"/>
        <v/>
      </c>
      <c r="AH57" t="str">
        <f t="shared" si="8"/>
        <v/>
      </c>
      <c r="AI57" t="str">
        <f t="shared" si="8"/>
        <v/>
      </c>
      <c r="AJ57" t="str">
        <f t="shared" si="8"/>
        <v/>
      </c>
      <c r="AK57" t="str">
        <f t="shared" si="8"/>
        <v/>
      </c>
      <c r="AL57" t="str">
        <f t="shared" si="8"/>
        <v/>
      </c>
      <c r="AM57" t="str">
        <f t="shared" si="8"/>
        <v/>
      </c>
      <c r="AN57" t="str">
        <f t="shared" si="8"/>
        <v/>
      </c>
      <c r="AO57" t="str">
        <f t="shared" si="8"/>
        <v/>
      </c>
      <c r="AP57" t="str">
        <f t="shared" si="8"/>
        <v/>
      </c>
      <c r="AQ57" t="str">
        <f t="shared" si="8"/>
        <v/>
      </c>
      <c r="AR57" t="str">
        <f t="shared" si="8"/>
        <v/>
      </c>
      <c r="AS57" t="str">
        <f t="shared" si="8"/>
        <v/>
      </c>
      <c r="AT57" t="str">
        <f t="shared" si="8"/>
        <v/>
      </c>
      <c r="AU57" s="7">
        <f ca="1">D56-L56</f>
        <v>1</v>
      </c>
    </row>
    <row r="58" spans="1:49" ht="20.149999999999999" customHeight="1" x14ac:dyDescent="0.2">
      <c r="A58" t="str">
        <f t="shared" ref="A58:AT58" si="9">IF(A21="","",A21)</f>
        <v/>
      </c>
      <c r="B58" t="str">
        <f t="shared" si="9"/>
        <v/>
      </c>
      <c r="C58" t="str">
        <f t="shared" si="9"/>
        <v/>
      </c>
      <c r="D58" s="8" t="str">
        <f t="shared" si="9"/>
        <v/>
      </c>
      <c r="E58" s="8" t="str">
        <f t="shared" si="9"/>
        <v/>
      </c>
      <c r="F58" s="8" t="str">
        <f t="shared" si="9"/>
        <v/>
      </c>
      <c r="G58" s="8" t="str">
        <f t="shared" si="9"/>
        <v/>
      </c>
      <c r="H58" s="22" t="str">
        <f ca="1">IF(AU57=1,"","ｘ")</f>
        <v/>
      </c>
      <c r="I58" s="22"/>
      <c r="J58" s="22" t="str">
        <f ca="1">IF(AU57=1,"","＝")</f>
        <v/>
      </c>
      <c r="K58" s="22"/>
      <c r="L58" s="22" t="str">
        <f ca="1">IF(AU57=1,"",AU58/AU57)</f>
        <v/>
      </c>
      <c r="M58" s="22"/>
      <c r="N58" s="8" t="str">
        <f t="shared" si="9"/>
        <v/>
      </c>
      <c r="O58" s="8" t="str">
        <f t="shared" si="9"/>
        <v/>
      </c>
      <c r="P58" s="8" t="str">
        <f t="shared" si="9"/>
        <v/>
      </c>
      <c r="Q58" s="8" t="str">
        <f t="shared" si="9"/>
        <v/>
      </c>
      <c r="R58" s="8" t="str">
        <f t="shared" si="9"/>
        <v/>
      </c>
      <c r="S58" s="8" t="str">
        <f t="shared" si="9"/>
        <v/>
      </c>
      <c r="T58" s="8" t="str">
        <f t="shared" si="9"/>
        <v/>
      </c>
      <c r="U58" s="8" t="str">
        <f t="shared" si="9"/>
        <v/>
      </c>
      <c r="V58" s="8" t="str">
        <f t="shared" si="9"/>
        <v/>
      </c>
      <c r="W58" s="8" t="str">
        <f t="shared" si="9"/>
        <v/>
      </c>
      <c r="X58" s="8" t="str">
        <f t="shared" si="9"/>
        <v/>
      </c>
      <c r="Y58" s="8" t="str">
        <f t="shared" si="9"/>
        <v/>
      </c>
      <c r="Z58" s="8" t="str">
        <f t="shared" si="9"/>
        <v/>
      </c>
      <c r="AA58" t="str">
        <f t="shared" si="9"/>
        <v/>
      </c>
      <c r="AB58" t="str">
        <f t="shared" si="9"/>
        <v/>
      </c>
      <c r="AC58" t="str">
        <f t="shared" si="9"/>
        <v/>
      </c>
      <c r="AD58" t="str">
        <f t="shared" si="9"/>
        <v/>
      </c>
      <c r="AE58" t="str">
        <f t="shared" si="9"/>
        <v/>
      </c>
      <c r="AF58" t="str">
        <f t="shared" si="9"/>
        <v/>
      </c>
      <c r="AG58" t="str">
        <f t="shared" si="9"/>
        <v/>
      </c>
      <c r="AH58" t="str">
        <f t="shared" si="9"/>
        <v/>
      </c>
      <c r="AI58" t="str">
        <f t="shared" si="9"/>
        <v/>
      </c>
      <c r="AJ58" t="str">
        <f t="shared" si="9"/>
        <v/>
      </c>
      <c r="AK58" t="str">
        <f t="shared" si="9"/>
        <v/>
      </c>
      <c r="AL58" t="str">
        <f t="shared" si="9"/>
        <v/>
      </c>
      <c r="AM58" t="str">
        <f t="shared" si="9"/>
        <v/>
      </c>
      <c r="AN58" t="str">
        <f t="shared" si="9"/>
        <v/>
      </c>
      <c r="AO58" t="str">
        <f t="shared" si="9"/>
        <v/>
      </c>
      <c r="AP58" t="str">
        <f t="shared" si="9"/>
        <v/>
      </c>
      <c r="AQ58" t="str">
        <f t="shared" si="9"/>
        <v/>
      </c>
      <c r="AR58" t="str">
        <f t="shared" si="9"/>
        <v/>
      </c>
      <c r="AS58" t="str">
        <f t="shared" si="9"/>
        <v/>
      </c>
      <c r="AT58" t="str">
        <f t="shared" si="9"/>
        <v/>
      </c>
      <c r="AU58" s="7">
        <f ca="1">Q56+I56</f>
        <v>3</v>
      </c>
    </row>
    <row r="59" spans="1:49" ht="20.149999999999999" customHeight="1" x14ac:dyDescent="0.2">
      <c r="A59" t="str">
        <f t="shared" ref="A59:S59" si="10">IF(A22="","",A22)</f>
        <v/>
      </c>
      <c r="B59" t="str">
        <f t="shared" si="10"/>
        <v/>
      </c>
      <c r="C59" t="str">
        <f t="shared" si="10"/>
        <v/>
      </c>
      <c r="D59" s="8" t="str">
        <f t="shared" si="10"/>
        <v/>
      </c>
      <c r="E59" s="8" t="str">
        <f t="shared" si="10"/>
        <v/>
      </c>
      <c r="F59" s="8" t="str">
        <f t="shared" si="10"/>
        <v/>
      </c>
      <c r="G59" s="8" t="str">
        <f t="shared" si="10"/>
        <v/>
      </c>
      <c r="H59" s="8" t="str">
        <f t="shared" si="10"/>
        <v/>
      </c>
      <c r="I59" s="8" t="str">
        <f t="shared" si="10"/>
        <v/>
      </c>
      <c r="J59" s="8" t="str">
        <f t="shared" si="10"/>
        <v/>
      </c>
      <c r="K59" s="8" t="str">
        <f t="shared" si="10"/>
        <v/>
      </c>
      <c r="L59" s="8" t="str">
        <f t="shared" si="10"/>
        <v/>
      </c>
      <c r="M59" s="8" t="str">
        <f t="shared" si="10"/>
        <v/>
      </c>
      <c r="N59" s="8" t="str">
        <f t="shared" si="10"/>
        <v/>
      </c>
      <c r="O59" s="8" t="str">
        <f t="shared" si="10"/>
        <v/>
      </c>
      <c r="P59" s="8" t="str">
        <f t="shared" si="10"/>
        <v/>
      </c>
      <c r="Q59" s="8" t="str">
        <f t="shared" si="10"/>
        <v/>
      </c>
      <c r="R59" s="8" t="str">
        <f t="shared" si="10"/>
        <v/>
      </c>
      <c r="S59" s="8" t="str">
        <f t="shared" si="10"/>
        <v/>
      </c>
      <c r="T59" s="11" t="s">
        <v>176</v>
      </c>
      <c r="U59" s="11"/>
      <c r="V59" s="11"/>
      <c r="W59" s="11"/>
      <c r="X59" s="11"/>
      <c r="Y59" s="11"/>
      <c r="Z59" s="11">
        <f ca="1">IF(L58="",L57,L58)</f>
        <v>3</v>
      </c>
    </row>
    <row r="60" spans="1:49" ht="20.149999999999999" customHeight="1" x14ac:dyDescent="0.2">
      <c r="A60" t="str">
        <f t="shared" ref="A60:AT60" si="11">IF(A23="","",A23)</f>
        <v/>
      </c>
      <c r="B60" t="str">
        <f t="shared" si="11"/>
        <v/>
      </c>
      <c r="C60" t="str">
        <f t="shared" si="11"/>
        <v/>
      </c>
      <c r="D60" t="str">
        <f t="shared" si="11"/>
        <v/>
      </c>
      <c r="E60" t="str">
        <f t="shared" si="11"/>
        <v/>
      </c>
      <c r="F60" t="str">
        <f t="shared" si="11"/>
        <v/>
      </c>
      <c r="G60" t="str">
        <f t="shared" si="11"/>
        <v/>
      </c>
      <c r="H60" t="str">
        <f t="shared" si="11"/>
        <v/>
      </c>
      <c r="I60" t="str">
        <f t="shared" si="11"/>
        <v/>
      </c>
      <c r="J60" t="str">
        <f t="shared" si="11"/>
        <v/>
      </c>
      <c r="K60" t="str">
        <f t="shared" si="11"/>
        <v/>
      </c>
      <c r="L60" t="str">
        <f t="shared" si="11"/>
        <v/>
      </c>
      <c r="M60" t="str">
        <f t="shared" si="11"/>
        <v/>
      </c>
      <c r="N60" t="str">
        <f t="shared" si="11"/>
        <v/>
      </c>
      <c r="O60" t="str">
        <f t="shared" si="11"/>
        <v/>
      </c>
      <c r="P60" t="str">
        <f t="shared" si="11"/>
        <v/>
      </c>
      <c r="Q60" t="str">
        <f t="shared" si="11"/>
        <v/>
      </c>
      <c r="R60" t="str">
        <f t="shared" si="11"/>
        <v/>
      </c>
      <c r="S60" t="str">
        <f t="shared" si="11"/>
        <v/>
      </c>
      <c r="T60" t="str">
        <f t="shared" si="11"/>
        <v/>
      </c>
      <c r="U60" t="str">
        <f t="shared" si="11"/>
        <v/>
      </c>
      <c r="V60" t="str">
        <f t="shared" si="11"/>
        <v/>
      </c>
      <c r="W60" t="str">
        <f t="shared" si="11"/>
        <v/>
      </c>
      <c r="X60" t="str">
        <f t="shared" si="11"/>
        <v/>
      </c>
      <c r="Y60" t="str">
        <f t="shared" si="11"/>
        <v/>
      </c>
      <c r="Z60" t="str">
        <f t="shared" si="11"/>
        <v/>
      </c>
      <c r="AA60" t="str">
        <f t="shared" si="11"/>
        <v/>
      </c>
      <c r="AB60" t="str">
        <f t="shared" si="11"/>
        <v/>
      </c>
      <c r="AC60" t="str">
        <f t="shared" si="11"/>
        <v/>
      </c>
      <c r="AD60" t="str">
        <f t="shared" si="11"/>
        <v/>
      </c>
      <c r="AE60" t="str">
        <f t="shared" si="11"/>
        <v/>
      </c>
      <c r="AF60" t="str">
        <f t="shared" si="11"/>
        <v/>
      </c>
      <c r="AG60" t="str">
        <f t="shared" si="11"/>
        <v/>
      </c>
      <c r="AH60" t="str">
        <f t="shared" si="11"/>
        <v/>
      </c>
      <c r="AI60" t="str">
        <f t="shared" si="11"/>
        <v/>
      </c>
      <c r="AJ60" t="str">
        <f t="shared" si="11"/>
        <v/>
      </c>
      <c r="AK60" t="str">
        <f t="shared" si="11"/>
        <v/>
      </c>
      <c r="AL60" t="str">
        <f t="shared" si="11"/>
        <v/>
      </c>
      <c r="AM60" t="str">
        <f t="shared" si="11"/>
        <v/>
      </c>
      <c r="AN60" t="str">
        <f t="shared" si="11"/>
        <v/>
      </c>
      <c r="AO60" t="str">
        <f t="shared" si="11"/>
        <v/>
      </c>
      <c r="AP60" t="str">
        <f t="shared" si="11"/>
        <v/>
      </c>
      <c r="AQ60" t="str">
        <f t="shared" si="11"/>
        <v/>
      </c>
      <c r="AR60" t="str">
        <f t="shared" si="11"/>
        <v/>
      </c>
      <c r="AS60" t="str">
        <f t="shared" si="11"/>
        <v/>
      </c>
      <c r="AT60" t="str">
        <f t="shared" si="11"/>
        <v/>
      </c>
    </row>
    <row r="61" spans="1:49" ht="20.149999999999999" customHeight="1" x14ac:dyDescent="0.2">
      <c r="A61" t="str">
        <f>IF(A24="","",A24)</f>
        <v>３．</v>
      </c>
      <c r="D61" t="str">
        <f>IF(D24="","",D24)</f>
        <v>ふもとから山頂まで，毎分</v>
      </c>
      <c r="R61" s="25">
        <f ca="1">IF(R24="","",R24)</f>
        <v>60</v>
      </c>
      <c r="S61" s="25"/>
      <c r="T61" t="str">
        <f>IF(T24="","",T24)</f>
        <v>ｍの速さで登るのと，同じ道を山頂</v>
      </c>
      <c r="AT61" s="7"/>
      <c r="AW61"/>
    </row>
    <row r="62" spans="1:49" ht="20.149999999999999" customHeight="1" x14ac:dyDescent="0.2">
      <c r="A62" t="str">
        <f>IF(A25="","",A25)</f>
        <v/>
      </c>
      <c r="B62" t="str">
        <f t="shared" ref="B62:C64" si="12">IF(B25="","",B25)</f>
        <v/>
      </c>
      <c r="C62" t="str">
        <f t="shared" si="12"/>
        <v/>
      </c>
      <c r="D62" t="str">
        <f>IF(D25="","",D25)</f>
        <v>からふもとまで，毎分</v>
      </c>
      <c r="P62" s="25">
        <f ca="1">IF(P25="","",P25)</f>
        <v>90</v>
      </c>
      <c r="Q62" s="25"/>
      <c r="R62" s="25"/>
      <c r="S62" t="str">
        <f>IF(S25="","",S25)</f>
        <v>ｍの速さで下るのとでは，かかる時間</v>
      </c>
      <c r="AT62" s="7"/>
      <c r="AW62"/>
    </row>
    <row r="63" spans="1:49" ht="20.149999999999999" customHeight="1" x14ac:dyDescent="0.2">
      <c r="A63" t="str">
        <f>IF(A26="","",A26)</f>
        <v/>
      </c>
      <c r="B63" t="str">
        <f t="shared" si="12"/>
        <v/>
      </c>
      <c r="C63" t="str">
        <f t="shared" si="12"/>
        <v/>
      </c>
      <c r="D63" t="str">
        <f>IF(D26="","",D26)</f>
        <v>が</v>
      </c>
      <c r="F63" s="25">
        <f ca="1">IF(F26="","",F26)</f>
        <v>50</v>
      </c>
      <c r="G63" s="25"/>
      <c r="H63" t="str">
        <f>IF(H26="","",H26)</f>
        <v>分違います。</v>
      </c>
    </row>
    <row r="64" spans="1:49" ht="20.149999999999999" customHeight="1" x14ac:dyDescent="0.2">
      <c r="A64" t="str">
        <f>IF(A27="","",A27)</f>
        <v/>
      </c>
      <c r="B64" t="str">
        <f t="shared" si="12"/>
        <v/>
      </c>
      <c r="C64" t="str">
        <f t="shared" si="12"/>
        <v/>
      </c>
      <c r="D64" t="str">
        <f>IF(D27="","",D27)</f>
        <v>ふもとから山頂まで何ｍあるでしょうか。</v>
      </c>
    </row>
    <row r="65" spans="1:49" ht="20.149999999999999" customHeight="1" x14ac:dyDescent="0.2">
      <c r="A65" t="str">
        <f t="shared" ref="A65:AT65" si="13">IF(A28="","",A28)</f>
        <v/>
      </c>
      <c r="B65" t="str">
        <f t="shared" si="13"/>
        <v/>
      </c>
      <c r="C65" t="str">
        <f t="shared" si="13"/>
        <v/>
      </c>
      <c r="D65" t="str">
        <f t="shared" si="13"/>
        <v/>
      </c>
      <c r="E65" t="str">
        <f t="shared" si="13"/>
        <v/>
      </c>
      <c r="F65" t="str">
        <f t="shared" si="13"/>
        <v/>
      </c>
      <c r="G65" t="str">
        <f t="shared" si="13"/>
        <v/>
      </c>
      <c r="H65" t="str">
        <f t="shared" si="13"/>
        <v/>
      </c>
      <c r="I65" t="str">
        <f t="shared" si="13"/>
        <v/>
      </c>
      <c r="J65" t="str">
        <f t="shared" si="13"/>
        <v/>
      </c>
      <c r="K65" t="str">
        <f t="shared" si="13"/>
        <v/>
      </c>
      <c r="L65" t="str">
        <f t="shared" si="13"/>
        <v/>
      </c>
      <c r="M65" t="str">
        <f t="shared" si="13"/>
        <v/>
      </c>
      <c r="N65" t="str">
        <f t="shared" si="13"/>
        <v/>
      </c>
      <c r="O65" t="str">
        <f t="shared" si="13"/>
        <v/>
      </c>
      <c r="P65" t="str">
        <f t="shared" si="13"/>
        <v/>
      </c>
      <c r="Q65" t="str">
        <f t="shared" si="13"/>
        <v/>
      </c>
      <c r="R65" t="str">
        <f t="shared" si="13"/>
        <v/>
      </c>
      <c r="S65" t="str">
        <f t="shared" si="13"/>
        <v/>
      </c>
      <c r="T65" t="str">
        <f t="shared" si="13"/>
        <v/>
      </c>
      <c r="U65" t="str">
        <f t="shared" si="13"/>
        <v/>
      </c>
      <c r="V65" t="str">
        <f t="shared" si="13"/>
        <v/>
      </c>
      <c r="W65" t="str">
        <f t="shared" si="13"/>
        <v/>
      </c>
      <c r="X65" t="str">
        <f t="shared" si="13"/>
        <v/>
      </c>
      <c r="Y65" t="str">
        <f t="shared" si="13"/>
        <v/>
      </c>
      <c r="Z65" t="str">
        <f t="shared" si="13"/>
        <v/>
      </c>
      <c r="AA65" t="str">
        <f t="shared" si="13"/>
        <v/>
      </c>
      <c r="AB65" t="str">
        <f t="shared" si="13"/>
        <v/>
      </c>
      <c r="AC65" t="str">
        <f t="shared" si="13"/>
        <v/>
      </c>
      <c r="AD65" t="str">
        <f t="shared" si="13"/>
        <v/>
      </c>
      <c r="AE65" t="str">
        <f t="shared" si="13"/>
        <v/>
      </c>
      <c r="AF65" t="str">
        <f t="shared" si="13"/>
        <v/>
      </c>
      <c r="AG65" t="str">
        <f t="shared" si="13"/>
        <v/>
      </c>
      <c r="AH65" t="str">
        <f t="shared" si="13"/>
        <v/>
      </c>
      <c r="AI65" t="str">
        <f t="shared" si="13"/>
        <v/>
      </c>
      <c r="AJ65" t="str">
        <f t="shared" si="13"/>
        <v/>
      </c>
      <c r="AK65" t="str">
        <f t="shared" si="13"/>
        <v/>
      </c>
      <c r="AL65" t="str">
        <f t="shared" si="13"/>
        <v/>
      </c>
      <c r="AM65" t="str">
        <f t="shared" si="13"/>
        <v/>
      </c>
      <c r="AN65" t="str">
        <f t="shared" si="13"/>
        <v/>
      </c>
      <c r="AO65" t="str">
        <f t="shared" si="13"/>
        <v/>
      </c>
      <c r="AP65" t="str">
        <f t="shared" si="13"/>
        <v/>
      </c>
      <c r="AQ65" t="str">
        <f t="shared" si="13"/>
        <v/>
      </c>
      <c r="AR65" t="str">
        <f t="shared" si="13"/>
        <v/>
      </c>
      <c r="AS65" t="str">
        <f t="shared" si="13"/>
        <v/>
      </c>
      <c r="AT65" t="str">
        <f t="shared" si="13"/>
        <v/>
      </c>
    </row>
    <row r="66" spans="1:49" ht="20.149999999999999" customHeight="1" x14ac:dyDescent="0.2">
      <c r="A66" t="str">
        <f>IF(A29="","",A29)</f>
        <v/>
      </c>
      <c r="B66" t="str">
        <f>IF(B29="","",B29)</f>
        <v/>
      </c>
      <c r="C66" t="str">
        <f>IF(C29="","",C29)</f>
        <v/>
      </c>
      <c r="D66" s="8" t="s">
        <v>177</v>
      </c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22" t="s">
        <v>178</v>
      </c>
      <c r="R66" s="22"/>
      <c r="S66" s="8" t="s">
        <v>179</v>
      </c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</row>
    <row r="67" spans="1:49" ht="20.149999999999999" customHeight="1" x14ac:dyDescent="0.2">
      <c r="A67" t="str">
        <f t="shared" ref="A67:AT67" si="14">IF(A30="","",A30)</f>
        <v/>
      </c>
      <c r="B67" t="str">
        <f t="shared" si="14"/>
        <v/>
      </c>
      <c r="C67" t="str">
        <f t="shared" si="14"/>
        <v/>
      </c>
      <c r="D67" s="31" t="s">
        <v>178</v>
      </c>
      <c r="E67" s="31"/>
      <c r="F67" s="22" t="s">
        <v>180</v>
      </c>
      <c r="G67" s="22"/>
      <c r="H67" s="31" t="s">
        <v>178</v>
      </c>
      <c r="I67" s="31"/>
      <c r="J67" s="31"/>
      <c r="K67" s="22" t="s">
        <v>181</v>
      </c>
      <c r="L67" s="22"/>
      <c r="M67" s="22">
        <f ca="1">F63</f>
        <v>50</v>
      </c>
      <c r="N67" s="22"/>
      <c r="O67" s="8" t="str">
        <f t="shared" si="14"/>
        <v/>
      </c>
      <c r="P67" s="8" t="str">
        <f t="shared" si="14"/>
        <v/>
      </c>
      <c r="Q67" s="8" t="str">
        <f t="shared" si="14"/>
        <v/>
      </c>
      <c r="R67" s="8" t="str">
        <f t="shared" si="14"/>
        <v/>
      </c>
      <c r="S67" s="8" t="str">
        <f t="shared" si="14"/>
        <v/>
      </c>
      <c r="T67" s="8" t="str">
        <f t="shared" si="14"/>
        <v/>
      </c>
      <c r="U67" s="8" t="str">
        <f t="shared" si="14"/>
        <v/>
      </c>
      <c r="V67" s="8" t="str">
        <f t="shared" si="14"/>
        <v/>
      </c>
      <c r="W67" s="8" t="str">
        <f t="shared" si="14"/>
        <v/>
      </c>
      <c r="X67" s="8" t="str">
        <f t="shared" si="14"/>
        <v/>
      </c>
      <c r="Y67" s="8" t="str">
        <f t="shared" si="14"/>
        <v/>
      </c>
      <c r="Z67" s="8" t="str">
        <f t="shared" si="14"/>
        <v/>
      </c>
      <c r="AA67" s="8" t="str">
        <f t="shared" si="14"/>
        <v/>
      </c>
      <c r="AB67" s="8" t="str">
        <f t="shared" si="14"/>
        <v/>
      </c>
      <c r="AC67" s="8" t="str">
        <f t="shared" si="14"/>
        <v/>
      </c>
      <c r="AD67" s="8" t="str">
        <f t="shared" si="14"/>
        <v/>
      </c>
      <c r="AE67" t="str">
        <f t="shared" si="14"/>
        <v/>
      </c>
      <c r="AF67" t="str">
        <f t="shared" si="14"/>
        <v/>
      </c>
      <c r="AG67" t="str">
        <f t="shared" si="14"/>
        <v/>
      </c>
      <c r="AH67" t="str">
        <f t="shared" si="14"/>
        <v/>
      </c>
      <c r="AI67" t="str">
        <f t="shared" si="14"/>
        <v/>
      </c>
      <c r="AJ67" t="str">
        <f t="shared" si="14"/>
        <v/>
      </c>
      <c r="AK67" t="str">
        <f t="shared" si="14"/>
        <v/>
      </c>
      <c r="AL67" t="str">
        <f t="shared" si="14"/>
        <v/>
      </c>
      <c r="AM67" t="str">
        <f t="shared" si="14"/>
        <v/>
      </c>
      <c r="AN67" t="str">
        <f t="shared" si="14"/>
        <v/>
      </c>
      <c r="AO67" t="str">
        <f t="shared" si="14"/>
        <v/>
      </c>
      <c r="AP67" t="str">
        <f t="shared" si="14"/>
        <v/>
      </c>
      <c r="AQ67" t="str">
        <f t="shared" si="14"/>
        <v/>
      </c>
      <c r="AR67" t="str">
        <f t="shared" si="14"/>
        <v/>
      </c>
      <c r="AS67" t="str">
        <f t="shared" si="14"/>
        <v/>
      </c>
      <c r="AT67" t="str">
        <f t="shared" si="14"/>
        <v/>
      </c>
    </row>
    <row r="68" spans="1:49" ht="20.149999999999999" customHeight="1" x14ac:dyDescent="0.2">
      <c r="A68" t="str">
        <f t="shared" ref="A68:AT68" si="15">IF(A31="","",A31)</f>
        <v/>
      </c>
      <c r="B68" t="str">
        <f t="shared" si="15"/>
        <v/>
      </c>
      <c r="C68" t="str">
        <f t="shared" si="15"/>
        <v/>
      </c>
      <c r="D68" s="22">
        <f ca="1">R61</f>
        <v>60</v>
      </c>
      <c r="E68" s="22"/>
      <c r="F68" s="22"/>
      <c r="G68" s="22"/>
      <c r="H68" s="22">
        <f ca="1">P62</f>
        <v>90</v>
      </c>
      <c r="I68" s="22"/>
      <c r="J68" s="22"/>
      <c r="K68" s="22"/>
      <c r="L68" s="22"/>
      <c r="M68" s="22"/>
      <c r="N68" s="22"/>
      <c r="O68" s="8" t="str">
        <f t="shared" si="15"/>
        <v/>
      </c>
      <c r="P68" s="8" t="str">
        <f t="shared" si="15"/>
        <v/>
      </c>
      <c r="Q68" s="8" t="str">
        <f t="shared" si="15"/>
        <v/>
      </c>
      <c r="R68" s="8" t="str">
        <f t="shared" si="15"/>
        <v/>
      </c>
      <c r="S68" s="8" t="str">
        <f t="shared" si="15"/>
        <v/>
      </c>
      <c r="T68" s="8" t="str">
        <f t="shared" si="15"/>
        <v/>
      </c>
      <c r="U68" s="8" t="str">
        <f t="shared" si="15"/>
        <v/>
      </c>
      <c r="V68" s="8" t="str">
        <f t="shared" si="15"/>
        <v/>
      </c>
      <c r="W68" s="8" t="str">
        <f t="shared" si="15"/>
        <v/>
      </c>
      <c r="X68" s="8" t="str">
        <f t="shared" si="15"/>
        <v/>
      </c>
      <c r="Y68" s="8" t="str">
        <f t="shared" si="15"/>
        <v/>
      </c>
      <c r="Z68" s="8" t="str">
        <f t="shared" si="15"/>
        <v/>
      </c>
      <c r="AA68" s="8" t="str">
        <f t="shared" si="15"/>
        <v/>
      </c>
      <c r="AB68" s="8" t="str">
        <f t="shared" si="15"/>
        <v/>
      </c>
      <c r="AC68" s="8" t="str">
        <f t="shared" si="15"/>
        <v/>
      </c>
      <c r="AD68" s="8" t="str">
        <f t="shared" si="15"/>
        <v/>
      </c>
      <c r="AE68" t="str">
        <f t="shared" si="15"/>
        <v/>
      </c>
      <c r="AF68" t="str">
        <f t="shared" si="15"/>
        <v/>
      </c>
      <c r="AG68" t="str">
        <f t="shared" si="15"/>
        <v/>
      </c>
      <c r="AH68" t="str">
        <f t="shared" si="15"/>
        <v/>
      </c>
      <c r="AI68" t="str">
        <f t="shared" si="15"/>
        <v/>
      </c>
      <c r="AJ68" t="str">
        <f t="shared" si="15"/>
        <v/>
      </c>
      <c r="AK68" t="str">
        <f t="shared" si="15"/>
        <v/>
      </c>
      <c r="AL68" t="str">
        <f t="shared" si="15"/>
        <v/>
      </c>
      <c r="AM68" t="str">
        <f t="shared" si="15"/>
        <v/>
      </c>
      <c r="AN68" t="str">
        <f t="shared" si="15"/>
        <v/>
      </c>
      <c r="AO68" t="str">
        <f t="shared" si="15"/>
        <v/>
      </c>
      <c r="AP68" t="str">
        <f t="shared" si="15"/>
        <v/>
      </c>
      <c r="AQ68" t="str">
        <f t="shared" si="15"/>
        <v/>
      </c>
      <c r="AR68" t="str">
        <f t="shared" si="15"/>
        <v/>
      </c>
      <c r="AS68" t="str">
        <f t="shared" si="15"/>
        <v/>
      </c>
      <c r="AT68" t="str">
        <f t="shared" si="15"/>
        <v/>
      </c>
      <c r="AU68" s="7">
        <f ca="1">LCM(D68,H68)</f>
        <v>180</v>
      </c>
      <c r="AV68" s="7">
        <f ca="1">AU68/D68</f>
        <v>3</v>
      </c>
      <c r="AW68" s="7">
        <f ca="1">AU68/H68</f>
        <v>2</v>
      </c>
    </row>
    <row r="69" spans="1:49" ht="20.149999999999999" customHeight="1" x14ac:dyDescent="0.2">
      <c r="A69" t="str">
        <f t="shared" ref="A69:AT69" si="16">IF(A32="","",A32)</f>
        <v/>
      </c>
      <c r="B69" t="str">
        <f t="shared" si="16"/>
        <v/>
      </c>
      <c r="C69" t="str">
        <f t="shared" si="16"/>
        <v/>
      </c>
      <c r="D69" s="22">
        <f ca="1">IF(AV68=1,"",AV68)</f>
        <v>3</v>
      </c>
      <c r="E69" s="22"/>
      <c r="F69" s="22" t="s">
        <v>178</v>
      </c>
      <c r="G69" s="22"/>
      <c r="H69" s="22" t="s">
        <v>180</v>
      </c>
      <c r="I69" s="22"/>
      <c r="J69" s="22">
        <f ca="1">IF(AW68=1,"",AW68)</f>
        <v>2</v>
      </c>
      <c r="K69" s="22"/>
      <c r="L69" s="22" t="s">
        <v>178</v>
      </c>
      <c r="M69" s="22"/>
      <c r="N69" s="22" t="s">
        <v>181</v>
      </c>
      <c r="O69" s="22"/>
      <c r="P69" s="22">
        <f ca="1">M67*AU68</f>
        <v>9000</v>
      </c>
      <c r="Q69" s="22"/>
      <c r="R69" s="22"/>
      <c r="S69" s="22"/>
      <c r="T69" s="8" t="str">
        <f t="shared" si="16"/>
        <v/>
      </c>
      <c r="U69" s="8" t="str">
        <f t="shared" si="16"/>
        <v/>
      </c>
      <c r="V69" s="8" t="str">
        <f t="shared" si="16"/>
        <v/>
      </c>
      <c r="W69" s="8" t="str">
        <f t="shared" si="16"/>
        <v/>
      </c>
      <c r="X69" s="8" t="str">
        <f t="shared" si="16"/>
        <v/>
      </c>
      <c r="Y69" s="8" t="str">
        <f t="shared" si="16"/>
        <v/>
      </c>
      <c r="Z69" s="8" t="str">
        <f t="shared" si="16"/>
        <v/>
      </c>
      <c r="AA69" s="8" t="str">
        <f t="shared" si="16"/>
        <v/>
      </c>
      <c r="AB69" s="8" t="str">
        <f t="shared" si="16"/>
        <v/>
      </c>
      <c r="AC69" s="8" t="str">
        <f t="shared" si="16"/>
        <v/>
      </c>
      <c r="AD69" s="8" t="str">
        <f t="shared" si="16"/>
        <v/>
      </c>
      <c r="AE69" t="str">
        <f t="shared" si="16"/>
        <v/>
      </c>
      <c r="AF69" t="str">
        <f t="shared" si="16"/>
        <v/>
      </c>
      <c r="AG69" t="str">
        <f t="shared" si="16"/>
        <v/>
      </c>
      <c r="AH69" t="str">
        <f t="shared" si="16"/>
        <v/>
      </c>
      <c r="AI69" t="str">
        <f t="shared" si="16"/>
        <v/>
      </c>
      <c r="AJ69" t="str">
        <f t="shared" si="16"/>
        <v/>
      </c>
      <c r="AK69" t="str">
        <f t="shared" si="16"/>
        <v/>
      </c>
      <c r="AL69" t="str">
        <f t="shared" si="16"/>
        <v/>
      </c>
      <c r="AM69" t="str">
        <f t="shared" si="16"/>
        <v/>
      </c>
      <c r="AN69" t="str">
        <f t="shared" si="16"/>
        <v/>
      </c>
      <c r="AO69" t="str">
        <f t="shared" si="16"/>
        <v/>
      </c>
      <c r="AP69" t="str">
        <f t="shared" si="16"/>
        <v/>
      </c>
      <c r="AQ69" t="str">
        <f t="shared" si="16"/>
        <v/>
      </c>
      <c r="AR69" t="str">
        <f t="shared" si="16"/>
        <v/>
      </c>
      <c r="AS69" t="str">
        <f t="shared" si="16"/>
        <v/>
      </c>
      <c r="AT69" t="str">
        <f t="shared" si="16"/>
        <v/>
      </c>
      <c r="AU69" s="7">
        <f ca="1">AV68-AW68</f>
        <v>1</v>
      </c>
      <c r="AV69" s="7">
        <f ca="1">AU68*M67</f>
        <v>9000</v>
      </c>
    </row>
    <row r="70" spans="1:49" ht="20.149999999999999" customHeight="1" x14ac:dyDescent="0.2">
      <c r="A70" t="str">
        <f t="shared" ref="A70:AT70" si="17">IF(A33="","",A33)</f>
        <v/>
      </c>
      <c r="B70" t="str">
        <f t="shared" si="17"/>
        <v/>
      </c>
      <c r="C70" t="str">
        <f t="shared" si="17"/>
        <v/>
      </c>
      <c r="D70" s="8" t="str">
        <f t="shared" si="17"/>
        <v/>
      </c>
      <c r="E70" s="8" t="str">
        <f t="shared" si="17"/>
        <v/>
      </c>
      <c r="F70" s="8" t="str">
        <f t="shared" si="17"/>
        <v/>
      </c>
      <c r="G70" s="8" t="str">
        <f t="shared" si="17"/>
        <v/>
      </c>
      <c r="H70" s="8" t="str">
        <f t="shared" si="17"/>
        <v/>
      </c>
      <c r="I70" s="8" t="str">
        <f t="shared" si="17"/>
        <v/>
      </c>
      <c r="J70" s="22" t="str">
        <f ca="1">IF(AU69=1,"",AU69)</f>
        <v/>
      </c>
      <c r="K70" s="22"/>
      <c r="L70" s="22" t="s">
        <v>178</v>
      </c>
      <c r="M70" s="22"/>
      <c r="N70" s="22" t="s">
        <v>181</v>
      </c>
      <c r="O70" s="22"/>
      <c r="P70" s="22">
        <f ca="1">AV69</f>
        <v>9000</v>
      </c>
      <c r="Q70" s="22"/>
      <c r="R70" s="22"/>
      <c r="S70" s="22"/>
      <c r="T70" s="8" t="str">
        <f t="shared" si="17"/>
        <v/>
      </c>
      <c r="U70" s="8" t="str">
        <f t="shared" si="17"/>
        <v/>
      </c>
      <c r="V70" s="8" t="str">
        <f t="shared" si="17"/>
        <v/>
      </c>
      <c r="W70" s="8" t="str">
        <f t="shared" si="17"/>
        <v/>
      </c>
      <c r="X70" s="8" t="str">
        <f t="shared" si="17"/>
        <v/>
      </c>
      <c r="Y70" s="8" t="str">
        <f t="shared" si="17"/>
        <v/>
      </c>
      <c r="Z70" s="8" t="str">
        <f t="shared" si="17"/>
        <v/>
      </c>
      <c r="AA70" s="8" t="str">
        <f t="shared" si="17"/>
        <v/>
      </c>
      <c r="AB70" s="8" t="str">
        <f t="shared" si="17"/>
        <v/>
      </c>
      <c r="AC70" s="8" t="str">
        <f t="shared" si="17"/>
        <v/>
      </c>
      <c r="AD70" s="8" t="str">
        <f t="shared" si="17"/>
        <v/>
      </c>
      <c r="AE70" t="str">
        <f t="shared" si="17"/>
        <v/>
      </c>
      <c r="AF70" t="str">
        <f t="shared" si="17"/>
        <v/>
      </c>
      <c r="AG70" t="str">
        <f t="shared" si="17"/>
        <v/>
      </c>
      <c r="AH70" t="str">
        <f t="shared" si="17"/>
        <v/>
      </c>
      <c r="AI70" t="str">
        <f t="shared" si="17"/>
        <v/>
      </c>
      <c r="AJ70" t="str">
        <f t="shared" si="17"/>
        <v/>
      </c>
      <c r="AK70" t="str">
        <f t="shared" si="17"/>
        <v/>
      </c>
      <c r="AL70" t="str">
        <f t="shared" si="17"/>
        <v/>
      </c>
      <c r="AM70" t="str">
        <f t="shared" si="17"/>
        <v/>
      </c>
      <c r="AN70" t="str">
        <f t="shared" si="17"/>
        <v/>
      </c>
      <c r="AO70" t="str">
        <f t="shared" si="17"/>
        <v/>
      </c>
      <c r="AP70" t="str">
        <f t="shared" si="17"/>
        <v/>
      </c>
      <c r="AQ70" t="str">
        <f t="shared" si="17"/>
        <v/>
      </c>
      <c r="AR70" t="str">
        <f t="shared" si="17"/>
        <v/>
      </c>
      <c r="AS70" t="str">
        <f t="shared" si="17"/>
        <v/>
      </c>
      <c r="AT70" t="str">
        <f t="shared" si="17"/>
        <v/>
      </c>
      <c r="AU70" s="7">
        <f ca="1">AV69/GCD(AU69,AV69)</f>
        <v>9000</v>
      </c>
      <c r="AV70" s="7">
        <f ca="1">IF(AU70/AU71=INT(AU70/AU71),AU70/AU71,"")</f>
        <v>9000</v>
      </c>
    </row>
    <row r="71" spans="1:49" ht="20.149999999999999" customHeight="1" x14ac:dyDescent="0.2">
      <c r="A71" t="str">
        <f t="shared" ref="A71:AT71" si="18">IF(A34="","",A34)</f>
        <v/>
      </c>
      <c r="B71" t="str">
        <f t="shared" si="18"/>
        <v/>
      </c>
      <c r="C71" t="str">
        <f t="shared" si="18"/>
        <v/>
      </c>
      <c r="D71" s="8" t="str">
        <f t="shared" si="18"/>
        <v/>
      </c>
      <c r="E71" s="8" t="str">
        <f t="shared" si="18"/>
        <v/>
      </c>
      <c r="F71" s="8" t="str">
        <f t="shared" si="18"/>
        <v/>
      </c>
      <c r="G71" s="8" t="str">
        <f t="shared" si="18"/>
        <v/>
      </c>
      <c r="H71" s="8" t="str">
        <f t="shared" si="18"/>
        <v/>
      </c>
      <c r="I71" s="8" t="str">
        <f t="shared" si="18"/>
        <v/>
      </c>
      <c r="J71" s="8" t="str">
        <f t="shared" si="18"/>
        <v/>
      </c>
      <c r="K71" s="8" t="str">
        <f t="shared" si="18"/>
        <v/>
      </c>
      <c r="L71" s="22" t="str">
        <f ca="1">IF(AU69=1,"","ｘ")</f>
        <v/>
      </c>
      <c r="M71" s="22"/>
      <c r="N71" s="22" t="str">
        <f ca="1">IF(AU69=1,"","＝")</f>
        <v/>
      </c>
      <c r="O71" s="22"/>
      <c r="P71" s="22" t="str">
        <f ca="1">IF(AU69=1,"",IF(AV70&lt;&gt;"",AV70,""))</f>
        <v/>
      </c>
      <c r="Q71" s="22"/>
      <c r="R71" s="22"/>
      <c r="S71" s="22"/>
      <c r="T71" s="31" t="str">
        <f ca="1">IF(AU69=1,"",IF(AV70="",AU70,""))</f>
        <v/>
      </c>
      <c r="U71" s="31"/>
      <c r="V71" s="31"/>
      <c r="W71" s="31"/>
      <c r="X71" s="8"/>
      <c r="Y71" s="8"/>
      <c r="Z71" s="8"/>
      <c r="AA71" s="8" t="str">
        <f t="shared" si="18"/>
        <v/>
      </c>
      <c r="AB71" s="8" t="str">
        <f t="shared" si="18"/>
        <v/>
      </c>
      <c r="AC71" s="8" t="str">
        <f t="shared" si="18"/>
        <v/>
      </c>
      <c r="AD71" s="8" t="str">
        <f t="shared" si="18"/>
        <v/>
      </c>
      <c r="AE71" t="str">
        <f t="shared" si="18"/>
        <v/>
      </c>
      <c r="AF71" t="str">
        <f t="shared" si="18"/>
        <v/>
      </c>
      <c r="AG71" t="str">
        <f t="shared" si="18"/>
        <v/>
      </c>
      <c r="AH71" t="str">
        <f t="shared" si="18"/>
        <v/>
      </c>
      <c r="AI71" t="str">
        <f t="shared" si="18"/>
        <v/>
      </c>
      <c r="AJ71" t="str">
        <f t="shared" si="18"/>
        <v/>
      </c>
      <c r="AK71" t="str">
        <f t="shared" si="18"/>
        <v/>
      </c>
      <c r="AL71" t="str">
        <f t="shared" si="18"/>
        <v/>
      </c>
      <c r="AM71" t="str">
        <f t="shared" si="18"/>
        <v/>
      </c>
      <c r="AN71" t="str">
        <f t="shared" si="18"/>
        <v/>
      </c>
      <c r="AO71" t="str">
        <f t="shared" si="18"/>
        <v/>
      </c>
      <c r="AP71" t="str">
        <f t="shared" si="18"/>
        <v/>
      </c>
      <c r="AQ71" t="str">
        <f t="shared" si="18"/>
        <v/>
      </c>
      <c r="AR71" t="str">
        <f t="shared" si="18"/>
        <v/>
      </c>
      <c r="AS71" t="str">
        <f t="shared" si="18"/>
        <v/>
      </c>
      <c r="AT71" t="str">
        <f t="shared" si="18"/>
        <v/>
      </c>
      <c r="AU71" s="7">
        <f ca="1">AU69/GCD(AU69,AV69)</f>
        <v>1</v>
      </c>
    </row>
    <row r="72" spans="1:49" ht="20.149999999999999" customHeight="1" x14ac:dyDescent="0.2">
      <c r="A72" t="str">
        <f t="shared" ref="A72:AT72" si="19">IF(A35="","",A35)</f>
        <v/>
      </c>
      <c r="B72" t="str">
        <f t="shared" si="19"/>
        <v/>
      </c>
      <c r="C72" t="str">
        <f t="shared" si="19"/>
        <v/>
      </c>
      <c r="D72" s="8" t="str">
        <f t="shared" si="19"/>
        <v/>
      </c>
      <c r="E72" s="8" t="str">
        <f t="shared" si="19"/>
        <v/>
      </c>
      <c r="F72" s="8" t="str">
        <f t="shared" si="19"/>
        <v/>
      </c>
      <c r="G72" s="8" t="str">
        <f t="shared" si="19"/>
        <v/>
      </c>
      <c r="H72" s="8" t="str">
        <f t="shared" si="19"/>
        <v/>
      </c>
      <c r="I72" s="8" t="str">
        <f t="shared" si="19"/>
        <v/>
      </c>
      <c r="J72" s="8" t="str">
        <f t="shared" si="19"/>
        <v/>
      </c>
      <c r="K72" s="8" t="str">
        <f t="shared" si="19"/>
        <v/>
      </c>
      <c r="L72" s="22"/>
      <c r="M72" s="22"/>
      <c r="N72" s="22"/>
      <c r="O72" s="22"/>
      <c r="P72" s="22"/>
      <c r="Q72" s="22"/>
      <c r="R72" s="22"/>
      <c r="S72" s="22"/>
      <c r="T72" s="22" t="str">
        <f ca="1">IF(AU69=1,"",IF(AV70="",AU71,""))</f>
        <v/>
      </c>
      <c r="U72" s="22"/>
      <c r="V72" s="22"/>
      <c r="W72" s="22"/>
      <c r="X72" s="8"/>
      <c r="Y72" s="8"/>
      <c r="Z72" s="8"/>
      <c r="AA72" s="8"/>
      <c r="AB72" s="22">
        <f ca="1">IF(AU69=1,P70,IF(P71&lt;&gt;"",P71,""))</f>
        <v>9000</v>
      </c>
      <c r="AC72" s="22" t="str">
        <f t="shared" si="19"/>
        <v/>
      </c>
      <c r="AD72" s="22" t="str">
        <f t="shared" si="19"/>
        <v/>
      </c>
      <c r="AE72" s="22" t="str">
        <f t="shared" si="19"/>
        <v/>
      </c>
      <c r="AF72" s="31" t="str">
        <f ca="1">IF(T71="","",T71)</f>
        <v/>
      </c>
      <c r="AG72" s="31" t="str">
        <f t="shared" si="19"/>
        <v/>
      </c>
      <c r="AH72" s="31" t="str">
        <f t="shared" si="19"/>
        <v/>
      </c>
      <c r="AI72" s="31" t="str">
        <f t="shared" si="19"/>
        <v/>
      </c>
      <c r="AJ72" s="22" t="s">
        <v>182</v>
      </c>
      <c r="AK72" s="22"/>
      <c r="AL72" t="str">
        <f t="shared" si="19"/>
        <v/>
      </c>
      <c r="AM72" t="str">
        <f t="shared" si="19"/>
        <v/>
      </c>
      <c r="AN72" t="str">
        <f t="shared" si="19"/>
        <v/>
      </c>
      <c r="AO72" t="str">
        <f t="shared" si="19"/>
        <v/>
      </c>
      <c r="AP72" t="str">
        <f t="shared" si="19"/>
        <v/>
      </c>
      <c r="AQ72" t="str">
        <f t="shared" si="19"/>
        <v/>
      </c>
      <c r="AR72" t="str">
        <f t="shared" si="19"/>
        <v/>
      </c>
      <c r="AS72" t="str">
        <f t="shared" si="19"/>
        <v/>
      </c>
      <c r="AT72" t="str">
        <f t="shared" si="19"/>
        <v/>
      </c>
    </row>
    <row r="73" spans="1:49" ht="20.149999999999999" customHeight="1" x14ac:dyDescent="0.2">
      <c r="A73" t="str">
        <f t="shared" ref="A73:AT73" si="20">IF(A36="","",A36)</f>
        <v/>
      </c>
      <c r="B73" t="str">
        <f t="shared" si="20"/>
        <v/>
      </c>
      <c r="C73" t="str">
        <f t="shared" si="20"/>
        <v/>
      </c>
      <c r="D73" t="str">
        <f t="shared" si="20"/>
        <v/>
      </c>
      <c r="E73" t="str">
        <f t="shared" si="20"/>
        <v/>
      </c>
      <c r="F73" t="str">
        <f t="shared" si="20"/>
        <v/>
      </c>
      <c r="G73" t="str">
        <f t="shared" si="20"/>
        <v/>
      </c>
      <c r="H73" t="str">
        <f t="shared" si="20"/>
        <v/>
      </c>
      <c r="I73" t="str">
        <f t="shared" si="20"/>
        <v/>
      </c>
      <c r="J73" t="str">
        <f t="shared" si="20"/>
        <v/>
      </c>
      <c r="K73" t="str">
        <f t="shared" si="20"/>
        <v/>
      </c>
      <c r="L73" t="str">
        <f t="shared" si="20"/>
        <v/>
      </c>
      <c r="M73" t="str">
        <f t="shared" si="20"/>
        <v/>
      </c>
      <c r="N73" t="str">
        <f t="shared" si="20"/>
        <v/>
      </c>
      <c r="O73" t="str">
        <f t="shared" si="20"/>
        <v/>
      </c>
      <c r="P73" t="str">
        <f t="shared" si="20"/>
        <v/>
      </c>
      <c r="Q73" t="str">
        <f t="shared" si="20"/>
        <v/>
      </c>
      <c r="R73" t="str">
        <f t="shared" si="20"/>
        <v/>
      </c>
      <c r="S73" t="str">
        <f t="shared" si="20"/>
        <v/>
      </c>
      <c r="T73" t="str">
        <f t="shared" si="20"/>
        <v/>
      </c>
      <c r="U73" t="str">
        <f t="shared" si="20"/>
        <v/>
      </c>
      <c r="V73" t="str">
        <f t="shared" si="20"/>
        <v/>
      </c>
      <c r="W73" t="str">
        <f t="shared" si="20"/>
        <v/>
      </c>
      <c r="X73" t="str">
        <f t="shared" si="20"/>
        <v/>
      </c>
      <c r="Y73" t="str">
        <f t="shared" si="20"/>
        <v/>
      </c>
      <c r="Z73" t="str">
        <f t="shared" si="20"/>
        <v/>
      </c>
      <c r="AA73" t="str">
        <f t="shared" si="20"/>
        <v/>
      </c>
      <c r="AB73" s="31" t="str">
        <f t="shared" si="20"/>
        <v/>
      </c>
      <c r="AC73" s="31" t="str">
        <f t="shared" si="20"/>
        <v/>
      </c>
      <c r="AD73" s="31" t="str">
        <f t="shared" si="20"/>
        <v/>
      </c>
      <c r="AE73" s="31" t="str">
        <f t="shared" si="20"/>
        <v/>
      </c>
      <c r="AF73" s="31" t="str">
        <f ca="1">IF(T72="","",T72)</f>
        <v/>
      </c>
      <c r="AG73" s="31" t="str">
        <f t="shared" si="20"/>
        <v/>
      </c>
      <c r="AH73" s="31" t="str">
        <f t="shared" si="20"/>
        <v/>
      </c>
      <c r="AI73" s="31" t="str">
        <f t="shared" si="20"/>
        <v/>
      </c>
      <c r="AJ73" s="31"/>
      <c r="AK73" s="31"/>
      <c r="AL73" t="str">
        <f t="shared" si="20"/>
        <v/>
      </c>
      <c r="AM73" t="str">
        <f t="shared" si="20"/>
        <v/>
      </c>
      <c r="AN73" t="str">
        <f t="shared" si="20"/>
        <v/>
      </c>
      <c r="AO73" t="str">
        <f t="shared" si="20"/>
        <v/>
      </c>
      <c r="AP73" t="str">
        <f t="shared" si="20"/>
        <v/>
      </c>
      <c r="AQ73" t="str">
        <f t="shared" si="20"/>
        <v/>
      </c>
      <c r="AR73" t="str">
        <f t="shared" si="20"/>
        <v/>
      </c>
      <c r="AS73" t="str">
        <f t="shared" si="20"/>
        <v/>
      </c>
      <c r="AT73" t="str">
        <f t="shared" si="20"/>
        <v/>
      </c>
    </row>
    <row r="74" spans="1:49" ht="20.149999999999999" customHeight="1" x14ac:dyDescent="0.2"/>
    <row r="75" spans="1:49" ht="20.149999999999999" customHeight="1" x14ac:dyDescent="0.2"/>
    <row r="76" spans="1:49" ht="20.149999999999999" customHeight="1" x14ac:dyDescent="0.2"/>
    <row r="77" spans="1:49" ht="20.149999999999999" customHeight="1" x14ac:dyDescent="0.2"/>
    <row r="78" spans="1:49" ht="20.149999999999999" customHeight="1" x14ac:dyDescent="0.2"/>
    <row r="79" spans="1:49" ht="20.149999999999999" customHeight="1" x14ac:dyDescent="0.2"/>
    <row r="80" spans="1:49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75">
    <mergeCell ref="AO1:AP1"/>
    <mergeCell ref="AO38:AP38"/>
    <mergeCell ref="D4:E4"/>
    <mergeCell ref="L5:M5"/>
    <mergeCell ref="AE5:AG5"/>
    <mergeCell ref="R24:S24"/>
    <mergeCell ref="F26:G26"/>
    <mergeCell ref="P25:R25"/>
    <mergeCell ref="D41:E41"/>
    <mergeCell ref="L42:M42"/>
    <mergeCell ref="AD42:AF42"/>
    <mergeCell ref="R61:S61"/>
    <mergeCell ref="D47:F47"/>
    <mergeCell ref="I47:J47"/>
    <mergeCell ref="K47:M47"/>
    <mergeCell ref="G48:H49"/>
    <mergeCell ref="I48:J49"/>
    <mergeCell ref="N46:O46"/>
    <mergeCell ref="P46:Q46"/>
    <mergeCell ref="R46:S46"/>
    <mergeCell ref="G47:H47"/>
    <mergeCell ref="D46:F46"/>
    <mergeCell ref="G46:H46"/>
    <mergeCell ref="I46:J46"/>
    <mergeCell ref="K46:L46"/>
    <mergeCell ref="V50:AQ51"/>
    <mergeCell ref="T50:U50"/>
    <mergeCell ref="T51:U51"/>
    <mergeCell ref="L58:M58"/>
    <mergeCell ref="K48:L49"/>
    <mergeCell ref="M48:N48"/>
    <mergeCell ref="M49:N49"/>
    <mergeCell ref="R50:S51"/>
    <mergeCell ref="L57:M57"/>
    <mergeCell ref="J51:M51"/>
    <mergeCell ref="O56:P56"/>
    <mergeCell ref="D67:E67"/>
    <mergeCell ref="D68:E68"/>
    <mergeCell ref="M67:N68"/>
    <mergeCell ref="E56:F56"/>
    <mergeCell ref="G56:H56"/>
    <mergeCell ref="J56:K56"/>
    <mergeCell ref="M56:N56"/>
    <mergeCell ref="F67:G68"/>
    <mergeCell ref="H58:I58"/>
    <mergeCell ref="J57:K57"/>
    <mergeCell ref="H57:I57"/>
    <mergeCell ref="F57:G57"/>
    <mergeCell ref="P69:S69"/>
    <mergeCell ref="F63:G63"/>
    <mergeCell ref="H68:J68"/>
    <mergeCell ref="H67:J67"/>
    <mergeCell ref="J58:K58"/>
    <mergeCell ref="K67:L68"/>
    <mergeCell ref="F69:G69"/>
    <mergeCell ref="H69:I69"/>
    <mergeCell ref="J69:K69"/>
    <mergeCell ref="Q66:R66"/>
    <mergeCell ref="P62:R62"/>
    <mergeCell ref="D69:E69"/>
    <mergeCell ref="AF72:AI72"/>
    <mergeCell ref="AF73:AI73"/>
    <mergeCell ref="AJ72:AK73"/>
    <mergeCell ref="L71:M72"/>
    <mergeCell ref="N71:O72"/>
    <mergeCell ref="P71:S72"/>
    <mergeCell ref="T71:W71"/>
    <mergeCell ref="T72:W72"/>
    <mergeCell ref="AB72:AE73"/>
    <mergeCell ref="N70:O70"/>
    <mergeCell ref="L70:M70"/>
    <mergeCell ref="P70:S70"/>
    <mergeCell ref="J70:K70"/>
    <mergeCell ref="L69:M69"/>
    <mergeCell ref="N69:O69"/>
  </mergeCells>
  <phoneticPr fontId="1"/>
  <conditionalFormatting sqref="T71:W71">
    <cfRule type="expression" dxfId="1" priority="2" stopIfTrue="1">
      <formula>T71=""</formula>
    </cfRule>
  </conditionalFormatting>
  <conditionalFormatting sqref="AF72:AI72">
    <cfRule type="expression" dxfId="0" priority="1" stopIfTrue="1">
      <formula>AF72=""</formula>
    </cfRule>
  </conditionalFormatting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&amp;L方程式&amp;R数学ドリル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U96"/>
  <sheetViews>
    <sheetView workbookViewId="0"/>
  </sheetViews>
  <sheetFormatPr defaultRowHeight="14" x14ac:dyDescent="0.2"/>
  <cols>
    <col min="1" max="43" width="1.75" customWidth="1"/>
    <col min="44" max="44" width="9" customWidth="1"/>
    <col min="45" max="46" width="9" hidden="1" customWidth="1"/>
    <col min="47" max="47" width="0" hidden="1" customWidth="1"/>
    <col min="48" max="61" width="9"/>
  </cols>
  <sheetData>
    <row r="1" spans="1:47" ht="23.5" x14ac:dyDescent="0.2">
      <c r="D1" s="3" t="s">
        <v>265</v>
      </c>
      <c r="AM1" s="2" t="s">
        <v>0</v>
      </c>
      <c r="AN1" s="2"/>
      <c r="AO1" s="26"/>
      <c r="AP1" s="26"/>
    </row>
    <row r="2" spans="1:47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47" ht="20.149999999999999" customHeight="1" x14ac:dyDescent="0.2">
      <c r="A3" s="1" t="s">
        <v>4</v>
      </c>
      <c r="D3" t="s">
        <v>266</v>
      </c>
      <c r="O3" s="25">
        <f ca="1">INT(RAND()*8+2)*100</f>
        <v>600</v>
      </c>
      <c r="P3" s="25"/>
      <c r="Q3" s="25"/>
      <c r="R3" t="s">
        <v>267</v>
      </c>
      <c r="AS3">
        <f ca="1">O3</f>
        <v>600</v>
      </c>
      <c r="AT3">
        <f ca="1">INT(RAND()*7+3)*100</f>
        <v>800</v>
      </c>
      <c r="AU3">
        <f ca="1">INT(RAND()*(AT3/100-3)+2)*100</f>
        <v>500</v>
      </c>
    </row>
    <row r="4" spans="1:47" ht="20.149999999999999" customHeight="1" x14ac:dyDescent="0.2">
      <c r="D4" t="s">
        <v>268</v>
      </c>
      <c r="P4" s="25">
        <f ca="1">AU3</f>
        <v>500</v>
      </c>
      <c r="Q4" s="25"/>
      <c r="R4" s="25"/>
      <c r="S4" t="s">
        <v>269</v>
      </c>
      <c r="AS4">
        <f ca="1">AS3+AU3</f>
        <v>1100</v>
      </c>
      <c r="AT4">
        <f ca="1">AT3-AU3</f>
        <v>300</v>
      </c>
    </row>
    <row r="5" spans="1:47" ht="20.149999999999999" customHeight="1" x14ac:dyDescent="0.2">
      <c r="D5" t="s">
        <v>270</v>
      </c>
      <c r="AH5" s="25">
        <f ca="1">AS5</f>
        <v>11</v>
      </c>
      <c r="AI5" s="25"/>
      <c r="AJ5" s="25" t="s">
        <v>237</v>
      </c>
      <c r="AK5" s="25"/>
      <c r="AL5" s="25">
        <f ca="1">AT5</f>
        <v>3</v>
      </c>
      <c r="AM5" s="25"/>
      <c r="AS5">
        <f ca="1">AS4/GCD($AS$4,$AT$4)</f>
        <v>11</v>
      </c>
      <c r="AT5">
        <f ca="1">AT4/GCD($AS$4,$AT$4)</f>
        <v>3</v>
      </c>
    </row>
    <row r="6" spans="1:47" ht="20.149999999999999" customHeight="1" x14ac:dyDescent="0.2">
      <c r="D6" t="s">
        <v>271</v>
      </c>
    </row>
    <row r="7" spans="1:47" ht="20.149999999999999" customHeight="1" x14ac:dyDescent="0.2">
      <c r="D7" t="s">
        <v>272</v>
      </c>
    </row>
    <row r="8" spans="1:47" ht="20.149999999999999" customHeight="1" x14ac:dyDescent="0.2"/>
    <row r="9" spans="1:47" ht="20.149999999999999" customHeight="1" x14ac:dyDescent="0.2"/>
    <row r="10" spans="1:47" ht="20.149999999999999" customHeight="1" x14ac:dyDescent="0.2"/>
    <row r="11" spans="1:47" ht="20.149999999999999" customHeight="1" x14ac:dyDescent="0.2"/>
    <row r="12" spans="1:47" ht="20.149999999999999" customHeight="1" x14ac:dyDescent="0.2"/>
    <row r="13" spans="1:47" ht="20.149999999999999" customHeight="1" x14ac:dyDescent="0.2"/>
    <row r="14" spans="1:47" ht="20.149999999999999" customHeight="1" x14ac:dyDescent="0.2"/>
    <row r="15" spans="1:47" ht="20.149999999999999" customHeight="1" x14ac:dyDescent="0.2"/>
    <row r="16" spans="1:47" ht="20.149999999999999" customHeight="1" x14ac:dyDescent="0.2"/>
    <row r="17" spans="1:47" ht="20.149999999999999" customHeight="1" x14ac:dyDescent="0.2"/>
    <row r="18" spans="1:47" ht="20.149999999999999" customHeight="1" x14ac:dyDescent="0.2"/>
    <row r="19" spans="1:47" ht="20.149999999999999" customHeight="1" x14ac:dyDescent="0.2">
      <c r="A19" s="1" t="s">
        <v>277</v>
      </c>
      <c r="D19" t="s">
        <v>278</v>
      </c>
      <c r="I19" s="25">
        <f ca="1">AS19</f>
        <v>40</v>
      </c>
      <c r="J19" s="25"/>
      <c r="K19" t="s">
        <v>279</v>
      </c>
      <c r="S19" s="25">
        <f ca="1">AT19</f>
        <v>150</v>
      </c>
      <c r="T19" s="25"/>
      <c r="U19" s="25"/>
      <c r="V19" t="s">
        <v>280</v>
      </c>
      <c r="AS19">
        <f ca="1">INT(RAND()*3+2)*10</f>
        <v>40</v>
      </c>
      <c r="AT19">
        <f ca="1">INT(RAND()*5+15)*10</f>
        <v>150</v>
      </c>
      <c r="AU19">
        <f ca="1">INT(RAND()*3+1)*10</f>
        <v>20</v>
      </c>
    </row>
    <row r="20" spans="1:47" ht="20.149999999999999" customHeight="1" x14ac:dyDescent="0.2">
      <c r="A20" s="1"/>
      <c r="D20" t="s">
        <v>284</v>
      </c>
      <c r="AS20">
        <f ca="1">AS19+$AU$19</f>
        <v>60</v>
      </c>
      <c r="AT20">
        <f ca="1">AT19+$AU$19</f>
        <v>170</v>
      </c>
    </row>
    <row r="21" spans="1:47" ht="20.149999999999999" customHeight="1" x14ac:dyDescent="0.2">
      <c r="D21" t="s">
        <v>281</v>
      </c>
      <c r="S21" s="25">
        <f ca="1">AS21</f>
        <v>6</v>
      </c>
      <c r="T21" s="25"/>
      <c r="U21" s="25" t="s">
        <v>237</v>
      </c>
      <c r="V21" s="25"/>
      <c r="W21" s="25">
        <f ca="1">AT21</f>
        <v>17</v>
      </c>
      <c r="X21" s="25"/>
      <c r="Y21" t="s">
        <v>282</v>
      </c>
      <c r="AS21">
        <f ca="1">AS20/GCD($AS$20,$AT$20)</f>
        <v>6</v>
      </c>
      <c r="AT21">
        <f ca="1">AT20/GCD($AS$20,$AT$20)</f>
        <v>17</v>
      </c>
    </row>
    <row r="22" spans="1:47" ht="20.149999999999999" customHeight="1" x14ac:dyDescent="0.2">
      <c r="D22" t="s">
        <v>283</v>
      </c>
    </row>
    <row r="23" spans="1:47" ht="20.149999999999999" customHeight="1" x14ac:dyDescent="0.2">
      <c r="D23" t="s">
        <v>285</v>
      </c>
    </row>
    <row r="24" spans="1:47" ht="20.149999999999999" customHeight="1" x14ac:dyDescent="0.2"/>
    <row r="25" spans="1:47" ht="20.149999999999999" customHeight="1" x14ac:dyDescent="0.2">
      <c r="A25" s="1"/>
    </row>
    <row r="26" spans="1:47" ht="20.149999999999999" customHeight="1" x14ac:dyDescent="0.2"/>
    <row r="27" spans="1:47" ht="20.149999999999999" customHeight="1" x14ac:dyDescent="0.2"/>
    <row r="28" spans="1:47" ht="20.149999999999999" customHeight="1" x14ac:dyDescent="0.2"/>
    <row r="29" spans="1:47" ht="20.149999999999999" customHeight="1" x14ac:dyDescent="0.2"/>
    <row r="30" spans="1:47" ht="20.149999999999999" customHeight="1" x14ac:dyDescent="0.2"/>
    <row r="31" spans="1:47" ht="20.149999999999999" customHeight="1" x14ac:dyDescent="0.2"/>
    <row r="32" spans="1:47" ht="20.149999999999999" customHeight="1" x14ac:dyDescent="0.2"/>
    <row r="33" spans="1:43" ht="20.149999999999999" customHeight="1" x14ac:dyDescent="0.2"/>
    <row r="34" spans="1:43" ht="20.149999999999999" customHeight="1" x14ac:dyDescent="0.2"/>
    <row r="35" spans="1:43" ht="20.149999999999999" customHeight="1" x14ac:dyDescent="0.2"/>
    <row r="36" spans="1:43" ht="20.149999999999999" customHeight="1" x14ac:dyDescent="0.2"/>
    <row r="37" spans="1:43" ht="23.5" x14ac:dyDescent="0.2">
      <c r="D37" s="3" t="str">
        <f>IF(D1="","",D1)</f>
        <v>方程式の利用④</v>
      </c>
      <c r="AM37" s="2" t="str">
        <f>IF(AM1="","",AM1)</f>
        <v>№</v>
      </c>
      <c r="AN37" s="2"/>
      <c r="AO37" s="26" t="str">
        <f>IF(AO1="","",AO1)</f>
        <v/>
      </c>
      <c r="AP37" s="26" t="str">
        <f>IF(AP1="","",AP1)</f>
        <v/>
      </c>
    </row>
    <row r="38" spans="1:43" ht="23.5" x14ac:dyDescent="0.2">
      <c r="E38" s="5" t="s">
        <v>183</v>
      </c>
      <c r="Q38" s="20" t="str">
        <f>IF(Q2="","",Q2)</f>
        <v>名前</v>
      </c>
      <c r="V38" s="21" t="str">
        <f>IF(V2="","",V2)</f>
        <v/>
      </c>
    </row>
    <row r="39" spans="1:43" ht="20.149999999999999" customHeight="1" x14ac:dyDescent="0.2">
      <c r="A39" t="str">
        <f t="shared" ref="A39:A50" si="0">IF(A3="","",A3)</f>
        <v>１．</v>
      </c>
      <c r="D39" t="str">
        <f>IF(D3="","",D3)</f>
        <v>Ａの容器には牛乳が</v>
      </c>
      <c r="O39" s="25">
        <f ca="1">IF(O3="","",O3)</f>
        <v>600</v>
      </c>
      <c r="P39" s="25" t="str">
        <f>IF(P3="","",P3)</f>
        <v/>
      </c>
      <c r="Q39" s="25" t="str">
        <f>IF(Q3="","",Q3)</f>
        <v/>
      </c>
      <c r="R39" t="str">
        <f>IF(R3="","",R3)</f>
        <v>mL，Ｂの容器にコーヒーが何mLかはいって</v>
      </c>
    </row>
    <row r="40" spans="1:43" ht="20.149999999999999" customHeight="1" x14ac:dyDescent="0.2">
      <c r="A40" t="str">
        <f t="shared" si="0"/>
        <v/>
      </c>
      <c r="B40" t="str">
        <f t="shared" ref="B40:C50" si="1">IF(B4="","",B4)</f>
        <v/>
      </c>
      <c r="C40" t="str">
        <f t="shared" si="1"/>
        <v/>
      </c>
      <c r="D40" t="str">
        <f>IF(D4="","",D4)</f>
        <v>います。Ｂの容器から</v>
      </c>
      <c r="P40" s="25">
        <f ca="1">IF(P4="","",P4)</f>
        <v>500</v>
      </c>
      <c r="Q40" s="25" t="str">
        <f>IF(Q4="","",Q4)</f>
        <v/>
      </c>
      <c r="R40" s="25" t="str">
        <f>IF(R4="","",R4)</f>
        <v/>
      </c>
      <c r="S40" t="str">
        <f>IF(S4="","",S4)</f>
        <v>mL取り出して，Ａの容器に入れたところ，</v>
      </c>
    </row>
    <row r="41" spans="1:43" ht="20.149999999999999" customHeight="1" x14ac:dyDescent="0.2">
      <c r="A41" t="str">
        <f t="shared" si="0"/>
        <v/>
      </c>
      <c r="B41" t="str">
        <f t="shared" si="1"/>
        <v/>
      </c>
      <c r="C41" t="str">
        <f t="shared" si="1"/>
        <v/>
      </c>
      <c r="D41" t="str">
        <f>IF(D5="","",D5)</f>
        <v>Ａの容器のコーヒー牛乳とＢの容器のコーヒーの量の比が</v>
      </c>
      <c r="AH41" s="25">
        <f t="shared" ref="AH41:AQ41" ca="1" si="2">IF(AH5="","",AH5)</f>
        <v>11</v>
      </c>
      <c r="AI41" s="25" t="str">
        <f t="shared" si="2"/>
        <v/>
      </c>
      <c r="AJ41" s="25" t="str">
        <f t="shared" si="2"/>
        <v>：</v>
      </c>
      <c r="AK41" s="25" t="str">
        <f t="shared" si="2"/>
        <v/>
      </c>
      <c r="AL41" s="25">
        <f t="shared" ca="1" si="2"/>
        <v>3</v>
      </c>
      <c r="AM41" s="25" t="str">
        <f t="shared" si="2"/>
        <v/>
      </c>
      <c r="AN41" t="str">
        <f t="shared" si="2"/>
        <v/>
      </c>
      <c r="AO41" t="str">
        <f t="shared" si="2"/>
        <v/>
      </c>
      <c r="AP41" t="str">
        <f t="shared" si="2"/>
        <v/>
      </c>
      <c r="AQ41" t="str">
        <f t="shared" si="2"/>
        <v/>
      </c>
    </row>
    <row r="42" spans="1:43" ht="20.149999999999999" customHeight="1" x14ac:dyDescent="0.2">
      <c r="A42" t="str">
        <f t="shared" si="0"/>
        <v/>
      </c>
      <c r="B42" t="str">
        <f t="shared" si="1"/>
        <v/>
      </c>
      <c r="C42" t="str">
        <f t="shared" si="1"/>
        <v/>
      </c>
      <c r="D42" t="str">
        <f>IF(D6="","",D6)</f>
        <v>になりました。</v>
      </c>
      <c r="P42" t="str">
        <f t="shared" ref="P42:AG42" si="3">IF(P6="","",P6)</f>
        <v/>
      </c>
      <c r="Q42" t="str">
        <f t="shared" si="3"/>
        <v/>
      </c>
      <c r="R42" t="str">
        <f t="shared" si="3"/>
        <v/>
      </c>
      <c r="S42" t="str">
        <f t="shared" si="3"/>
        <v/>
      </c>
      <c r="T42" t="str">
        <f t="shared" si="3"/>
        <v/>
      </c>
      <c r="U42" t="str">
        <f t="shared" si="3"/>
        <v/>
      </c>
      <c r="V42" t="str">
        <f t="shared" si="3"/>
        <v/>
      </c>
      <c r="W42" t="str">
        <f t="shared" si="3"/>
        <v/>
      </c>
      <c r="X42" t="str">
        <f t="shared" si="3"/>
        <v/>
      </c>
      <c r="Y42" t="str">
        <f t="shared" si="3"/>
        <v/>
      </c>
      <c r="Z42" t="str">
        <f t="shared" si="3"/>
        <v/>
      </c>
      <c r="AA42" t="str">
        <f t="shared" si="3"/>
        <v/>
      </c>
      <c r="AB42" t="str">
        <f t="shared" si="3"/>
        <v/>
      </c>
      <c r="AC42" t="str">
        <f t="shared" si="3"/>
        <v/>
      </c>
      <c r="AD42" t="str">
        <f t="shared" si="3"/>
        <v/>
      </c>
      <c r="AE42" t="str">
        <f t="shared" si="3"/>
        <v/>
      </c>
      <c r="AF42" t="str">
        <f t="shared" si="3"/>
        <v/>
      </c>
      <c r="AG42" t="str">
        <f t="shared" si="3"/>
        <v/>
      </c>
      <c r="AH42" t="str">
        <f t="shared" ref="AH42:AQ42" si="4">IF(AH6="","",AH6)</f>
        <v/>
      </c>
      <c r="AI42" t="str">
        <f t="shared" si="4"/>
        <v/>
      </c>
      <c r="AJ42" t="str">
        <f t="shared" si="4"/>
        <v/>
      </c>
      <c r="AK42" t="str">
        <f t="shared" si="4"/>
        <v/>
      </c>
      <c r="AL42" t="str">
        <f t="shared" si="4"/>
        <v/>
      </c>
      <c r="AM42" t="str">
        <f t="shared" si="4"/>
        <v/>
      </c>
      <c r="AN42" t="str">
        <f t="shared" si="4"/>
        <v/>
      </c>
      <c r="AO42" t="str">
        <f t="shared" si="4"/>
        <v/>
      </c>
      <c r="AP42" t="str">
        <f t="shared" si="4"/>
        <v/>
      </c>
      <c r="AQ42" t="str">
        <f t="shared" si="4"/>
        <v/>
      </c>
    </row>
    <row r="43" spans="1:43" ht="20.149999999999999" customHeight="1" x14ac:dyDescent="0.2">
      <c r="A43" t="str">
        <f t="shared" si="0"/>
        <v/>
      </c>
      <c r="B43" t="str">
        <f t="shared" si="1"/>
        <v/>
      </c>
      <c r="C43" t="str">
        <f t="shared" si="1"/>
        <v/>
      </c>
      <c r="D43" t="str">
        <f>IF(D7="","",D7)</f>
        <v>はじめに，Ｂの容器には何mLのコーヒーがはいっていましたか。</v>
      </c>
    </row>
    <row r="44" spans="1:43" ht="20.149999999999999" customHeight="1" x14ac:dyDescent="0.2">
      <c r="A44" t="str">
        <f t="shared" si="0"/>
        <v/>
      </c>
      <c r="B44" t="str">
        <f t="shared" si="1"/>
        <v/>
      </c>
      <c r="C44" t="str">
        <f t="shared" si="1"/>
        <v/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</row>
    <row r="45" spans="1:43" ht="20.149999999999999" customHeight="1" x14ac:dyDescent="0.2">
      <c r="A45" t="str">
        <f t="shared" si="0"/>
        <v/>
      </c>
      <c r="B45" t="str">
        <f t="shared" si="1"/>
        <v/>
      </c>
      <c r="C45" t="str">
        <f t="shared" si="1"/>
        <v/>
      </c>
      <c r="D45" s="18" t="s">
        <v>274</v>
      </c>
    </row>
    <row r="46" spans="1:43" ht="20.149999999999999" customHeight="1" x14ac:dyDescent="0.2">
      <c r="A46" t="str">
        <f t="shared" si="0"/>
        <v/>
      </c>
      <c r="B46" t="str">
        <f t="shared" si="1"/>
        <v/>
      </c>
      <c r="C46" t="str">
        <f t="shared" si="1"/>
        <v/>
      </c>
      <c r="D46" s="18" t="s">
        <v>249</v>
      </c>
      <c r="E46" s="36">
        <f ca="1">O39</f>
        <v>600</v>
      </c>
      <c r="F46" s="36"/>
      <c r="G46" s="36"/>
      <c r="H46" s="36" t="s">
        <v>273</v>
      </c>
      <c r="I46" s="36"/>
      <c r="J46" s="36">
        <f ca="1">P40</f>
        <v>500</v>
      </c>
      <c r="K46" s="36"/>
      <c r="L46" s="36"/>
      <c r="M46" s="18" t="s">
        <v>248</v>
      </c>
      <c r="N46" s="36" t="s">
        <v>237</v>
      </c>
      <c r="O46" s="36"/>
      <c r="P46" s="18" t="s">
        <v>249</v>
      </c>
      <c r="Q46" s="36" t="s">
        <v>236</v>
      </c>
      <c r="R46" s="36"/>
      <c r="S46" s="36" t="s">
        <v>250</v>
      </c>
      <c r="T46" s="36"/>
      <c r="U46" s="36">
        <f ca="1">P40</f>
        <v>500</v>
      </c>
      <c r="V46" s="36"/>
      <c r="W46" s="36"/>
      <c r="X46" s="18" t="s">
        <v>248</v>
      </c>
      <c r="Y46" s="36" t="s">
        <v>238</v>
      </c>
      <c r="Z46" s="36"/>
      <c r="AA46" s="36">
        <f ca="1">AH41</f>
        <v>11</v>
      </c>
      <c r="AB46" s="36" t="str">
        <f>IF(AB10="","",AB10)</f>
        <v/>
      </c>
      <c r="AC46" s="36" t="s">
        <v>237</v>
      </c>
      <c r="AD46" s="36" t="str">
        <f>IF(AD10="","",AD10)</f>
        <v/>
      </c>
      <c r="AE46" s="36">
        <f ca="1">AL41</f>
        <v>3</v>
      </c>
      <c r="AF46" s="36" t="str">
        <f t="shared" ref="AF46:AQ46" si="5">IF(AF10="","",AF10)</f>
        <v/>
      </c>
      <c r="AG46" t="str">
        <f t="shared" si="5"/>
        <v/>
      </c>
      <c r="AH46" t="str">
        <f t="shared" si="5"/>
        <v/>
      </c>
      <c r="AI46" t="str">
        <f t="shared" si="5"/>
        <v/>
      </c>
      <c r="AJ46" t="str">
        <f t="shared" si="5"/>
        <v/>
      </c>
      <c r="AK46" t="str">
        <f t="shared" si="5"/>
        <v/>
      </c>
      <c r="AL46" t="str">
        <f t="shared" si="5"/>
        <v/>
      </c>
      <c r="AM46" t="str">
        <f t="shared" si="5"/>
        <v/>
      </c>
      <c r="AN46" t="str">
        <f t="shared" si="5"/>
        <v/>
      </c>
      <c r="AO46" t="str">
        <f t="shared" si="5"/>
        <v/>
      </c>
      <c r="AP46" t="str">
        <f t="shared" si="5"/>
        <v/>
      </c>
      <c r="AQ46" t="str">
        <f t="shared" si="5"/>
        <v/>
      </c>
    </row>
    <row r="47" spans="1:43" ht="20.149999999999999" customHeight="1" x14ac:dyDescent="0.2">
      <c r="A47" t="str">
        <f t="shared" si="0"/>
        <v/>
      </c>
      <c r="B47" t="str">
        <f t="shared" si="1"/>
        <v/>
      </c>
      <c r="C47" t="str">
        <f t="shared" si="1"/>
        <v/>
      </c>
      <c r="D47" t="str">
        <f t="shared" ref="D47:I50" si="6">IF(D11="","",D11)</f>
        <v/>
      </c>
      <c r="E47" t="str">
        <f t="shared" si="6"/>
        <v/>
      </c>
      <c r="F47" t="str">
        <f t="shared" si="6"/>
        <v/>
      </c>
      <c r="G47" t="str">
        <f t="shared" si="6"/>
        <v/>
      </c>
      <c r="H47" t="str">
        <f t="shared" si="6"/>
        <v/>
      </c>
      <c r="I47" t="str">
        <f t="shared" si="6"/>
        <v/>
      </c>
      <c r="J47" s="36">
        <f ca="1">E46+J46</f>
        <v>1100</v>
      </c>
      <c r="K47" s="36"/>
      <c r="L47" s="36"/>
      <c r="M47" s="36"/>
      <c r="N47" s="36" t="s">
        <v>237</v>
      </c>
      <c r="O47" s="36"/>
      <c r="P47" s="18" t="s">
        <v>249</v>
      </c>
      <c r="Q47" s="36" t="s">
        <v>236</v>
      </c>
      <c r="R47" s="36"/>
      <c r="S47" s="36" t="s">
        <v>250</v>
      </c>
      <c r="T47" s="36"/>
      <c r="U47" s="36">
        <f ca="1">U46</f>
        <v>500</v>
      </c>
      <c r="V47" s="36"/>
      <c r="W47" s="36"/>
      <c r="X47" s="18" t="s">
        <v>248</v>
      </c>
      <c r="Y47" s="36" t="s">
        <v>238</v>
      </c>
      <c r="Z47" s="36"/>
      <c r="AA47" s="36">
        <f ca="1">AA46</f>
        <v>11</v>
      </c>
      <c r="AB47" s="36" t="str">
        <f>IF(AB11="","",AB11)</f>
        <v/>
      </c>
      <c r="AC47" s="36" t="s">
        <v>237</v>
      </c>
      <c r="AD47" s="36" t="str">
        <f>IF(AD11="","",AD11)</f>
        <v/>
      </c>
      <c r="AE47" s="36">
        <f ca="1">AE46</f>
        <v>3</v>
      </c>
      <c r="AF47" s="36" t="str">
        <f t="shared" ref="AF47:AQ47" si="7">IF(AF11="","",AF11)</f>
        <v/>
      </c>
      <c r="AG47" t="str">
        <f t="shared" si="7"/>
        <v/>
      </c>
      <c r="AH47" t="str">
        <f t="shared" si="7"/>
        <v/>
      </c>
      <c r="AI47" t="str">
        <f t="shared" si="7"/>
        <v/>
      </c>
      <c r="AJ47" t="str">
        <f t="shared" si="7"/>
        <v/>
      </c>
      <c r="AK47" t="str">
        <f t="shared" si="7"/>
        <v/>
      </c>
      <c r="AL47" t="str">
        <f t="shared" si="7"/>
        <v/>
      </c>
      <c r="AM47" t="str">
        <f t="shared" si="7"/>
        <v/>
      </c>
      <c r="AN47" t="str">
        <f t="shared" si="7"/>
        <v/>
      </c>
      <c r="AO47" t="str">
        <f t="shared" si="7"/>
        <v/>
      </c>
      <c r="AP47" t="str">
        <f t="shared" si="7"/>
        <v/>
      </c>
      <c r="AQ47" t="str">
        <f t="shared" si="7"/>
        <v/>
      </c>
    </row>
    <row r="48" spans="1:43" ht="20.149999999999999" customHeight="1" x14ac:dyDescent="0.2">
      <c r="A48" t="str">
        <f t="shared" si="0"/>
        <v/>
      </c>
      <c r="B48" t="str">
        <f t="shared" si="1"/>
        <v/>
      </c>
      <c r="C48" t="str">
        <f t="shared" si="1"/>
        <v/>
      </c>
      <c r="D48" t="str">
        <f t="shared" si="6"/>
        <v/>
      </c>
      <c r="E48" t="str">
        <f t="shared" si="6"/>
        <v/>
      </c>
      <c r="F48" t="str">
        <f t="shared" si="6"/>
        <v/>
      </c>
      <c r="G48" t="str">
        <f t="shared" si="6"/>
        <v/>
      </c>
      <c r="H48" t="str">
        <f t="shared" si="6"/>
        <v/>
      </c>
      <c r="I48" t="str">
        <f t="shared" si="6"/>
        <v/>
      </c>
      <c r="J48" t="str">
        <f t="shared" ref="J48:M50" si="8">IF(J12="","",J12)</f>
        <v/>
      </c>
      <c r="K48" t="str">
        <f t="shared" si="8"/>
        <v/>
      </c>
      <c r="L48" t="str">
        <f t="shared" si="8"/>
        <v/>
      </c>
      <c r="M48" t="str">
        <f t="shared" si="8"/>
        <v/>
      </c>
      <c r="N48" s="36">
        <f ca="1">IF(AA47=1,"",AA47)</f>
        <v>11</v>
      </c>
      <c r="O48" s="36"/>
      <c r="P48" s="18" t="str">
        <f ca="1">IF(N48="","","(")</f>
        <v>(</v>
      </c>
      <c r="Q48" s="36" t="s">
        <v>236</v>
      </c>
      <c r="R48" s="36"/>
      <c r="S48" s="36" t="s">
        <v>250</v>
      </c>
      <c r="T48" s="36"/>
      <c r="U48" s="36">
        <f ca="1">U47</f>
        <v>500</v>
      </c>
      <c r="V48" s="36"/>
      <c r="W48" s="36"/>
      <c r="X48" s="18" t="str">
        <f ca="1">IF(N48="","",")")</f>
        <v>)</v>
      </c>
      <c r="Y48" s="36" t="s">
        <v>238</v>
      </c>
      <c r="Z48" s="36"/>
      <c r="AA48" s="40">
        <f ca="1">J47*AE47</f>
        <v>3300</v>
      </c>
      <c r="AB48" s="40"/>
      <c r="AC48" s="40"/>
      <c r="AD48" s="40"/>
      <c r="AE48" t="str">
        <f>IF(AE12="","",AE12)</f>
        <v/>
      </c>
      <c r="AF48" t="str">
        <f t="shared" ref="AF48:AQ48" si="9">IF(AF12="","",AF12)</f>
        <v/>
      </c>
      <c r="AG48" t="str">
        <f t="shared" si="9"/>
        <v/>
      </c>
      <c r="AH48" t="str">
        <f t="shared" si="9"/>
        <v/>
      </c>
      <c r="AI48" t="str">
        <f t="shared" si="9"/>
        <v/>
      </c>
      <c r="AJ48" t="str">
        <f t="shared" si="9"/>
        <v/>
      </c>
      <c r="AK48" t="str">
        <f t="shared" si="9"/>
        <v/>
      </c>
      <c r="AL48" t="str">
        <f t="shared" si="9"/>
        <v/>
      </c>
      <c r="AM48" t="str">
        <f t="shared" si="9"/>
        <v/>
      </c>
      <c r="AN48" t="str">
        <f t="shared" si="9"/>
        <v/>
      </c>
      <c r="AO48" t="str">
        <f t="shared" si="9"/>
        <v/>
      </c>
      <c r="AP48" t="str">
        <f t="shared" si="9"/>
        <v/>
      </c>
      <c r="AQ48" t="str">
        <f t="shared" si="9"/>
        <v/>
      </c>
    </row>
    <row r="49" spans="1:43" ht="20.149999999999999" customHeight="1" x14ac:dyDescent="0.2">
      <c r="A49" t="str">
        <f t="shared" si="0"/>
        <v/>
      </c>
      <c r="B49" t="str">
        <f t="shared" si="1"/>
        <v/>
      </c>
      <c r="C49" t="str">
        <f t="shared" si="1"/>
        <v/>
      </c>
      <c r="D49" t="str">
        <f t="shared" si="6"/>
        <v/>
      </c>
      <c r="E49" t="str">
        <f t="shared" si="6"/>
        <v/>
      </c>
      <c r="F49" t="str">
        <f t="shared" si="6"/>
        <v/>
      </c>
      <c r="G49" t="str">
        <f t="shared" si="6"/>
        <v/>
      </c>
      <c r="H49" t="str">
        <f t="shared" si="6"/>
        <v/>
      </c>
      <c r="I49" t="str">
        <f t="shared" si="6"/>
        <v/>
      </c>
      <c r="J49" t="str">
        <f t="shared" si="8"/>
        <v/>
      </c>
      <c r="K49" t="str">
        <f t="shared" si="8"/>
        <v/>
      </c>
      <c r="L49" t="str">
        <f t="shared" si="8"/>
        <v/>
      </c>
      <c r="M49" t="str">
        <f t="shared" si="8"/>
        <v/>
      </c>
      <c r="N49" s="18" t="str">
        <f>IF(N13="","",N13)</f>
        <v/>
      </c>
      <c r="O49" s="36">
        <f ca="1">IF(N48="","",N48)</f>
        <v>11</v>
      </c>
      <c r="P49" s="36"/>
      <c r="Q49" s="36" t="s">
        <v>236</v>
      </c>
      <c r="R49" s="36"/>
      <c r="S49" s="36" t="str">
        <f>S48</f>
        <v>－</v>
      </c>
      <c r="T49" s="36"/>
      <c r="U49" s="36">
        <f ca="1">AA47*U48</f>
        <v>5500</v>
      </c>
      <c r="V49" s="36"/>
      <c r="W49" s="36"/>
      <c r="X49" s="36"/>
      <c r="Y49" s="36" t="s">
        <v>238</v>
      </c>
      <c r="Z49" s="36"/>
      <c r="AA49" s="40">
        <f ca="1">AA48</f>
        <v>3300</v>
      </c>
      <c r="AB49" s="40"/>
      <c r="AC49" s="40"/>
      <c r="AD49" s="40"/>
      <c r="AE49" t="str">
        <f>IF(AE13="","",AE13)</f>
        <v/>
      </c>
      <c r="AF49" t="str">
        <f t="shared" ref="AF49:AQ49" si="10">IF(AF13="","",AF13)</f>
        <v/>
      </c>
      <c r="AG49" t="str">
        <f t="shared" si="10"/>
        <v/>
      </c>
      <c r="AH49" t="str">
        <f t="shared" si="10"/>
        <v/>
      </c>
      <c r="AI49" t="str">
        <f t="shared" si="10"/>
        <v/>
      </c>
      <c r="AJ49" t="str">
        <f t="shared" si="10"/>
        <v/>
      </c>
      <c r="AK49" t="str">
        <f t="shared" si="10"/>
        <v/>
      </c>
      <c r="AL49" t="str">
        <f t="shared" si="10"/>
        <v/>
      </c>
      <c r="AM49" t="str">
        <f t="shared" si="10"/>
        <v/>
      </c>
      <c r="AN49" t="str">
        <f t="shared" si="10"/>
        <v/>
      </c>
      <c r="AO49" t="str">
        <f t="shared" si="10"/>
        <v/>
      </c>
      <c r="AP49" t="str">
        <f t="shared" si="10"/>
        <v/>
      </c>
      <c r="AQ49" t="str">
        <f t="shared" si="10"/>
        <v/>
      </c>
    </row>
    <row r="50" spans="1:43" ht="20.149999999999999" customHeight="1" x14ac:dyDescent="0.2">
      <c r="A50" t="str">
        <f t="shared" si="0"/>
        <v/>
      </c>
      <c r="B50" t="str">
        <f t="shared" si="1"/>
        <v/>
      </c>
      <c r="C50" t="str">
        <f t="shared" si="1"/>
        <v/>
      </c>
      <c r="D50" t="str">
        <f t="shared" si="6"/>
        <v/>
      </c>
      <c r="E50" t="str">
        <f t="shared" si="6"/>
        <v/>
      </c>
      <c r="F50" t="str">
        <f t="shared" si="6"/>
        <v/>
      </c>
      <c r="G50" t="str">
        <f t="shared" si="6"/>
        <v/>
      </c>
      <c r="H50" t="str">
        <f t="shared" si="6"/>
        <v/>
      </c>
      <c r="I50" t="str">
        <f t="shared" si="6"/>
        <v/>
      </c>
      <c r="J50" t="str">
        <f t="shared" si="8"/>
        <v/>
      </c>
      <c r="K50" t="str">
        <f t="shared" si="8"/>
        <v/>
      </c>
      <c r="L50" t="str">
        <f t="shared" si="8"/>
        <v/>
      </c>
      <c r="M50" t="str">
        <f t="shared" si="8"/>
        <v/>
      </c>
      <c r="N50" t="str">
        <f>IF(N14="","",N14)</f>
        <v/>
      </c>
      <c r="O50" t="str">
        <f t="shared" ref="O50:T50" si="11">IF(O14="","",O14)</f>
        <v/>
      </c>
      <c r="P50" t="str">
        <f t="shared" si="11"/>
        <v/>
      </c>
      <c r="Q50" t="str">
        <f t="shared" si="11"/>
        <v/>
      </c>
      <c r="R50" t="str">
        <f t="shared" si="11"/>
        <v/>
      </c>
      <c r="S50" t="str">
        <f t="shared" si="11"/>
        <v/>
      </c>
      <c r="T50" t="str">
        <f t="shared" si="11"/>
        <v/>
      </c>
      <c r="U50" s="36">
        <f ca="1">IF(O49="","",O49)</f>
        <v>11</v>
      </c>
      <c r="V50" s="36"/>
      <c r="W50" s="36" t="s">
        <v>236</v>
      </c>
      <c r="X50" s="36"/>
      <c r="Y50" s="36" t="s">
        <v>238</v>
      </c>
      <c r="Z50" s="36"/>
      <c r="AA50" s="40">
        <f ca="1">U49+AA49</f>
        <v>8800</v>
      </c>
      <c r="AB50" s="40"/>
      <c r="AC50" s="40"/>
      <c r="AD50" s="40"/>
      <c r="AE50" s="40"/>
      <c r="AF50" t="str">
        <f t="shared" ref="AF50:AQ50" si="12">IF(AF14="","",AF14)</f>
        <v/>
      </c>
      <c r="AG50" t="str">
        <f t="shared" si="12"/>
        <v/>
      </c>
      <c r="AH50" t="str">
        <f t="shared" si="12"/>
        <v/>
      </c>
      <c r="AI50" t="str">
        <f t="shared" si="12"/>
        <v/>
      </c>
      <c r="AJ50" t="str">
        <f t="shared" si="12"/>
        <v/>
      </c>
      <c r="AK50" t="str">
        <f t="shared" si="12"/>
        <v/>
      </c>
      <c r="AL50" t="str">
        <f t="shared" si="12"/>
        <v/>
      </c>
      <c r="AM50" t="str">
        <f t="shared" si="12"/>
        <v/>
      </c>
      <c r="AN50" t="str">
        <f t="shared" si="12"/>
        <v/>
      </c>
      <c r="AO50" t="str">
        <f t="shared" si="12"/>
        <v/>
      </c>
      <c r="AP50" t="str">
        <f t="shared" si="12"/>
        <v/>
      </c>
      <c r="AQ50" t="str">
        <f t="shared" si="12"/>
        <v/>
      </c>
    </row>
    <row r="51" spans="1:43" ht="20.149999999999999" customHeight="1" x14ac:dyDescent="0.2">
      <c r="A51" t="str">
        <f t="shared" ref="A51:V51" si="13">IF(A18="","",A18)</f>
        <v/>
      </c>
      <c r="B51" t="str">
        <f t="shared" si="13"/>
        <v/>
      </c>
      <c r="C51" t="str">
        <f t="shared" si="13"/>
        <v/>
      </c>
      <c r="D51" t="str">
        <f t="shared" si="13"/>
        <v/>
      </c>
      <c r="E51" t="str">
        <f t="shared" si="13"/>
        <v/>
      </c>
      <c r="F51" t="str">
        <f t="shared" si="13"/>
        <v/>
      </c>
      <c r="G51" t="str">
        <f t="shared" si="13"/>
        <v/>
      </c>
      <c r="H51" t="str">
        <f t="shared" si="13"/>
        <v/>
      </c>
      <c r="I51" t="str">
        <f t="shared" si="13"/>
        <v/>
      </c>
      <c r="J51" t="str">
        <f t="shared" si="13"/>
        <v/>
      </c>
      <c r="K51" t="str">
        <f t="shared" si="13"/>
        <v/>
      </c>
      <c r="L51" t="str">
        <f t="shared" si="13"/>
        <v/>
      </c>
      <c r="M51" t="str">
        <f t="shared" si="13"/>
        <v/>
      </c>
      <c r="N51" t="str">
        <f t="shared" si="13"/>
        <v/>
      </c>
      <c r="O51" t="str">
        <f t="shared" si="13"/>
        <v/>
      </c>
      <c r="P51" t="str">
        <f t="shared" si="13"/>
        <v/>
      </c>
      <c r="Q51" t="str">
        <f t="shared" si="13"/>
        <v/>
      </c>
      <c r="R51" t="str">
        <f t="shared" si="13"/>
        <v/>
      </c>
      <c r="S51" t="str">
        <f t="shared" si="13"/>
        <v/>
      </c>
      <c r="T51" t="str">
        <f t="shared" si="13"/>
        <v/>
      </c>
      <c r="U51" t="str">
        <f t="shared" si="13"/>
        <v/>
      </c>
      <c r="V51" t="str">
        <f t="shared" si="13"/>
        <v/>
      </c>
      <c r="W51" s="36" t="s">
        <v>236</v>
      </c>
      <c r="X51" s="36"/>
      <c r="Y51" s="36" t="s">
        <v>238</v>
      </c>
      <c r="Z51" s="36"/>
      <c r="AA51" s="40">
        <f ca="1">AA50/U50</f>
        <v>800</v>
      </c>
      <c r="AB51" s="40"/>
      <c r="AC51" s="40"/>
      <c r="AD51" s="40"/>
      <c r="AE51" t="str">
        <f t="shared" ref="AE51:AQ51" si="14">IF(AE18="","",AE18)</f>
        <v/>
      </c>
      <c r="AF51" t="str">
        <f t="shared" si="14"/>
        <v/>
      </c>
      <c r="AG51" t="str">
        <f t="shared" si="14"/>
        <v/>
      </c>
      <c r="AH51" t="str">
        <f t="shared" si="14"/>
        <v/>
      </c>
      <c r="AI51" t="str">
        <f t="shared" si="14"/>
        <v/>
      </c>
      <c r="AJ51" t="str">
        <f t="shared" si="14"/>
        <v/>
      </c>
      <c r="AK51" t="str">
        <f t="shared" si="14"/>
        <v/>
      </c>
      <c r="AL51" t="str">
        <f t="shared" si="14"/>
        <v/>
      </c>
      <c r="AM51" t="str">
        <f t="shared" si="14"/>
        <v/>
      </c>
      <c r="AN51" t="str">
        <f t="shared" si="14"/>
        <v/>
      </c>
      <c r="AO51" t="str">
        <f t="shared" si="14"/>
        <v/>
      </c>
      <c r="AP51" t="str">
        <f t="shared" si="14"/>
        <v/>
      </c>
      <c r="AQ51" t="str">
        <f t="shared" si="14"/>
        <v/>
      </c>
    </row>
    <row r="52" spans="1:43" ht="20.149999999999999" customHeight="1" x14ac:dyDescent="0.2">
      <c r="AK52" s="34">
        <f ca="1">AA51</f>
        <v>800</v>
      </c>
      <c r="AL52" s="34"/>
      <c r="AM52" s="34"/>
      <c r="AN52" s="34" t="s">
        <v>276</v>
      </c>
      <c r="AO52" s="34"/>
    </row>
    <row r="53" spans="1:43" ht="20.149999999999999" customHeight="1" x14ac:dyDescent="0.2">
      <c r="AK53" s="19"/>
      <c r="AL53" s="19"/>
      <c r="AM53" s="19"/>
      <c r="AN53" s="19"/>
      <c r="AO53" s="19"/>
    </row>
    <row r="54" spans="1:43" ht="20.149999999999999" customHeight="1" x14ac:dyDescent="0.2">
      <c r="AK54" s="19"/>
      <c r="AL54" s="19"/>
      <c r="AM54" s="19"/>
      <c r="AN54" s="19"/>
      <c r="AO54" s="19"/>
    </row>
    <row r="55" spans="1:43" ht="20.149999999999999" customHeight="1" x14ac:dyDescent="0.2">
      <c r="A55" t="str">
        <f t="shared" ref="A55:A69" si="15">IF(A19="","",A19)</f>
        <v>２．</v>
      </c>
      <c r="D55" t="str">
        <f t="shared" ref="D55:D60" si="16">IF(D19="","",D19)</f>
        <v>ごま油が</v>
      </c>
      <c r="I55" s="25">
        <f ca="1">IF(I19="","",I19)</f>
        <v>40</v>
      </c>
      <c r="J55" s="25" t="str">
        <f>IF(J19="","",J19)</f>
        <v/>
      </c>
      <c r="K55" t="str">
        <f>IF(K19="","",K19)</f>
        <v>mL，ポン酢が</v>
      </c>
      <c r="S55" s="25">
        <f ca="1">IF(S19="","",S19)</f>
        <v>150</v>
      </c>
      <c r="T55" s="25" t="str">
        <f>IF(T19="","",T19)</f>
        <v/>
      </c>
      <c r="U55" s="25" t="str">
        <f>IF(U19="","",U19)</f>
        <v/>
      </c>
      <c r="V55" t="str">
        <f>IF(V19="","",V19)</f>
        <v>mLあります。</v>
      </c>
    </row>
    <row r="56" spans="1:43" ht="20.149999999999999" customHeight="1" x14ac:dyDescent="0.2">
      <c r="A56" t="str">
        <f t="shared" si="15"/>
        <v/>
      </c>
      <c r="B56" t="str">
        <f t="shared" ref="B56:C69" si="17">IF(B20="","",B20)</f>
        <v/>
      </c>
      <c r="C56" t="str">
        <f t="shared" si="17"/>
        <v/>
      </c>
      <c r="D56" t="str">
        <f t="shared" si="16"/>
        <v>これらに，それぞれ同じ量のごま油とぽん酢を増やしてから混ぜ合わせ，</v>
      </c>
    </row>
    <row r="57" spans="1:43" ht="20.149999999999999" customHeight="1" x14ac:dyDescent="0.2">
      <c r="A57" t="str">
        <f t="shared" si="15"/>
        <v/>
      </c>
      <c r="B57" t="str">
        <f t="shared" si="17"/>
        <v/>
      </c>
      <c r="C57" t="str">
        <f t="shared" si="17"/>
        <v/>
      </c>
      <c r="D57" t="str">
        <f t="shared" si="16"/>
        <v>ごま油とポン酢の量の比が</v>
      </c>
      <c r="S57" s="25">
        <f t="shared" ref="S57:Y57" ca="1" si="18">IF(S21="","",S21)</f>
        <v>6</v>
      </c>
      <c r="T57" s="25" t="str">
        <f t="shared" si="18"/>
        <v/>
      </c>
      <c r="U57" s="25" t="str">
        <f t="shared" si="18"/>
        <v>：</v>
      </c>
      <c r="V57" s="25" t="str">
        <f t="shared" si="18"/>
        <v/>
      </c>
      <c r="W57" s="25">
        <f t="shared" ca="1" si="18"/>
        <v>17</v>
      </c>
      <c r="X57" s="25" t="str">
        <f t="shared" si="18"/>
        <v/>
      </c>
      <c r="Y57" t="str">
        <f t="shared" si="18"/>
        <v>となる中華ドレッシングをつく</v>
      </c>
    </row>
    <row r="58" spans="1:43" ht="20.149999999999999" customHeight="1" x14ac:dyDescent="0.2">
      <c r="A58" t="str">
        <f t="shared" si="15"/>
        <v/>
      </c>
      <c r="B58" t="str">
        <f t="shared" si="17"/>
        <v/>
      </c>
      <c r="C58" t="str">
        <f t="shared" si="17"/>
        <v/>
      </c>
      <c r="D58" t="str">
        <f t="shared" si="16"/>
        <v>ります。</v>
      </c>
    </row>
    <row r="59" spans="1:43" ht="20.149999999999999" customHeight="1" x14ac:dyDescent="0.2">
      <c r="A59" t="str">
        <f t="shared" si="15"/>
        <v/>
      </c>
      <c r="B59" t="str">
        <f t="shared" si="17"/>
        <v/>
      </c>
      <c r="C59" t="str">
        <f t="shared" si="17"/>
        <v/>
      </c>
      <c r="D59" t="str">
        <f t="shared" si="16"/>
        <v>ごま油とぽん酢を，何mLずつ増やせばよいですか。</v>
      </c>
    </row>
    <row r="60" spans="1:43" ht="20.149999999999999" customHeight="1" x14ac:dyDescent="0.2">
      <c r="A60" t="str">
        <f t="shared" si="15"/>
        <v/>
      </c>
      <c r="B60" t="str">
        <f t="shared" si="17"/>
        <v/>
      </c>
      <c r="C60" t="str">
        <f t="shared" si="17"/>
        <v/>
      </c>
      <c r="D60" t="str">
        <f t="shared" si="16"/>
        <v/>
      </c>
      <c r="E60" t="str">
        <f t="shared" ref="E60:AQ60" si="19">IF(E24="","",E24)</f>
        <v/>
      </c>
      <c r="F60" t="str">
        <f t="shared" si="19"/>
        <v/>
      </c>
      <c r="G60" t="str">
        <f t="shared" si="19"/>
        <v/>
      </c>
      <c r="H60" t="str">
        <f t="shared" si="19"/>
        <v/>
      </c>
      <c r="I60" t="str">
        <f t="shared" si="19"/>
        <v/>
      </c>
      <c r="J60" t="str">
        <f t="shared" si="19"/>
        <v/>
      </c>
      <c r="K60" t="str">
        <f t="shared" si="19"/>
        <v/>
      </c>
      <c r="L60" t="str">
        <f t="shared" si="19"/>
        <v/>
      </c>
      <c r="M60" t="str">
        <f t="shared" si="19"/>
        <v/>
      </c>
      <c r="N60" t="str">
        <f t="shared" si="19"/>
        <v/>
      </c>
      <c r="O60" t="str">
        <f t="shared" si="19"/>
        <v/>
      </c>
      <c r="P60" t="str">
        <f t="shared" si="19"/>
        <v/>
      </c>
      <c r="Q60" t="str">
        <f t="shared" si="19"/>
        <v/>
      </c>
      <c r="R60" t="str">
        <f t="shared" si="19"/>
        <v/>
      </c>
      <c r="S60" t="str">
        <f t="shared" si="19"/>
        <v/>
      </c>
      <c r="T60" t="str">
        <f t="shared" si="19"/>
        <v/>
      </c>
      <c r="U60" t="str">
        <f t="shared" si="19"/>
        <v/>
      </c>
      <c r="V60" t="str">
        <f t="shared" si="19"/>
        <v/>
      </c>
      <c r="W60" t="str">
        <f t="shared" si="19"/>
        <v/>
      </c>
      <c r="X60" t="str">
        <f t="shared" si="19"/>
        <v/>
      </c>
      <c r="Y60" t="str">
        <f t="shared" si="19"/>
        <v/>
      </c>
      <c r="Z60" t="str">
        <f t="shared" si="19"/>
        <v/>
      </c>
      <c r="AA60" t="str">
        <f t="shared" si="19"/>
        <v/>
      </c>
      <c r="AB60" t="str">
        <f t="shared" si="19"/>
        <v/>
      </c>
      <c r="AC60" t="str">
        <f t="shared" si="19"/>
        <v/>
      </c>
      <c r="AD60" t="str">
        <f t="shared" si="19"/>
        <v/>
      </c>
      <c r="AE60" t="str">
        <f t="shared" si="19"/>
        <v/>
      </c>
      <c r="AF60" t="str">
        <f t="shared" si="19"/>
        <v/>
      </c>
      <c r="AG60" t="str">
        <f t="shared" si="19"/>
        <v/>
      </c>
      <c r="AH60" t="str">
        <f t="shared" si="19"/>
        <v/>
      </c>
      <c r="AI60" t="str">
        <f t="shared" si="19"/>
        <v/>
      </c>
      <c r="AJ60" t="str">
        <f t="shared" si="19"/>
        <v/>
      </c>
      <c r="AK60" t="str">
        <f t="shared" si="19"/>
        <v/>
      </c>
      <c r="AL60" t="str">
        <f t="shared" si="19"/>
        <v/>
      </c>
      <c r="AM60" t="str">
        <f t="shared" si="19"/>
        <v/>
      </c>
      <c r="AN60" t="str">
        <f t="shared" si="19"/>
        <v/>
      </c>
      <c r="AO60" t="str">
        <f t="shared" si="19"/>
        <v/>
      </c>
      <c r="AP60" t="str">
        <f t="shared" si="19"/>
        <v/>
      </c>
      <c r="AQ60" t="str">
        <f t="shared" si="19"/>
        <v/>
      </c>
    </row>
    <row r="61" spans="1:43" ht="20.149999999999999" customHeight="1" x14ac:dyDescent="0.2">
      <c r="A61" t="str">
        <f t="shared" si="15"/>
        <v/>
      </c>
      <c r="B61" t="str">
        <f t="shared" si="17"/>
        <v/>
      </c>
      <c r="C61" t="str">
        <f t="shared" si="17"/>
        <v/>
      </c>
      <c r="D61" s="18" t="s">
        <v>286</v>
      </c>
    </row>
    <row r="62" spans="1:43" ht="20.149999999999999" customHeight="1" x14ac:dyDescent="0.2">
      <c r="A62" t="str">
        <f t="shared" si="15"/>
        <v/>
      </c>
      <c r="B62" t="str">
        <f t="shared" si="17"/>
        <v/>
      </c>
      <c r="C62" t="str">
        <f t="shared" si="17"/>
        <v/>
      </c>
      <c r="D62" s="18" t="s">
        <v>249</v>
      </c>
      <c r="E62" s="36">
        <f ca="1">I55</f>
        <v>40</v>
      </c>
      <c r="F62" s="36"/>
      <c r="G62" s="36" t="s">
        <v>273</v>
      </c>
      <c r="H62" s="36"/>
      <c r="I62" s="36" t="s">
        <v>236</v>
      </c>
      <c r="J62" s="36"/>
      <c r="K62" s="18" t="s">
        <v>248</v>
      </c>
      <c r="L62" s="36" t="s">
        <v>237</v>
      </c>
      <c r="M62" s="36"/>
      <c r="N62" s="18" t="s">
        <v>249</v>
      </c>
      <c r="O62" s="36">
        <f ca="1">S55</f>
        <v>150</v>
      </c>
      <c r="P62" s="36"/>
      <c r="Q62" s="36"/>
      <c r="R62" s="36" t="s">
        <v>273</v>
      </c>
      <c r="S62" s="36"/>
      <c r="T62" s="36" t="s">
        <v>236</v>
      </c>
      <c r="U62" s="36"/>
      <c r="V62" s="18" t="s">
        <v>248</v>
      </c>
      <c r="W62" s="36" t="s">
        <v>238</v>
      </c>
      <c r="X62" s="36"/>
      <c r="Y62" s="36">
        <f ca="1">S57</f>
        <v>6</v>
      </c>
      <c r="Z62" s="36"/>
      <c r="AA62" s="36" t="s">
        <v>237</v>
      </c>
      <c r="AB62" s="36"/>
      <c r="AC62" s="36">
        <f ca="1">W57</f>
        <v>17</v>
      </c>
      <c r="AD62" s="36"/>
      <c r="AE62" s="18" t="str">
        <f t="shared" ref="AE62:AQ62" si="20">IF(AE26="","",AE26)</f>
        <v/>
      </c>
      <c r="AF62" s="18" t="str">
        <f t="shared" si="20"/>
        <v/>
      </c>
      <c r="AG62" s="18" t="str">
        <f t="shared" si="20"/>
        <v/>
      </c>
      <c r="AH62" s="18" t="str">
        <f t="shared" si="20"/>
        <v/>
      </c>
      <c r="AI62" s="18" t="str">
        <f t="shared" si="20"/>
        <v/>
      </c>
      <c r="AJ62" s="18" t="str">
        <f t="shared" si="20"/>
        <v/>
      </c>
      <c r="AK62" s="18" t="str">
        <f t="shared" si="20"/>
        <v/>
      </c>
      <c r="AL62" s="18" t="str">
        <f t="shared" si="20"/>
        <v/>
      </c>
      <c r="AM62" s="18" t="str">
        <f t="shared" si="20"/>
        <v/>
      </c>
      <c r="AN62" s="18" t="str">
        <f t="shared" si="20"/>
        <v/>
      </c>
      <c r="AO62" s="18" t="str">
        <f t="shared" si="20"/>
        <v/>
      </c>
      <c r="AP62" s="18" t="str">
        <f t="shared" si="20"/>
        <v/>
      </c>
      <c r="AQ62" s="18" t="str">
        <f t="shared" si="20"/>
        <v/>
      </c>
    </row>
    <row r="63" spans="1:43" ht="20.149999999999999" customHeight="1" x14ac:dyDescent="0.2">
      <c r="A63" t="str">
        <f t="shared" si="15"/>
        <v/>
      </c>
      <c r="B63" t="str">
        <f t="shared" si="17"/>
        <v/>
      </c>
      <c r="C63" t="str">
        <f t="shared" si="17"/>
        <v/>
      </c>
      <c r="D63" t="str">
        <f t="shared" ref="D63:K69" si="21">IF(D27="","",D27)</f>
        <v/>
      </c>
      <c r="E63" t="str">
        <f t="shared" si="21"/>
        <v/>
      </c>
      <c r="F63" t="str">
        <f t="shared" si="21"/>
        <v/>
      </c>
      <c r="G63" t="str">
        <f t="shared" si="21"/>
        <v/>
      </c>
      <c r="H63" t="str">
        <f t="shared" si="21"/>
        <v/>
      </c>
      <c r="I63" t="str">
        <f t="shared" si="21"/>
        <v/>
      </c>
      <c r="J63" t="str">
        <f t="shared" si="21"/>
        <v/>
      </c>
      <c r="K63" t="str">
        <f t="shared" si="21"/>
        <v/>
      </c>
      <c r="L63" s="36">
        <f ca="1">IF(Y62=1,"",Y62)</f>
        <v>6</v>
      </c>
      <c r="M63" s="36"/>
      <c r="N63" s="18" t="str">
        <f ca="1">IF(Y62=1,"","(")</f>
        <v>(</v>
      </c>
      <c r="O63" s="36">
        <f ca="1">O62</f>
        <v>150</v>
      </c>
      <c r="P63" s="36"/>
      <c r="Q63" s="36"/>
      <c r="R63" s="36" t="s">
        <v>273</v>
      </c>
      <c r="S63" s="36"/>
      <c r="T63" s="36" t="s">
        <v>236</v>
      </c>
      <c r="U63" s="36"/>
      <c r="V63" s="18" t="str">
        <f ca="1">IF(Y62=1,"",")")</f>
        <v>)</v>
      </c>
      <c r="W63" s="36" t="s">
        <v>238</v>
      </c>
      <c r="X63" s="36"/>
      <c r="Y63" s="36">
        <f ca="1">IF(AC62=1,"",AC62)</f>
        <v>17</v>
      </c>
      <c r="Z63" s="36"/>
      <c r="AA63" s="18" t="str">
        <f ca="1">IF(AC62=1,"","(")</f>
        <v>(</v>
      </c>
      <c r="AB63" s="36">
        <f ca="1">E62</f>
        <v>40</v>
      </c>
      <c r="AC63" s="36"/>
      <c r="AD63" s="36" t="s">
        <v>273</v>
      </c>
      <c r="AE63" s="36"/>
      <c r="AF63" s="36" t="s">
        <v>236</v>
      </c>
      <c r="AG63" s="36"/>
      <c r="AH63" s="18" t="str">
        <f ca="1">IF(AC62=1,"",")")</f>
        <v>)</v>
      </c>
      <c r="AI63" t="str">
        <f t="shared" ref="AI63:AQ63" si="22">IF(AI27="","",AI27)</f>
        <v/>
      </c>
      <c r="AJ63" t="str">
        <f t="shared" si="22"/>
        <v/>
      </c>
      <c r="AK63" t="str">
        <f t="shared" si="22"/>
        <v/>
      </c>
      <c r="AL63" t="str">
        <f t="shared" si="22"/>
        <v/>
      </c>
      <c r="AM63" t="str">
        <f t="shared" si="22"/>
        <v/>
      </c>
      <c r="AN63" t="str">
        <f t="shared" si="22"/>
        <v/>
      </c>
      <c r="AO63" t="str">
        <f t="shared" si="22"/>
        <v/>
      </c>
      <c r="AP63" t="str">
        <f t="shared" si="22"/>
        <v/>
      </c>
      <c r="AQ63" t="str">
        <f t="shared" si="22"/>
        <v/>
      </c>
    </row>
    <row r="64" spans="1:43" ht="20.149999999999999" customHeight="1" x14ac:dyDescent="0.2">
      <c r="A64" t="str">
        <f t="shared" si="15"/>
        <v/>
      </c>
      <c r="B64" t="str">
        <f t="shared" si="17"/>
        <v/>
      </c>
      <c r="C64" t="str">
        <f t="shared" si="17"/>
        <v/>
      </c>
      <c r="D64" t="str">
        <f t="shared" si="21"/>
        <v/>
      </c>
      <c r="E64" t="str">
        <f t="shared" si="21"/>
        <v/>
      </c>
      <c r="F64" t="str">
        <f t="shared" si="21"/>
        <v/>
      </c>
      <c r="G64" t="str">
        <f t="shared" si="21"/>
        <v/>
      </c>
      <c r="H64" t="str">
        <f t="shared" si="21"/>
        <v/>
      </c>
      <c r="I64" t="str">
        <f t="shared" si="21"/>
        <v/>
      </c>
      <c r="J64" t="str">
        <f t="shared" si="21"/>
        <v/>
      </c>
      <c r="K64" t="str">
        <f t="shared" si="21"/>
        <v/>
      </c>
      <c r="L64" t="str">
        <f t="shared" ref="L64:L69" si="23">IF(L28="","",L28)</f>
        <v/>
      </c>
      <c r="M64" s="33">
        <f ca="1">IF(L63="",O63,L63*O63)</f>
        <v>900</v>
      </c>
      <c r="N64" s="33"/>
      <c r="O64" s="33"/>
      <c r="P64" s="33"/>
      <c r="Q64" s="36" t="s">
        <v>273</v>
      </c>
      <c r="R64" s="36"/>
      <c r="S64" s="36">
        <f ca="1">IF(L63="","",L63)</f>
        <v>6</v>
      </c>
      <c r="T64" s="36"/>
      <c r="U64" s="36" t="s">
        <v>275</v>
      </c>
      <c r="V64" s="36"/>
      <c r="W64" s="36" t="s">
        <v>238</v>
      </c>
      <c r="X64" s="36"/>
      <c r="Y64" t="str">
        <f>IF(Y28="","",Y28)</f>
        <v/>
      </c>
      <c r="Z64" s="36">
        <f ca="1">IF(Y63="",AB63,Y63*AB63)</f>
        <v>680</v>
      </c>
      <c r="AA64" s="36"/>
      <c r="AB64" s="36"/>
      <c r="AC64" s="36"/>
      <c r="AD64" s="36" t="s">
        <v>273</v>
      </c>
      <c r="AE64" s="36"/>
      <c r="AF64" s="36">
        <f ca="1">Y63</f>
        <v>17</v>
      </c>
      <c r="AG64" s="36"/>
      <c r="AH64" s="36" t="s">
        <v>236</v>
      </c>
      <c r="AI64" s="36"/>
      <c r="AJ64" t="str">
        <f t="shared" ref="AJ64:AQ66" si="24">IF(AJ28="","",AJ28)</f>
        <v/>
      </c>
      <c r="AK64" t="str">
        <f t="shared" si="24"/>
        <v/>
      </c>
      <c r="AL64" t="str">
        <f t="shared" si="24"/>
        <v/>
      </c>
      <c r="AM64" t="str">
        <f t="shared" si="24"/>
        <v/>
      </c>
      <c r="AN64" t="str">
        <f t="shared" si="24"/>
        <v/>
      </c>
      <c r="AO64" t="str">
        <f t="shared" si="24"/>
        <v/>
      </c>
      <c r="AP64" t="str">
        <f t="shared" si="24"/>
        <v/>
      </c>
      <c r="AQ64" t="str">
        <f t="shared" si="24"/>
        <v/>
      </c>
    </row>
    <row r="65" spans="1:43" ht="20.149999999999999" customHeight="1" x14ac:dyDescent="0.2">
      <c r="A65" t="str">
        <f t="shared" si="15"/>
        <v/>
      </c>
      <c r="B65" t="str">
        <f t="shared" si="17"/>
        <v/>
      </c>
      <c r="C65" t="str">
        <f t="shared" si="17"/>
        <v/>
      </c>
      <c r="D65" t="str">
        <f t="shared" si="21"/>
        <v/>
      </c>
      <c r="E65" t="str">
        <f t="shared" si="21"/>
        <v/>
      </c>
      <c r="F65" t="str">
        <f t="shared" si="21"/>
        <v/>
      </c>
      <c r="G65" t="str">
        <f t="shared" si="21"/>
        <v/>
      </c>
      <c r="H65" t="str">
        <f t="shared" si="21"/>
        <v/>
      </c>
      <c r="I65" t="str">
        <f t="shared" si="21"/>
        <v/>
      </c>
      <c r="J65" t="str">
        <f t="shared" si="21"/>
        <v/>
      </c>
      <c r="K65" t="str">
        <f t="shared" si="21"/>
        <v/>
      </c>
      <c r="L65" t="str">
        <f t="shared" si="23"/>
        <v/>
      </c>
      <c r="M65" t="str">
        <f t="shared" ref="M65:Q69" si="25">IF(M29="","",M29)</f>
        <v/>
      </c>
      <c r="N65" t="str">
        <f t="shared" si="25"/>
        <v/>
      </c>
      <c r="O65" t="str">
        <f t="shared" si="25"/>
        <v/>
      </c>
      <c r="P65" t="str">
        <f t="shared" si="25"/>
        <v/>
      </c>
      <c r="Q65" t="str">
        <f t="shared" si="25"/>
        <v/>
      </c>
      <c r="R65" s="36">
        <f ca="1">Y62-AC62</f>
        <v>-11</v>
      </c>
      <c r="S65" s="36"/>
      <c r="T65" s="36"/>
      <c r="U65" s="36" t="s">
        <v>275</v>
      </c>
      <c r="V65" s="36"/>
      <c r="W65" s="36" t="s">
        <v>238</v>
      </c>
      <c r="X65" s="36"/>
      <c r="Y65" s="36">
        <f ca="1">Z64-M64</f>
        <v>-220</v>
      </c>
      <c r="Z65" s="36"/>
      <c r="AA65" s="36"/>
      <c r="AB65" s="36"/>
      <c r="AC65" s="36"/>
      <c r="AD65" t="str">
        <f t="shared" ref="AD65:AI69" si="26">IF(AD29="","",AD29)</f>
        <v/>
      </c>
      <c r="AE65" t="str">
        <f t="shared" si="26"/>
        <v/>
      </c>
      <c r="AF65" t="str">
        <f t="shared" si="26"/>
        <v/>
      </c>
      <c r="AG65" t="str">
        <f t="shared" si="26"/>
        <v/>
      </c>
      <c r="AH65" t="str">
        <f t="shared" si="26"/>
        <v/>
      </c>
      <c r="AI65" t="str">
        <f t="shared" si="26"/>
        <v/>
      </c>
      <c r="AJ65" t="str">
        <f t="shared" si="24"/>
        <v/>
      </c>
      <c r="AK65" t="str">
        <f t="shared" si="24"/>
        <v/>
      </c>
      <c r="AL65" t="str">
        <f t="shared" si="24"/>
        <v/>
      </c>
      <c r="AM65" t="str">
        <f t="shared" si="24"/>
        <v/>
      </c>
      <c r="AN65" t="str">
        <f t="shared" si="24"/>
        <v/>
      </c>
      <c r="AO65" t="str">
        <f t="shared" si="24"/>
        <v/>
      </c>
      <c r="AP65" t="str">
        <f t="shared" si="24"/>
        <v/>
      </c>
      <c r="AQ65" t="str">
        <f t="shared" si="24"/>
        <v/>
      </c>
    </row>
    <row r="66" spans="1:43" ht="20.149999999999999" customHeight="1" x14ac:dyDescent="0.2">
      <c r="A66" t="str">
        <f t="shared" si="15"/>
        <v/>
      </c>
      <c r="B66" t="str">
        <f t="shared" si="17"/>
        <v/>
      </c>
      <c r="C66" t="str">
        <f t="shared" si="17"/>
        <v/>
      </c>
      <c r="D66" t="str">
        <f t="shared" si="21"/>
        <v/>
      </c>
      <c r="E66" t="str">
        <f t="shared" si="21"/>
        <v/>
      </c>
      <c r="F66" t="str">
        <f t="shared" si="21"/>
        <v/>
      </c>
      <c r="G66" t="str">
        <f t="shared" si="21"/>
        <v/>
      </c>
      <c r="H66" t="str">
        <f t="shared" si="21"/>
        <v/>
      </c>
      <c r="I66" t="str">
        <f t="shared" si="21"/>
        <v/>
      </c>
      <c r="J66" t="str">
        <f t="shared" si="21"/>
        <v/>
      </c>
      <c r="K66" t="str">
        <f t="shared" si="21"/>
        <v/>
      </c>
      <c r="L66" t="str">
        <f t="shared" si="23"/>
        <v/>
      </c>
      <c r="M66" t="str">
        <f t="shared" si="25"/>
        <v/>
      </c>
      <c r="N66" t="str">
        <f t="shared" si="25"/>
        <v/>
      </c>
      <c r="O66" t="str">
        <f t="shared" si="25"/>
        <v/>
      </c>
      <c r="P66" t="str">
        <f t="shared" si="25"/>
        <v/>
      </c>
      <c r="Q66" t="str">
        <f t="shared" si="25"/>
        <v/>
      </c>
      <c r="R66" t="str">
        <f t="shared" ref="R66:T69" si="27">IF(R30="","",R30)</f>
        <v/>
      </c>
      <c r="S66" t="str">
        <f t="shared" si="27"/>
        <v/>
      </c>
      <c r="T66" t="str">
        <f t="shared" si="27"/>
        <v/>
      </c>
      <c r="U66" s="36" t="s">
        <v>275</v>
      </c>
      <c r="V66" s="36"/>
      <c r="W66" s="36" t="s">
        <v>238</v>
      </c>
      <c r="X66" s="36"/>
      <c r="Y66" s="36">
        <f ca="1">Y65/R65</f>
        <v>20</v>
      </c>
      <c r="Z66" s="36"/>
      <c r="AA66" s="36"/>
      <c r="AB66" s="36"/>
      <c r="AC66" t="str">
        <f>IF(AC30="","",AC30)</f>
        <v/>
      </c>
      <c r="AD66" t="str">
        <f t="shared" si="26"/>
        <v/>
      </c>
      <c r="AE66" t="str">
        <f t="shared" si="26"/>
        <v/>
      </c>
      <c r="AF66" t="str">
        <f t="shared" si="26"/>
        <v/>
      </c>
      <c r="AG66" t="str">
        <f t="shared" si="26"/>
        <v/>
      </c>
      <c r="AH66" t="str">
        <f t="shared" si="26"/>
        <v/>
      </c>
      <c r="AI66" t="str">
        <f t="shared" si="26"/>
        <v/>
      </c>
      <c r="AJ66" t="str">
        <f t="shared" si="24"/>
        <v/>
      </c>
      <c r="AK66" t="str">
        <f t="shared" si="24"/>
        <v/>
      </c>
      <c r="AL66" t="str">
        <f t="shared" si="24"/>
        <v/>
      </c>
      <c r="AM66" t="str">
        <f t="shared" si="24"/>
        <v/>
      </c>
      <c r="AN66" t="str">
        <f t="shared" si="24"/>
        <v/>
      </c>
      <c r="AO66" t="str">
        <f t="shared" si="24"/>
        <v/>
      </c>
      <c r="AP66" t="str">
        <f t="shared" si="24"/>
        <v/>
      </c>
      <c r="AQ66" t="str">
        <f t="shared" si="24"/>
        <v/>
      </c>
    </row>
    <row r="67" spans="1:43" ht="20.149999999999999" customHeight="1" x14ac:dyDescent="0.2">
      <c r="A67" t="str">
        <f t="shared" si="15"/>
        <v/>
      </c>
      <c r="B67" t="str">
        <f t="shared" si="17"/>
        <v/>
      </c>
      <c r="C67" t="str">
        <f t="shared" si="17"/>
        <v/>
      </c>
      <c r="D67" t="str">
        <f t="shared" si="21"/>
        <v/>
      </c>
      <c r="E67" t="str">
        <f t="shared" si="21"/>
        <v/>
      </c>
      <c r="F67" t="str">
        <f t="shared" si="21"/>
        <v/>
      </c>
      <c r="G67" t="str">
        <f t="shared" si="21"/>
        <v/>
      </c>
      <c r="H67" t="str">
        <f t="shared" si="21"/>
        <v/>
      </c>
      <c r="I67" t="str">
        <f t="shared" si="21"/>
        <v/>
      </c>
      <c r="J67" t="str">
        <f t="shared" si="21"/>
        <v/>
      </c>
      <c r="K67" t="str">
        <f t="shared" si="21"/>
        <v/>
      </c>
      <c r="L67" t="str">
        <f t="shared" si="23"/>
        <v/>
      </c>
      <c r="M67" t="str">
        <f t="shared" si="25"/>
        <v/>
      </c>
      <c r="N67" t="str">
        <f t="shared" si="25"/>
        <v/>
      </c>
      <c r="O67" t="str">
        <f t="shared" si="25"/>
        <v/>
      </c>
      <c r="P67" t="str">
        <f t="shared" si="25"/>
        <v/>
      </c>
      <c r="Q67" t="str">
        <f t="shared" si="25"/>
        <v/>
      </c>
      <c r="R67" t="str">
        <f t="shared" si="27"/>
        <v/>
      </c>
      <c r="S67" t="str">
        <f t="shared" si="27"/>
        <v/>
      </c>
      <c r="T67" t="str">
        <f t="shared" si="27"/>
        <v/>
      </c>
      <c r="U67" t="str">
        <f t="shared" ref="U67:AB69" si="28">IF(U31="","",U31)</f>
        <v/>
      </c>
      <c r="V67" t="str">
        <f t="shared" si="28"/>
        <v/>
      </c>
      <c r="W67" t="str">
        <f t="shared" si="28"/>
        <v/>
      </c>
      <c r="X67" t="str">
        <f t="shared" si="28"/>
        <v/>
      </c>
      <c r="Y67" t="str">
        <f t="shared" si="28"/>
        <v/>
      </c>
      <c r="Z67" t="str">
        <f t="shared" si="28"/>
        <v/>
      </c>
      <c r="AA67" t="str">
        <f t="shared" si="28"/>
        <v/>
      </c>
      <c r="AB67" t="str">
        <f t="shared" si="28"/>
        <v/>
      </c>
      <c r="AC67" t="str">
        <f>IF(AC31="","",AC31)</f>
        <v/>
      </c>
      <c r="AD67" t="str">
        <f t="shared" si="26"/>
        <v/>
      </c>
      <c r="AE67" t="str">
        <f t="shared" si="26"/>
        <v/>
      </c>
      <c r="AF67" t="str">
        <f t="shared" si="26"/>
        <v/>
      </c>
      <c r="AG67" t="str">
        <f t="shared" si="26"/>
        <v/>
      </c>
      <c r="AH67" t="str">
        <f t="shared" si="26"/>
        <v/>
      </c>
      <c r="AI67" t="str">
        <f t="shared" si="26"/>
        <v/>
      </c>
      <c r="AJ67" t="str">
        <f>IF(AJ31="","",AJ31)</f>
        <v/>
      </c>
      <c r="AK67" s="34">
        <f ca="1">Y66</f>
        <v>20</v>
      </c>
      <c r="AL67" s="34"/>
      <c r="AM67" s="34"/>
      <c r="AN67" s="34" t="s">
        <v>276</v>
      </c>
      <c r="AO67" s="34"/>
      <c r="AP67" t="str">
        <f t="shared" ref="AP67:AQ69" si="29">IF(AP31="","",AP31)</f>
        <v/>
      </c>
      <c r="AQ67" t="str">
        <f t="shared" si="29"/>
        <v/>
      </c>
    </row>
    <row r="68" spans="1:43" ht="20.149999999999999" customHeight="1" x14ac:dyDescent="0.2">
      <c r="A68" t="str">
        <f t="shared" si="15"/>
        <v/>
      </c>
      <c r="B68" t="str">
        <f t="shared" si="17"/>
        <v/>
      </c>
      <c r="C68" t="str">
        <f t="shared" si="17"/>
        <v/>
      </c>
      <c r="D68" t="str">
        <f t="shared" si="21"/>
        <v/>
      </c>
      <c r="E68" t="str">
        <f t="shared" si="21"/>
        <v/>
      </c>
      <c r="F68" t="str">
        <f t="shared" si="21"/>
        <v/>
      </c>
      <c r="G68" t="str">
        <f t="shared" si="21"/>
        <v/>
      </c>
      <c r="H68" t="str">
        <f t="shared" si="21"/>
        <v/>
      </c>
      <c r="I68" t="str">
        <f t="shared" si="21"/>
        <v/>
      </c>
      <c r="J68" t="str">
        <f t="shared" si="21"/>
        <v/>
      </c>
      <c r="K68" t="str">
        <f t="shared" si="21"/>
        <v/>
      </c>
      <c r="L68" t="str">
        <f t="shared" si="23"/>
        <v/>
      </c>
      <c r="M68" t="str">
        <f t="shared" si="25"/>
        <v/>
      </c>
      <c r="N68" t="str">
        <f t="shared" si="25"/>
        <v/>
      </c>
      <c r="O68" t="str">
        <f t="shared" si="25"/>
        <v/>
      </c>
      <c r="P68" t="str">
        <f t="shared" si="25"/>
        <v/>
      </c>
      <c r="Q68" t="str">
        <f t="shared" si="25"/>
        <v/>
      </c>
      <c r="R68" t="str">
        <f t="shared" si="27"/>
        <v/>
      </c>
      <c r="S68" t="str">
        <f t="shared" si="27"/>
        <v/>
      </c>
      <c r="T68" t="str">
        <f t="shared" si="27"/>
        <v/>
      </c>
      <c r="U68" t="str">
        <f t="shared" si="28"/>
        <v/>
      </c>
      <c r="V68" t="str">
        <f t="shared" si="28"/>
        <v/>
      </c>
      <c r="W68" t="str">
        <f t="shared" si="28"/>
        <v/>
      </c>
      <c r="X68" t="str">
        <f t="shared" si="28"/>
        <v/>
      </c>
      <c r="Y68" t="str">
        <f t="shared" si="28"/>
        <v/>
      </c>
      <c r="Z68" t="str">
        <f t="shared" si="28"/>
        <v/>
      </c>
      <c r="AA68" t="str">
        <f t="shared" si="28"/>
        <v/>
      </c>
      <c r="AB68" t="str">
        <f t="shared" si="28"/>
        <v/>
      </c>
      <c r="AC68" t="str">
        <f>IF(AC32="","",AC32)</f>
        <v/>
      </c>
      <c r="AD68" t="str">
        <f t="shared" si="26"/>
        <v/>
      </c>
      <c r="AE68" t="str">
        <f t="shared" si="26"/>
        <v/>
      </c>
      <c r="AF68" t="str">
        <f t="shared" si="26"/>
        <v/>
      </c>
      <c r="AG68" t="str">
        <f t="shared" si="26"/>
        <v/>
      </c>
      <c r="AH68" t="str">
        <f t="shared" si="26"/>
        <v/>
      </c>
      <c r="AI68" t="str">
        <f t="shared" si="26"/>
        <v/>
      </c>
      <c r="AJ68" t="str">
        <f>IF(AJ32="","",AJ32)</f>
        <v/>
      </c>
      <c r="AK68" t="str">
        <f t="shared" ref="AK68:AO69" si="30">IF(AK32="","",AK32)</f>
        <v/>
      </c>
      <c r="AL68" t="str">
        <f t="shared" si="30"/>
        <v/>
      </c>
      <c r="AM68" t="str">
        <f t="shared" si="30"/>
        <v/>
      </c>
      <c r="AN68" t="str">
        <f t="shared" si="30"/>
        <v/>
      </c>
      <c r="AO68" t="str">
        <f t="shared" si="30"/>
        <v/>
      </c>
      <c r="AP68" t="str">
        <f t="shared" si="29"/>
        <v/>
      </c>
      <c r="AQ68" t="str">
        <f t="shared" si="29"/>
        <v/>
      </c>
    </row>
    <row r="69" spans="1:43" ht="20.149999999999999" customHeight="1" x14ac:dyDescent="0.2">
      <c r="A69" t="str">
        <f t="shared" si="15"/>
        <v/>
      </c>
      <c r="B69" t="str">
        <f t="shared" si="17"/>
        <v/>
      </c>
      <c r="C69" t="str">
        <f t="shared" si="17"/>
        <v/>
      </c>
      <c r="D69" t="str">
        <f t="shared" si="21"/>
        <v/>
      </c>
      <c r="E69" t="str">
        <f t="shared" si="21"/>
        <v/>
      </c>
      <c r="F69" t="str">
        <f t="shared" si="21"/>
        <v/>
      </c>
      <c r="G69" t="str">
        <f t="shared" si="21"/>
        <v/>
      </c>
      <c r="H69" t="str">
        <f t="shared" si="21"/>
        <v/>
      </c>
      <c r="I69" t="str">
        <f t="shared" si="21"/>
        <v/>
      </c>
      <c r="J69" t="str">
        <f t="shared" si="21"/>
        <v/>
      </c>
      <c r="K69" t="str">
        <f t="shared" si="21"/>
        <v/>
      </c>
      <c r="L69" t="str">
        <f t="shared" si="23"/>
        <v/>
      </c>
      <c r="M69" t="str">
        <f t="shared" si="25"/>
        <v/>
      </c>
      <c r="N69" t="str">
        <f t="shared" si="25"/>
        <v/>
      </c>
      <c r="O69" t="str">
        <f t="shared" si="25"/>
        <v/>
      </c>
      <c r="P69" t="str">
        <f t="shared" si="25"/>
        <v/>
      </c>
      <c r="Q69" t="str">
        <f t="shared" si="25"/>
        <v/>
      </c>
      <c r="R69" t="str">
        <f t="shared" si="27"/>
        <v/>
      </c>
      <c r="S69" t="str">
        <f t="shared" si="27"/>
        <v/>
      </c>
      <c r="T69" t="str">
        <f t="shared" si="27"/>
        <v/>
      </c>
      <c r="U69" t="str">
        <f t="shared" si="28"/>
        <v/>
      </c>
      <c r="V69" t="str">
        <f t="shared" si="28"/>
        <v/>
      </c>
      <c r="W69" t="str">
        <f t="shared" si="28"/>
        <v/>
      </c>
      <c r="X69" t="str">
        <f t="shared" si="28"/>
        <v/>
      </c>
      <c r="Y69" t="str">
        <f t="shared" si="28"/>
        <v/>
      </c>
      <c r="Z69" t="str">
        <f t="shared" si="28"/>
        <v/>
      </c>
      <c r="AA69" t="str">
        <f t="shared" si="28"/>
        <v/>
      </c>
      <c r="AB69" t="str">
        <f t="shared" si="28"/>
        <v/>
      </c>
      <c r="AC69" t="str">
        <f>IF(AC33="","",AC33)</f>
        <v/>
      </c>
      <c r="AD69" t="str">
        <f t="shared" si="26"/>
        <v/>
      </c>
      <c r="AE69" t="str">
        <f t="shared" si="26"/>
        <v/>
      </c>
      <c r="AF69" t="str">
        <f t="shared" si="26"/>
        <v/>
      </c>
      <c r="AG69" t="str">
        <f t="shared" si="26"/>
        <v/>
      </c>
      <c r="AH69" t="str">
        <f t="shared" si="26"/>
        <v/>
      </c>
      <c r="AI69" t="str">
        <f t="shared" si="26"/>
        <v/>
      </c>
      <c r="AJ69" t="str">
        <f>IF(AJ33="","",AJ33)</f>
        <v/>
      </c>
      <c r="AK69" t="str">
        <f t="shared" si="30"/>
        <v/>
      </c>
      <c r="AL69" t="str">
        <f t="shared" si="30"/>
        <v/>
      </c>
      <c r="AM69" t="str">
        <f t="shared" si="30"/>
        <v/>
      </c>
      <c r="AN69" t="str">
        <f t="shared" si="30"/>
        <v/>
      </c>
      <c r="AO69" t="str">
        <f t="shared" si="30"/>
        <v/>
      </c>
      <c r="AP69" t="str">
        <f t="shared" si="29"/>
        <v/>
      </c>
      <c r="AQ69" t="str">
        <f t="shared" si="29"/>
        <v/>
      </c>
    </row>
    <row r="70" spans="1:43" ht="20.149999999999999" customHeight="1" x14ac:dyDescent="0.2"/>
    <row r="71" spans="1:43" ht="20.149999999999999" customHeight="1" x14ac:dyDescent="0.2"/>
    <row r="72" spans="1:43" ht="20.149999999999999" customHeight="1" x14ac:dyDescent="0.2"/>
    <row r="73" spans="1:43" ht="20.149999999999999" customHeight="1" x14ac:dyDescent="0.2"/>
    <row r="74" spans="1:43" ht="20.149999999999999" customHeight="1" x14ac:dyDescent="0.2"/>
    <row r="75" spans="1:43" ht="20.149999999999999" customHeight="1" x14ac:dyDescent="0.2"/>
    <row r="76" spans="1:43" ht="20.149999999999999" customHeight="1" x14ac:dyDescent="0.2"/>
    <row r="77" spans="1:43" ht="20.149999999999999" customHeight="1" x14ac:dyDescent="0.2"/>
    <row r="78" spans="1:43" ht="20.149999999999999" customHeight="1" x14ac:dyDescent="0.2"/>
    <row r="79" spans="1:43" ht="20.149999999999999" customHeight="1" x14ac:dyDescent="0.2"/>
    <row r="80" spans="1:43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</sheetData>
  <mergeCells count="101">
    <mergeCell ref="AK67:AM67"/>
    <mergeCell ref="AN67:AO67"/>
    <mergeCell ref="AH64:AI64"/>
    <mergeCell ref="U66:V66"/>
    <mergeCell ref="W66:X66"/>
    <mergeCell ref="R65:T65"/>
    <mergeCell ref="Y65:AC65"/>
    <mergeCell ref="U65:V65"/>
    <mergeCell ref="W65:X65"/>
    <mergeCell ref="Y66:AB66"/>
    <mergeCell ref="L63:M63"/>
    <mergeCell ref="Y63:Z63"/>
    <mergeCell ref="AB63:AC63"/>
    <mergeCell ref="AD63:AE63"/>
    <mergeCell ref="AF63:AG63"/>
    <mergeCell ref="W64:X64"/>
    <mergeCell ref="Z64:AC64"/>
    <mergeCell ref="O63:Q63"/>
    <mergeCell ref="R63:S63"/>
    <mergeCell ref="T63:U63"/>
    <mergeCell ref="U64:V64"/>
    <mergeCell ref="S64:T64"/>
    <mergeCell ref="Q64:R64"/>
    <mergeCell ref="M64:P64"/>
    <mergeCell ref="AD64:AE64"/>
    <mergeCell ref="AF64:AG64"/>
    <mergeCell ref="E46:G46"/>
    <mergeCell ref="H46:I46"/>
    <mergeCell ref="J46:L46"/>
    <mergeCell ref="N46:O46"/>
    <mergeCell ref="Q46:R46"/>
    <mergeCell ref="O3:Q3"/>
    <mergeCell ref="P4:R4"/>
    <mergeCell ref="AJ5:AK5"/>
    <mergeCell ref="AH5:AI5"/>
    <mergeCell ref="O39:Q39"/>
    <mergeCell ref="P40:R40"/>
    <mergeCell ref="N48:O48"/>
    <mergeCell ref="AA48:AD48"/>
    <mergeCell ref="N47:O47"/>
    <mergeCell ref="Q47:R47"/>
    <mergeCell ref="S47:T47"/>
    <mergeCell ref="U47:W47"/>
    <mergeCell ref="Y47:Z47"/>
    <mergeCell ref="AA47:AB47"/>
    <mergeCell ref="S46:T46"/>
    <mergeCell ref="U46:W46"/>
    <mergeCell ref="Y46:Z46"/>
    <mergeCell ref="AA46:AB46"/>
    <mergeCell ref="AC46:AD46"/>
    <mergeCell ref="I19:J19"/>
    <mergeCell ref="U21:V21"/>
    <mergeCell ref="W21:X21"/>
    <mergeCell ref="I55:J55"/>
    <mergeCell ref="S55:U55"/>
    <mergeCell ref="AO37:AP37"/>
    <mergeCell ref="Y50:Z50"/>
    <mergeCell ref="AA50:AE50"/>
    <mergeCell ref="W50:X50"/>
    <mergeCell ref="U50:V50"/>
    <mergeCell ref="W51:X51"/>
    <mergeCell ref="Y51:Z51"/>
    <mergeCell ref="AA51:AD51"/>
    <mergeCell ref="U49:X49"/>
    <mergeCell ref="Y49:Z49"/>
    <mergeCell ref="AA49:AD49"/>
    <mergeCell ref="S49:T49"/>
    <mergeCell ref="Q49:R49"/>
    <mergeCell ref="O49:P49"/>
    <mergeCell ref="AC47:AD47"/>
    <mergeCell ref="AE47:AF47"/>
    <mergeCell ref="J47:M47"/>
    <mergeCell ref="Q48:R48"/>
    <mergeCell ref="S48:T48"/>
    <mergeCell ref="E62:F62"/>
    <mergeCell ref="G62:H62"/>
    <mergeCell ref="I62:J62"/>
    <mergeCell ref="L62:M62"/>
    <mergeCell ref="O62:Q62"/>
    <mergeCell ref="R62:S62"/>
    <mergeCell ref="T62:U62"/>
    <mergeCell ref="AN52:AO52"/>
    <mergeCell ref="AK52:AM52"/>
    <mergeCell ref="W63:X63"/>
    <mergeCell ref="W62:X62"/>
    <mergeCell ref="Y62:Z62"/>
    <mergeCell ref="AA62:AB62"/>
    <mergeCell ref="AC62:AD62"/>
    <mergeCell ref="AO1:AP1"/>
    <mergeCell ref="AL5:AM5"/>
    <mergeCell ref="S57:T57"/>
    <mergeCell ref="U57:V57"/>
    <mergeCell ref="W57:X57"/>
    <mergeCell ref="U48:W48"/>
    <mergeCell ref="Y48:Z48"/>
    <mergeCell ref="AE46:AF46"/>
    <mergeCell ref="AH41:AI41"/>
    <mergeCell ref="AJ41:AK41"/>
    <mergeCell ref="S19:U19"/>
    <mergeCell ref="S21:T21"/>
    <mergeCell ref="AL41:AM41"/>
  </mergeCells>
  <phoneticPr fontId="9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&amp;L方程式&amp;R数学ドリル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U100"/>
  <sheetViews>
    <sheetView workbookViewId="0"/>
  </sheetViews>
  <sheetFormatPr defaultRowHeight="14" x14ac:dyDescent="0.2"/>
  <cols>
    <col min="1" max="43" width="1.75" customWidth="1"/>
    <col min="44" max="46" width="9" customWidth="1"/>
  </cols>
  <sheetData>
    <row r="1" spans="1:42" ht="23.5" x14ac:dyDescent="0.2">
      <c r="D1" s="3" t="s">
        <v>256</v>
      </c>
      <c r="AM1" s="2" t="s">
        <v>0</v>
      </c>
      <c r="AN1" s="2"/>
      <c r="AO1" s="26"/>
      <c r="AP1" s="26"/>
    </row>
    <row r="2" spans="1:42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42" ht="19.5" customHeight="1" x14ac:dyDescent="0.2">
      <c r="A3" s="1" t="s">
        <v>17</v>
      </c>
      <c r="D3" t="s">
        <v>18</v>
      </c>
    </row>
    <row r="4" spans="1:42" ht="19.5" customHeight="1" x14ac:dyDescent="0.2">
      <c r="C4" s="1" t="s">
        <v>19</v>
      </c>
      <c r="F4" s="25" t="s">
        <v>20</v>
      </c>
      <c r="G4" s="25"/>
      <c r="H4" s="25" t="s">
        <v>22</v>
      </c>
      <c r="I4" s="25"/>
      <c r="J4">
        <f ca="1">INT(RAND()*9+1)</f>
        <v>4</v>
      </c>
      <c r="K4" s="28" t="s">
        <v>21</v>
      </c>
      <c r="L4" s="25"/>
      <c r="M4">
        <f ca="1">INT(RAND()*9+1)</f>
        <v>7</v>
      </c>
    </row>
    <row r="5" spans="1:42" ht="19.5" customHeight="1" x14ac:dyDescent="0.2"/>
    <row r="6" spans="1:42" ht="19.5" customHeight="1" x14ac:dyDescent="0.2"/>
    <row r="7" spans="1:42" ht="19.5" customHeight="1" x14ac:dyDescent="0.2">
      <c r="C7" s="1" t="s">
        <v>23</v>
      </c>
      <c r="F7" s="25" t="s">
        <v>20</v>
      </c>
      <c r="G7" s="25"/>
      <c r="H7" s="25" t="s">
        <v>22</v>
      </c>
      <c r="I7" s="25"/>
      <c r="J7">
        <f ca="1">INT(RAND()*9+1)</f>
        <v>3</v>
      </c>
      <c r="K7" s="28" t="s">
        <v>21</v>
      </c>
      <c r="L7" s="25"/>
      <c r="M7" s="25" t="s">
        <v>24</v>
      </c>
      <c r="N7" s="25"/>
      <c r="O7" s="24">
        <f ca="1">INT(RAND()*10+1)</f>
        <v>9</v>
      </c>
      <c r="P7" s="24"/>
    </row>
    <row r="8" spans="1:42" ht="19.5" customHeight="1" x14ac:dyDescent="0.2"/>
    <row r="9" spans="1:42" ht="19.5" customHeight="1" x14ac:dyDescent="0.2"/>
    <row r="10" spans="1:42" ht="19.5" customHeight="1" x14ac:dyDescent="0.2">
      <c r="C10" s="1" t="s">
        <v>25</v>
      </c>
      <c r="F10" s="25" t="s">
        <v>20</v>
      </c>
      <c r="G10" s="25"/>
      <c r="H10" s="25" t="s">
        <v>26</v>
      </c>
      <c r="I10" s="25"/>
      <c r="J10">
        <f ca="1">INT(RAND()*9+1)</f>
        <v>2</v>
      </c>
      <c r="K10" s="28" t="s">
        <v>21</v>
      </c>
      <c r="L10" s="25"/>
      <c r="M10" s="24">
        <f ca="1">INT(RAND()*20+1)</f>
        <v>15</v>
      </c>
      <c r="N10" s="24"/>
    </row>
    <row r="11" spans="1:42" ht="19.5" customHeight="1" x14ac:dyDescent="0.2"/>
    <row r="12" spans="1:42" ht="19.5" customHeight="1" x14ac:dyDescent="0.2"/>
    <row r="13" spans="1:42" ht="19.5" customHeight="1" x14ac:dyDescent="0.2">
      <c r="C13" s="1" t="s">
        <v>27</v>
      </c>
      <c r="F13" s="25" t="s">
        <v>20</v>
      </c>
      <c r="G13" s="25"/>
      <c r="H13" s="25" t="s">
        <v>26</v>
      </c>
      <c r="I13" s="25"/>
      <c r="J13">
        <f ca="1">INT(RAND()*9+1)</f>
        <v>1</v>
      </c>
      <c r="K13" s="28" t="s">
        <v>21</v>
      </c>
      <c r="L13" s="25"/>
      <c r="M13" s="24">
        <f ca="1">INT(RAND()*10+1)</f>
        <v>5</v>
      </c>
      <c r="N13" s="24"/>
    </row>
    <row r="14" spans="1:42" ht="19.5" customHeight="1" x14ac:dyDescent="0.2"/>
    <row r="15" spans="1:42" ht="19.5" customHeight="1" x14ac:dyDescent="0.2"/>
    <row r="16" spans="1:42" ht="19.5" customHeight="1" x14ac:dyDescent="0.2"/>
    <row r="17" spans="1:19" ht="19.5" customHeight="1" x14ac:dyDescent="0.2">
      <c r="A17" s="1" t="s">
        <v>28</v>
      </c>
      <c r="D17" t="s">
        <v>18</v>
      </c>
    </row>
    <row r="18" spans="1:19" ht="19.5" customHeight="1" x14ac:dyDescent="0.2">
      <c r="C18" s="1" t="s">
        <v>19</v>
      </c>
      <c r="F18" s="29" t="s">
        <v>20</v>
      </c>
      <c r="G18" s="29"/>
      <c r="H18" s="25" t="s">
        <v>21</v>
      </c>
      <c r="I18" s="25"/>
      <c r="J18" s="25">
        <f ca="1">INT(RAND()*9+1)</f>
        <v>2</v>
      </c>
    </row>
    <row r="19" spans="1:19" ht="19.5" customHeight="1" x14ac:dyDescent="0.2">
      <c r="F19" s="30">
        <f ca="1">INT(RAND()*8+2)</f>
        <v>2</v>
      </c>
      <c r="G19" s="30"/>
      <c r="H19" s="25"/>
      <c r="I19" s="25"/>
      <c r="J19" s="25"/>
    </row>
    <row r="20" spans="1:19" ht="19.5" customHeight="1" x14ac:dyDescent="0.2"/>
    <row r="21" spans="1:19" ht="19.5" customHeight="1" x14ac:dyDescent="0.2"/>
    <row r="22" spans="1:19" ht="19.5" customHeight="1" x14ac:dyDescent="0.2">
      <c r="C22" s="1" t="s">
        <v>23</v>
      </c>
      <c r="F22" s="25" t="s">
        <v>24</v>
      </c>
      <c r="G22" s="25"/>
      <c r="H22" s="29">
        <v>1</v>
      </c>
      <c r="I22" s="29"/>
      <c r="J22" s="25" t="s">
        <v>20</v>
      </c>
      <c r="K22" s="25"/>
      <c r="L22" s="25" t="s">
        <v>21</v>
      </c>
      <c r="M22" s="25"/>
      <c r="N22" s="25">
        <f ca="1">INT(RAND()*9+1)</f>
        <v>5</v>
      </c>
    </row>
    <row r="23" spans="1:19" ht="19.5" customHeight="1" x14ac:dyDescent="0.2">
      <c r="F23" s="25"/>
      <c r="G23" s="25"/>
      <c r="H23" s="25">
        <f ca="1">INT(RAND()*8+2)</f>
        <v>7</v>
      </c>
      <c r="I23" s="25"/>
      <c r="J23" s="25"/>
      <c r="K23" s="25"/>
      <c r="L23" s="25"/>
      <c r="M23" s="25"/>
      <c r="N23" s="25"/>
    </row>
    <row r="24" spans="1:19" ht="19.5" customHeight="1" x14ac:dyDescent="0.2"/>
    <row r="25" spans="1:19" ht="19.5" customHeight="1" x14ac:dyDescent="0.2"/>
    <row r="26" spans="1:19" ht="19.5" customHeight="1" x14ac:dyDescent="0.2">
      <c r="C26" s="1" t="s">
        <v>25</v>
      </c>
      <c r="F26">
        <f ca="1">INT(RAND()*8+2)</f>
        <v>8</v>
      </c>
      <c r="G26" s="25" t="s">
        <v>20</v>
      </c>
      <c r="H26" s="25"/>
      <c r="I26" s="25" t="s">
        <v>21</v>
      </c>
      <c r="J26" s="25"/>
      <c r="K26" s="24">
        <f ca="1">F26*INT(RAND()*9+1)</f>
        <v>32</v>
      </c>
      <c r="L26" s="24"/>
    </row>
    <row r="27" spans="1:19" ht="19.5" customHeight="1" x14ac:dyDescent="0.2"/>
    <row r="28" spans="1:19" ht="19.5" customHeight="1" x14ac:dyDescent="0.2"/>
    <row r="29" spans="1:19" ht="19.5" customHeight="1" x14ac:dyDescent="0.2">
      <c r="C29" s="1" t="s">
        <v>27</v>
      </c>
      <c r="F29" s="25" t="s">
        <v>24</v>
      </c>
      <c r="G29" s="25"/>
      <c r="H29">
        <f ca="1">INT(RAND()*8+2)</f>
        <v>4</v>
      </c>
      <c r="I29" s="25" t="s">
        <v>20</v>
      </c>
      <c r="J29" s="25"/>
      <c r="K29" s="28" t="s">
        <v>21</v>
      </c>
      <c r="L29" s="25"/>
      <c r="M29" s="24">
        <f ca="1">H29*INT(RAND()*9+1)</f>
        <v>20</v>
      </c>
      <c r="N29" s="24"/>
    </row>
    <row r="30" spans="1:19" ht="19.5" customHeight="1" x14ac:dyDescent="0.2"/>
    <row r="31" spans="1:19" ht="19.5" customHeight="1" x14ac:dyDescent="0.2"/>
    <row r="32" spans="1:19" ht="19.5" customHeight="1" x14ac:dyDescent="0.2">
      <c r="C32" s="1" t="s">
        <v>30</v>
      </c>
      <c r="F32" s="25" t="s">
        <v>20</v>
      </c>
      <c r="G32" s="25"/>
      <c r="H32" s="25" t="s">
        <v>31</v>
      </c>
      <c r="I32" s="25"/>
      <c r="J32" s="25">
        <f ca="1">INT(RAND()*20+10)/10</f>
        <v>1.7</v>
      </c>
      <c r="K32" s="25"/>
      <c r="L32" s="25"/>
      <c r="M32" s="25" t="s">
        <v>21</v>
      </c>
      <c r="N32" s="25"/>
      <c r="O32" s="25" t="s">
        <v>24</v>
      </c>
      <c r="P32" s="25"/>
      <c r="Q32" s="25">
        <f ca="1">INT(RAND()*20+10)/10</f>
        <v>2.8</v>
      </c>
      <c r="R32" s="25"/>
      <c r="S32" s="25"/>
    </row>
    <row r="33" spans="1:47" ht="19.5" customHeight="1" x14ac:dyDescent="0.2"/>
    <row r="34" spans="1:47" ht="19.5" customHeight="1" x14ac:dyDescent="0.2"/>
    <row r="35" spans="1:47" ht="19.5" customHeight="1" x14ac:dyDescent="0.2">
      <c r="C35" s="1" t="s">
        <v>32</v>
      </c>
      <c r="F35" s="25">
        <f ca="1">INT(RAND()*9+1)/10</f>
        <v>0.5</v>
      </c>
      <c r="G35" s="25"/>
      <c r="H35" s="25"/>
      <c r="I35" s="25" t="s">
        <v>20</v>
      </c>
      <c r="J35" s="25"/>
      <c r="K35" s="25" t="s">
        <v>21</v>
      </c>
      <c r="L35" s="25"/>
      <c r="M35" s="25" t="s">
        <v>24</v>
      </c>
      <c r="N35" s="25"/>
      <c r="O35" s="25">
        <f ca="1">F35*10*INT(RAND()*9+1)</f>
        <v>20</v>
      </c>
      <c r="P35" s="25"/>
    </row>
    <row r="36" spans="1:47" ht="19.5" customHeight="1" x14ac:dyDescent="0.2">
      <c r="C36" s="1"/>
    </row>
    <row r="37" spans="1:47" ht="19.5" customHeight="1" x14ac:dyDescent="0.2">
      <c r="C37" s="1"/>
    </row>
    <row r="38" spans="1:47" ht="19.5" customHeight="1" x14ac:dyDescent="0.2"/>
    <row r="39" spans="1:47" ht="23.5" x14ac:dyDescent="0.2">
      <c r="D39" s="3" t="str">
        <f>IF(D1="","",D1)</f>
        <v>等式の性質</v>
      </c>
      <c r="AM39" s="2" t="str">
        <f>IF(AM1="","",AM1)</f>
        <v>№</v>
      </c>
      <c r="AN39" s="2"/>
      <c r="AO39" s="26" t="str">
        <f>IF(AO1="","",AO1)</f>
        <v/>
      </c>
      <c r="AP39" s="26" t="str">
        <f>IF(AP1="","",AP1)</f>
        <v/>
      </c>
    </row>
    <row r="40" spans="1:47" ht="23.5" x14ac:dyDescent="0.2">
      <c r="E40" s="5" t="s">
        <v>183</v>
      </c>
      <c r="Q40" s="6" t="str">
        <f>IF(Q2="","",Q2)</f>
        <v>名前</v>
      </c>
      <c r="R40" s="2"/>
      <c r="S40" s="2"/>
      <c r="T40" s="2"/>
      <c r="U40" s="2"/>
      <c r="V40" s="4" t="str">
        <f>IF(V2="","",V2)</f>
        <v/>
      </c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47" ht="19.5" customHeight="1" x14ac:dyDescent="0.2">
      <c r="A41" t="str">
        <f>IF(A3="","",A3)</f>
        <v>１．</v>
      </c>
      <c r="D41" t="str">
        <f>IF(D3="","",D3)</f>
        <v>次の方程式を，等式の性質を使って，解きなさい。</v>
      </c>
    </row>
    <row r="42" spans="1:47" ht="19.5" customHeight="1" x14ac:dyDescent="0.2">
      <c r="A42" t="str">
        <f t="shared" ref="A42:AT42" si="0">IF(A4="","",A4)</f>
        <v/>
      </c>
      <c r="B42" t="str">
        <f t="shared" si="0"/>
        <v/>
      </c>
      <c r="C42" t="str">
        <f t="shared" si="0"/>
        <v>(1)</v>
      </c>
      <c r="F42" s="25" t="str">
        <f t="shared" si="0"/>
        <v>ｘ</v>
      </c>
      <c r="G42" s="25"/>
      <c r="H42" s="25" t="str">
        <f t="shared" si="0"/>
        <v>－</v>
      </c>
      <c r="I42" s="25"/>
      <c r="J42">
        <f t="shared" ca="1" si="0"/>
        <v>4</v>
      </c>
      <c r="K42" s="25" t="str">
        <f t="shared" si="0"/>
        <v>＝</v>
      </c>
      <c r="L42" s="25"/>
      <c r="M42">
        <f t="shared" ca="1" si="0"/>
        <v>7</v>
      </c>
      <c r="N42" t="str">
        <f t="shared" si="0"/>
        <v/>
      </c>
      <c r="O42" t="str">
        <f t="shared" si="0"/>
        <v/>
      </c>
      <c r="P42" t="str">
        <f t="shared" si="0"/>
        <v/>
      </c>
      <c r="Q42" t="str">
        <f t="shared" si="0"/>
        <v/>
      </c>
      <c r="R42" t="str">
        <f t="shared" si="0"/>
        <v/>
      </c>
      <c r="S42" t="str">
        <f t="shared" si="0"/>
        <v/>
      </c>
      <c r="T42" t="str">
        <f t="shared" si="0"/>
        <v/>
      </c>
      <c r="U42" t="str">
        <f t="shared" si="0"/>
        <v/>
      </c>
      <c r="V42" t="str">
        <f t="shared" si="0"/>
        <v/>
      </c>
      <c r="W42" s="22" t="str">
        <f>F42</f>
        <v>ｘ</v>
      </c>
      <c r="X42" s="22"/>
      <c r="Y42" s="22" t="str">
        <f>H42</f>
        <v>－</v>
      </c>
      <c r="Z42" s="22"/>
      <c r="AA42" s="8">
        <f ca="1">J42</f>
        <v>4</v>
      </c>
      <c r="AB42" s="22" t="s">
        <v>26</v>
      </c>
      <c r="AC42" s="22"/>
      <c r="AD42" s="8">
        <f ca="1">AA42</f>
        <v>4</v>
      </c>
      <c r="AE42" s="22" t="s">
        <v>33</v>
      </c>
      <c r="AF42" s="22"/>
      <c r="AG42" s="8">
        <f ca="1">M42</f>
        <v>7</v>
      </c>
      <c r="AH42" s="22" t="s">
        <v>26</v>
      </c>
      <c r="AI42" s="22"/>
      <c r="AJ42" s="8">
        <f ca="1">AD42</f>
        <v>4</v>
      </c>
      <c r="AK42" t="str">
        <f t="shared" si="0"/>
        <v/>
      </c>
      <c r="AL42" t="str">
        <f t="shared" si="0"/>
        <v/>
      </c>
      <c r="AM42" t="str">
        <f t="shared" si="0"/>
        <v/>
      </c>
      <c r="AN42" t="str">
        <f t="shared" si="0"/>
        <v/>
      </c>
      <c r="AO42" t="str">
        <f t="shared" si="0"/>
        <v/>
      </c>
      <c r="AP42" t="str">
        <f t="shared" si="0"/>
        <v/>
      </c>
      <c r="AQ42" t="str">
        <f t="shared" si="0"/>
        <v/>
      </c>
      <c r="AR42" t="str">
        <f t="shared" si="0"/>
        <v/>
      </c>
      <c r="AS42" t="str">
        <f t="shared" si="0"/>
        <v/>
      </c>
      <c r="AT42" t="str">
        <f t="shared" si="0"/>
        <v/>
      </c>
    </row>
    <row r="43" spans="1:47" ht="19.5" customHeight="1" x14ac:dyDescent="0.2">
      <c r="A43" t="str">
        <f t="shared" ref="A43:AT43" si="1">IF(A5="","",A5)</f>
        <v/>
      </c>
      <c r="B43" t="str">
        <f t="shared" si="1"/>
        <v/>
      </c>
      <c r="C43" t="str">
        <f t="shared" si="1"/>
        <v/>
      </c>
      <c r="F43" t="str">
        <f t="shared" si="1"/>
        <v/>
      </c>
      <c r="G43" t="str">
        <f t="shared" si="1"/>
        <v/>
      </c>
      <c r="H43" t="str">
        <f t="shared" si="1"/>
        <v/>
      </c>
      <c r="I43" t="str">
        <f t="shared" si="1"/>
        <v/>
      </c>
      <c r="J43" t="str">
        <f t="shared" si="1"/>
        <v/>
      </c>
      <c r="K43" t="str">
        <f t="shared" si="1"/>
        <v/>
      </c>
      <c r="L43" t="str">
        <f t="shared" si="1"/>
        <v/>
      </c>
      <c r="M43" t="str">
        <f t="shared" si="1"/>
        <v/>
      </c>
      <c r="N43" t="str">
        <f t="shared" si="1"/>
        <v/>
      </c>
      <c r="O43" t="str">
        <f t="shared" si="1"/>
        <v/>
      </c>
      <c r="P43" t="str">
        <f t="shared" si="1"/>
        <v/>
      </c>
      <c r="Q43" t="str">
        <f t="shared" si="1"/>
        <v/>
      </c>
      <c r="R43" t="str">
        <f t="shared" si="1"/>
        <v/>
      </c>
      <c r="S43" t="str">
        <f t="shared" si="1"/>
        <v/>
      </c>
      <c r="T43" t="str">
        <f t="shared" si="1"/>
        <v/>
      </c>
      <c r="U43" t="str">
        <f t="shared" si="1"/>
        <v/>
      </c>
      <c r="V43" t="str">
        <f t="shared" si="1"/>
        <v/>
      </c>
      <c r="W43" s="8" t="str">
        <f t="shared" si="1"/>
        <v/>
      </c>
      <c r="X43" s="8" t="str">
        <f t="shared" si="1"/>
        <v/>
      </c>
      <c r="Y43" s="8" t="str">
        <f t="shared" si="1"/>
        <v/>
      </c>
      <c r="Z43" s="8" t="str">
        <f t="shared" si="1"/>
        <v/>
      </c>
      <c r="AA43" s="8" t="str">
        <f t="shared" si="1"/>
        <v/>
      </c>
      <c r="AB43" s="8" t="str">
        <f t="shared" si="1"/>
        <v/>
      </c>
      <c r="AC43" s="22" t="s">
        <v>34</v>
      </c>
      <c r="AD43" s="22"/>
      <c r="AE43" s="22" t="s">
        <v>33</v>
      </c>
      <c r="AF43" s="22"/>
      <c r="AG43" s="23">
        <f ca="1">AG42+AJ42</f>
        <v>11</v>
      </c>
      <c r="AH43" s="23"/>
      <c r="AI43" s="8" t="str">
        <f t="shared" si="1"/>
        <v/>
      </c>
      <c r="AJ43" s="8" t="str">
        <f t="shared" si="1"/>
        <v/>
      </c>
      <c r="AK43" t="str">
        <f t="shared" si="1"/>
        <v/>
      </c>
      <c r="AL43" t="str">
        <f t="shared" si="1"/>
        <v/>
      </c>
      <c r="AM43" t="str">
        <f t="shared" si="1"/>
        <v/>
      </c>
      <c r="AN43" t="str">
        <f t="shared" si="1"/>
        <v/>
      </c>
      <c r="AO43" t="str">
        <f t="shared" si="1"/>
        <v/>
      </c>
      <c r="AP43" t="str">
        <f t="shared" si="1"/>
        <v/>
      </c>
      <c r="AQ43" t="str">
        <f t="shared" si="1"/>
        <v/>
      </c>
      <c r="AR43" t="str">
        <f t="shared" si="1"/>
        <v/>
      </c>
      <c r="AS43" t="str">
        <f t="shared" si="1"/>
        <v/>
      </c>
      <c r="AT43" t="str">
        <f t="shared" si="1"/>
        <v/>
      </c>
    </row>
    <row r="44" spans="1:47" ht="19.5" customHeight="1" x14ac:dyDescent="0.2">
      <c r="A44" t="str">
        <f t="shared" ref="A44:AT44" si="2">IF(A6="","",A6)</f>
        <v/>
      </c>
      <c r="B44" t="str">
        <f t="shared" si="2"/>
        <v/>
      </c>
      <c r="C44" t="str">
        <f t="shared" si="2"/>
        <v/>
      </c>
      <c r="F44" t="str">
        <f t="shared" si="2"/>
        <v/>
      </c>
      <c r="G44" t="str">
        <f t="shared" si="2"/>
        <v/>
      </c>
      <c r="H44" t="str">
        <f t="shared" si="2"/>
        <v/>
      </c>
      <c r="I44" t="str">
        <f t="shared" si="2"/>
        <v/>
      </c>
      <c r="J44" t="str">
        <f t="shared" si="2"/>
        <v/>
      </c>
      <c r="K44" t="str">
        <f t="shared" si="2"/>
        <v/>
      </c>
      <c r="L44" t="str">
        <f t="shared" si="2"/>
        <v/>
      </c>
      <c r="M44" t="str">
        <f t="shared" si="2"/>
        <v/>
      </c>
      <c r="N44" t="str">
        <f t="shared" si="2"/>
        <v/>
      </c>
      <c r="O44" t="str">
        <f t="shared" si="2"/>
        <v/>
      </c>
      <c r="P44" t="str">
        <f t="shared" si="2"/>
        <v/>
      </c>
      <c r="Q44" t="str">
        <f t="shared" si="2"/>
        <v/>
      </c>
      <c r="R44" t="str">
        <f t="shared" si="2"/>
        <v/>
      </c>
      <c r="S44" t="str">
        <f t="shared" si="2"/>
        <v/>
      </c>
      <c r="T44" t="str">
        <f t="shared" si="2"/>
        <v/>
      </c>
      <c r="U44" t="str">
        <f t="shared" si="2"/>
        <v/>
      </c>
      <c r="V44" t="str">
        <f t="shared" si="2"/>
        <v/>
      </c>
      <c r="W44" t="str">
        <f t="shared" si="2"/>
        <v/>
      </c>
      <c r="X44" t="str">
        <f t="shared" si="2"/>
        <v/>
      </c>
      <c r="Y44" t="str">
        <f t="shared" si="2"/>
        <v/>
      </c>
      <c r="Z44" t="str">
        <f t="shared" si="2"/>
        <v/>
      </c>
      <c r="AA44" t="str">
        <f t="shared" si="2"/>
        <v/>
      </c>
      <c r="AB44" t="str">
        <f t="shared" si="2"/>
        <v/>
      </c>
      <c r="AC44" t="str">
        <f t="shared" si="2"/>
        <v/>
      </c>
      <c r="AD44" t="str">
        <f t="shared" si="2"/>
        <v/>
      </c>
      <c r="AE44" t="str">
        <f t="shared" si="2"/>
        <v/>
      </c>
      <c r="AF44" t="str">
        <f t="shared" si="2"/>
        <v/>
      </c>
      <c r="AG44" t="str">
        <f t="shared" si="2"/>
        <v/>
      </c>
      <c r="AH44" t="str">
        <f t="shared" si="2"/>
        <v/>
      </c>
      <c r="AI44" t="str">
        <f t="shared" si="2"/>
        <v/>
      </c>
      <c r="AJ44" t="str">
        <f t="shared" si="2"/>
        <v/>
      </c>
      <c r="AK44" t="str">
        <f t="shared" si="2"/>
        <v/>
      </c>
      <c r="AL44" t="str">
        <f t="shared" si="2"/>
        <v/>
      </c>
      <c r="AM44" t="str">
        <f t="shared" si="2"/>
        <v/>
      </c>
      <c r="AN44" t="str">
        <f t="shared" si="2"/>
        <v/>
      </c>
      <c r="AO44" t="str">
        <f t="shared" si="2"/>
        <v/>
      </c>
      <c r="AP44" t="str">
        <f t="shared" si="2"/>
        <v/>
      </c>
      <c r="AQ44" t="str">
        <f t="shared" si="2"/>
        <v/>
      </c>
      <c r="AR44" t="str">
        <f t="shared" si="2"/>
        <v/>
      </c>
      <c r="AS44" t="str">
        <f t="shared" si="2"/>
        <v/>
      </c>
      <c r="AT44" t="str">
        <f t="shared" si="2"/>
        <v/>
      </c>
    </row>
    <row r="45" spans="1:47" ht="19.5" customHeight="1" x14ac:dyDescent="0.2">
      <c r="A45" t="str">
        <f t="shared" ref="A45:V45" si="3">IF(A7="","",A7)</f>
        <v/>
      </c>
      <c r="B45" t="str">
        <f t="shared" si="3"/>
        <v/>
      </c>
      <c r="C45" t="str">
        <f t="shared" si="3"/>
        <v>(2)</v>
      </c>
      <c r="F45" s="25" t="str">
        <f t="shared" si="3"/>
        <v>ｘ</v>
      </c>
      <c r="G45" s="25"/>
      <c r="H45" s="25" t="str">
        <f t="shared" si="3"/>
        <v>－</v>
      </c>
      <c r="I45" s="25"/>
      <c r="J45">
        <f t="shared" ca="1" si="3"/>
        <v>3</v>
      </c>
      <c r="K45" s="25" t="str">
        <f t="shared" si="3"/>
        <v>＝</v>
      </c>
      <c r="L45" s="25"/>
      <c r="M45" s="25" t="str">
        <f t="shared" si="3"/>
        <v>－</v>
      </c>
      <c r="N45" s="25"/>
      <c r="O45" s="24">
        <f t="shared" ca="1" si="3"/>
        <v>9</v>
      </c>
      <c r="P45" s="24"/>
      <c r="Q45" t="str">
        <f t="shared" si="3"/>
        <v/>
      </c>
      <c r="R45" t="str">
        <f t="shared" si="3"/>
        <v/>
      </c>
      <c r="S45" t="str">
        <f t="shared" si="3"/>
        <v/>
      </c>
      <c r="T45" t="str">
        <f t="shared" si="3"/>
        <v/>
      </c>
      <c r="U45" t="str">
        <f t="shared" si="3"/>
        <v/>
      </c>
      <c r="V45" t="str">
        <f t="shared" si="3"/>
        <v/>
      </c>
      <c r="W45" s="22" t="str">
        <f>F45</f>
        <v>ｘ</v>
      </c>
      <c r="X45" s="22"/>
      <c r="Y45" s="22" t="str">
        <f>H45</f>
        <v>－</v>
      </c>
      <c r="Z45" s="22"/>
      <c r="AA45" s="8">
        <f ca="1">J45</f>
        <v>3</v>
      </c>
      <c r="AB45" s="22" t="s">
        <v>26</v>
      </c>
      <c r="AC45" s="22"/>
      <c r="AD45" s="8">
        <f ca="1">AA45</f>
        <v>3</v>
      </c>
      <c r="AE45" s="22" t="s">
        <v>33</v>
      </c>
      <c r="AF45" s="22"/>
      <c r="AG45" s="22" t="str">
        <f>M45</f>
        <v>－</v>
      </c>
      <c r="AH45" s="22"/>
      <c r="AI45" s="22">
        <f ca="1">O45</f>
        <v>9</v>
      </c>
      <c r="AJ45" s="22"/>
      <c r="AK45" s="22" t="s">
        <v>26</v>
      </c>
      <c r="AL45" s="22"/>
      <c r="AM45" s="8">
        <f ca="1">AD45</f>
        <v>3</v>
      </c>
    </row>
    <row r="46" spans="1:47" ht="19.5" customHeight="1" x14ac:dyDescent="0.2">
      <c r="A46" t="str">
        <f t="shared" ref="A46:AT46" si="4">IF(A8="","",A8)</f>
        <v/>
      </c>
      <c r="B46" t="str">
        <f t="shared" si="4"/>
        <v/>
      </c>
      <c r="C46" t="str">
        <f t="shared" si="4"/>
        <v/>
      </c>
      <c r="F46" t="str">
        <f t="shared" si="4"/>
        <v/>
      </c>
      <c r="G46" t="str">
        <f t="shared" si="4"/>
        <v/>
      </c>
      <c r="H46" t="str">
        <f t="shared" si="4"/>
        <v/>
      </c>
      <c r="I46" t="str">
        <f t="shared" si="4"/>
        <v/>
      </c>
      <c r="J46" t="str">
        <f t="shared" si="4"/>
        <v/>
      </c>
      <c r="K46" t="str">
        <f t="shared" si="4"/>
        <v/>
      </c>
      <c r="L46" t="str">
        <f t="shared" si="4"/>
        <v/>
      </c>
      <c r="M46" t="str">
        <f t="shared" si="4"/>
        <v/>
      </c>
      <c r="N46" t="str">
        <f t="shared" si="4"/>
        <v/>
      </c>
      <c r="O46" t="str">
        <f t="shared" si="4"/>
        <v/>
      </c>
      <c r="P46" t="str">
        <f t="shared" si="4"/>
        <v/>
      </c>
      <c r="Q46" t="str">
        <f t="shared" si="4"/>
        <v/>
      </c>
      <c r="R46" t="str">
        <f t="shared" si="4"/>
        <v/>
      </c>
      <c r="S46" t="str">
        <f t="shared" si="4"/>
        <v/>
      </c>
      <c r="T46" t="str">
        <f t="shared" si="4"/>
        <v/>
      </c>
      <c r="U46" t="str">
        <f t="shared" si="4"/>
        <v/>
      </c>
      <c r="V46" t="str">
        <f t="shared" si="4"/>
        <v/>
      </c>
      <c r="W46" t="str">
        <f t="shared" si="4"/>
        <v/>
      </c>
      <c r="X46" t="str">
        <f t="shared" si="4"/>
        <v/>
      </c>
      <c r="Y46" t="str">
        <f t="shared" si="4"/>
        <v/>
      </c>
      <c r="Z46" t="str">
        <f t="shared" si="4"/>
        <v/>
      </c>
      <c r="AA46" t="str">
        <f t="shared" si="4"/>
        <v/>
      </c>
      <c r="AB46" t="str">
        <f t="shared" si="4"/>
        <v/>
      </c>
      <c r="AC46" s="22" t="s">
        <v>34</v>
      </c>
      <c r="AD46" s="22"/>
      <c r="AE46" s="22" t="s">
        <v>33</v>
      </c>
      <c r="AF46" s="22"/>
      <c r="AG46" s="22">
        <f ca="1">-AI45+AM45</f>
        <v>-6</v>
      </c>
      <c r="AH46" s="22"/>
      <c r="AI46" s="22"/>
      <c r="AJ46" t="str">
        <f t="shared" si="4"/>
        <v/>
      </c>
      <c r="AK46" t="str">
        <f t="shared" si="4"/>
        <v/>
      </c>
      <c r="AL46" t="str">
        <f t="shared" si="4"/>
        <v/>
      </c>
      <c r="AM46" t="str">
        <f t="shared" si="4"/>
        <v/>
      </c>
      <c r="AN46" t="str">
        <f t="shared" si="4"/>
        <v/>
      </c>
      <c r="AO46" t="str">
        <f t="shared" si="4"/>
        <v/>
      </c>
      <c r="AP46" t="str">
        <f t="shared" si="4"/>
        <v/>
      </c>
      <c r="AQ46" t="str">
        <f t="shared" si="4"/>
        <v/>
      </c>
      <c r="AR46" t="str">
        <f t="shared" si="4"/>
        <v/>
      </c>
      <c r="AS46" t="str">
        <f t="shared" si="4"/>
        <v/>
      </c>
      <c r="AT46" t="str">
        <f t="shared" si="4"/>
        <v/>
      </c>
    </row>
    <row r="47" spans="1:47" ht="19.5" customHeight="1" x14ac:dyDescent="0.2">
      <c r="A47" t="str">
        <f t="shared" ref="A47:AT47" si="5">IF(A9="","",A9)</f>
        <v/>
      </c>
      <c r="B47" t="str">
        <f t="shared" si="5"/>
        <v/>
      </c>
      <c r="C47" t="str">
        <f t="shared" si="5"/>
        <v/>
      </c>
      <c r="F47" t="str">
        <f t="shared" si="5"/>
        <v/>
      </c>
      <c r="G47" t="str">
        <f t="shared" si="5"/>
        <v/>
      </c>
      <c r="H47" t="str">
        <f t="shared" si="5"/>
        <v/>
      </c>
      <c r="I47" t="str">
        <f t="shared" si="5"/>
        <v/>
      </c>
      <c r="J47" t="str">
        <f t="shared" si="5"/>
        <v/>
      </c>
      <c r="K47" t="str">
        <f t="shared" si="5"/>
        <v/>
      </c>
      <c r="L47" t="str">
        <f t="shared" si="5"/>
        <v/>
      </c>
      <c r="M47" t="str">
        <f t="shared" si="5"/>
        <v/>
      </c>
      <c r="N47" t="str">
        <f t="shared" si="5"/>
        <v/>
      </c>
      <c r="O47" t="str">
        <f t="shared" si="5"/>
        <v/>
      </c>
      <c r="P47" t="str">
        <f t="shared" si="5"/>
        <v/>
      </c>
      <c r="Q47" t="str">
        <f t="shared" si="5"/>
        <v/>
      </c>
      <c r="R47" t="str">
        <f t="shared" si="5"/>
        <v/>
      </c>
      <c r="S47" t="str">
        <f t="shared" si="5"/>
        <v/>
      </c>
      <c r="T47" t="str">
        <f t="shared" si="5"/>
        <v/>
      </c>
      <c r="U47" t="str">
        <f t="shared" si="5"/>
        <v/>
      </c>
      <c r="V47" t="str">
        <f t="shared" si="5"/>
        <v/>
      </c>
      <c r="W47" t="str">
        <f t="shared" si="5"/>
        <v/>
      </c>
      <c r="X47" t="str">
        <f t="shared" si="5"/>
        <v/>
      </c>
      <c r="Y47" t="str">
        <f t="shared" si="5"/>
        <v/>
      </c>
      <c r="Z47" t="str">
        <f t="shared" si="5"/>
        <v/>
      </c>
      <c r="AA47" t="str">
        <f t="shared" si="5"/>
        <v/>
      </c>
      <c r="AB47" t="str">
        <f t="shared" si="5"/>
        <v/>
      </c>
      <c r="AC47" t="str">
        <f t="shared" si="5"/>
        <v/>
      </c>
      <c r="AD47" t="str">
        <f t="shared" si="5"/>
        <v/>
      </c>
      <c r="AE47" t="str">
        <f t="shared" si="5"/>
        <v/>
      </c>
      <c r="AF47" t="str">
        <f t="shared" si="5"/>
        <v/>
      </c>
      <c r="AG47" t="str">
        <f t="shared" si="5"/>
        <v/>
      </c>
      <c r="AH47" t="str">
        <f t="shared" si="5"/>
        <v/>
      </c>
      <c r="AI47" t="str">
        <f t="shared" si="5"/>
        <v/>
      </c>
      <c r="AJ47" t="str">
        <f t="shared" si="5"/>
        <v/>
      </c>
      <c r="AK47" t="str">
        <f t="shared" si="5"/>
        <v/>
      </c>
      <c r="AL47" t="str">
        <f t="shared" si="5"/>
        <v/>
      </c>
      <c r="AM47" t="str">
        <f t="shared" si="5"/>
        <v/>
      </c>
      <c r="AN47" t="str">
        <f t="shared" si="5"/>
        <v/>
      </c>
      <c r="AO47" t="str">
        <f t="shared" si="5"/>
        <v/>
      </c>
      <c r="AP47" t="str">
        <f t="shared" si="5"/>
        <v/>
      </c>
      <c r="AQ47" t="str">
        <f t="shared" si="5"/>
        <v/>
      </c>
      <c r="AR47" t="str">
        <f t="shared" si="5"/>
        <v/>
      </c>
      <c r="AS47" t="str">
        <f t="shared" si="5"/>
        <v/>
      </c>
      <c r="AT47" t="str">
        <f t="shared" si="5"/>
        <v/>
      </c>
    </row>
    <row r="48" spans="1:47" ht="19.5" customHeight="1" x14ac:dyDescent="0.2">
      <c r="A48" t="str">
        <f t="shared" ref="A48:V48" si="6">IF(A10="","",A10)</f>
        <v/>
      </c>
      <c r="B48" t="str">
        <f t="shared" si="6"/>
        <v/>
      </c>
      <c r="C48" t="str">
        <f t="shared" si="6"/>
        <v>(3)</v>
      </c>
      <c r="F48" s="25" t="str">
        <f t="shared" si="6"/>
        <v>ｘ</v>
      </c>
      <c r="G48" s="25"/>
      <c r="H48" s="25" t="str">
        <f t="shared" si="6"/>
        <v>＋</v>
      </c>
      <c r="I48" s="25"/>
      <c r="J48">
        <f t="shared" ca="1" si="6"/>
        <v>2</v>
      </c>
      <c r="K48" s="25" t="str">
        <f t="shared" si="6"/>
        <v>＝</v>
      </c>
      <c r="L48" s="25"/>
      <c r="M48" s="24">
        <f t="shared" ca="1" si="6"/>
        <v>15</v>
      </c>
      <c r="N48" s="24"/>
      <c r="O48" t="str">
        <f t="shared" si="6"/>
        <v/>
      </c>
      <c r="P48" t="str">
        <f t="shared" si="6"/>
        <v/>
      </c>
      <c r="Q48" t="str">
        <f t="shared" si="6"/>
        <v/>
      </c>
      <c r="R48" t="str">
        <f t="shared" si="6"/>
        <v/>
      </c>
      <c r="S48" t="str">
        <f t="shared" si="6"/>
        <v/>
      </c>
      <c r="T48" t="str">
        <f t="shared" si="6"/>
        <v/>
      </c>
      <c r="U48" t="str">
        <f t="shared" si="6"/>
        <v/>
      </c>
      <c r="V48" t="str">
        <f t="shared" si="6"/>
        <v/>
      </c>
      <c r="W48" s="22" t="str">
        <f>F48</f>
        <v>ｘ</v>
      </c>
      <c r="X48" s="22"/>
      <c r="Y48" s="22" t="str">
        <f>H48</f>
        <v>＋</v>
      </c>
      <c r="Z48" s="22"/>
      <c r="AA48" s="8">
        <f ca="1">J48</f>
        <v>2</v>
      </c>
      <c r="AB48" s="22" t="s">
        <v>22</v>
      </c>
      <c r="AC48" s="22"/>
      <c r="AD48" s="8">
        <f ca="1">AA48</f>
        <v>2</v>
      </c>
      <c r="AE48" s="22" t="s">
        <v>33</v>
      </c>
      <c r="AF48" s="22"/>
      <c r="AG48" s="22">
        <f ca="1">M48</f>
        <v>15</v>
      </c>
      <c r="AH48" s="22"/>
      <c r="AI48" s="22" t="s">
        <v>22</v>
      </c>
      <c r="AJ48" s="22"/>
      <c r="AK48" s="8">
        <f ca="1">AD48</f>
        <v>2</v>
      </c>
      <c r="AU48" t="str">
        <f>IF(AT10="","",AT10)</f>
        <v/>
      </c>
    </row>
    <row r="49" spans="1:46" ht="19.5" customHeight="1" x14ac:dyDescent="0.2">
      <c r="A49" t="str">
        <f t="shared" ref="A49:AT49" si="7">IF(A11="","",A11)</f>
        <v/>
      </c>
      <c r="B49" t="str">
        <f t="shared" si="7"/>
        <v/>
      </c>
      <c r="C49" t="str">
        <f t="shared" si="7"/>
        <v/>
      </c>
      <c r="F49" t="str">
        <f t="shared" si="7"/>
        <v/>
      </c>
      <c r="G49" t="str">
        <f t="shared" si="7"/>
        <v/>
      </c>
      <c r="H49" t="str">
        <f t="shared" si="7"/>
        <v/>
      </c>
      <c r="I49" t="str">
        <f t="shared" si="7"/>
        <v/>
      </c>
      <c r="J49" t="str">
        <f t="shared" si="7"/>
        <v/>
      </c>
      <c r="K49" t="str">
        <f t="shared" si="7"/>
        <v/>
      </c>
      <c r="L49" t="str">
        <f t="shared" si="7"/>
        <v/>
      </c>
      <c r="M49" t="str">
        <f t="shared" si="7"/>
        <v/>
      </c>
      <c r="N49" t="str">
        <f t="shared" si="7"/>
        <v/>
      </c>
      <c r="O49" t="str">
        <f t="shared" si="7"/>
        <v/>
      </c>
      <c r="P49" t="str">
        <f t="shared" si="7"/>
        <v/>
      </c>
      <c r="Q49" t="str">
        <f t="shared" si="7"/>
        <v/>
      </c>
      <c r="R49" t="str">
        <f t="shared" si="7"/>
        <v/>
      </c>
      <c r="S49" t="str">
        <f t="shared" si="7"/>
        <v/>
      </c>
      <c r="T49" t="str">
        <f t="shared" si="7"/>
        <v/>
      </c>
      <c r="U49" t="str">
        <f t="shared" si="7"/>
        <v/>
      </c>
      <c r="V49" t="str">
        <f t="shared" si="7"/>
        <v/>
      </c>
      <c r="W49" t="str">
        <f t="shared" si="7"/>
        <v/>
      </c>
      <c r="X49" t="str">
        <f t="shared" si="7"/>
        <v/>
      </c>
      <c r="Y49" t="str">
        <f t="shared" si="7"/>
        <v/>
      </c>
      <c r="Z49" t="str">
        <f t="shared" si="7"/>
        <v/>
      </c>
      <c r="AA49" t="str">
        <f t="shared" si="7"/>
        <v/>
      </c>
      <c r="AB49" t="str">
        <f t="shared" si="7"/>
        <v/>
      </c>
      <c r="AC49" s="22" t="s">
        <v>34</v>
      </c>
      <c r="AD49" s="22"/>
      <c r="AE49" s="22" t="s">
        <v>33</v>
      </c>
      <c r="AF49" s="22"/>
      <c r="AG49" s="23">
        <f ca="1">AG48-AK48</f>
        <v>13</v>
      </c>
      <c r="AH49" s="23"/>
      <c r="AI49" s="23"/>
      <c r="AJ49" t="str">
        <f t="shared" si="7"/>
        <v/>
      </c>
      <c r="AK49" t="str">
        <f t="shared" si="7"/>
        <v/>
      </c>
      <c r="AL49" t="str">
        <f t="shared" si="7"/>
        <v/>
      </c>
      <c r="AM49" t="str">
        <f t="shared" si="7"/>
        <v/>
      </c>
      <c r="AN49" t="str">
        <f t="shared" si="7"/>
        <v/>
      </c>
      <c r="AO49" t="str">
        <f t="shared" si="7"/>
        <v/>
      </c>
      <c r="AP49" t="str">
        <f t="shared" si="7"/>
        <v/>
      </c>
      <c r="AQ49" t="str">
        <f t="shared" si="7"/>
        <v/>
      </c>
      <c r="AR49" t="str">
        <f t="shared" si="7"/>
        <v/>
      </c>
      <c r="AS49" t="str">
        <f t="shared" si="7"/>
        <v/>
      </c>
      <c r="AT49" t="str">
        <f t="shared" si="7"/>
        <v/>
      </c>
    </row>
    <row r="50" spans="1:46" ht="19.5" customHeight="1" x14ac:dyDescent="0.2">
      <c r="A50" t="str">
        <f t="shared" ref="A50:AT50" si="8">IF(A12="","",A12)</f>
        <v/>
      </c>
      <c r="B50" t="str">
        <f t="shared" si="8"/>
        <v/>
      </c>
      <c r="C50" t="str">
        <f t="shared" si="8"/>
        <v/>
      </c>
      <c r="F50" t="str">
        <f t="shared" si="8"/>
        <v/>
      </c>
      <c r="G50" t="str">
        <f t="shared" si="8"/>
        <v/>
      </c>
      <c r="H50" t="str">
        <f t="shared" si="8"/>
        <v/>
      </c>
      <c r="I50" t="str">
        <f t="shared" si="8"/>
        <v/>
      </c>
      <c r="J50" t="str">
        <f t="shared" si="8"/>
        <v/>
      </c>
      <c r="K50" t="str">
        <f t="shared" si="8"/>
        <v/>
      </c>
      <c r="L50" t="str">
        <f t="shared" si="8"/>
        <v/>
      </c>
      <c r="M50" t="str">
        <f t="shared" si="8"/>
        <v/>
      </c>
      <c r="N50" t="str">
        <f t="shared" si="8"/>
        <v/>
      </c>
      <c r="O50" t="str">
        <f t="shared" si="8"/>
        <v/>
      </c>
      <c r="P50" t="str">
        <f t="shared" si="8"/>
        <v/>
      </c>
      <c r="Q50" t="str">
        <f t="shared" si="8"/>
        <v/>
      </c>
      <c r="R50" t="str">
        <f t="shared" si="8"/>
        <v/>
      </c>
      <c r="S50" t="str">
        <f t="shared" si="8"/>
        <v/>
      </c>
      <c r="T50" t="str">
        <f t="shared" si="8"/>
        <v/>
      </c>
      <c r="U50" t="str">
        <f t="shared" si="8"/>
        <v/>
      </c>
      <c r="V50" t="str">
        <f t="shared" si="8"/>
        <v/>
      </c>
      <c r="W50" t="str">
        <f t="shared" si="8"/>
        <v/>
      </c>
      <c r="X50" t="str">
        <f t="shared" si="8"/>
        <v/>
      </c>
      <c r="Y50" t="str">
        <f t="shared" si="8"/>
        <v/>
      </c>
      <c r="Z50" t="str">
        <f t="shared" si="8"/>
        <v/>
      </c>
      <c r="AA50" t="str">
        <f t="shared" si="8"/>
        <v/>
      </c>
      <c r="AB50" t="str">
        <f t="shared" si="8"/>
        <v/>
      </c>
      <c r="AC50" t="str">
        <f t="shared" si="8"/>
        <v/>
      </c>
      <c r="AD50" t="str">
        <f t="shared" si="8"/>
        <v/>
      </c>
      <c r="AE50" t="str">
        <f t="shared" si="8"/>
        <v/>
      </c>
      <c r="AF50" t="str">
        <f t="shared" si="8"/>
        <v/>
      </c>
      <c r="AG50" t="str">
        <f t="shared" si="8"/>
        <v/>
      </c>
      <c r="AH50" t="str">
        <f t="shared" si="8"/>
        <v/>
      </c>
      <c r="AI50" t="str">
        <f t="shared" si="8"/>
        <v/>
      </c>
      <c r="AJ50" t="str">
        <f t="shared" si="8"/>
        <v/>
      </c>
      <c r="AK50" t="str">
        <f t="shared" si="8"/>
        <v/>
      </c>
      <c r="AL50" t="str">
        <f t="shared" si="8"/>
        <v/>
      </c>
      <c r="AM50" t="str">
        <f t="shared" si="8"/>
        <v/>
      </c>
      <c r="AN50" t="str">
        <f t="shared" si="8"/>
        <v/>
      </c>
      <c r="AO50" t="str">
        <f t="shared" si="8"/>
        <v/>
      </c>
      <c r="AP50" t="str">
        <f t="shared" si="8"/>
        <v/>
      </c>
      <c r="AQ50" t="str">
        <f t="shared" si="8"/>
        <v/>
      </c>
      <c r="AR50" t="str">
        <f t="shared" si="8"/>
        <v/>
      </c>
      <c r="AS50" t="str">
        <f t="shared" si="8"/>
        <v/>
      </c>
      <c r="AT50" t="str">
        <f t="shared" si="8"/>
        <v/>
      </c>
    </row>
    <row r="51" spans="1:46" ht="19.5" customHeight="1" x14ac:dyDescent="0.2">
      <c r="A51" t="str">
        <f t="shared" ref="A51:AT51" si="9">IF(A13="","",A13)</f>
        <v/>
      </c>
      <c r="B51" t="str">
        <f t="shared" si="9"/>
        <v/>
      </c>
      <c r="C51" t="str">
        <f t="shared" si="9"/>
        <v>(4)</v>
      </c>
      <c r="F51" s="25" t="str">
        <f t="shared" si="9"/>
        <v>ｘ</v>
      </c>
      <c r="G51" s="25"/>
      <c r="H51" s="25" t="str">
        <f t="shared" si="9"/>
        <v>＋</v>
      </c>
      <c r="I51" s="25"/>
      <c r="J51">
        <f t="shared" ca="1" si="9"/>
        <v>1</v>
      </c>
      <c r="K51" s="25" t="str">
        <f t="shared" si="9"/>
        <v>＝</v>
      </c>
      <c r="L51" s="25"/>
      <c r="M51" s="24">
        <f t="shared" ca="1" si="9"/>
        <v>5</v>
      </c>
      <c r="N51" s="24"/>
      <c r="O51" t="str">
        <f t="shared" si="9"/>
        <v/>
      </c>
      <c r="P51" t="str">
        <f t="shared" si="9"/>
        <v/>
      </c>
      <c r="Q51" t="str">
        <f t="shared" si="9"/>
        <v/>
      </c>
      <c r="R51" t="str">
        <f t="shared" si="9"/>
        <v/>
      </c>
      <c r="S51" t="str">
        <f t="shared" si="9"/>
        <v/>
      </c>
      <c r="T51" t="str">
        <f t="shared" si="9"/>
        <v/>
      </c>
      <c r="U51" t="str">
        <f t="shared" si="9"/>
        <v/>
      </c>
      <c r="V51" t="str">
        <f t="shared" si="9"/>
        <v/>
      </c>
      <c r="W51" s="22" t="str">
        <f>F51</f>
        <v>ｘ</v>
      </c>
      <c r="X51" s="22"/>
      <c r="Y51" s="22" t="str">
        <f>H51</f>
        <v>＋</v>
      </c>
      <c r="Z51" s="22"/>
      <c r="AA51" s="8">
        <f ca="1">J51</f>
        <v>1</v>
      </c>
      <c r="AB51" s="22" t="s">
        <v>22</v>
      </c>
      <c r="AC51" s="22"/>
      <c r="AD51" s="8">
        <f ca="1">AA51</f>
        <v>1</v>
      </c>
      <c r="AE51" s="22" t="s">
        <v>33</v>
      </c>
      <c r="AF51" s="22"/>
      <c r="AG51" s="22">
        <f ca="1">M51</f>
        <v>5</v>
      </c>
      <c r="AH51" s="22"/>
      <c r="AI51" s="22" t="s">
        <v>22</v>
      </c>
      <c r="AJ51" s="22"/>
      <c r="AK51" s="8">
        <f ca="1">AD51</f>
        <v>1</v>
      </c>
      <c r="AL51" t="str">
        <f t="shared" si="9"/>
        <v/>
      </c>
      <c r="AM51" t="str">
        <f t="shared" si="9"/>
        <v/>
      </c>
      <c r="AN51" t="str">
        <f t="shared" si="9"/>
        <v/>
      </c>
      <c r="AO51" t="str">
        <f t="shared" si="9"/>
        <v/>
      </c>
      <c r="AP51" t="str">
        <f t="shared" si="9"/>
        <v/>
      </c>
      <c r="AQ51" t="str">
        <f t="shared" si="9"/>
        <v/>
      </c>
      <c r="AR51" t="str">
        <f t="shared" si="9"/>
        <v/>
      </c>
      <c r="AS51" t="str">
        <f t="shared" si="9"/>
        <v/>
      </c>
      <c r="AT51" t="str">
        <f t="shared" si="9"/>
        <v/>
      </c>
    </row>
    <row r="52" spans="1:46" ht="19.5" customHeight="1" x14ac:dyDescent="0.2">
      <c r="A52" t="str">
        <f t="shared" ref="A52:AT52" si="10">IF(A14="","",A14)</f>
        <v/>
      </c>
      <c r="B52" t="str">
        <f t="shared" si="10"/>
        <v/>
      </c>
      <c r="C52" t="str">
        <f t="shared" si="10"/>
        <v/>
      </c>
      <c r="F52" t="str">
        <f t="shared" si="10"/>
        <v/>
      </c>
      <c r="G52" t="str">
        <f t="shared" si="10"/>
        <v/>
      </c>
      <c r="H52" t="str">
        <f t="shared" si="10"/>
        <v/>
      </c>
      <c r="I52" t="str">
        <f t="shared" si="10"/>
        <v/>
      </c>
      <c r="J52" t="str">
        <f t="shared" si="10"/>
        <v/>
      </c>
      <c r="K52" t="str">
        <f t="shared" si="10"/>
        <v/>
      </c>
      <c r="L52" t="str">
        <f t="shared" si="10"/>
        <v/>
      </c>
      <c r="M52" t="str">
        <f t="shared" si="10"/>
        <v/>
      </c>
      <c r="N52" t="str">
        <f t="shared" si="10"/>
        <v/>
      </c>
      <c r="O52" t="str">
        <f t="shared" si="10"/>
        <v/>
      </c>
      <c r="P52" t="str">
        <f t="shared" si="10"/>
        <v/>
      </c>
      <c r="Q52" t="str">
        <f t="shared" si="10"/>
        <v/>
      </c>
      <c r="R52" t="str">
        <f t="shared" si="10"/>
        <v/>
      </c>
      <c r="S52" t="str">
        <f t="shared" si="10"/>
        <v/>
      </c>
      <c r="T52" t="str">
        <f t="shared" si="10"/>
        <v/>
      </c>
      <c r="U52" t="str">
        <f t="shared" si="10"/>
        <v/>
      </c>
      <c r="V52" t="str">
        <f t="shared" si="10"/>
        <v/>
      </c>
      <c r="W52" t="str">
        <f t="shared" si="10"/>
        <v/>
      </c>
      <c r="X52" t="str">
        <f t="shared" si="10"/>
        <v/>
      </c>
      <c r="Y52" t="str">
        <f t="shared" si="10"/>
        <v/>
      </c>
      <c r="Z52" t="str">
        <f t="shared" si="10"/>
        <v/>
      </c>
      <c r="AA52" t="str">
        <f t="shared" si="10"/>
        <v/>
      </c>
      <c r="AB52" t="str">
        <f t="shared" si="10"/>
        <v/>
      </c>
      <c r="AC52" s="22" t="s">
        <v>34</v>
      </c>
      <c r="AD52" s="22"/>
      <c r="AE52" s="22" t="s">
        <v>33</v>
      </c>
      <c r="AF52" s="22"/>
      <c r="AG52" s="23">
        <f ca="1">AG51-AK51</f>
        <v>4</v>
      </c>
      <c r="AH52" s="23"/>
      <c r="AI52" s="23"/>
      <c r="AJ52" t="str">
        <f t="shared" si="10"/>
        <v/>
      </c>
      <c r="AK52" t="str">
        <f t="shared" si="10"/>
        <v/>
      </c>
      <c r="AL52" t="str">
        <f t="shared" si="10"/>
        <v/>
      </c>
      <c r="AM52" t="str">
        <f t="shared" si="10"/>
        <v/>
      </c>
      <c r="AN52" t="str">
        <f t="shared" si="10"/>
        <v/>
      </c>
      <c r="AO52" t="str">
        <f t="shared" si="10"/>
        <v/>
      </c>
      <c r="AP52" t="str">
        <f t="shared" si="10"/>
        <v/>
      </c>
      <c r="AQ52" t="str">
        <f t="shared" si="10"/>
        <v/>
      </c>
      <c r="AR52" t="str">
        <f t="shared" si="10"/>
        <v/>
      </c>
      <c r="AS52" t="str">
        <f t="shared" si="10"/>
        <v/>
      </c>
      <c r="AT52" t="str">
        <f t="shared" si="10"/>
        <v/>
      </c>
    </row>
    <row r="53" spans="1:46" ht="19.5" customHeight="1" x14ac:dyDescent="0.2">
      <c r="A53" t="str">
        <f t="shared" ref="A53:AT53" si="11">IF(A15="","",A15)</f>
        <v/>
      </c>
      <c r="B53" t="str">
        <f t="shared" si="11"/>
        <v/>
      </c>
      <c r="C53" t="str">
        <f t="shared" si="11"/>
        <v/>
      </c>
      <c r="F53" t="str">
        <f t="shared" si="11"/>
        <v/>
      </c>
      <c r="G53" t="str">
        <f t="shared" si="11"/>
        <v/>
      </c>
      <c r="H53" t="str">
        <f t="shared" si="11"/>
        <v/>
      </c>
      <c r="I53" t="str">
        <f t="shared" si="11"/>
        <v/>
      </c>
      <c r="J53" t="str">
        <f t="shared" si="11"/>
        <v/>
      </c>
      <c r="K53" t="str">
        <f t="shared" si="11"/>
        <v/>
      </c>
      <c r="L53" t="str">
        <f t="shared" si="11"/>
        <v/>
      </c>
      <c r="M53" t="str">
        <f t="shared" si="11"/>
        <v/>
      </c>
      <c r="N53" t="str">
        <f t="shared" si="11"/>
        <v/>
      </c>
      <c r="O53" t="str">
        <f t="shared" si="11"/>
        <v/>
      </c>
      <c r="P53" t="str">
        <f t="shared" si="11"/>
        <v/>
      </c>
      <c r="Q53" t="str">
        <f t="shared" si="11"/>
        <v/>
      </c>
      <c r="R53" t="str">
        <f t="shared" si="11"/>
        <v/>
      </c>
      <c r="S53" t="str">
        <f t="shared" si="11"/>
        <v/>
      </c>
      <c r="T53" t="str">
        <f t="shared" si="11"/>
        <v/>
      </c>
      <c r="U53" t="str">
        <f t="shared" si="11"/>
        <v/>
      </c>
      <c r="V53" t="str">
        <f t="shared" si="11"/>
        <v/>
      </c>
      <c r="W53" t="str">
        <f t="shared" si="11"/>
        <v/>
      </c>
      <c r="X53" t="str">
        <f t="shared" si="11"/>
        <v/>
      </c>
      <c r="Y53" t="str">
        <f t="shared" si="11"/>
        <v/>
      </c>
      <c r="Z53" t="str">
        <f t="shared" si="11"/>
        <v/>
      </c>
      <c r="AA53" t="str">
        <f t="shared" si="11"/>
        <v/>
      </c>
      <c r="AB53" t="str">
        <f t="shared" si="11"/>
        <v/>
      </c>
      <c r="AC53" t="str">
        <f t="shared" si="11"/>
        <v/>
      </c>
      <c r="AD53" t="str">
        <f t="shared" si="11"/>
        <v/>
      </c>
      <c r="AE53" t="str">
        <f t="shared" si="11"/>
        <v/>
      </c>
      <c r="AF53" t="str">
        <f t="shared" si="11"/>
        <v/>
      </c>
      <c r="AG53" t="str">
        <f t="shared" si="11"/>
        <v/>
      </c>
      <c r="AH53" t="str">
        <f t="shared" si="11"/>
        <v/>
      </c>
      <c r="AI53" t="str">
        <f t="shared" si="11"/>
        <v/>
      </c>
      <c r="AJ53" t="str">
        <f t="shared" si="11"/>
        <v/>
      </c>
      <c r="AK53" t="str">
        <f t="shared" si="11"/>
        <v/>
      </c>
      <c r="AL53" t="str">
        <f t="shared" si="11"/>
        <v/>
      </c>
      <c r="AM53" t="str">
        <f t="shared" si="11"/>
        <v/>
      </c>
      <c r="AN53" t="str">
        <f t="shared" si="11"/>
        <v/>
      </c>
      <c r="AO53" t="str">
        <f t="shared" si="11"/>
        <v/>
      </c>
      <c r="AP53" t="str">
        <f t="shared" si="11"/>
        <v/>
      </c>
      <c r="AQ53" t="str">
        <f t="shared" si="11"/>
        <v/>
      </c>
      <c r="AR53" t="str">
        <f t="shared" si="11"/>
        <v/>
      </c>
      <c r="AS53" t="str">
        <f t="shared" si="11"/>
        <v/>
      </c>
      <c r="AT53" t="str">
        <f t="shared" si="11"/>
        <v/>
      </c>
    </row>
    <row r="54" spans="1:46" ht="19.5" customHeight="1" x14ac:dyDescent="0.2">
      <c r="A54" t="str">
        <f t="shared" ref="A54:AT54" si="12">IF(A16="","",A16)</f>
        <v/>
      </c>
      <c r="B54" t="str">
        <f t="shared" si="12"/>
        <v/>
      </c>
      <c r="C54" t="str">
        <f t="shared" si="12"/>
        <v/>
      </c>
      <c r="F54" t="str">
        <f t="shared" si="12"/>
        <v/>
      </c>
      <c r="G54" t="str">
        <f t="shared" si="12"/>
        <v/>
      </c>
      <c r="H54" t="str">
        <f t="shared" si="12"/>
        <v/>
      </c>
      <c r="I54" t="str">
        <f t="shared" si="12"/>
        <v/>
      </c>
      <c r="J54" t="str">
        <f t="shared" si="12"/>
        <v/>
      </c>
      <c r="K54" t="str">
        <f t="shared" si="12"/>
        <v/>
      </c>
      <c r="L54" t="str">
        <f t="shared" si="12"/>
        <v/>
      </c>
      <c r="M54" t="str">
        <f t="shared" si="12"/>
        <v/>
      </c>
      <c r="N54" t="str">
        <f t="shared" si="12"/>
        <v/>
      </c>
      <c r="O54" t="str">
        <f t="shared" si="12"/>
        <v/>
      </c>
      <c r="P54" t="str">
        <f t="shared" si="12"/>
        <v/>
      </c>
      <c r="Q54" t="str">
        <f t="shared" si="12"/>
        <v/>
      </c>
      <c r="R54" t="str">
        <f t="shared" si="12"/>
        <v/>
      </c>
      <c r="S54" t="str">
        <f t="shared" si="12"/>
        <v/>
      </c>
      <c r="T54" t="str">
        <f t="shared" si="12"/>
        <v/>
      </c>
      <c r="U54" t="str">
        <f t="shared" si="12"/>
        <v/>
      </c>
      <c r="V54" t="str">
        <f t="shared" si="12"/>
        <v/>
      </c>
      <c r="W54" t="str">
        <f t="shared" si="12"/>
        <v/>
      </c>
      <c r="X54" t="str">
        <f t="shared" si="12"/>
        <v/>
      </c>
      <c r="Y54" t="str">
        <f t="shared" si="12"/>
        <v/>
      </c>
      <c r="Z54" t="str">
        <f t="shared" si="12"/>
        <v/>
      </c>
      <c r="AA54" t="str">
        <f t="shared" si="12"/>
        <v/>
      </c>
      <c r="AB54" t="str">
        <f t="shared" si="12"/>
        <v/>
      </c>
      <c r="AC54" t="str">
        <f t="shared" si="12"/>
        <v/>
      </c>
      <c r="AD54" t="str">
        <f t="shared" si="12"/>
        <v/>
      </c>
      <c r="AE54" t="str">
        <f t="shared" si="12"/>
        <v/>
      </c>
      <c r="AF54" t="str">
        <f t="shared" si="12"/>
        <v/>
      </c>
      <c r="AG54" t="str">
        <f t="shared" si="12"/>
        <v/>
      </c>
      <c r="AH54" t="str">
        <f t="shared" si="12"/>
        <v/>
      </c>
      <c r="AI54" t="str">
        <f t="shared" si="12"/>
        <v/>
      </c>
      <c r="AJ54" t="str">
        <f t="shared" si="12"/>
        <v/>
      </c>
      <c r="AK54" t="str">
        <f t="shared" si="12"/>
        <v/>
      </c>
      <c r="AL54" t="str">
        <f t="shared" si="12"/>
        <v/>
      </c>
      <c r="AM54" t="str">
        <f t="shared" si="12"/>
        <v/>
      </c>
      <c r="AN54" t="str">
        <f t="shared" si="12"/>
        <v/>
      </c>
      <c r="AO54" t="str">
        <f t="shared" si="12"/>
        <v/>
      </c>
      <c r="AP54" t="str">
        <f t="shared" si="12"/>
        <v/>
      </c>
      <c r="AQ54" t="str">
        <f t="shared" si="12"/>
        <v/>
      </c>
      <c r="AR54" t="str">
        <f t="shared" si="12"/>
        <v/>
      </c>
      <c r="AS54" t="str">
        <f t="shared" si="12"/>
        <v/>
      </c>
      <c r="AT54" t="str">
        <f t="shared" si="12"/>
        <v/>
      </c>
    </row>
    <row r="55" spans="1:46" ht="19.5" customHeight="1" x14ac:dyDescent="0.2">
      <c r="A55" t="str">
        <f>IF(A17="","",A17)</f>
        <v>２．</v>
      </c>
      <c r="D55" t="str">
        <f>IF(D17="","",D17)</f>
        <v>次の方程式を，等式の性質を使って，解きなさい。</v>
      </c>
    </row>
    <row r="56" spans="1:46" ht="19.5" customHeight="1" x14ac:dyDescent="0.2">
      <c r="A56" t="str">
        <f t="shared" ref="A56:AT56" si="13">IF(A18="","",A18)</f>
        <v/>
      </c>
      <c r="B56" t="str">
        <f t="shared" si="13"/>
        <v/>
      </c>
      <c r="C56" t="str">
        <f t="shared" si="13"/>
        <v>(1)</v>
      </c>
      <c r="F56" s="29" t="str">
        <f t="shared" si="13"/>
        <v>ｘ</v>
      </c>
      <c r="G56" s="29"/>
      <c r="H56" s="25" t="str">
        <f t="shared" si="13"/>
        <v>＝</v>
      </c>
      <c r="I56" s="25"/>
      <c r="J56" s="25">
        <f t="shared" ca="1" si="13"/>
        <v>2</v>
      </c>
      <c r="K56" t="str">
        <f t="shared" si="13"/>
        <v/>
      </c>
      <c r="L56" t="str">
        <f t="shared" si="13"/>
        <v/>
      </c>
      <c r="M56" t="str">
        <f t="shared" si="13"/>
        <v/>
      </c>
      <c r="N56" t="str">
        <f t="shared" si="13"/>
        <v/>
      </c>
      <c r="O56" t="str">
        <f t="shared" si="13"/>
        <v/>
      </c>
      <c r="P56" t="str">
        <f t="shared" si="13"/>
        <v/>
      </c>
      <c r="Q56" t="str">
        <f t="shared" si="13"/>
        <v/>
      </c>
      <c r="R56" t="str">
        <f t="shared" si="13"/>
        <v/>
      </c>
      <c r="S56" t="str">
        <f t="shared" si="13"/>
        <v/>
      </c>
      <c r="T56" t="str">
        <f t="shared" si="13"/>
        <v/>
      </c>
      <c r="U56" t="str">
        <f t="shared" si="13"/>
        <v/>
      </c>
      <c r="V56" t="str">
        <f t="shared" si="13"/>
        <v/>
      </c>
      <c r="W56" s="31" t="str">
        <f>F56</f>
        <v>ｘ</v>
      </c>
      <c r="X56" s="31"/>
      <c r="Y56" s="22" t="s">
        <v>35</v>
      </c>
      <c r="Z56" s="22"/>
      <c r="AA56" s="22">
        <f ca="1">W57</f>
        <v>2</v>
      </c>
      <c r="AB56" s="22"/>
      <c r="AC56" s="22" t="s">
        <v>36</v>
      </c>
      <c r="AD56" s="22"/>
      <c r="AE56" s="22">
        <f ca="1">J56</f>
        <v>2</v>
      </c>
      <c r="AF56" s="22" t="s">
        <v>35</v>
      </c>
      <c r="AG56" s="22"/>
      <c r="AH56" s="22">
        <f ca="1">AA56</f>
        <v>2</v>
      </c>
      <c r="AI56" s="22"/>
      <c r="AJ56" t="str">
        <f t="shared" si="13"/>
        <v/>
      </c>
      <c r="AK56" t="str">
        <f t="shared" si="13"/>
        <v/>
      </c>
      <c r="AL56" t="str">
        <f t="shared" si="13"/>
        <v/>
      </c>
      <c r="AM56" t="str">
        <f t="shared" si="13"/>
        <v/>
      </c>
      <c r="AN56" t="str">
        <f t="shared" si="13"/>
        <v/>
      </c>
      <c r="AO56" t="str">
        <f t="shared" si="13"/>
        <v/>
      </c>
      <c r="AP56" t="str">
        <f t="shared" si="13"/>
        <v/>
      </c>
      <c r="AQ56" t="str">
        <f t="shared" si="13"/>
        <v/>
      </c>
      <c r="AR56" t="str">
        <f t="shared" si="13"/>
        <v/>
      </c>
      <c r="AS56" t="str">
        <f t="shared" si="13"/>
        <v/>
      </c>
      <c r="AT56" t="str">
        <f t="shared" si="13"/>
        <v/>
      </c>
    </row>
    <row r="57" spans="1:46" ht="19.5" customHeight="1" x14ac:dyDescent="0.2">
      <c r="A57" t="str">
        <f t="shared" ref="A57:AT57" si="14">IF(A19="","",A19)</f>
        <v/>
      </c>
      <c r="B57" t="str">
        <f t="shared" si="14"/>
        <v/>
      </c>
      <c r="C57" t="str">
        <f t="shared" si="14"/>
        <v/>
      </c>
      <c r="F57" s="25">
        <f t="shared" ca="1" si="14"/>
        <v>2</v>
      </c>
      <c r="G57" s="25"/>
      <c r="H57" s="25"/>
      <c r="I57" s="25"/>
      <c r="J57" s="25"/>
      <c r="K57" t="str">
        <f t="shared" si="14"/>
        <v/>
      </c>
      <c r="L57" t="str">
        <f t="shared" si="14"/>
        <v/>
      </c>
      <c r="M57" t="str">
        <f t="shared" si="14"/>
        <v/>
      </c>
      <c r="N57" t="str">
        <f t="shared" si="14"/>
        <v/>
      </c>
      <c r="O57" t="str">
        <f t="shared" si="14"/>
        <v/>
      </c>
      <c r="P57" t="str">
        <f t="shared" si="14"/>
        <v/>
      </c>
      <c r="Q57" t="str">
        <f t="shared" si="14"/>
        <v/>
      </c>
      <c r="R57" t="str">
        <f t="shared" si="14"/>
        <v/>
      </c>
      <c r="S57" t="str">
        <f t="shared" si="14"/>
        <v/>
      </c>
      <c r="T57" t="str">
        <f t="shared" si="14"/>
        <v/>
      </c>
      <c r="U57" t="str">
        <f t="shared" si="14"/>
        <v/>
      </c>
      <c r="V57" t="str">
        <f t="shared" si="14"/>
        <v/>
      </c>
      <c r="W57" s="22">
        <f ca="1">F57</f>
        <v>2</v>
      </c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t="str">
        <f t="shared" si="14"/>
        <v/>
      </c>
      <c r="AK57" t="str">
        <f t="shared" si="14"/>
        <v/>
      </c>
      <c r="AL57" t="str">
        <f t="shared" si="14"/>
        <v/>
      </c>
      <c r="AM57" t="str">
        <f t="shared" si="14"/>
        <v/>
      </c>
      <c r="AN57" t="str">
        <f t="shared" si="14"/>
        <v/>
      </c>
      <c r="AO57" t="str">
        <f t="shared" si="14"/>
        <v/>
      </c>
      <c r="AP57" t="str">
        <f t="shared" si="14"/>
        <v/>
      </c>
      <c r="AQ57" t="str">
        <f t="shared" si="14"/>
        <v/>
      </c>
      <c r="AR57" t="str">
        <f t="shared" si="14"/>
        <v/>
      </c>
      <c r="AS57" t="str">
        <f t="shared" si="14"/>
        <v/>
      </c>
      <c r="AT57" t="str">
        <f t="shared" si="14"/>
        <v/>
      </c>
    </row>
    <row r="58" spans="1:46" ht="19.5" customHeight="1" x14ac:dyDescent="0.2">
      <c r="A58" t="str">
        <f t="shared" ref="A58:AT58" si="15">IF(A20="","",A20)</f>
        <v/>
      </c>
      <c r="B58" t="str">
        <f t="shared" si="15"/>
        <v/>
      </c>
      <c r="C58" t="str">
        <f t="shared" si="15"/>
        <v/>
      </c>
      <c r="F58" t="str">
        <f t="shared" si="15"/>
        <v/>
      </c>
      <c r="G58" t="str">
        <f t="shared" si="15"/>
        <v/>
      </c>
      <c r="H58" t="str">
        <f t="shared" si="15"/>
        <v/>
      </c>
      <c r="I58" t="str">
        <f t="shared" si="15"/>
        <v/>
      </c>
      <c r="J58" t="str">
        <f t="shared" si="15"/>
        <v/>
      </c>
      <c r="K58" t="str">
        <f t="shared" si="15"/>
        <v/>
      </c>
      <c r="L58" t="str">
        <f t="shared" si="15"/>
        <v/>
      </c>
      <c r="M58" t="str">
        <f t="shared" si="15"/>
        <v/>
      </c>
      <c r="N58" t="str">
        <f t="shared" si="15"/>
        <v/>
      </c>
      <c r="O58" t="str">
        <f t="shared" si="15"/>
        <v/>
      </c>
      <c r="P58" t="str">
        <f t="shared" si="15"/>
        <v/>
      </c>
      <c r="Q58" t="str">
        <f t="shared" si="15"/>
        <v/>
      </c>
      <c r="R58" t="str">
        <f t="shared" si="15"/>
        <v/>
      </c>
      <c r="S58" t="str">
        <f t="shared" si="15"/>
        <v/>
      </c>
      <c r="T58" t="str">
        <f t="shared" si="15"/>
        <v/>
      </c>
      <c r="U58" t="str">
        <f t="shared" si="15"/>
        <v/>
      </c>
      <c r="V58" t="str">
        <f t="shared" si="15"/>
        <v/>
      </c>
      <c r="W58" s="8" t="str">
        <f t="shared" si="15"/>
        <v/>
      </c>
      <c r="X58" s="8" t="str">
        <f t="shared" si="15"/>
        <v/>
      </c>
      <c r="Y58" s="8" t="str">
        <f t="shared" si="15"/>
        <v/>
      </c>
      <c r="Z58" s="8" t="str">
        <f t="shared" si="15"/>
        <v/>
      </c>
      <c r="AA58" s="22" t="s">
        <v>37</v>
      </c>
      <c r="AB58" s="22"/>
      <c r="AC58" s="22" t="s">
        <v>36</v>
      </c>
      <c r="AD58" s="22"/>
      <c r="AE58" s="22">
        <f ca="1">AE56*AH56</f>
        <v>4</v>
      </c>
      <c r="AF58" s="22"/>
      <c r="AG58" s="8" t="str">
        <f t="shared" si="15"/>
        <v/>
      </c>
      <c r="AH58" s="8" t="str">
        <f t="shared" si="15"/>
        <v/>
      </c>
      <c r="AI58" s="8" t="str">
        <f t="shared" si="15"/>
        <v/>
      </c>
      <c r="AJ58" t="str">
        <f t="shared" si="15"/>
        <v/>
      </c>
      <c r="AK58" t="str">
        <f t="shared" si="15"/>
        <v/>
      </c>
      <c r="AL58" t="str">
        <f t="shared" si="15"/>
        <v/>
      </c>
      <c r="AM58" t="str">
        <f t="shared" si="15"/>
        <v/>
      </c>
      <c r="AN58" t="str">
        <f t="shared" si="15"/>
        <v/>
      </c>
      <c r="AO58" t="str">
        <f t="shared" si="15"/>
        <v/>
      </c>
      <c r="AP58" t="str">
        <f t="shared" si="15"/>
        <v/>
      </c>
      <c r="AQ58" t="str">
        <f t="shared" si="15"/>
        <v/>
      </c>
      <c r="AR58" t="str">
        <f t="shared" si="15"/>
        <v/>
      </c>
      <c r="AS58" t="str">
        <f t="shared" si="15"/>
        <v/>
      </c>
      <c r="AT58" t="str">
        <f t="shared" si="15"/>
        <v/>
      </c>
    </row>
    <row r="59" spans="1:46" ht="19.5" customHeight="1" x14ac:dyDescent="0.2">
      <c r="A59" t="str">
        <f t="shared" ref="A59:AT59" si="16">IF(A21="","",A21)</f>
        <v/>
      </c>
      <c r="B59" t="str">
        <f t="shared" si="16"/>
        <v/>
      </c>
      <c r="C59" t="str">
        <f t="shared" si="16"/>
        <v/>
      </c>
      <c r="F59" t="str">
        <f t="shared" si="16"/>
        <v/>
      </c>
      <c r="G59" t="str">
        <f t="shared" si="16"/>
        <v/>
      </c>
      <c r="H59" t="str">
        <f t="shared" si="16"/>
        <v/>
      </c>
      <c r="I59" t="str">
        <f t="shared" si="16"/>
        <v/>
      </c>
      <c r="J59" t="str">
        <f t="shared" si="16"/>
        <v/>
      </c>
      <c r="K59" t="str">
        <f t="shared" si="16"/>
        <v/>
      </c>
      <c r="L59" t="str">
        <f t="shared" si="16"/>
        <v/>
      </c>
      <c r="M59" t="str">
        <f t="shared" si="16"/>
        <v/>
      </c>
      <c r="N59" t="str">
        <f t="shared" si="16"/>
        <v/>
      </c>
      <c r="O59" t="str">
        <f t="shared" si="16"/>
        <v/>
      </c>
      <c r="P59" t="str">
        <f t="shared" si="16"/>
        <v/>
      </c>
      <c r="Q59" t="str">
        <f t="shared" si="16"/>
        <v/>
      </c>
      <c r="R59" t="str">
        <f t="shared" si="16"/>
        <v/>
      </c>
      <c r="S59" t="str">
        <f t="shared" si="16"/>
        <v/>
      </c>
      <c r="T59" t="str">
        <f t="shared" si="16"/>
        <v/>
      </c>
      <c r="U59" t="str">
        <f t="shared" si="16"/>
        <v/>
      </c>
      <c r="V59" t="str">
        <f t="shared" si="16"/>
        <v/>
      </c>
      <c r="W59" t="str">
        <f t="shared" si="16"/>
        <v/>
      </c>
      <c r="X59" t="str">
        <f t="shared" si="16"/>
        <v/>
      </c>
      <c r="Y59" t="str">
        <f t="shared" si="16"/>
        <v/>
      </c>
      <c r="Z59" t="str">
        <f t="shared" si="16"/>
        <v/>
      </c>
      <c r="AA59" t="str">
        <f t="shared" si="16"/>
        <v/>
      </c>
      <c r="AB59" t="str">
        <f t="shared" si="16"/>
        <v/>
      </c>
      <c r="AC59" t="str">
        <f t="shared" si="16"/>
        <v/>
      </c>
      <c r="AD59" t="str">
        <f t="shared" si="16"/>
        <v/>
      </c>
      <c r="AE59" t="str">
        <f t="shared" si="16"/>
        <v/>
      </c>
      <c r="AF59" t="str">
        <f t="shared" si="16"/>
        <v/>
      </c>
      <c r="AG59" t="str">
        <f t="shared" si="16"/>
        <v/>
      </c>
      <c r="AH59" t="str">
        <f t="shared" si="16"/>
        <v/>
      </c>
      <c r="AI59" t="str">
        <f t="shared" si="16"/>
        <v/>
      </c>
      <c r="AJ59" t="str">
        <f t="shared" si="16"/>
        <v/>
      </c>
      <c r="AK59" t="str">
        <f t="shared" si="16"/>
        <v/>
      </c>
      <c r="AL59" t="str">
        <f t="shared" si="16"/>
        <v/>
      </c>
      <c r="AM59" t="str">
        <f t="shared" si="16"/>
        <v/>
      </c>
      <c r="AN59" t="str">
        <f t="shared" si="16"/>
        <v/>
      </c>
      <c r="AO59" t="str">
        <f t="shared" si="16"/>
        <v/>
      </c>
      <c r="AP59" t="str">
        <f t="shared" si="16"/>
        <v/>
      </c>
      <c r="AQ59" t="str">
        <f t="shared" si="16"/>
        <v/>
      </c>
      <c r="AR59" t="str">
        <f t="shared" si="16"/>
        <v/>
      </c>
      <c r="AS59" t="str">
        <f t="shared" si="16"/>
        <v/>
      </c>
      <c r="AT59" t="str">
        <f t="shared" si="16"/>
        <v/>
      </c>
    </row>
    <row r="60" spans="1:46" ht="19.5" customHeight="1" x14ac:dyDescent="0.2">
      <c r="A60" t="str">
        <f t="shared" ref="A60:C61" si="17">IF(A22="","",A22)</f>
        <v/>
      </c>
      <c r="B60" t="str">
        <f t="shared" si="17"/>
        <v/>
      </c>
      <c r="C60" t="str">
        <f t="shared" si="17"/>
        <v>(2)</v>
      </c>
      <c r="F60" s="25" t="str">
        <f>IF(F22="","",F22)</f>
        <v>－</v>
      </c>
      <c r="G60" s="25"/>
      <c r="H60" s="29">
        <f>IF(H22="","",H22)</f>
        <v>1</v>
      </c>
      <c r="I60" s="29"/>
      <c r="J60" s="25" t="str">
        <f>IF(J22="","",J22)</f>
        <v>ｘ</v>
      </c>
      <c r="K60" s="25"/>
      <c r="L60" s="25" t="str">
        <f>IF(L22="","",L22)</f>
        <v>＝</v>
      </c>
      <c r="M60" s="25"/>
      <c r="N60" s="25">
        <f t="shared" ref="N60:T60" ca="1" si="18">IF(N22="","",N22)</f>
        <v>5</v>
      </c>
      <c r="O60" t="str">
        <f t="shared" si="18"/>
        <v/>
      </c>
      <c r="P60" t="str">
        <f t="shared" si="18"/>
        <v/>
      </c>
      <c r="Q60" t="str">
        <f t="shared" si="18"/>
        <v/>
      </c>
      <c r="R60" t="str">
        <f t="shared" si="18"/>
        <v/>
      </c>
      <c r="S60" t="str">
        <f t="shared" si="18"/>
        <v/>
      </c>
      <c r="T60" t="str">
        <f t="shared" si="18"/>
        <v/>
      </c>
      <c r="U60" s="22" t="s">
        <v>22</v>
      </c>
      <c r="V60" s="22"/>
      <c r="W60" s="31">
        <f>H60</f>
        <v>1</v>
      </c>
      <c r="X60" s="31"/>
      <c r="Y60" s="22" t="s">
        <v>34</v>
      </c>
      <c r="Z60" s="22"/>
      <c r="AA60" s="22" t="s">
        <v>38</v>
      </c>
      <c r="AB60" s="22"/>
      <c r="AC60" s="22" t="s">
        <v>39</v>
      </c>
      <c r="AD60" s="22" t="s">
        <v>22</v>
      </c>
      <c r="AE60" s="22"/>
      <c r="AF60" s="22">
        <f ca="1">W61</f>
        <v>7</v>
      </c>
      <c r="AG60" s="22" t="s">
        <v>40</v>
      </c>
      <c r="AH60" s="27" t="s">
        <v>33</v>
      </c>
      <c r="AI60" s="22"/>
      <c r="AJ60" s="22">
        <f ca="1">N60</f>
        <v>5</v>
      </c>
      <c r="AK60" s="22" t="s">
        <v>38</v>
      </c>
      <c r="AL60" s="22"/>
      <c r="AM60" s="22" t="s">
        <v>39</v>
      </c>
      <c r="AN60" s="22" t="s">
        <v>22</v>
      </c>
      <c r="AO60" s="22"/>
      <c r="AP60" s="22">
        <f ca="1">AF60</f>
        <v>7</v>
      </c>
      <c r="AQ60" s="22" t="s">
        <v>40</v>
      </c>
      <c r="AR60" t="str">
        <f>IF(AT22="","",AT22)</f>
        <v/>
      </c>
    </row>
    <row r="61" spans="1:46" ht="19.5" customHeight="1" x14ac:dyDescent="0.2">
      <c r="A61" t="str">
        <f t="shared" si="17"/>
        <v/>
      </c>
      <c r="B61" t="str">
        <f t="shared" si="17"/>
        <v/>
      </c>
      <c r="C61" t="str">
        <f t="shared" si="17"/>
        <v/>
      </c>
      <c r="F61" s="25"/>
      <c r="G61" s="25"/>
      <c r="H61" s="25">
        <f ca="1">IF(H23="","",H23)</f>
        <v>7</v>
      </c>
      <c r="I61" s="25"/>
      <c r="J61" s="25"/>
      <c r="K61" s="25"/>
      <c r="L61" s="25"/>
      <c r="M61" s="25"/>
      <c r="N61" s="25"/>
      <c r="O61" t="str">
        <f t="shared" ref="O61:T61" si="19">IF(O23="","",O23)</f>
        <v/>
      </c>
      <c r="P61" t="str">
        <f t="shared" si="19"/>
        <v/>
      </c>
      <c r="Q61" t="str">
        <f t="shared" si="19"/>
        <v/>
      </c>
      <c r="R61" t="str">
        <f t="shared" si="19"/>
        <v/>
      </c>
      <c r="S61" t="str">
        <f t="shared" si="19"/>
        <v/>
      </c>
      <c r="T61" t="str">
        <f t="shared" si="19"/>
        <v/>
      </c>
      <c r="U61" s="22"/>
      <c r="V61" s="22"/>
      <c r="W61" s="22">
        <f ca="1">H61</f>
        <v>7</v>
      </c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t="str">
        <f>IF(AT23="","",AT23)</f>
        <v/>
      </c>
    </row>
    <row r="62" spans="1:46" ht="19.5" customHeight="1" x14ac:dyDescent="0.2">
      <c r="A62" t="str">
        <f t="shared" ref="A62:T62" si="20">IF(A24="","",A24)</f>
        <v/>
      </c>
      <c r="B62" t="str">
        <f t="shared" si="20"/>
        <v/>
      </c>
      <c r="C62" t="str">
        <f t="shared" si="20"/>
        <v/>
      </c>
      <c r="F62" t="str">
        <f t="shared" si="20"/>
        <v/>
      </c>
      <c r="G62" t="str">
        <f t="shared" si="20"/>
        <v/>
      </c>
      <c r="H62" t="str">
        <f t="shared" si="20"/>
        <v/>
      </c>
      <c r="I62" t="str">
        <f t="shared" si="20"/>
        <v/>
      </c>
      <c r="J62" t="str">
        <f t="shared" si="20"/>
        <v/>
      </c>
      <c r="K62" t="str">
        <f t="shared" si="20"/>
        <v/>
      </c>
      <c r="L62" t="str">
        <f t="shared" si="20"/>
        <v/>
      </c>
      <c r="M62" t="str">
        <f t="shared" si="20"/>
        <v/>
      </c>
      <c r="N62" t="str">
        <f t="shared" si="20"/>
        <v/>
      </c>
      <c r="O62" t="str">
        <f t="shared" si="20"/>
        <v/>
      </c>
      <c r="P62" t="str">
        <f t="shared" si="20"/>
        <v/>
      </c>
      <c r="Q62" t="str">
        <f t="shared" si="20"/>
        <v/>
      </c>
      <c r="R62" t="str">
        <f t="shared" si="20"/>
        <v/>
      </c>
      <c r="S62" t="str">
        <f t="shared" si="20"/>
        <v/>
      </c>
      <c r="T62" t="str">
        <f t="shared" si="20"/>
        <v/>
      </c>
      <c r="U62" s="8" t="str">
        <f t="shared" ref="U62:AE62" si="21">IF(W24="","",W24)</f>
        <v/>
      </c>
      <c r="V62" s="8" t="str">
        <f t="shared" si="21"/>
        <v/>
      </c>
      <c r="W62" s="8" t="str">
        <f t="shared" si="21"/>
        <v/>
      </c>
      <c r="X62" s="8" t="str">
        <f t="shared" si="21"/>
        <v/>
      </c>
      <c r="Y62" s="8" t="str">
        <f t="shared" si="21"/>
        <v/>
      </c>
      <c r="Z62" s="8" t="str">
        <f t="shared" si="21"/>
        <v/>
      </c>
      <c r="AA62" s="8" t="str">
        <f t="shared" si="21"/>
        <v/>
      </c>
      <c r="AB62" s="8" t="str">
        <f t="shared" si="21"/>
        <v/>
      </c>
      <c r="AC62" s="8" t="str">
        <f t="shared" si="21"/>
        <v/>
      </c>
      <c r="AD62" s="8" t="str">
        <f t="shared" si="21"/>
        <v/>
      </c>
      <c r="AE62" s="8" t="str">
        <f t="shared" si="21"/>
        <v/>
      </c>
      <c r="AF62" s="22" t="s">
        <v>34</v>
      </c>
      <c r="AG62" s="22"/>
      <c r="AH62" s="22" t="s">
        <v>33</v>
      </c>
      <c r="AI62" s="22"/>
      <c r="AJ62" s="22">
        <f ca="1">-AJ60*AP60</f>
        <v>-35</v>
      </c>
      <c r="AK62" s="22"/>
      <c r="AL62" s="22"/>
      <c r="AM62" s="8" t="str">
        <f>IF(AO24="","",AO24)</f>
        <v/>
      </c>
      <c r="AN62" s="8" t="str">
        <f>IF(AP24="","",AP24)</f>
        <v/>
      </c>
      <c r="AO62" s="8" t="str">
        <f>IF(AQ24="","",AQ24)</f>
        <v/>
      </c>
      <c r="AP62" s="8" t="str">
        <f>IF(AR24="","",AR24)</f>
        <v/>
      </c>
      <c r="AQ62" s="8" t="str">
        <f>IF(AS24="","",AS24)</f>
        <v/>
      </c>
      <c r="AR62" t="str">
        <f>IF(AT24="","",AT24)</f>
        <v/>
      </c>
    </row>
    <row r="63" spans="1:46" ht="19.5" customHeight="1" x14ac:dyDescent="0.2">
      <c r="A63" t="str">
        <f t="shared" ref="A63:AT63" si="22">IF(A25="","",A25)</f>
        <v/>
      </c>
      <c r="B63" t="str">
        <f t="shared" si="22"/>
        <v/>
      </c>
      <c r="C63" t="str">
        <f t="shared" si="22"/>
        <v/>
      </c>
      <c r="F63" t="str">
        <f t="shared" si="22"/>
        <v/>
      </c>
      <c r="G63" t="str">
        <f t="shared" si="22"/>
        <v/>
      </c>
      <c r="H63" t="str">
        <f t="shared" si="22"/>
        <v/>
      </c>
      <c r="I63" t="str">
        <f t="shared" si="22"/>
        <v/>
      </c>
      <c r="J63" t="str">
        <f t="shared" si="22"/>
        <v/>
      </c>
      <c r="K63" t="str">
        <f t="shared" si="22"/>
        <v/>
      </c>
      <c r="L63" t="str">
        <f t="shared" si="22"/>
        <v/>
      </c>
      <c r="M63" t="str">
        <f t="shared" si="22"/>
        <v/>
      </c>
      <c r="N63" t="str">
        <f t="shared" si="22"/>
        <v/>
      </c>
      <c r="O63" t="str">
        <f t="shared" si="22"/>
        <v/>
      </c>
      <c r="P63" t="str">
        <f t="shared" si="22"/>
        <v/>
      </c>
      <c r="Q63" t="str">
        <f t="shared" si="22"/>
        <v/>
      </c>
      <c r="R63" t="str">
        <f t="shared" si="22"/>
        <v/>
      </c>
      <c r="S63" t="str">
        <f t="shared" si="22"/>
        <v/>
      </c>
      <c r="T63" t="str">
        <f t="shared" si="22"/>
        <v/>
      </c>
      <c r="U63" t="str">
        <f t="shared" si="22"/>
        <v/>
      </c>
      <c r="V63" t="str">
        <f t="shared" si="22"/>
        <v/>
      </c>
      <c r="W63" t="str">
        <f t="shared" si="22"/>
        <v/>
      </c>
      <c r="X63" t="str">
        <f t="shared" si="22"/>
        <v/>
      </c>
      <c r="Y63" t="str">
        <f t="shared" si="22"/>
        <v/>
      </c>
      <c r="Z63" t="str">
        <f t="shared" si="22"/>
        <v/>
      </c>
      <c r="AA63" t="str">
        <f t="shared" si="22"/>
        <v/>
      </c>
      <c r="AB63" t="str">
        <f t="shared" si="22"/>
        <v/>
      </c>
      <c r="AC63" t="str">
        <f t="shared" si="22"/>
        <v/>
      </c>
      <c r="AD63" t="str">
        <f t="shared" si="22"/>
        <v/>
      </c>
      <c r="AE63" t="str">
        <f t="shared" si="22"/>
        <v/>
      </c>
      <c r="AF63" t="str">
        <f t="shared" si="22"/>
        <v/>
      </c>
      <c r="AG63" t="str">
        <f t="shared" si="22"/>
        <v/>
      </c>
      <c r="AH63" t="str">
        <f t="shared" si="22"/>
        <v/>
      </c>
      <c r="AI63" t="str">
        <f t="shared" si="22"/>
        <v/>
      </c>
      <c r="AJ63" t="str">
        <f t="shared" si="22"/>
        <v/>
      </c>
      <c r="AK63" t="str">
        <f t="shared" si="22"/>
        <v/>
      </c>
      <c r="AL63" t="str">
        <f t="shared" si="22"/>
        <v/>
      </c>
      <c r="AM63" t="str">
        <f t="shared" si="22"/>
        <v/>
      </c>
      <c r="AN63" t="str">
        <f t="shared" si="22"/>
        <v/>
      </c>
      <c r="AO63" t="str">
        <f t="shared" si="22"/>
        <v/>
      </c>
      <c r="AP63" t="str">
        <f t="shared" si="22"/>
        <v/>
      </c>
      <c r="AQ63" t="str">
        <f t="shared" si="22"/>
        <v/>
      </c>
      <c r="AR63" t="str">
        <f t="shared" si="22"/>
        <v/>
      </c>
      <c r="AS63" t="str">
        <f t="shared" si="22"/>
        <v/>
      </c>
      <c r="AT63" t="str">
        <f t="shared" si="22"/>
        <v/>
      </c>
    </row>
    <row r="64" spans="1:46" ht="19.5" customHeight="1" x14ac:dyDescent="0.2">
      <c r="A64" t="str">
        <f t="shared" ref="A64:AT64" si="23">IF(A26="","",A26)</f>
        <v/>
      </c>
      <c r="B64" t="str">
        <f t="shared" si="23"/>
        <v/>
      </c>
      <c r="C64" t="str">
        <f t="shared" si="23"/>
        <v>(3)</v>
      </c>
      <c r="F64">
        <f t="shared" ca="1" si="23"/>
        <v>8</v>
      </c>
      <c r="G64" s="25" t="str">
        <f t="shared" si="23"/>
        <v>ｘ</v>
      </c>
      <c r="H64" s="25"/>
      <c r="I64" s="25" t="str">
        <f t="shared" si="23"/>
        <v>＝</v>
      </c>
      <c r="J64" s="25"/>
      <c r="K64" s="24">
        <f t="shared" ca="1" si="23"/>
        <v>32</v>
      </c>
      <c r="L64" s="24"/>
      <c r="M64" t="str">
        <f t="shared" si="23"/>
        <v/>
      </c>
      <c r="N64" t="str">
        <f t="shared" si="23"/>
        <v/>
      </c>
      <c r="O64" t="str">
        <f t="shared" si="23"/>
        <v/>
      </c>
      <c r="P64" t="str">
        <f t="shared" si="23"/>
        <v/>
      </c>
      <c r="Q64" t="str">
        <f t="shared" si="23"/>
        <v/>
      </c>
      <c r="R64" t="str">
        <f t="shared" si="23"/>
        <v/>
      </c>
      <c r="S64" t="str">
        <f t="shared" si="23"/>
        <v/>
      </c>
      <c r="T64" t="str">
        <f t="shared" si="23"/>
        <v/>
      </c>
      <c r="U64" t="str">
        <f t="shared" si="23"/>
        <v/>
      </c>
      <c r="V64" t="str">
        <f t="shared" si="23"/>
        <v/>
      </c>
      <c r="W64" s="8">
        <f ca="1">F64</f>
        <v>8</v>
      </c>
      <c r="X64" s="22" t="str">
        <f>G64</f>
        <v>ｘ</v>
      </c>
      <c r="Y64" s="22"/>
      <c r="Z64" s="22" t="s">
        <v>41</v>
      </c>
      <c r="AA64" s="22"/>
      <c r="AB64" s="8">
        <f ca="1">F64</f>
        <v>8</v>
      </c>
      <c r="AC64" s="22" t="s">
        <v>36</v>
      </c>
      <c r="AD64" s="22"/>
      <c r="AE64" s="22">
        <f ca="1">K64</f>
        <v>32</v>
      </c>
      <c r="AF64" s="22"/>
      <c r="AG64" s="22" t="s">
        <v>41</v>
      </c>
      <c r="AH64" s="22"/>
      <c r="AI64" s="8">
        <f ca="1">AB64</f>
        <v>8</v>
      </c>
      <c r="AJ64" t="str">
        <f t="shared" si="23"/>
        <v/>
      </c>
      <c r="AK64" t="str">
        <f t="shared" si="23"/>
        <v/>
      </c>
      <c r="AL64" t="str">
        <f t="shared" si="23"/>
        <v/>
      </c>
      <c r="AM64" t="str">
        <f t="shared" si="23"/>
        <v/>
      </c>
      <c r="AN64" t="str">
        <f t="shared" si="23"/>
        <v/>
      </c>
      <c r="AO64" t="str">
        <f t="shared" si="23"/>
        <v/>
      </c>
      <c r="AP64" t="str">
        <f t="shared" si="23"/>
        <v/>
      </c>
      <c r="AQ64" t="str">
        <f t="shared" si="23"/>
        <v/>
      </c>
      <c r="AR64" t="str">
        <f t="shared" si="23"/>
        <v/>
      </c>
      <c r="AS64" t="str">
        <f t="shared" si="23"/>
        <v/>
      </c>
      <c r="AT64" t="str">
        <f t="shared" si="23"/>
        <v/>
      </c>
    </row>
    <row r="65" spans="1:46" ht="19.5" customHeight="1" x14ac:dyDescent="0.2">
      <c r="A65" t="str">
        <f t="shared" ref="A65:AT65" si="24">IF(A27="","",A27)</f>
        <v/>
      </c>
      <c r="B65" t="str">
        <f t="shared" si="24"/>
        <v/>
      </c>
      <c r="C65" t="str">
        <f t="shared" si="24"/>
        <v/>
      </c>
      <c r="F65" t="str">
        <f t="shared" si="24"/>
        <v/>
      </c>
      <c r="G65" t="str">
        <f t="shared" si="24"/>
        <v/>
      </c>
      <c r="H65" t="str">
        <f t="shared" si="24"/>
        <v/>
      </c>
      <c r="I65" t="str">
        <f t="shared" si="24"/>
        <v/>
      </c>
      <c r="J65" t="str">
        <f t="shared" si="24"/>
        <v/>
      </c>
      <c r="K65" t="str">
        <f t="shared" si="24"/>
        <v/>
      </c>
      <c r="L65" t="str">
        <f t="shared" si="24"/>
        <v/>
      </c>
      <c r="M65" t="str">
        <f t="shared" si="24"/>
        <v/>
      </c>
      <c r="N65" t="str">
        <f t="shared" si="24"/>
        <v/>
      </c>
      <c r="O65" t="str">
        <f t="shared" si="24"/>
        <v/>
      </c>
      <c r="P65" t="str">
        <f t="shared" si="24"/>
        <v/>
      </c>
      <c r="Q65" t="str">
        <f t="shared" si="24"/>
        <v/>
      </c>
      <c r="R65" t="str">
        <f t="shared" si="24"/>
        <v/>
      </c>
      <c r="S65" t="str">
        <f t="shared" si="24"/>
        <v/>
      </c>
      <c r="T65" t="str">
        <f t="shared" si="24"/>
        <v/>
      </c>
      <c r="U65" t="str">
        <f t="shared" si="24"/>
        <v/>
      </c>
      <c r="V65" t="str">
        <f t="shared" si="24"/>
        <v/>
      </c>
      <c r="W65" s="8" t="str">
        <f t="shared" si="24"/>
        <v/>
      </c>
      <c r="X65" s="8" t="str">
        <f t="shared" si="24"/>
        <v/>
      </c>
      <c r="Y65" s="8" t="str">
        <f t="shared" si="24"/>
        <v/>
      </c>
      <c r="Z65" s="8" t="str">
        <f t="shared" si="24"/>
        <v/>
      </c>
      <c r="AA65" s="22" t="s">
        <v>37</v>
      </c>
      <c r="AB65" s="22"/>
      <c r="AC65" s="22" t="s">
        <v>36</v>
      </c>
      <c r="AD65" s="22"/>
      <c r="AE65" s="8">
        <f ca="1">AE64/AI64</f>
        <v>4</v>
      </c>
      <c r="AF65" s="8" t="str">
        <f t="shared" si="24"/>
        <v/>
      </c>
      <c r="AG65" s="8" t="str">
        <f t="shared" si="24"/>
        <v/>
      </c>
      <c r="AH65" s="8" t="str">
        <f t="shared" si="24"/>
        <v/>
      </c>
      <c r="AI65" s="8" t="str">
        <f t="shared" si="24"/>
        <v/>
      </c>
      <c r="AJ65" t="str">
        <f t="shared" si="24"/>
        <v/>
      </c>
      <c r="AK65" t="str">
        <f t="shared" si="24"/>
        <v/>
      </c>
      <c r="AL65" t="str">
        <f t="shared" si="24"/>
        <v/>
      </c>
      <c r="AM65" t="str">
        <f t="shared" si="24"/>
        <v/>
      </c>
      <c r="AN65" t="str">
        <f t="shared" si="24"/>
        <v/>
      </c>
      <c r="AO65" t="str">
        <f t="shared" si="24"/>
        <v/>
      </c>
      <c r="AP65" t="str">
        <f t="shared" si="24"/>
        <v/>
      </c>
      <c r="AQ65" t="str">
        <f t="shared" si="24"/>
        <v/>
      </c>
      <c r="AR65" t="str">
        <f t="shared" si="24"/>
        <v/>
      </c>
      <c r="AS65" t="str">
        <f t="shared" si="24"/>
        <v/>
      </c>
      <c r="AT65" t="str">
        <f t="shared" si="24"/>
        <v/>
      </c>
    </row>
    <row r="66" spans="1:46" ht="19.5" customHeight="1" x14ac:dyDescent="0.2">
      <c r="A66" t="str">
        <f t="shared" ref="A66:AT66" si="25">IF(A28="","",A28)</f>
        <v/>
      </c>
      <c r="B66" t="str">
        <f t="shared" si="25"/>
        <v/>
      </c>
      <c r="C66" t="str">
        <f t="shared" si="25"/>
        <v/>
      </c>
      <c r="F66" t="str">
        <f t="shared" si="25"/>
        <v/>
      </c>
      <c r="G66" t="str">
        <f t="shared" si="25"/>
        <v/>
      </c>
      <c r="H66" t="str">
        <f t="shared" si="25"/>
        <v/>
      </c>
      <c r="I66" t="str">
        <f t="shared" si="25"/>
        <v/>
      </c>
      <c r="J66" t="str">
        <f t="shared" si="25"/>
        <v/>
      </c>
      <c r="K66" t="str">
        <f t="shared" si="25"/>
        <v/>
      </c>
      <c r="L66" t="str">
        <f t="shared" si="25"/>
        <v/>
      </c>
      <c r="M66" t="str">
        <f t="shared" si="25"/>
        <v/>
      </c>
      <c r="N66" t="str">
        <f t="shared" si="25"/>
        <v/>
      </c>
      <c r="O66" t="str">
        <f t="shared" si="25"/>
        <v/>
      </c>
      <c r="P66" t="str">
        <f t="shared" si="25"/>
        <v/>
      </c>
      <c r="Q66" t="str">
        <f t="shared" si="25"/>
        <v/>
      </c>
      <c r="R66" t="str">
        <f t="shared" si="25"/>
        <v/>
      </c>
      <c r="S66" t="str">
        <f t="shared" si="25"/>
        <v/>
      </c>
      <c r="T66" t="str">
        <f t="shared" si="25"/>
        <v/>
      </c>
      <c r="U66" t="str">
        <f t="shared" si="25"/>
        <v/>
      </c>
      <c r="V66" t="str">
        <f t="shared" si="25"/>
        <v/>
      </c>
      <c r="W66" t="str">
        <f t="shared" si="25"/>
        <v/>
      </c>
      <c r="X66" t="str">
        <f t="shared" si="25"/>
        <v/>
      </c>
      <c r="Y66" t="str">
        <f t="shared" si="25"/>
        <v/>
      </c>
      <c r="Z66" t="str">
        <f t="shared" si="25"/>
        <v/>
      </c>
      <c r="AA66" t="str">
        <f t="shared" si="25"/>
        <v/>
      </c>
      <c r="AB66" t="str">
        <f t="shared" si="25"/>
        <v/>
      </c>
      <c r="AC66" t="str">
        <f t="shared" si="25"/>
        <v/>
      </c>
      <c r="AD66" t="str">
        <f t="shared" si="25"/>
        <v/>
      </c>
      <c r="AE66" t="str">
        <f t="shared" si="25"/>
        <v/>
      </c>
      <c r="AF66" t="str">
        <f t="shared" si="25"/>
        <v/>
      </c>
      <c r="AG66" t="str">
        <f t="shared" si="25"/>
        <v/>
      </c>
      <c r="AH66" t="str">
        <f t="shared" si="25"/>
        <v/>
      </c>
      <c r="AI66" t="str">
        <f t="shared" si="25"/>
        <v/>
      </c>
      <c r="AJ66" t="str">
        <f t="shared" si="25"/>
        <v/>
      </c>
      <c r="AK66" t="str">
        <f t="shared" si="25"/>
        <v/>
      </c>
      <c r="AL66" t="str">
        <f t="shared" si="25"/>
        <v/>
      </c>
      <c r="AM66" t="str">
        <f t="shared" si="25"/>
        <v/>
      </c>
      <c r="AN66" t="str">
        <f t="shared" si="25"/>
        <v/>
      </c>
      <c r="AO66" t="str">
        <f t="shared" si="25"/>
        <v/>
      </c>
      <c r="AP66" t="str">
        <f t="shared" si="25"/>
        <v/>
      </c>
      <c r="AQ66" t="str">
        <f t="shared" si="25"/>
        <v/>
      </c>
      <c r="AR66" t="str">
        <f t="shared" si="25"/>
        <v/>
      </c>
      <c r="AS66" t="str">
        <f t="shared" si="25"/>
        <v/>
      </c>
      <c r="AT66" t="str">
        <f t="shared" si="25"/>
        <v/>
      </c>
    </row>
    <row r="67" spans="1:46" ht="19.5" customHeight="1" x14ac:dyDescent="0.2">
      <c r="A67" t="str">
        <f>IF(A29="","",A29)</f>
        <v/>
      </c>
      <c r="B67" t="str">
        <f>IF(B29="","",B29)</f>
        <v/>
      </c>
      <c r="C67" t="str">
        <f>IF(C29="","",C29)</f>
        <v>(4)</v>
      </c>
      <c r="F67" s="25" t="str">
        <f>IF(F29="","",F29)</f>
        <v>－</v>
      </c>
      <c r="G67" s="25"/>
      <c r="H67">
        <f ca="1">IF(H29="","",H29)</f>
        <v>4</v>
      </c>
      <c r="I67" s="25" t="str">
        <f>IF(I29="","",I29)</f>
        <v>ｘ</v>
      </c>
      <c r="J67" s="25"/>
      <c r="K67" s="25" t="str">
        <f>IF(K29="","",K29)</f>
        <v>＝</v>
      </c>
      <c r="L67" s="25"/>
      <c r="M67" s="24">
        <f ca="1">IF(M29="","",M29)</f>
        <v>20</v>
      </c>
      <c r="N67" s="24"/>
      <c r="O67" t="str">
        <f t="shared" ref="O67:T67" si="26">IF(O29="","",O29)</f>
        <v/>
      </c>
      <c r="P67" t="str">
        <f t="shared" si="26"/>
        <v/>
      </c>
      <c r="Q67" t="str">
        <f t="shared" si="26"/>
        <v/>
      </c>
      <c r="R67" t="str">
        <f t="shared" si="26"/>
        <v/>
      </c>
      <c r="S67" t="str">
        <f t="shared" si="26"/>
        <v/>
      </c>
      <c r="T67" t="str">
        <f t="shared" si="26"/>
        <v/>
      </c>
      <c r="U67" s="22" t="str">
        <f>F67</f>
        <v>－</v>
      </c>
      <c r="V67" s="22"/>
      <c r="W67" s="8">
        <f ca="1">H67</f>
        <v>4</v>
      </c>
      <c r="X67" s="22" t="str">
        <f>I67</f>
        <v>ｘ</v>
      </c>
      <c r="Y67" s="22"/>
      <c r="Z67" s="22" t="s">
        <v>41</v>
      </c>
      <c r="AA67" s="22"/>
      <c r="AB67" s="8" t="s">
        <v>42</v>
      </c>
      <c r="AC67" s="22" t="str">
        <f>U67</f>
        <v>－</v>
      </c>
      <c r="AD67" s="22"/>
      <c r="AE67" s="8">
        <f ca="1">W67</f>
        <v>4</v>
      </c>
      <c r="AF67" s="8" t="s">
        <v>43</v>
      </c>
      <c r="AG67" s="27" t="s">
        <v>36</v>
      </c>
      <c r="AH67" s="22"/>
      <c r="AI67" s="22">
        <f ca="1">M67</f>
        <v>20</v>
      </c>
      <c r="AJ67" s="22"/>
      <c r="AK67" s="22" t="s">
        <v>41</v>
      </c>
      <c r="AL67" s="22"/>
      <c r="AM67" s="8" t="s">
        <v>42</v>
      </c>
      <c r="AN67" s="22" t="str">
        <f>AC67</f>
        <v>－</v>
      </c>
      <c r="AO67" s="22"/>
      <c r="AP67" s="8">
        <f ca="1">AE67</f>
        <v>4</v>
      </c>
      <c r="AQ67" s="8" t="s">
        <v>43</v>
      </c>
      <c r="AR67" t="str">
        <f>IF(AT29="","",AT29)</f>
        <v/>
      </c>
    </row>
    <row r="68" spans="1:46" ht="19.5" customHeight="1" x14ac:dyDescent="0.2">
      <c r="A68" t="str">
        <f t="shared" ref="A68:T68" si="27">IF(A30="","",A30)</f>
        <v/>
      </c>
      <c r="B68" t="str">
        <f t="shared" si="27"/>
        <v/>
      </c>
      <c r="C68" t="str">
        <f t="shared" si="27"/>
        <v/>
      </c>
      <c r="F68" t="str">
        <f t="shared" si="27"/>
        <v/>
      </c>
      <c r="G68" t="str">
        <f t="shared" si="27"/>
        <v/>
      </c>
      <c r="H68" t="str">
        <f t="shared" si="27"/>
        <v/>
      </c>
      <c r="I68" t="str">
        <f t="shared" si="27"/>
        <v/>
      </c>
      <c r="J68" t="str">
        <f t="shared" si="27"/>
        <v/>
      </c>
      <c r="K68" t="str">
        <f t="shared" si="27"/>
        <v/>
      </c>
      <c r="L68" t="str">
        <f t="shared" si="27"/>
        <v/>
      </c>
      <c r="M68" t="str">
        <f t="shared" si="27"/>
        <v/>
      </c>
      <c r="N68" t="str">
        <f t="shared" si="27"/>
        <v/>
      </c>
      <c r="O68" t="str">
        <f t="shared" si="27"/>
        <v/>
      </c>
      <c r="P68" t="str">
        <f t="shared" si="27"/>
        <v/>
      </c>
      <c r="Q68" t="str">
        <f t="shared" si="27"/>
        <v/>
      </c>
      <c r="R68" t="str">
        <f t="shared" si="27"/>
        <v/>
      </c>
      <c r="S68" t="str">
        <f t="shared" si="27"/>
        <v/>
      </c>
      <c r="T68" t="str">
        <f t="shared" si="27"/>
        <v/>
      </c>
      <c r="U68" s="8" t="str">
        <f t="shared" ref="U68:AD68" si="28">IF(W30="","",W30)</f>
        <v/>
      </c>
      <c r="V68" s="8" t="str">
        <f t="shared" si="28"/>
        <v/>
      </c>
      <c r="W68" s="8" t="str">
        <f t="shared" si="28"/>
        <v/>
      </c>
      <c r="X68" s="8" t="str">
        <f t="shared" si="28"/>
        <v/>
      </c>
      <c r="Y68" s="8" t="str">
        <f t="shared" si="28"/>
        <v/>
      </c>
      <c r="Z68" s="8" t="str">
        <f t="shared" si="28"/>
        <v/>
      </c>
      <c r="AA68" s="8" t="str">
        <f t="shared" si="28"/>
        <v/>
      </c>
      <c r="AB68" s="8" t="str">
        <f t="shared" si="28"/>
        <v/>
      </c>
      <c r="AC68" s="8" t="str">
        <f t="shared" si="28"/>
        <v/>
      </c>
      <c r="AD68" s="8" t="str">
        <f t="shared" si="28"/>
        <v/>
      </c>
      <c r="AE68" s="22" t="s">
        <v>37</v>
      </c>
      <c r="AF68" s="22"/>
      <c r="AG68" s="22" t="s">
        <v>36</v>
      </c>
      <c r="AH68" s="22"/>
      <c r="AI68" s="22">
        <f ca="1">-AI67/AP67</f>
        <v>-5</v>
      </c>
      <c r="AJ68" s="22"/>
      <c r="AK68" s="22"/>
      <c r="AL68" s="8" t="str">
        <f t="shared" ref="AL68:AQ68" si="29">IF(AN30="","",AN30)</f>
        <v/>
      </c>
      <c r="AM68" s="8" t="str">
        <f t="shared" si="29"/>
        <v/>
      </c>
      <c r="AN68" s="8" t="str">
        <f t="shared" si="29"/>
        <v/>
      </c>
      <c r="AO68" s="8" t="str">
        <f t="shared" si="29"/>
        <v/>
      </c>
      <c r="AP68" s="8" t="str">
        <f t="shared" si="29"/>
        <v/>
      </c>
      <c r="AQ68" s="8" t="str">
        <f t="shared" si="29"/>
        <v/>
      </c>
      <c r="AR68" t="str">
        <f>IF(AT30="","",AT30)</f>
        <v/>
      </c>
    </row>
    <row r="69" spans="1:46" ht="19.5" customHeight="1" x14ac:dyDescent="0.2">
      <c r="A69" t="str">
        <f t="shared" ref="A69:AT69" si="30">IF(A31="","",A31)</f>
        <v/>
      </c>
      <c r="B69" t="str">
        <f t="shared" si="30"/>
        <v/>
      </c>
      <c r="C69" t="str">
        <f t="shared" si="30"/>
        <v/>
      </c>
      <c r="F69" t="str">
        <f t="shared" si="30"/>
        <v/>
      </c>
      <c r="G69" t="str">
        <f t="shared" si="30"/>
        <v/>
      </c>
      <c r="H69" t="str">
        <f t="shared" si="30"/>
        <v/>
      </c>
      <c r="I69" t="str">
        <f t="shared" si="30"/>
        <v/>
      </c>
      <c r="J69" t="str">
        <f t="shared" si="30"/>
        <v/>
      </c>
      <c r="K69" t="str">
        <f t="shared" si="30"/>
        <v/>
      </c>
      <c r="L69" t="str">
        <f t="shared" si="30"/>
        <v/>
      </c>
      <c r="M69" t="str">
        <f t="shared" si="30"/>
        <v/>
      </c>
      <c r="N69" t="str">
        <f t="shared" si="30"/>
        <v/>
      </c>
      <c r="O69" t="str">
        <f t="shared" si="30"/>
        <v/>
      </c>
      <c r="P69" t="str">
        <f t="shared" si="30"/>
        <v/>
      </c>
      <c r="Q69" t="str">
        <f t="shared" si="30"/>
        <v/>
      </c>
      <c r="R69" t="str">
        <f t="shared" si="30"/>
        <v/>
      </c>
      <c r="S69" t="str">
        <f t="shared" si="30"/>
        <v/>
      </c>
      <c r="T69" t="str">
        <f t="shared" si="30"/>
        <v/>
      </c>
      <c r="U69" t="str">
        <f t="shared" si="30"/>
        <v/>
      </c>
      <c r="V69" t="str">
        <f t="shared" si="30"/>
        <v/>
      </c>
      <c r="W69" t="str">
        <f t="shared" si="30"/>
        <v/>
      </c>
      <c r="X69" t="str">
        <f t="shared" si="30"/>
        <v/>
      </c>
      <c r="Y69" t="str">
        <f t="shared" si="30"/>
        <v/>
      </c>
      <c r="Z69" t="str">
        <f t="shared" si="30"/>
        <v/>
      </c>
      <c r="AA69" t="str">
        <f t="shared" si="30"/>
        <v/>
      </c>
      <c r="AB69" t="str">
        <f t="shared" si="30"/>
        <v/>
      </c>
      <c r="AC69" t="str">
        <f t="shared" si="30"/>
        <v/>
      </c>
      <c r="AD69" t="str">
        <f t="shared" si="30"/>
        <v/>
      </c>
      <c r="AE69" t="str">
        <f t="shared" si="30"/>
        <v/>
      </c>
      <c r="AF69" t="str">
        <f t="shared" si="30"/>
        <v/>
      </c>
      <c r="AG69" t="str">
        <f t="shared" si="30"/>
        <v/>
      </c>
      <c r="AH69" t="str">
        <f t="shared" si="30"/>
        <v/>
      </c>
      <c r="AI69" t="str">
        <f t="shared" si="30"/>
        <v/>
      </c>
      <c r="AJ69" t="str">
        <f t="shared" si="30"/>
        <v/>
      </c>
      <c r="AK69" t="str">
        <f t="shared" si="30"/>
        <v/>
      </c>
      <c r="AL69" t="str">
        <f t="shared" si="30"/>
        <v/>
      </c>
      <c r="AM69" t="str">
        <f t="shared" si="30"/>
        <v/>
      </c>
      <c r="AN69" t="str">
        <f t="shared" si="30"/>
        <v/>
      </c>
      <c r="AO69" t="str">
        <f t="shared" si="30"/>
        <v/>
      </c>
      <c r="AP69" t="str">
        <f t="shared" si="30"/>
        <v/>
      </c>
      <c r="AQ69" t="str">
        <f t="shared" si="30"/>
        <v/>
      </c>
      <c r="AR69" t="str">
        <f t="shared" si="30"/>
        <v/>
      </c>
      <c r="AS69" t="str">
        <f t="shared" si="30"/>
        <v/>
      </c>
      <c r="AT69" t="str">
        <f t="shared" si="30"/>
        <v/>
      </c>
    </row>
    <row r="70" spans="1:46" ht="19.5" customHeight="1" x14ac:dyDescent="0.2">
      <c r="A70" t="str">
        <f t="shared" ref="A70:Q70" si="31">IF(A32="","",A32)</f>
        <v/>
      </c>
      <c r="B70" t="str">
        <f t="shared" si="31"/>
        <v/>
      </c>
      <c r="C70" t="str">
        <f t="shared" si="31"/>
        <v>(5)</v>
      </c>
      <c r="F70" s="25" t="str">
        <f t="shared" si="31"/>
        <v>ｘ</v>
      </c>
      <c r="G70" s="25"/>
      <c r="H70" s="25" t="str">
        <f t="shared" si="31"/>
        <v>＋</v>
      </c>
      <c r="I70" s="25"/>
      <c r="J70" s="25">
        <f t="shared" ca="1" si="31"/>
        <v>1.7</v>
      </c>
      <c r="K70" s="25"/>
      <c r="L70" s="25"/>
      <c r="M70" s="25" t="str">
        <f t="shared" si="31"/>
        <v>＝</v>
      </c>
      <c r="N70" s="25"/>
      <c r="O70" s="25" t="str">
        <f t="shared" si="31"/>
        <v>－</v>
      </c>
      <c r="P70" s="25"/>
      <c r="Q70" s="24">
        <f t="shared" ca="1" si="31"/>
        <v>2.8</v>
      </c>
      <c r="R70" s="24"/>
      <c r="S70" s="24"/>
      <c r="T70" s="22" t="str">
        <f>F70</f>
        <v>ｘ</v>
      </c>
      <c r="U70" s="22"/>
      <c r="V70" s="22" t="str">
        <f>H70</f>
        <v>＋</v>
      </c>
      <c r="W70" s="22"/>
      <c r="X70" s="22">
        <f ca="1">J70</f>
        <v>1.7</v>
      </c>
      <c r="Y70" s="22"/>
      <c r="Z70" s="22"/>
      <c r="AA70" s="22" t="s">
        <v>22</v>
      </c>
      <c r="AB70" s="22"/>
      <c r="AC70" s="22">
        <f ca="1">X70</f>
        <v>1.7</v>
      </c>
      <c r="AD70" s="22"/>
      <c r="AE70" s="22"/>
      <c r="AF70" s="27" t="s">
        <v>33</v>
      </c>
      <c r="AG70" s="22"/>
      <c r="AH70" s="22" t="str">
        <f>O70</f>
        <v>－</v>
      </c>
      <c r="AI70" s="22"/>
      <c r="AJ70" s="23">
        <f ca="1">Q70</f>
        <v>2.8</v>
      </c>
      <c r="AK70" s="23"/>
      <c r="AL70" s="23"/>
      <c r="AM70" s="22" t="s">
        <v>22</v>
      </c>
      <c r="AN70" s="22"/>
      <c r="AO70" s="22">
        <f ca="1">AC70</f>
        <v>1.7</v>
      </c>
      <c r="AP70" s="22"/>
      <c r="AQ70" s="22"/>
    </row>
    <row r="71" spans="1:46" ht="19.5" customHeight="1" x14ac:dyDescent="0.2">
      <c r="A71" t="str">
        <f t="shared" ref="A71:S71" si="32">IF(A33="","",A33)</f>
        <v/>
      </c>
      <c r="B71" t="str">
        <f t="shared" si="32"/>
        <v/>
      </c>
      <c r="C71" t="str">
        <f t="shared" si="32"/>
        <v/>
      </c>
      <c r="F71" t="str">
        <f t="shared" si="32"/>
        <v/>
      </c>
      <c r="G71" t="str">
        <f t="shared" si="32"/>
        <v/>
      </c>
      <c r="H71" t="str">
        <f t="shared" si="32"/>
        <v/>
      </c>
      <c r="I71" t="str">
        <f t="shared" si="32"/>
        <v/>
      </c>
      <c r="J71" t="str">
        <f t="shared" si="32"/>
        <v/>
      </c>
      <c r="K71" t="str">
        <f t="shared" si="32"/>
        <v/>
      </c>
      <c r="L71" t="str">
        <f t="shared" si="32"/>
        <v/>
      </c>
      <c r="M71" t="str">
        <f t="shared" si="32"/>
        <v/>
      </c>
      <c r="N71" t="str">
        <f t="shared" si="32"/>
        <v/>
      </c>
      <c r="O71" t="str">
        <f t="shared" si="32"/>
        <v/>
      </c>
      <c r="P71" t="str">
        <f t="shared" si="32"/>
        <v/>
      </c>
      <c r="Q71" t="str">
        <f t="shared" si="32"/>
        <v/>
      </c>
      <c r="R71" t="str">
        <f t="shared" si="32"/>
        <v/>
      </c>
      <c r="S71" t="str">
        <f t="shared" si="32"/>
        <v/>
      </c>
      <c r="T71" s="8" t="str">
        <f t="shared" ref="T71:AC71" si="33">IF(W33="","",W33)</f>
        <v/>
      </c>
      <c r="U71" s="8" t="str">
        <f t="shared" si="33"/>
        <v/>
      </c>
      <c r="V71" s="8" t="str">
        <f t="shared" si="33"/>
        <v/>
      </c>
      <c r="W71" s="8" t="str">
        <f t="shared" si="33"/>
        <v/>
      </c>
      <c r="X71" s="8" t="str">
        <f t="shared" si="33"/>
        <v/>
      </c>
      <c r="Y71" s="8" t="str">
        <f t="shared" si="33"/>
        <v/>
      </c>
      <c r="Z71" s="8" t="str">
        <f t="shared" si="33"/>
        <v/>
      </c>
      <c r="AA71" s="8" t="str">
        <f t="shared" si="33"/>
        <v/>
      </c>
      <c r="AB71" s="8" t="str">
        <f t="shared" si="33"/>
        <v/>
      </c>
      <c r="AC71" s="8" t="str">
        <f t="shared" si="33"/>
        <v/>
      </c>
      <c r="AD71" s="22" t="s">
        <v>34</v>
      </c>
      <c r="AE71" s="22"/>
      <c r="AF71" s="22" t="s">
        <v>33</v>
      </c>
      <c r="AG71" s="22"/>
      <c r="AH71" s="22">
        <f ca="1">-AJ70-AO70</f>
        <v>-4.5</v>
      </c>
      <c r="AI71" s="22"/>
      <c r="AJ71" s="22"/>
      <c r="AK71" s="22"/>
      <c r="AL71" s="8" t="str">
        <f t="shared" ref="AL71:AQ71" si="34">IF(AO33="","",AO33)</f>
        <v/>
      </c>
      <c r="AM71" s="8" t="str">
        <f t="shared" si="34"/>
        <v/>
      </c>
      <c r="AN71" s="8" t="str">
        <f t="shared" si="34"/>
        <v/>
      </c>
      <c r="AO71" s="8" t="str">
        <f t="shared" si="34"/>
        <v/>
      </c>
      <c r="AP71" s="8" t="str">
        <f t="shared" si="34"/>
        <v/>
      </c>
      <c r="AQ71" s="8" t="str">
        <f t="shared" si="34"/>
        <v/>
      </c>
    </row>
    <row r="72" spans="1:46" ht="19.5" customHeight="1" x14ac:dyDescent="0.2">
      <c r="A72" t="str">
        <f t="shared" ref="A72:AT72" si="35">IF(A34="","",A34)</f>
        <v/>
      </c>
      <c r="B72" t="str">
        <f t="shared" si="35"/>
        <v/>
      </c>
      <c r="C72" t="str">
        <f t="shared" si="35"/>
        <v/>
      </c>
      <c r="F72" t="str">
        <f t="shared" si="35"/>
        <v/>
      </c>
      <c r="G72" t="str">
        <f t="shared" si="35"/>
        <v/>
      </c>
      <c r="H72" t="str">
        <f t="shared" si="35"/>
        <v/>
      </c>
      <c r="I72" t="str">
        <f t="shared" si="35"/>
        <v/>
      </c>
      <c r="J72" t="str">
        <f t="shared" si="35"/>
        <v/>
      </c>
      <c r="K72" t="str">
        <f t="shared" si="35"/>
        <v/>
      </c>
      <c r="L72" t="str">
        <f t="shared" si="35"/>
        <v/>
      </c>
      <c r="M72" t="str">
        <f t="shared" si="35"/>
        <v/>
      </c>
      <c r="N72" t="str">
        <f t="shared" si="35"/>
        <v/>
      </c>
      <c r="O72" t="str">
        <f t="shared" si="35"/>
        <v/>
      </c>
      <c r="P72" t="str">
        <f t="shared" si="35"/>
        <v/>
      </c>
      <c r="Q72" t="str">
        <f t="shared" si="35"/>
        <v/>
      </c>
      <c r="R72" t="str">
        <f t="shared" si="35"/>
        <v/>
      </c>
      <c r="S72" t="str">
        <f t="shared" si="35"/>
        <v/>
      </c>
      <c r="T72" t="str">
        <f t="shared" si="35"/>
        <v/>
      </c>
      <c r="U72" t="str">
        <f t="shared" si="35"/>
        <v/>
      </c>
      <c r="V72" t="str">
        <f t="shared" si="35"/>
        <v/>
      </c>
      <c r="W72" t="str">
        <f t="shared" si="35"/>
        <v/>
      </c>
      <c r="X72" t="str">
        <f t="shared" si="35"/>
        <v/>
      </c>
      <c r="Y72" t="str">
        <f t="shared" si="35"/>
        <v/>
      </c>
      <c r="Z72" t="str">
        <f t="shared" si="35"/>
        <v/>
      </c>
      <c r="AA72" t="str">
        <f t="shared" si="35"/>
        <v/>
      </c>
      <c r="AB72" t="str">
        <f t="shared" si="35"/>
        <v/>
      </c>
      <c r="AC72" t="str">
        <f t="shared" si="35"/>
        <v/>
      </c>
      <c r="AD72" t="str">
        <f t="shared" si="35"/>
        <v/>
      </c>
      <c r="AE72" t="str">
        <f t="shared" si="35"/>
        <v/>
      </c>
      <c r="AF72" t="str">
        <f t="shared" si="35"/>
        <v/>
      </c>
      <c r="AG72" t="str">
        <f t="shared" si="35"/>
        <v/>
      </c>
      <c r="AH72" t="str">
        <f t="shared" si="35"/>
        <v/>
      </c>
      <c r="AI72" t="str">
        <f t="shared" si="35"/>
        <v/>
      </c>
      <c r="AJ72" t="str">
        <f t="shared" si="35"/>
        <v/>
      </c>
      <c r="AK72" t="str">
        <f t="shared" si="35"/>
        <v/>
      </c>
      <c r="AL72" t="str">
        <f t="shared" si="35"/>
        <v/>
      </c>
      <c r="AM72" t="str">
        <f t="shared" si="35"/>
        <v/>
      </c>
      <c r="AN72" t="str">
        <f t="shared" si="35"/>
        <v/>
      </c>
      <c r="AO72" t="str">
        <f t="shared" si="35"/>
        <v/>
      </c>
      <c r="AP72" t="str">
        <f t="shared" si="35"/>
        <v/>
      </c>
      <c r="AQ72" t="str">
        <f t="shared" si="35"/>
        <v/>
      </c>
      <c r="AR72" t="str">
        <f t="shared" si="35"/>
        <v/>
      </c>
      <c r="AS72" t="str">
        <f t="shared" si="35"/>
        <v/>
      </c>
      <c r="AT72" t="str">
        <f t="shared" si="35"/>
        <v/>
      </c>
    </row>
    <row r="73" spans="1:46" ht="19.5" customHeight="1" x14ac:dyDescent="0.2">
      <c r="A73" t="str">
        <f>IF(A35="","",A35)</f>
        <v/>
      </c>
      <c r="B73" t="str">
        <f>IF(B35="","",B35)</f>
        <v/>
      </c>
      <c r="C73" t="str">
        <f>IF(C35="","",C35)</f>
        <v>(6)</v>
      </c>
      <c r="F73" s="25">
        <f ca="1">IF(F35="","",F35)</f>
        <v>0.5</v>
      </c>
      <c r="G73" s="25"/>
      <c r="H73" s="25"/>
      <c r="I73" s="25" t="str">
        <f>IF(I35="","",I35)</f>
        <v>ｘ</v>
      </c>
      <c r="J73" s="25"/>
      <c r="K73" s="25" t="str">
        <f>IF(K35="","",K35)</f>
        <v>＝</v>
      </c>
      <c r="L73" s="25"/>
      <c r="M73" s="25" t="str">
        <f>IF(M35="","",M35)</f>
        <v>－</v>
      </c>
      <c r="N73" s="25"/>
      <c r="O73" s="25">
        <f ca="1">IF(O35="","",O35)</f>
        <v>20</v>
      </c>
      <c r="P73" s="25"/>
      <c r="R73" t="str">
        <f>IF(R35="","",R35)</f>
        <v/>
      </c>
      <c r="S73" t="str">
        <f>IF(S35="","",S35)</f>
        <v/>
      </c>
      <c r="T73" t="str">
        <f>IF(T35="","",T35)</f>
        <v/>
      </c>
      <c r="U73" t="str">
        <f>IF(U35="","",U35)</f>
        <v/>
      </c>
      <c r="V73" t="str">
        <f>IF(V35="","",V35)</f>
        <v/>
      </c>
      <c r="W73" s="22">
        <f ca="1">F73</f>
        <v>0.5</v>
      </c>
      <c r="X73" s="22"/>
      <c r="Y73" s="22"/>
      <c r="Z73" s="22" t="str">
        <f>I73</f>
        <v>ｘ</v>
      </c>
      <c r="AA73" s="22"/>
      <c r="AB73" s="22" t="s">
        <v>44</v>
      </c>
      <c r="AC73" s="22"/>
      <c r="AD73" s="22">
        <f ca="1">W73</f>
        <v>0.5</v>
      </c>
      <c r="AE73" s="22"/>
      <c r="AF73" s="22"/>
      <c r="AG73" s="22" t="s">
        <v>33</v>
      </c>
      <c r="AH73" s="22"/>
      <c r="AI73" s="22" t="str">
        <f>M73</f>
        <v>－</v>
      </c>
      <c r="AJ73" s="22"/>
      <c r="AK73" s="22">
        <f ca="1">O73</f>
        <v>20</v>
      </c>
      <c r="AL73" s="22"/>
      <c r="AM73" s="22" t="s">
        <v>44</v>
      </c>
      <c r="AN73" s="22"/>
      <c r="AO73" s="22">
        <f ca="1">AD73</f>
        <v>0.5</v>
      </c>
      <c r="AP73" s="22"/>
      <c r="AQ73" s="22"/>
      <c r="AR73" t="str">
        <f>IF(AR35="","",AR35)</f>
        <v/>
      </c>
      <c r="AS73" t="str">
        <f>IF(AS35="","",AS35)</f>
        <v/>
      </c>
      <c r="AT73" t="str">
        <f>IF(AT35="","",AT35)</f>
        <v/>
      </c>
    </row>
    <row r="74" spans="1:46" ht="19.5" customHeight="1" x14ac:dyDescent="0.2">
      <c r="A74" t="str">
        <f t="shared" ref="A74:AT74" si="36">IF(A36="","",A36)</f>
        <v/>
      </c>
      <c r="B74" t="str">
        <f t="shared" si="36"/>
        <v/>
      </c>
      <c r="C74" t="str">
        <f t="shared" si="36"/>
        <v/>
      </c>
      <c r="F74" t="str">
        <f t="shared" si="36"/>
        <v/>
      </c>
      <c r="G74" t="str">
        <f t="shared" si="36"/>
        <v/>
      </c>
      <c r="H74" t="str">
        <f t="shared" si="36"/>
        <v/>
      </c>
      <c r="I74" t="str">
        <f t="shared" si="36"/>
        <v/>
      </c>
      <c r="J74" t="str">
        <f t="shared" si="36"/>
        <v/>
      </c>
      <c r="K74" t="str">
        <f t="shared" si="36"/>
        <v/>
      </c>
      <c r="L74" t="str">
        <f t="shared" si="36"/>
        <v/>
      </c>
      <c r="M74" t="str">
        <f t="shared" si="36"/>
        <v/>
      </c>
      <c r="N74" t="str">
        <f t="shared" si="36"/>
        <v/>
      </c>
      <c r="O74" t="str">
        <f t="shared" si="36"/>
        <v/>
      </c>
      <c r="P74" t="str">
        <f t="shared" si="36"/>
        <v/>
      </c>
      <c r="Q74" t="str">
        <f t="shared" si="36"/>
        <v/>
      </c>
      <c r="R74" t="str">
        <f t="shared" si="36"/>
        <v/>
      </c>
      <c r="S74" t="str">
        <f t="shared" si="36"/>
        <v/>
      </c>
      <c r="T74" t="str">
        <f t="shared" si="36"/>
        <v/>
      </c>
      <c r="U74" t="str">
        <f t="shared" si="36"/>
        <v/>
      </c>
      <c r="V74" t="str">
        <f t="shared" si="36"/>
        <v/>
      </c>
      <c r="W74" s="8" t="str">
        <f t="shared" si="36"/>
        <v/>
      </c>
      <c r="X74" s="8" t="str">
        <f t="shared" si="36"/>
        <v/>
      </c>
      <c r="Y74" s="8" t="str">
        <f t="shared" si="36"/>
        <v/>
      </c>
      <c r="Z74" s="8" t="str">
        <f t="shared" si="36"/>
        <v/>
      </c>
      <c r="AA74" s="8" t="str">
        <f t="shared" si="36"/>
        <v/>
      </c>
      <c r="AB74" s="8" t="str">
        <f t="shared" si="36"/>
        <v/>
      </c>
      <c r="AC74" s="8" t="str">
        <f t="shared" si="36"/>
        <v/>
      </c>
      <c r="AD74" s="8" t="str">
        <f t="shared" si="36"/>
        <v/>
      </c>
      <c r="AE74" s="22" t="s">
        <v>34</v>
      </c>
      <c r="AF74" s="22"/>
      <c r="AG74" s="22" t="s">
        <v>33</v>
      </c>
      <c r="AH74" s="22"/>
      <c r="AI74" s="22">
        <f ca="1">-AK73/AO73</f>
        <v>-40</v>
      </c>
      <c r="AJ74" s="22"/>
      <c r="AK74" s="22"/>
      <c r="AL74" s="22"/>
      <c r="AM74" s="8" t="str">
        <f t="shared" si="36"/>
        <v/>
      </c>
      <c r="AN74" s="8" t="str">
        <f t="shared" si="36"/>
        <v/>
      </c>
      <c r="AO74" s="8" t="str">
        <f t="shared" si="36"/>
        <v/>
      </c>
      <c r="AP74" s="8" t="str">
        <f t="shared" si="36"/>
        <v/>
      </c>
      <c r="AQ74" s="8" t="str">
        <f t="shared" si="36"/>
        <v/>
      </c>
      <c r="AR74" t="str">
        <f t="shared" si="36"/>
        <v/>
      </c>
      <c r="AS74" t="str">
        <f t="shared" si="36"/>
        <v/>
      </c>
      <c r="AT74" t="str">
        <f t="shared" si="36"/>
        <v/>
      </c>
    </row>
    <row r="75" spans="1:46" ht="19.5" customHeight="1" x14ac:dyDescent="0.2">
      <c r="A75" t="str">
        <f t="shared" ref="A75:AT75" si="37">IF(A37="","",A37)</f>
        <v/>
      </c>
      <c r="B75" t="str">
        <f t="shared" si="37"/>
        <v/>
      </c>
      <c r="C75" t="str">
        <f t="shared" si="37"/>
        <v/>
      </c>
      <c r="F75" t="str">
        <f t="shared" si="37"/>
        <v/>
      </c>
      <c r="G75" t="str">
        <f t="shared" si="37"/>
        <v/>
      </c>
      <c r="H75" t="str">
        <f t="shared" si="37"/>
        <v/>
      </c>
      <c r="I75" t="str">
        <f t="shared" si="37"/>
        <v/>
      </c>
      <c r="J75" t="str">
        <f t="shared" si="37"/>
        <v/>
      </c>
      <c r="K75" t="str">
        <f t="shared" si="37"/>
        <v/>
      </c>
      <c r="L75" t="str">
        <f t="shared" si="37"/>
        <v/>
      </c>
      <c r="M75" t="str">
        <f t="shared" si="37"/>
        <v/>
      </c>
      <c r="N75" t="str">
        <f t="shared" si="37"/>
        <v/>
      </c>
      <c r="O75" t="str">
        <f t="shared" si="37"/>
        <v/>
      </c>
      <c r="P75" t="str">
        <f t="shared" si="37"/>
        <v/>
      </c>
      <c r="Q75" t="str">
        <f t="shared" si="37"/>
        <v/>
      </c>
      <c r="R75" t="str">
        <f t="shared" si="37"/>
        <v/>
      </c>
      <c r="S75" t="str">
        <f t="shared" si="37"/>
        <v/>
      </c>
      <c r="T75" t="str">
        <f t="shared" si="37"/>
        <v/>
      </c>
      <c r="U75" t="str">
        <f t="shared" si="37"/>
        <v/>
      </c>
      <c r="V75" t="str">
        <f t="shared" si="37"/>
        <v/>
      </c>
      <c r="W75" t="str">
        <f t="shared" si="37"/>
        <v/>
      </c>
      <c r="X75" t="str">
        <f t="shared" si="37"/>
        <v/>
      </c>
      <c r="Y75" t="str">
        <f t="shared" si="37"/>
        <v/>
      </c>
      <c r="Z75" t="str">
        <f t="shared" si="37"/>
        <v/>
      </c>
      <c r="AA75" t="str">
        <f t="shared" si="37"/>
        <v/>
      </c>
      <c r="AB75" t="str">
        <f t="shared" si="37"/>
        <v/>
      </c>
      <c r="AC75" t="str">
        <f t="shared" si="37"/>
        <v/>
      </c>
      <c r="AD75" t="str">
        <f t="shared" si="37"/>
        <v/>
      </c>
      <c r="AE75" t="str">
        <f t="shared" si="37"/>
        <v/>
      </c>
      <c r="AF75" t="str">
        <f t="shared" si="37"/>
        <v/>
      </c>
      <c r="AG75" t="str">
        <f t="shared" si="37"/>
        <v/>
      </c>
      <c r="AH75" t="str">
        <f t="shared" si="37"/>
        <v/>
      </c>
      <c r="AI75" t="str">
        <f t="shared" si="37"/>
        <v/>
      </c>
      <c r="AJ75" t="str">
        <f t="shared" si="37"/>
        <v/>
      </c>
      <c r="AK75" t="str">
        <f t="shared" si="37"/>
        <v/>
      </c>
      <c r="AL75" t="str">
        <f t="shared" si="37"/>
        <v/>
      </c>
      <c r="AM75" t="str">
        <f t="shared" si="37"/>
        <v/>
      </c>
      <c r="AN75" t="str">
        <f t="shared" si="37"/>
        <v/>
      </c>
      <c r="AO75" t="str">
        <f t="shared" si="37"/>
        <v/>
      </c>
      <c r="AP75" t="str">
        <f t="shared" si="37"/>
        <v/>
      </c>
      <c r="AQ75" t="str">
        <f t="shared" si="37"/>
        <v/>
      </c>
      <c r="AR75" t="str">
        <f t="shared" si="37"/>
        <v/>
      </c>
      <c r="AS75" t="str">
        <f t="shared" si="37"/>
        <v/>
      </c>
      <c r="AT75" t="str">
        <f t="shared" si="37"/>
        <v/>
      </c>
    </row>
    <row r="76" spans="1:46" ht="20.149999999999999" customHeight="1" x14ac:dyDescent="0.2"/>
    <row r="77" spans="1:46" ht="20.149999999999999" customHeight="1" x14ac:dyDescent="0.2"/>
    <row r="78" spans="1:46" ht="20.149999999999999" customHeight="1" x14ac:dyDescent="0.2"/>
    <row r="79" spans="1:46" ht="20.149999999999999" customHeight="1" x14ac:dyDescent="0.2"/>
    <row r="80" spans="1:46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199">
    <mergeCell ref="U67:V67"/>
    <mergeCell ref="X67:Y67"/>
    <mergeCell ref="Z67:AA67"/>
    <mergeCell ref="AF62:AG62"/>
    <mergeCell ref="AN67:AO67"/>
    <mergeCell ref="AE68:AF68"/>
    <mergeCell ref="AG68:AH68"/>
    <mergeCell ref="AI68:AK68"/>
    <mergeCell ref="AC67:AD67"/>
    <mergeCell ref="AG67:AH67"/>
    <mergeCell ref="AI67:AJ67"/>
    <mergeCell ref="AK67:AL67"/>
    <mergeCell ref="AH62:AI62"/>
    <mergeCell ref="AJ62:AL62"/>
    <mergeCell ref="X64:Y64"/>
    <mergeCell ref="Z64:AA64"/>
    <mergeCell ref="AC64:AD64"/>
    <mergeCell ref="AE64:AF64"/>
    <mergeCell ref="AG64:AH64"/>
    <mergeCell ref="AA65:AB65"/>
    <mergeCell ref="AC65:AD65"/>
    <mergeCell ref="AF60:AF61"/>
    <mergeCell ref="AA58:AB58"/>
    <mergeCell ref="AC58:AD58"/>
    <mergeCell ref="AE58:AF58"/>
    <mergeCell ref="AA60:AB61"/>
    <mergeCell ref="AM60:AM61"/>
    <mergeCell ref="AN60:AO61"/>
    <mergeCell ref="AP60:AP61"/>
    <mergeCell ref="AQ60:AQ61"/>
    <mergeCell ref="AG60:AG61"/>
    <mergeCell ref="AH60:AI61"/>
    <mergeCell ref="AJ60:AJ61"/>
    <mergeCell ref="AK60:AL61"/>
    <mergeCell ref="U60:V61"/>
    <mergeCell ref="W60:X60"/>
    <mergeCell ref="W61:X61"/>
    <mergeCell ref="Y60:Z61"/>
    <mergeCell ref="W57:X57"/>
    <mergeCell ref="Y56:Z57"/>
    <mergeCell ref="W56:X56"/>
    <mergeCell ref="AC60:AC61"/>
    <mergeCell ref="AD60:AE61"/>
    <mergeCell ref="AC56:AD57"/>
    <mergeCell ref="AE51:AF51"/>
    <mergeCell ref="AG51:AH51"/>
    <mergeCell ref="AC49:AD49"/>
    <mergeCell ref="AE49:AF49"/>
    <mergeCell ref="AG49:AI49"/>
    <mergeCell ref="AA56:AB57"/>
    <mergeCell ref="AI51:AJ51"/>
    <mergeCell ref="AC52:AD52"/>
    <mergeCell ref="AE52:AF52"/>
    <mergeCell ref="AG52:AI52"/>
    <mergeCell ref="AE56:AE57"/>
    <mergeCell ref="AF56:AG57"/>
    <mergeCell ref="AH56:AI57"/>
    <mergeCell ref="AI48:AJ48"/>
    <mergeCell ref="AG46:AI46"/>
    <mergeCell ref="AG48:AH48"/>
    <mergeCell ref="AK45:AL45"/>
    <mergeCell ref="AC46:AD46"/>
    <mergeCell ref="AE46:AF46"/>
    <mergeCell ref="M51:N51"/>
    <mergeCell ref="W51:X51"/>
    <mergeCell ref="Y51:Z51"/>
    <mergeCell ref="AB51:AC51"/>
    <mergeCell ref="O45:P45"/>
    <mergeCell ref="AI45:AJ45"/>
    <mergeCell ref="W48:X48"/>
    <mergeCell ref="Y48:Z48"/>
    <mergeCell ref="AB48:AC48"/>
    <mergeCell ref="AE48:AF48"/>
    <mergeCell ref="W45:X45"/>
    <mergeCell ref="Y45:Z45"/>
    <mergeCell ref="AB45:AC45"/>
    <mergeCell ref="AE45:AF45"/>
    <mergeCell ref="AG45:AH45"/>
    <mergeCell ref="Y42:Z42"/>
    <mergeCell ref="AB42:AC42"/>
    <mergeCell ref="AE42:AF42"/>
    <mergeCell ref="AH42:AI42"/>
    <mergeCell ref="W42:X42"/>
    <mergeCell ref="AC43:AD43"/>
    <mergeCell ref="AE43:AF43"/>
    <mergeCell ref="AG43:AH43"/>
    <mergeCell ref="O70:P70"/>
    <mergeCell ref="Q70:S70"/>
    <mergeCell ref="F73:H73"/>
    <mergeCell ref="I73:J73"/>
    <mergeCell ref="K73:L73"/>
    <mergeCell ref="M73:N73"/>
    <mergeCell ref="O73:P73"/>
    <mergeCell ref="F70:G70"/>
    <mergeCell ref="H70:I70"/>
    <mergeCell ref="J70:L70"/>
    <mergeCell ref="F57:G57"/>
    <mergeCell ref="H56:I57"/>
    <mergeCell ref="J56:J57"/>
    <mergeCell ref="F60:G61"/>
    <mergeCell ref="H60:I60"/>
    <mergeCell ref="H61:I61"/>
    <mergeCell ref="J60:K61"/>
    <mergeCell ref="M70:N70"/>
    <mergeCell ref="F67:G67"/>
    <mergeCell ref="I67:J67"/>
    <mergeCell ref="K67:L67"/>
    <mergeCell ref="M67:N67"/>
    <mergeCell ref="L60:M61"/>
    <mergeCell ref="N60:N61"/>
    <mergeCell ref="G64:H64"/>
    <mergeCell ref="I64:J64"/>
    <mergeCell ref="K64:L64"/>
    <mergeCell ref="F45:G45"/>
    <mergeCell ref="H45:I45"/>
    <mergeCell ref="K45:L45"/>
    <mergeCell ref="F51:G51"/>
    <mergeCell ref="H51:I51"/>
    <mergeCell ref="K51:L51"/>
    <mergeCell ref="F56:G56"/>
    <mergeCell ref="M45:N45"/>
    <mergeCell ref="F48:G48"/>
    <mergeCell ref="H48:I48"/>
    <mergeCell ref="K48:L48"/>
    <mergeCell ref="M48:N48"/>
    <mergeCell ref="Q32:S32"/>
    <mergeCell ref="F35:H35"/>
    <mergeCell ref="I35:J35"/>
    <mergeCell ref="K35:L35"/>
    <mergeCell ref="M35:N35"/>
    <mergeCell ref="O35:P35"/>
    <mergeCell ref="F42:G42"/>
    <mergeCell ref="H42:I42"/>
    <mergeCell ref="K42:L42"/>
    <mergeCell ref="M29:N29"/>
    <mergeCell ref="F32:G32"/>
    <mergeCell ref="H32:I32"/>
    <mergeCell ref="J32:L32"/>
    <mergeCell ref="M32:N32"/>
    <mergeCell ref="F29:G29"/>
    <mergeCell ref="I29:J29"/>
    <mergeCell ref="K29:L29"/>
    <mergeCell ref="O32:P32"/>
    <mergeCell ref="L22:M23"/>
    <mergeCell ref="N22:N23"/>
    <mergeCell ref="G26:H26"/>
    <mergeCell ref="I26:J26"/>
    <mergeCell ref="K26:L26"/>
    <mergeCell ref="F22:G23"/>
    <mergeCell ref="H22:I22"/>
    <mergeCell ref="H23:I23"/>
    <mergeCell ref="J22:K23"/>
    <mergeCell ref="AM70:AN70"/>
    <mergeCell ref="AO70:AQ70"/>
    <mergeCell ref="AO1:AP1"/>
    <mergeCell ref="AO39:AP39"/>
    <mergeCell ref="F4:G4"/>
    <mergeCell ref="H4:I4"/>
    <mergeCell ref="K4:L4"/>
    <mergeCell ref="F7:G7"/>
    <mergeCell ref="H7:I7"/>
    <mergeCell ref="K7:L7"/>
    <mergeCell ref="M7:N7"/>
    <mergeCell ref="O7:P7"/>
    <mergeCell ref="K13:L13"/>
    <mergeCell ref="M13:N13"/>
    <mergeCell ref="F10:G10"/>
    <mergeCell ref="H10:I10"/>
    <mergeCell ref="K10:L10"/>
    <mergeCell ref="M10:N10"/>
    <mergeCell ref="F18:G18"/>
    <mergeCell ref="H18:I19"/>
    <mergeCell ref="J18:J19"/>
    <mergeCell ref="F19:G19"/>
    <mergeCell ref="F13:G13"/>
    <mergeCell ref="H13:I13"/>
    <mergeCell ref="AD71:AE71"/>
    <mergeCell ref="AF71:AG71"/>
    <mergeCell ref="AH71:AK71"/>
    <mergeCell ref="AC70:AE70"/>
    <mergeCell ref="AF70:AG70"/>
    <mergeCell ref="AH70:AI70"/>
    <mergeCell ref="AJ70:AL70"/>
    <mergeCell ref="T70:U70"/>
    <mergeCell ref="V70:W70"/>
    <mergeCell ref="X70:Z70"/>
    <mergeCell ref="AA70:AB70"/>
    <mergeCell ref="W73:Y73"/>
    <mergeCell ref="Z73:AA73"/>
    <mergeCell ref="AB73:AC73"/>
    <mergeCell ref="AD73:AF73"/>
    <mergeCell ref="AO73:AQ73"/>
    <mergeCell ref="AE74:AF74"/>
    <mergeCell ref="AG74:AH74"/>
    <mergeCell ref="AI74:AL74"/>
    <mergeCell ref="AG73:AH73"/>
    <mergeCell ref="AI73:AJ73"/>
    <mergeCell ref="AK73:AL73"/>
    <mergeCell ref="AM73:AN73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&amp;L方程式&amp;R数学ドリル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V100"/>
  <sheetViews>
    <sheetView workbookViewId="0"/>
  </sheetViews>
  <sheetFormatPr defaultRowHeight="14" x14ac:dyDescent="0.2"/>
  <cols>
    <col min="1" max="43" width="1.75" customWidth="1"/>
    <col min="44" max="46" width="9" customWidth="1"/>
    <col min="47" max="48" width="9" style="7"/>
  </cols>
  <sheetData>
    <row r="1" spans="1:48" ht="23.5" x14ac:dyDescent="0.2">
      <c r="D1" s="3" t="s">
        <v>257</v>
      </c>
      <c r="AM1" s="2" t="s">
        <v>0</v>
      </c>
      <c r="AN1" s="2"/>
      <c r="AO1" s="26"/>
      <c r="AP1" s="26"/>
      <c r="AR1" s="7"/>
      <c r="AS1" s="7"/>
      <c r="AU1"/>
      <c r="AV1"/>
    </row>
    <row r="2" spans="1:48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7"/>
      <c r="AS2" s="7"/>
      <c r="AU2"/>
      <c r="AV2"/>
    </row>
    <row r="3" spans="1:48" ht="20.149999999999999" customHeight="1" x14ac:dyDescent="0.2">
      <c r="A3" s="1" t="s">
        <v>4</v>
      </c>
      <c r="D3" t="s">
        <v>29</v>
      </c>
    </row>
    <row r="4" spans="1:48" ht="20.149999999999999" customHeight="1" x14ac:dyDescent="0.2">
      <c r="C4" s="1" t="s">
        <v>19</v>
      </c>
      <c r="F4">
        <f ca="1">INT(RAND()*8+2)</f>
        <v>7</v>
      </c>
      <c r="G4" s="25" t="s">
        <v>20</v>
      </c>
      <c r="H4" s="25"/>
      <c r="I4" s="25" t="s">
        <v>31</v>
      </c>
      <c r="J4" s="25"/>
      <c r="K4">
        <f ca="1">INT(RAND()*9+1)</f>
        <v>8</v>
      </c>
      <c r="L4" s="25" t="s">
        <v>21</v>
      </c>
      <c r="M4" s="25"/>
      <c r="N4" s="25">
        <f ca="1">F4*AU4+K4</f>
        <v>15</v>
      </c>
      <c r="O4" s="25"/>
      <c r="Z4" s="1"/>
      <c r="AU4" s="7">
        <f ca="1">INT(RAND()*9+1)</f>
        <v>1</v>
      </c>
    </row>
    <row r="5" spans="1:48" ht="20.149999999999999" customHeight="1" x14ac:dyDescent="0.2"/>
    <row r="6" spans="1:48" ht="20.149999999999999" customHeight="1" x14ac:dyDescent="0.2"/>
    <row r="7" spans="1:48" ht="20.149999999999999" customHeight="1" x14ac:dyDescent="0.2"/>
    <row r="8" spans="1:48" ht="20.149999999999999" customHeight="1" x14ac:dyDescent="0.2">
      <c r="C8" s="1" t="s">
        <v>45</v>
      </c>
      <c r="F8">
        <f ca="1">INT(RAND()*8+2)</f>
        <v>9</v>
      </c>
      <c r="G8" s="25" t="s">
        <v>20</v>
      </c>
      <c r="H8" s="25"/>
      <c r="I8" s="25" t="s">
        <v>46</v>
      </c>
      <c r="J8" s="25"/>
      <c r="K8">
        <f ca="1">INT(RAND()*9+1)</f>
        <v>3</v>
      </c>
      <c r="L8" s="25" t="s">
        <v>21</v>
      </c>
      <c r="M8" s="25"/>
      <c r="N8" s="25" t="s">
        <v>46</v>
      </c>
      <c r="O8" s="25"/>
      <c r="P8" s="25">
        <f ca="1">ABS(F8*AU8-K8)</f>
        <v>48</v>
      </c>
      <c r="Q8" s="25"/>
      <c r="AU8" s="7">
        <f ca="1">-INT(RAND()*9+1)</f>
        <v>-5</v>
      </c>
    </row>
    <row r="9" spans="1:48" ht="20.149999999999999" customHeight="1" x14ac:dyDescent="0.2"/>
    <row r="10" spans="1:48" ht="20.149999999999999" customHeight="1" x14ac:dyDescent="0.2"/>
    <row r="11" spans="1:48" ht="20.149999999999999" customHeight="1" x14ac:dyDescent="0.2"/>
    <row r="12" spans="1:48" ht="20.149999999999999" customHeight="1" x14ac:dyDescent="0.2">
      <c r="C12" s="1" t="s">
        <v>47</v>
      </c>
      <c r="F12">
        <f ca="1">INT(RAND()*8+2)</f>
        <v>8</v>
      </c>
      <c r="G12" s="25" t="s">
        <v>20</v>
      </c>
      <c r="H12" s="25"/>
      <c r="I12" s="25" t="s">
        <v>21</v>
      </c>
      <c r="J12" s="25"/>
      <c r="K12" s="25">
        <f ca="1">F12*AU12+P12*AU12</f>
        <v>39</v>
      </c>
      <c r="L12" s="25"/>
      <c r="M12" s="25"/>
      <c r="N12" s="25" t="s">
        <v>46</v>
      </c>
      <c r="O12" s="25"/>
      <c r="P12">
        <f ca="1">INT(RAND()*8+2)</f>
        <v>5</v>
      </c>
      <c r="Q12" s="25" t="s">
        <v>20</v>
      </c>
      <c r="R12" s="25"/>
      <c r="AU12" s="7">
        <f ca="1">INT(RAND()*9+1)</f>
        <v>3</v>
      </c>
    </row>
    <row r="13" spans="1:48" ht="20.149999999999999" customHeight="1" x14ac:dyDescent="0.2"/>
    <row r="14" spans="1:48" ht="20.149999999999999" customHeight="1" x14ac:dyDescent="0.2"/>
    <row r="15" spans="1:48" ht="20.149999999999999" customHeight="1" x14ac:dyDescent="0.2"/>
    <row r="16" spans="1:48" ht="20.149999999999999" customHeight="1" x14ac:dyDescent="0.2">
      <c r="C16" s="1" t="s">
        <v>48</v>
      </c>
      <c r="F16">
        <f ca="1">INT(RAND()*8+2)</f>
        <v>3</v>
      </c>
      <c r="G16" s="25" t="s">
        <v>20</v>
      </c>
      <c r="H16" s="25"/>
      <c r="I16" s="25" t="s">
        <v>21</v>
      </c>
      <c r="J16" s="25"/>
      <c r="K16">
        <f ca="1">INT(RAND()*8+2)</f>
        <v>9</v>
      </c>
      <c r="L16" s="25" t="s">
        <v>20</v>
      </c>
      <c r="M16" s="25"/>
      <c r="N16" s="25" t="str">
        <f ca="1">IF(AV16&lt;0,"－","＋")</f>
        <v>＋</v>
      </c>
      <c r="O16" s="25"/>
      <c r="P16" s="25">
        <f ca="1">ABS(AV16)</f>
        <v>18</v>
      </c>
      <c r="Q16" s="25"/>
      <c r="AU16" s="7">
        <f ca="1">-INT(RAND()*9+1)</f>
        <v>-3</v>
      </c>
      <c r="AV16" s="7">
        <f ca="1">F16*AU16-K16*AU16</f>
        <v>18</v>
      </c>
    </row>
    <row r="17" spans="3:48" ht="20.149999999999999" customHeight="1" x14ac:dyDescent="0.2"/>
    <row r="18" spans="3:48" ht="20.149999999999999" customHeight="1" x14ac:dyDescent="0.2"/>
    <row r="19" spans="3:48" ht="20.149999999999999" customHeight="1" x14ac:dyDescent="0.2"/>
    <row r="20" spans="3:48" ht="20.149999999999999" customHeight="1" x14ac:dyDescent="0.2">
      <c r="C20" s="1" t="s">
        <v>49</v>
      </c>
      <c r="F20">
        <f ca="1">INT(RAND()*8+2)</f>
        <v>3</v>
      </c>
      <c r="G20" s="25" t="s">
        <v>20</v>
      </c>
      <c r="H20" s="25"/>
      <c r="I20" s="25" t="s">
        <v>31</v>
      </c>
      <c r="J20" s="25"/>
      <c r="K20">
        <f ca="1">INT(RAND()*9+1)</f>
        <v>9</v>
      </c>
      <c r="L20" s="25" t="s">
        <v>21</v>
      </c>
      <c r="M20" s="25"/>
      <c r="N20" s="25">
        <f ca="1">F20*AU20+K20</f>
        <v>18</v>
      </c>
      <c r="O20" s="25"/>
      <c r="Z20" s="1"/>
      <c r="AU20" s="7">
        <f ca="1">INT(RAND()*9+1)</f>
        <v>3</v>
      </c>
    </row>
    <row r="21" spans="3:48" ht="20.149999999999999" customHeight="1" x14ac:dyDescent="0.2"/>
    <row r="22" spans="3:48" ht="20.149999999999999" customHeight="1" x14ac:dyDescent="0.2"/>
    <row r="23" spans="3:48" ht="20.149999999999999" customHeight="1" x14ac:dyDescent="0.2"/>
    <row r="24" spans="3:48" ht="20.149999999999999" customHeight="1" x14ac:dyDescent="0.2">
      <c r="C24" s="1" t="s">
        <v>50</v>
      </c>
      <c r="F24">
        <f ca="1">INT(RAND()*8+2)</f>
        <v>7</v>
      </c>
      <c r="G24" s="25" t="s">
        <v>20</v>
      </c>
      <c r="H24" s="25"/>
      <c r="I24" s="25" t="s">
        <v>46</v>
      </c>
      <c r="J24" s="25"/>
      <c r="K24">
        <f ca="1">INT(RAND()*9+1)</f>
        <v>5</v>
      </c>
      <c r="L24" s="25" t="s">
        <v>21</v>
      </c>
      <c r="M24" s="25"/>
      <c r="N24" s="25" t="s">
        <v>46</v>
      </c>
      <c r="O24" s="25"/>
      <c r="P24" s="25">
        <f ca="1">ABS(F24*AU24-K24)</f>
        <v>19</v>
      </c>
      <c r="Q24" s="25"/>
      <c r="AU24" s="7">
        <f ca="1">-INT(RAND()*9+1)</f>
        <v>-2</v>
      </c>
    </row>
    <row r="25" spans="3:48" ht="20.149999999999999" customHeight="1" x14ac:dyDescent="0.2"/>
    <row r="26" spans="3:48" ht="20.149999999999999" customHeight="1" x14ac:dyDescent="0.2"/>
    <row r="27" spans="3:48" ht="20.149999999999999" customHeight="1" x14ac:dyDescent="0.2"/>
    <row r="28" spans="3:48" ht="20.149999999999999" customHeight="1" x14ac:dyDescent="0.2">
      <c r="C28" s="1" t="s">
        <v>51</v>
      </c>
      <c r="F28">
        <f ca="1">INT(RAND()*8+2)</f>
        <v>8</v>
      </c>
      <c r="G28" s="25" t="s">
        <v>20</v>
      </c>
      <c r="H28" s="25"/>
      <c r="I28" s="25" t="s">
        <v>21</v>
      </c>
      <c r="J28" s="25"/>
      <c r="K28" s="25">
        <f ca="1">F28*AU28+P28*AU28</f>
        <v>65</v>
      </c>
      <c r="L28" s="25"/>
      <c r="M28" s="25"/>
      <c r="N28" s="25" t="s">
        <v>46</v>
      </c>
      <c r="O28" s="25"/>
      <c r="P28">
        <f ca="1">INT(RAND()*8+2)</f>
        <v>5</v>
      </c>
      <c r="Q28" s="25" t="s">
        <v>20</v>
      </c>
      <c r="R28" s="25"/>
      <c r="AU28" s="7">
        <f ca="1">INT(RAND()*9+1)</f>
        <v>5</v>
      </c>
    </row>
    <row r="29" spans="3:48" ht="20.149999999999999" customHeight="1" x14ac:dyDescent="0.2"/>
    <row r="30" spans="3:48" ht="20.149999999999999" customHeight="1" x14ac:dyDescent="0.2"/>
    <row r="31" spans="3:48" ht="20.149999999999999" customHeight="1" x14ac:dyDescent="0.2"/>
    <row r="32" spans="3:48" ht="20.149999999999999" customHeight="1" x14ac:dyDescent="0.2">
      <c r="C32" s="1" t="s">
        <v>52</v>
      </c>
      <c r="F32">
        <f ca="1">INT(RAND()*8+2)</f>
        <v>3</v>
      </c>
      <c r="G32" s="25" t="s">
        <v>20</v>
      </c>
      <c r="H32" s="25"/>
      <c r="I32" s="25" t="s">
        <v>21</v>
      </c>
      <c r="J32" s="25"/>
      <c r="K32">
        <f ca="1">INT(RAND()*8+2)</f>
        <v>9</v>
      </c>
      <c r="L32" s="25" t="s">
        <v>20</v>
      </c>
      <c r="M32" s="25"/>
      <c r="N32" s="25" t="str">
        <f ca="1">IF(AV32&lt;0,"－","＋")</f>
        <v>＋</v>
      </c>
      <c r="O32" s="25"/>
      <c r="P32" s="25">
        <f ca="1">ABS(AV32)</f>
        <v>18</v>
      </c>
      <c r="Q32" s="25"/>
      <c r="AU32" s="7">
        <f ca="1">-INT(RAND()*9+1)</f>
        <v>-3</v>
      </c>
      <c r="AV32" s="7">
        <f ca="1">F32*AU32-K32*AU32</f>
        <v>18</v>
      </c>
    </row>
    <row r="33" spans="1:48" ht="20.149999999999999" customHeight="1" x14ac:dyDescent="0.2"/>
    <row r="34" spans="1:48" ht="20.149999999999999" customHeight="1" x14ac:dyDescent="0.2"/>
    <row r="35" spans="1:48" ht="20.149999999999999" customHeight="1" x14ac:dyDescent="0.2"/>
    <row r="36" spans="1:48" ht="19" customHeight="1" x14ac:dyDescent="0.2"/>
    <row r="37" spans="1:48" ht="19" customHeight="1" x14ac:dyDescent="0.2"/>
    <row r="38" spans="1:48" ht="23.5" x14ac:dyDescent="0.2">
      <c r="D38" s="3" t="str">
        <f>IF(D1="","",D1)</f>
        <v>方程式の解き方①</v>
      </c>
      <c r="AM38" s="2" t="str">
        <f>IF(AM1="","",AM1)</f>
        <v>№</v>
      </c>
      <c r="AN38" s="2"/>
      <c r="AO38" s="26" t="str">
        <f>IF(AO1="","",AO1)</f>
        <v/>
      </c>
      <c r="AP38" s="26" t="str">
        <f>IF(AP1="","",AP1)</f>
        <v/>
      </c>
      <c r="AR38" s="7"/>
      <c r="AS38" s="7"/>
      <c r="AU38"/>
      <c r="AV38"/>
    </row>
    <row r="39" spans="1:48" ht="23.5" x14ac:dyDescent="0.2">
      <c r="E39" s="5" t="s">
        <v>183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7"/>
      <c r="AS39" s="7"/>
      <c r="AU39"/>
      <c r="AV39"/>
    </row>
    <row r="40" spans="1:48" ht="20.149999999999999" customHeight="1" x14ac:dyDescent="0.2">
      <c r="A40" t="str">
        <f>IF(A3="","",A3)</f>
        <v>１．</v>
      </c>
      <c r="D40" t="str">
        <f>IF(D3="","",D3)</f>
        <v>次の方程式を解きなさい。</v>
      </c>
    </row>
    <row r="41" spans="1:48" ht="20.149999999999999" customHeight="1" x14ac:dyDescent="0.2">
      <c r="A41" t="str">
        <f>IF(A4="","",A4)</f>
        <v/>
      </c>
      <c r="B41" t="str">
        <f>IF(B4="","",B4)</f>
        <v/>
      </c>
      <c r="C41" t="str">
        <f>IF(C4="","",C4)</f>
        <v>(1)</v>
      </c>
      <c r="F41">
        <f ca="1">IF(F4="","",F4)</f>
        <v>7</v>
      </c>
      <c r="G41" s="25" t="str">
        <f>IF(G4="","",G4)</f>
        <v>ｘ</v>
      </c>
      <c r="H41" s="25"/>
      <c r="I41" s="25" t="str">
        <f>IF(I4="","",I4)</f>
        <v>＋</v>
      </c>
      <c r="J41" s="25"/>
      <c r="K41">
        <f ca="1">IF(K4="","",K4)</f>
        <v>8</v>
      </c>
      <c r="L41" s="25" t="str">
        <f>IF(L4="","",L4)</f>
        <v>＝</v>
      </c>
      <c r="M41" s="25"/>
      <c r="N41" s="25">
        <f ca="1">IF(N4="","",N4)</f>
        <v>15</v>
      </c>
      <c r="O41" s="25"/>
      <c r="P41" t="str">
        <f t="shared" ref="P41:AT41" si="0">IF(P4="","",P4)</f>
        <v/>
      </c>
      <c r="Q41" t="str">
        <f t="shared" si="0"/>
        <v/>
      </c>
      <c r="R41" t="str">
        <f t="shared" si="0"/>
        <v/>
      </c>
      <c r="S41" t="str">
        <f t="shared" si="0"/>
        <v/>
      </c>
      <c r="T41" t="str">
        <f t="shared" si="0"/>
        <v/>
      </c>
      <c r="U41" t="str">
        <f t="shared" si="0"/>
        <v/>
      </c>
      <c r="V41" t="str">
        <f t="shared" si="0"/>
        <v/>
      </c>
      <c r="W41" t="str">
        <f t="shared" si="0"/>
        <v/>
      </c>
      <c r="X41" t="str">
        <f t="shared" si="0"/>
        <v/>
      </c>
      <c r="Y41" t="str">
        <f t="shared" si="0"/>
        <v/>
      </c>
      <c r="Z41" t="str">
        <f t="shared" si="0"/>
        <v/>
      </c>
      <c r="AA41" t="str">
        <f t="shared" si="0"/>
        <v/>
      </c>
      <c r="AB41" t="str">
        <f t="shared" si="0"/>
        <v/>
      </c>
      <c r="AC41" t="str">
        <f t="shared" si="0"/>
        <v/>
      </c>
      <c r="AD41" t="str">
        <f t="shared" si="0"/>
        <v/>
      </c>
      <c r="AE41" t="str">
        <f t="shared" si="0"/>
        <v/>
      </c>
      <c r="AF41" t="str">
        <f t="shared" si="0"/>
        <v/>
      </c>
      <c r="AG41" t="str">
        <f t="shared" si="0"/>
        <v/>
      </c>
      <c r="AH41" t="str">
        <f t="shared" si="0"/>
        <v/>
      </c>
      <c r="AI41" t="str">
        <f t="shared" si="0"/>
        <v/>
      </c>
      <c r="AJ41" t="str">
        <f t="shared" si="0"/>
        <v/>
      </c>
      <c r="AK41" t="str">
        <f t="shared" si="0"/>
        <v/>
      </c>
      <c r="AL41" t="str">
        <f t="shared" si="0"/>
        <v/>
      </c>
      <c r="AM41" t="str">
        <f t="shared" si="0"/>
        <v/>
      </c>
      <c r="AN41" t="str">
        <f t="shared" si="0"/>
        <v/>
      </c>
      <c r="AO41" t="str">
        <f t="shared" si="0"/>
        <v/>
      </c>
      <c r="AP41" t="str">
        <f t="shared" si="0"/>
        <v/>
      </c>
      <c r="AQ41" t="str">
        <f t="shared" si="0"/>
        <v/>
      </c>
      <c r="AR41" t="str">
        <f t="shared" si="0"/>
        <v/>
      </c>
      <c r="AS41" t="str">
        <f t="shared" si="0"/>
        <v/>
      </c>
      <c r="AT41" t="str">
        <f t="shared" si="0"/>
        <v/>
      </c>
    </row>
    <row r="42" spans="1:48" ht="20.149999999999999" customHeight="1" x14ac:dyDescent="0.2">
      <c r="A42" t="str">
        <f t="shared" ref="A42:AT42" si="1">IF(A5="","",A5)</f>
        <v/>
      </c>
      <c r="B42" t="str">
        <f t="shared" si="1"/>
        <v/>
      </c>
      <c r="C42" t="str">
        <f t="shared" si="1"/>
        <v/>
      </c>
      <c r="F42" t="str">
        <f t="shared" si="1"/>
        <v/>
      </c>
      <c r="G42" t="str">
        <f t="shared" si="1"/>
        <v/>
      </c>
      <c r="H42" t="str">
        <f t="shared" si="1"/>
        <v/>
      </c>
      <c r="I42" s="8">
        <f ca="1">F41</f>
        <v>7</v>
      </c>
      <c r="J42" s="22" t="s">
        <v>34</v>
      </c>
      <c r="K42" s="22"/>
      <c r="L42" s="27" t="s">
        <v>33</v>
      </c>
      <c r="M42" s="27"/>
      <c r="N42" s="22">
        <f ca="1">N41</f>
        <v>15</v>
      </c>
      <c r="O42" s="22"/>
      <c r="P42" s="22" t="s">
        <v>22</v>
      </c>
      <c r="Q42" s="22"/>
      <c r="R42" s="8">
        <f ca="1">K41</f>
        <v>8</v>
      </c>
      <c r="S42" t="str">
        <f t="shared" si="1"/>
        <v/>
      </c>
      <c r="T42" t="str">
        <f t="shared" si="1"/>
        <v/>
      </c>
      <c r="U42" t="str">
        <f t="shared" si="1"/>
        <v/>
      </c>
      <c r="V42" t="str">
        <f t="shared" si="1"/>
        <v/>
      </c>
      <c r="W42" t="str">
        <f t="shared" si="1"/>
        <v/>
      </c>
      <c r="X42" t="str">
        <f t="shared" si="1"/>
        <v/>
      </c>
      <c r="Y42" t="str">
        <f t="shared" si="1"/>
        <v/>
      </c>
      <c r="Z42" t="str">
        <f t="shared" si="1"/>
        <v/>
      </c>
      <c r="AA42" t="str">
        <f t="shared" si="1"/>
        <v/>
      </c>
      <c r="AB42" t="str">
        <f t="shared" si="1"/>
        <v/>
      </c>
      <c r="AC42" t="str">
        <f t="shared" si="1"/>
        <v/>
      </c>
      <c r="AD42" t="str">
        <f t="shared" si="1"/>
        <v/>
      </c>
      <c r="AE42" t="str">
        <f t="shared" si="1"/>
        <v/>
      </c>
      <c r="AF42" t="str">
        <f t="shared" si="1"/>
        <v/>
      </c>
      <c r="AG42" t="str">
        <f t="shared" si="1"/>
        <v/>
      </c>
      <c r="AH42" t="str">
        <f t="shared" si="1"/>
        <v/>
      </c>
      <c r="AI42" t="str">
        <f t="shared" si="1"/>
        <v/>
      </c>
      <c r="AJ42" t="str">
        <f t="shared" si="1"/>
        <v/>
      </c>
      <c r="AK42" t="str">
        <f t="shared" si="1"/>
        <v/>
      </c>
      <c r="AL42" t="str">
        <f t="shared" si="1"/>
        <v/>
      </c>
      <c r="AM42" t="str">
        <f t="shared" si="1"/>
        <v/>
      </c>
      <c r="AN42" t="str">
        <f t="shared" si="1"/>
        <v/>
      </c>
      <c r="AO42" t="str">
        <f t="shared" si="1"/>
        <v/>
      </c>
      <c r="AP42" t="str">
        <f t="shared" si="1"/>
        <v/>
      </c>
      <c r="AQ42" t="str">
        <f t="shared" si="1"/>
        <v/>
      </c>
      <c r="AR42" t="str">
        <f t="shared" si="1"/>
        <v/>
      </c>
      <c r="AS42" t="str">
        <f t="shared" si="1"/>
        <v/>
      </c>
      <c r="AT42" t="str">
        <f t="shared" si="1"/>
        <v/>
      </c>
    </row>
    <row r="43" spans="1:48" ht="20.149999999999999" customHeight="1" x14ac:dyDescent="0.2">
      <c r="A43" t="str">
        <f t="shared" ref="A43:AT43" si="2">IF(A6="","",A6)</f>
        <v/>
      </c>
      <c r="B43" t="str">
        <f t="shared" si="2"/>
        <v/>
      </c>
      <c r="C43" t="str">
        <f t="shared" si="2"/>
        <v/>
      </c>
      <c r="F43" t="str">
        <f t="shared" si="2"/>
        <v/>
      </c>
      <c r="G43" t="str">
        <f t="shared" si="2"/>
        <v/>
      </c>
      <c r="H43" t="str">
        <f t="shared" si="2"/>
        <v/>
      </c>
      <c r="I43" s="8">
        <f ca="1">I42</f>
        <v>7</v>
      </c>
      <c r="J43" s="22" t="s">
        <v>34</v>
      </c>
      <c r="K43" s="22"/>
      <c r="L43" s="27" t="s">
        <v>33</v>
      </c>
      <c r="M43" s="27"/>
      <c r="N43" s="22">
        <f ca="1">N42-R42</f>
        <v>7</v>
      </c>
      <c r="O43" s="22"/>
      <c r="P43" s="8" t="str">
        <f t="shared" si="2"/>
        <v/>
      </c>
      <c r="Q43" s="8" t="str">
        <f t="shared" si="2"/>
        <v/>
      </c>
      <c r="R43" s="8" t="str">
        <f t="shared" si="2"/>
        <v/>
      </c>
      <c r="S43" t="str">
        <f t="shared" si="2"/>
        <v/>
      </c>
      <c r="T43" t="str">
        <f t="shared" si="2"/>
        <v/>
      </c>
      <c r="U43" t="str">
        <f t="shared" si="2"/>
        <v/>
      </c>
      <c r="V43" t="str">
        <f t="shared" si="2"/>
        <v/>
      </c>
      <c r="W43" t="str">
        <f t="shared" si="2"/>
        <v/>
      </c>
      <c r="X43" t="str">
        <f t="shared" si="2"/>
        <v/>
      </c>
      <c r="Y43" t="str">
        <f t="shared" si="2"/>
        <v/>
      </c>
      <c r="Z43" t="str">
        <f t="shared" si="2"/>
        <v/>
      </c>
      <c r="AA43" t="str">
        <f t="shared" si="2"/>
        <v/>
      </c>
      <c r="AB43" t="str">
        <f t="shared" si="2"/>
        <v/>
      </c>
      <c r="AC43" t="str">
        <f t="shared" si="2"/>
        <v/>
      </c>
      <c r="AD43" t="str">
        <f t="shared" si="2"/>
        <v/>
      </c>
      <c r="AE43" t="str">
        <f t="shared" si="2"/>
        <v/>
      </c>
      <c r="AF43" t="str">
        <f t="shared" si="2"/>
        <v/>
      </c>
      <c r="AG43" t="str">
        <f t="shared" si="2"/>
        <v/>
      </c>
      <c r="AH43" t="str">
        <f t="shared" si="2"/>
        <v/>
      </c>
      <c r="AI43" t="str">
        <f t="shared" si="2"/>
        <v/>
      </c>
      <c r="AJ43" t="str">
        <f t="shared" si="2"/>
        <v/>
      </c>
      <c r="AK43" t="str">
        <f t="shared" si="2"/>
        <v/>
      </c>
      <c r="AL43" t="str">
        <f t="shared" si="2"/>
        <v/>
      </c>
      <c r="AM43" t="str">
        <f t="shared" si="2"/>
        <v/>
      </c>
      <c r="AN43" t="str">
        <f t="shared" si="2"/>
        <v/>
      </c>
      <c r="AO43" t="str">
        <f t="shared" si="2"/>
        <v/>
      </c>
      <c r="AP43" t="str">
        <f t="shared" si="2"/>
        <v/>
      </c>
      <c r="AQ43" t="str">
        <f t="shared" si="2"/>
        <v/>
      </c>
      <c r="AR43" t="str">
        <f t="shared" si="2"/>
        <v/>
      </c>
      <c r="AS43" t="str">
        <f t="shared" si="2"/>
        <v/>
      </c>
      <c r="AT43" t="str">
        <f t="shared" si="2"/>
        <v/>
      </c>
    </row>
    <row r="44" spans="1:48" ht="20.149999999999999" customHeight="1" x14ac:dyDescent="0.2">
      <c r="A44" t="str">
        <f t="shared" ref="A44:AT44" si="3">IF(A7="","",A7)</f>
        <v/>
      </c>
      <c r="B44" t="str">
        <f t="shared" si="3"/>
        <v/>
      </c>
      <c r="C44" t="str">
        <f t="shared" si="3"/>
        <v/>
      </c>
      <c r="F44" t="str">
        <f t="shared" si="3"/>
        <v/>
      </c>
      <c r="G44" t="str">
        <f t="shared" si="3"/>
        <v/>
      </c>
      <c r="H44" t="str">
        <f t="shared" si="3"/>
        <v/>
      </c>
      <c r="I44" s="8" t="str">
        <f t="shared" si="3"/>
        <v/>
      </c>
      <c r="J44" s="22" t="s">
        <v>34</v>
      </c>
      <c r="K44" s="22"/>
      <c r="L44" s="27" t="s">
        <v>33</v>
      </c>
      <c r="M44" s="27"/>
      <c r="N44" s="8">
        <f ca="1">N43/I43</f>
        <v>1</v>
      </c>
      <c r="O44" s="8" t="str">
        <f t="shared" si="3"/>
        <v/>
      </c>
      <c r="P44" s="8" t="str">
        <f t="shared" si="3"/>
        <v/>
      </c>
      <c r="Q44" s="8" t="str">
        <f t="shared" si="3"/>
        <v/>
      </c>
      <c r="R44" s="8" t="str">
        <f t="shared" si="3"/>
        <v/>
      </c>
      <c r="S44" t="str">
        <f t="shared" si="3"/>
        <v/>
      </c>
      <c r="T44" t="str">
        <f t="shared" si="3"/>
        <v/>
      </c>
      <c r="U44" t="str">
        <f t="shared" si="3"/>
        <v/>
      </c>
      <c r="V44" t="str">
        <f t="shared" si="3"/>
        <v/>
      </c>
      <c r="W44" t="str">
        <f t="shared" si="3"/>
        <v/>
      </c>
      <c r="X44" t="str">
        <f t="shared" si="3"/>
        <v/>
      </c>
      <c r="Y44" t="str">
        <f t="shared" si="3"/>
        <v/>
      </c>
      <c r="Z44" t="str">
        <f t="shared" si="3"/>
        <v/>
      </c>
      <c r="AA44" t="str">
        <f t="shared" si="3"/>
        <v/>
      </c>
      <c r="AB44" t="str">
        <f t="shared" si="3"/>
        <v/>
      </c>
      <c r="AC44" t="str">
        <f t="shared" si="3"/>
        <v/>
      </c>
      <c r="AD44" t="str">
        <f t="shared" si="3"/>
        <v/>
      </c>
      <c r="AE44" t="str">
        <f t="shared" si="3"/>
        <v/>
      </c>
      <c r="AF44" t="str">
        <f t="shared" si="3"/>
        <v/>
      </c>
      <c r="AG44" t="str">
        <f t="shared" si="3"/>
        <v/>
      </c>
      <c r="AH44" t="str">
        <f t="shared" si="3"/>
        <v/>
      </c>
      <c r="AI44" t="str">
        <f t="shared" si="3"/>
        <v/>
      </c>
      <c r="AJ44" t="str">
        <f t="shared" si="3"/>
        <v/>
      </c>
      <c r="AK44" t="str">
        <f t="shared" si="3"/>
        <v/>
      </c>
      <c r="AL44" t="str">
        <f t="shared" si="3"/>
        <v/>
      </c>
      <c r="AM44" t="str">
        <f t="shared" si="3"/>
        <v/>
      </c>
      <c r="AN44" t="str">
        <f t="shared" si="3"/>
        <v/>
      </c>
      <c r="AO44" t="str">
        <f t="shared" si="3"/>
        <v/>
      </c>
      <c r="AP44" t="str">
        <f t="shared" si="3"/>
        <v/>
      </c>
      <c r="AQ44" t="str">
        <f t="shared" si="3"/>
        <v/>
      </c>
      <c r="AR44" t="str">
        <f t="shared" si="3"/>
        <v/>
      </c>
      <c r="AS44" t="str">
        <f t="shared" si="3"/>
        <v/>
      </c>
      <c r="AT44" t="str">
        <f t="shared" si="3"/>
        <v/>
      </c>
    </row>
    <row r="45" spans="1:48" ht="20.149999999999999" customHeight="1" x14ac:dyDescent="0.2">
      <c r="A45" t="str">
        <f t="shared" ref="A45:AT45" si="4">IF(A8="","",A8)</f>
        <v/>
      </c>
      <c r="B45" t="str">
        <f t="shared" si="4"/>
        <v/>
      </c>
      <c r="C45" t="str">
        <f t="shared" si="4"/>
        <v>(2)</v>
      </c>
      <c r="F45">
        <f t="shared" ca="1" si="4"/>
        <v>9</v>
      </c>
      <c r="G45" s="25" t="str">
        <f t="shared" si="4"/>
        <v>ｘ</v>
      </c>
      <c r="H45" s="25"/>
      <c r="I45" s="25" t="str">
        <f t="shared" si="4"/>
        <v>－</v>
      </c>
      <c r="J45" s="25"/>
      <c r="K45">
        <f t="shared" ca="1" si="4"/>
        <v>3</v>
      </c>
      <c r="L45" s="25" t="str">
        <f t="shared" si="4"/>
        <v>＝</v>
      </c>
      <c r="M45" s="25"/>
      <c r="N45" s="25" t="str">
        <f t="shared" si="4"/>
        <v>－</v>
      </c>
      <c r="O45" s="25"/>
      <c r="P45" s="25">
        <f t="shared" ca="1" si="4"/>
        <v>48</v>
      </c>
      <c r="Q45" s="25"/>
      <c r="R45" t="str">
        <f t="shared" si="4"/>
        <v/>
      </c>
      <c r="S45" t="str">
        <f t="shared" si="4"/>
        <v/>
      </c>
      <c r="T45" t="str">
        <f t="shared" si="4"/>
        <v/>
      </c>
      <c r="U45" t="str">
        <f t="shared" si="4"/>
        <v/>
      </c>
      <c r="V45" t="str">
        <f t="shared" si="4"/>
        <v/>
      </c>
      <c r="W45" t="str">
        <f t="shared" si="4"/>
        <v/>
      </c>
      <c r="X45" t="str">
        <f t="shared" si="4"/>
        <v/>
      </c>
      <c r="Y45" t="str">
        <f t="shared" si="4"/>
        <v/>
      </c>
      <c r="Z45" t="str">
        <f t="shared" si="4"/>
        <v/>
      </c>
      <c r="AA45" t="str">
        <f t="shared" si="4"/>
        <v/>
      </c>
      <c r="AB45" t="str">
        <f t="shared" si="4"/>
        <v/>
      </c>
      <c r="AC45" t="str">
        <f t="shared" si="4"/>
        <v/>
      </c>
      <c r="AD45" t="str">
        <f t="shared" si="4"/>
        <v/>
      </c>
      <c r="AE45" t="str">
        <f t="shared" si="4"/>
        <v/>
      </c>
      <c r="AF45" t="str">
        <f t="shared" si="4"/>
        <v/>
      </c>
      <c r="AG45" t="str">
        <f t="shared" si="4"/>
        <v/>
      </c>
      <c r="AH45" t="str">
        <f t="shared" si="4"/>
        <v/>
      </c>
      <c r="AI45" t="str">
        <f t="shared" si="4"/>
        <v/>
      </c>
      <c r="AJ45" t="str">
        <f t="shared" si="4"/>
        <v/>
      </c>
      <c r="AK45" t="str">
        <f t="shared" si="4"/>
        <v/>
      </c>
      <c r="AL45" t="str">
        <f t="shared" si="4"/>
        <v/>
      </c>
      <c r="AM45" t="str">
        <f t="shared" si="4"/>
        <v/>
      </c>
      <c r="AN45" t="str">
        <f t="shared" si="4"/>
        <v/>
      </c>
      <c r="AO45" t="str">
        <f t="shared" si="4"/>
        <v/>
      </c>
      <c r="AP45" t="str">
        <f t="shared" si="4"/>
        <v/>
      </c>
      <c r="AQ45" t="str">
        <f t="shared" si="4"/>
        <v/>
      </c>
      <c r="AR45" t="str">
        <f t="shared" si="4"/>
        <v/>
      </c>
      <c r="AS45" t="str">
        <f t="shared" si="4"/>
        <v/>
      </c>
      <c r="AT45" t="str">
        <f t="shared" si="4"/>
        <v/>
      </c>
    </row>
    <row r="46" spans="1:48" ht="20.149999999999999" customHeight="1" x14ac:dyDescent="0.2">
      <c r="A46" t="str">
        <f t="shared" ref="A46:AT46" si="5">IF(A9="","",A9)</f>
        <v/>
      </c>
      <c r="B46" t="str">
        <f t="shared" si="5"/>
        <v/>
      </c>
      <c r="C46" t="str">
        <f t="shared" si="5"/>
        <v/>
      </c>
      <c r="F46" t="str">
        <f t="shared" si="5"/>
        <v/>
      </c>
      <c r="G46" t="str">
        <f t="shared" si="5"/>
        <v/>
      </c>
      <c r="H46" t="str">
        <f t="shared" si="5"/>
        <v/>
      </c>
      <c r="I46" s="8">
        <f ca="1">F45</f>
        <v>9</v>
      </c>
      <c r="J46" s="22" t="s">
        <v>34</v>
      </c>
      <c r="K46" s="22"/>
      <c r="L46" s="27" t="s">
        <v>33</v>
      </c>
      <c r="M46" s="27"/>
      <c r="N46" s="22" t="str">
        <f>N45</f>
        <v>－</v>
      </c>
      <c r="O46" s="22"/>
      <c r="P46" s="22">
        <f ca="1">P45</f>
        <v>48</v>
      </c>
      <c r="Q46" s="22"/>
      <c r="R46" s="22" t="s">
        <v>53</v>
      </c>
      <c r="S46" s="22"/>
      <c r="T46" s="8">
        <f ca="1">K45</f>
        <v>3</v>
      </c>
      <c r="U46" t="str">
        <f t="shared" si="5"/>
        <v/>
      </c>
      <c r="V46" t="str">
        <f t="shared" si="5"/>
        <v/>
      </c>
      <c r="W46" t="str">
        <f t="shared" si="5"/>
        <v/>
      </c>
      <c r="X46" t="str">
        <f t="shared" si="5"/>
        <v/>
      </c>
      <c r="Y46" t="str">
        <f t="shared" si="5"/>
        <v/>
      </c>
      <c r="Z46" t="str">
        <f t="shared" si="5"/>
        <v/>
      </c>
      <c r="AA46" t="str">
        <f t="shared" si="5"/>
        <v/>
      </c>
      <c r="AB46" t="str">
        <f t="shared" si="5"/>
        <v/>
      </c>
      <c r="AC46" t="str">
        <f t="shared" si="5"/>
        <v/>
      </c>
      <c r="AD46" t="str">
        <f t="shared" si="5"/>
        <v/>
      </c>
      <c r="AE46" t="str">
        <f t="shared" si="5"/>
        <v/>
      </c>
      <c r="AF46" t="str">
        <f t="shared" si="5"/>
        <v/>
      </c>
      <c r="AG46" t="str">
        <f t="shared" si="5"/>
        <v/>
      </c>
      <c r="AH46" t="str">
        <f t="shared" si="5"/>
        <v/>
      </c>
      <c r="AI46" t="str">
        <f t="shared" si="5"/>
        <v/>
      </c>
      <c r="AJ46" t="str">
        <f t="shared" si="5"/>
        <v/>
      </c>
      <c r="AK46" t="str">
        <f t="shared" si="5"/>
        <v/>
      </c>
      <c r="AL46" t="str">
        <f t="shared" si="5"/>
        <v/>
      </c>
      <c r="AM46" t="str">
        <f t="shared" si="5"/>
        <v/>
      </c>
      <c r="AN46" t="str">
        <f t="shared" si="5"/>
        <v/>
      </c>
      <c r="AO46" t="str">
        <f t="shared" si="5"/>
        <v/>
      </c>
      <c r="AP46" t="str">
        <f t="shared" si="5"/>
        <v/>
      </c>
      <c r="AQ46" t="str">
        <f t="shared" si="5"/>
        <v/>
      </c>
      <c r="AR46" t="str">
        <f t="shared" si="5"/>
        <v/>
      </c>
      <c r="AS46" t="str">
        <f t="shared" si="5"/>
        <v/>
      </c>
      <c r="AT46" t="str">
        <f t="shared" si="5"/>
        <v/>
      </c>
    </row>
    <row r="47" spans="1:48" ht="20.149999999999999" customHeight="1" x14ac:dyDescent="0.2">
      <c r="A47" t="str">
        <f t="shared" ref="A47:AT47" si="6">IF(A10="","",A10)</f>
        <v/>
      </c>
      <c r="B47" t="str">
        <f t="shared" si="6"/>
        <v/>
      </c>
      <c r="C47" t="str">
        <f t="shared" si="6"/>
        <v/>
      </c>
      <c r="F47" t="str">
        <f t="shared" si="6"/>
        <v/>
      </c>
      <c r="G47" t="str">
        <f t="shared" si="6"/>
        <v/>
      </c>
      <c r="H47" t="str">
        <f t="shared" si="6"/>
        <v/>
      </c>
      <c r="I47" s="8">
        <f ca="1">I46</f>
        <v>9</v>
      </c>
      <c r="J47" s="22" t="s">
        <v>34</v>
      </c>
      <c r="K47" s="22"/>
      <c r="L47" s="27" t="s">
        <v>33</v>
      </c>
      <c r="M47" s="27"/>
      <c r="N47" s="22">
        <f ca="1">-P46+T46</f>
        <v>-45</v>
      </c>
      <c r="O47" s="22"/>
      <c r="P47" s="22"/>
      <c r="Q47" s="8" t="str">
        <f>IF(Q10="","",Q10)</f>
        <v/>
      </c>
      <c r="R47" s="8" t="str">
        <f>IF(R10="","",R10)</f>
        <v/>
      </c>
      <c r="S47" t="str">
        <f t="shared" si="6"/>
        <v/>
      </c>
      <c r="T47" t="str">
        <f t="shared" si="6"/>
        <v/>
      </c>
      <c r="U47" t="str">
        <f t="shared" si="6"/>
        <v/>
      </c>
      <c r="V47" t="str">
        <f t="shared" si="6"/>
        <v/>
      </c>
      <c r="W47" t="str">
        <f t="shared" si="6"/>
        <v/>
      </c>
      <c r="X47" t="str">
        <f t="shared" si="6"/>
        <v/>
      </c>
      <c r="Y47" t="str">
        <f t="shared" si="6"/>
        <v/>
      </c>
      <c r="Z47" t="str">
        <f t="shared" si="6"/>
        <v/>
      </c>
      <c r="AA47" t="str">
        <f t="shared" si="6"/>
        <v/>
      </c>
      <c r="AB47" t="str">
        <f t="shared" si="6"/>
        <v/>
      </c>
      <c r="AC47" t="str">
        <f t="shared" si="6"/>
        <v/>
      </c>
      <c r="AD47" t="str">
        <f t="shared" si="6"/>
        <v/>
      </c>
      <c r="AE47" t="str">
        <f t="shared" si="6"/>
        <v/>
      </c>
      <c r="AF47" t="str">
        <f t="shared" si="6"/>
        <v/>
      </c>
      <c r="AG47" t="str">
        <f t="shared" si="6"/>
        <v/>
      </c>
      <c r="AH47" t="str">
        <f t="shared" si="6"/>
        <v/>
      </c>
      <c r="AI47" t="str">
        <f t="shared" si="6"/>
        <v/>
      </c>
      <c r="AJ47" t="str">
        <f t="shared" si="6"/>
        <v/>
      </c>
      <c r="AK47" t="str">
        <f t="shared" si="6"/>
        <v/>
      </c>
      <c r="AL47" t="str">
        <f t="shared" si="6"/>
        <v/>
      </c>
      <c r="AM47" t="str">
        <f t="shared" si="6"/>
        <v/>
      </c>
      <c r="AN47" t="str">
        <f t="shared" si="6"/>
        <v/>
      </c>
      <c r="AO47" t="str">
        <f t="shared" si="6"/>
        <v/>
      </c>
      <c r="AP47" t="str">
        <f t="shared" si="6"/>
        <v/>
      </c>
      <c r="AQ47" t="str">
        <f t="shared" si="6"/>
        <v/>
      </c>
      <c r="AR47" t="str">
        <f t="shared" si="6"/>
        <v/>
      </c>
      <c r="AS47" t="str">
        <f t="shared" si="6"/>
        <v/>
      </c>
      <c r="AT47" t="str">
        <f t="shared" si="6"/>
        <v/>
      </c>
    </row>
    <row r="48" spans="1:48" ht="20.149999999999999" customHeight="1" x14ac:dyDescent="0.2">
      <c r="A48" t="str">
        <f t="shared" ref="A48:AT48" si="7">IF(A11="","",A11)</f>
        <v/>
      </c>
      <c r="B48" t="str">
        <f t="shared" si="7"/>
        <v/>
      </c>
      <c r="C48" t="str">
        <f t="shared" si="7"/>
        <v/>
      </c>
      <c r="F48" t="str">
        <f t="shared" si="7"/>
        <v/>
      </c>
      <c r="G48" t="str">
        <f t="shared" si="7"/>
        <v/>
      </c>
      <c r="H48" t="str">
        <f t="shared" si="7"/>
        <v/>
      </c>
      <c r="I48" s="8" t="str">
        <f t="shared" si="7"/>
        <v/>
      </c>
      <c r="J48" s="22" t="s">
        <v>34</v>
      </c>
      <c r="K48" s="22"/>
      <c r="L48" s="27" t="s">
        <v>33</v>
      </c>
      <c r="M48" s="27"/>
      <c r="N48" s="22">
        <f ca="1">N47/I47</f>
        <v>-5</v>
      </c>
      <c r="O48" s="22"/>
      <c r="P48" s="22"/>
      <c r="Q48" s="8" t="str">
        <f>IF(Q11="","",Q11)</f>
        <v/>
      </c>
      <c r="R48" s="8" t="str">
        <f>IF(R11="","",R11)</f>
        <v/>
      </c>
      <c r="S48" t="str">
        <f t="shared" si="7"/>
        <v/>
      </c>
      <c r="T48" t="str">
        <f t="shared" si="7"/>
        <v/>
      </c>
      <c r="U48" t="str">
        <f t="shared" si="7"/>
        <v/>
      </c>
      <c r="V48" t="str">
        <f t="shared" si="7"/>
        <v/>
      </c>
      <c r="W48" t="str">
        <f t="shared" si="7"/>
        <v/>
      </c>
      <c r="X48" t="str">
        <f t="shared" si="7"/>
        <v/>
      </c>
      <c r="Y48" t="str">
        <f t="shared" si="7"/>
        <v/>
      </c>
      <c r="Z48" t="str">
        <f t="shared" si="7"/>
        <v/>
      </c>
      <c r="AA48" t="str">
        <f t="shared" si="7"/>
        <v/>
      </c>
      <c r="AB48" t="str">
        <f t="shared" si="7"/>
        <v/>
      </c>
      <c r="AC48" t="str">
        <f t="shared" si="7"/>
        <v/>
      </c>
      <c r="AD48" t="str">
        <f t="shared" si="7"/>
        <v/>
      </c>
      <c r="AE48" t="str">
        <f t="shared" si="7"/>
        <v/>
      </c>
      <c r="AF48" t="str">
        <f t="shared" si="7"/>
        <v/>
      </c>
      <c r="AG48" t="str">
        <f t="shared" si="7"/>
        <v/>
      </c>
      <c r="AH48" t="str">
        <f t="shared" si="7"/>
        <v/>
      </c>
      <c r="AI48" t="str">
        <f t="shared" si="7"/>
        <v/>
      </c>
      <c r="AJ48" t="str">
        <f t="shared" si="7"/>
        <v/>
      </c>
      <c r="AK48" t="str">
        <f t="shared" si="7"/>
        <v/>
      </c>
      <c r="AL48" t="str">
        <f t="shared" si="7"/>
        <v/>
      </c>
      <c r="AM48" t="str">
        <f t="shared" si="7"/>
        <v/>
      </c>
      <c r="AN48" t="str">
        <f t="shared" si="7"/>
        <v/>
      </c>
      <c r="AO48" t="str">
        <f t="shared" si="7"/>
        <v/>
      </c>
      <c r="AP48" t="str">
        <f t="shared" si="7"/>
        <v/>
      </c>
      <c r="AQ48" t="str">
        <f t="shared" si="7"/>
        <v/>
      </c>
      <c r="AR48" t="str">
        <f t="shared" si="7"/>
        <v/>
      </c>
      <c r="AS48" t="str">
        <f t="shared" si="7"/>
        <v/>
      </c>
      <c r="AT48" t="str">
        <f t="shared" si="7"/>
        <v/>
      </c>
    </row>
    <row r="49" spans="1:46" ht="20.149999999999999" customHeight="1" x14ac:dyDescent="0.2">
      <c r="A49" t="str">
        <f>IF(A12="","",A12)</f>
        <v/>
      </c>
      <c r="B49" t="str">
        <f>IF(B12="","",B12)</f>
        <v/>
      </c>
      <c r="C49" t="str">
        <f>IF(C12="","",C12)</f>
        <v>(3)</v>
      </c>
      <c r="F49">
        <f ca="1">IF(F12="","",F12)</f>
        <v>8</v>
      </c>
      <c r="G49" s="25" t="str">
        <f>IF(G12="","",G12)</f>
        <v>ｘ</v>
      </c>
      <c r="H49" s="25"/>
      <c r="I49" s="25" t="str">
        <f>IF(I12="","",I12)</f>
        <v>＝</v>
      </c>
      <c r="J49" s="25"/>
      <c r="K49" s="25">
        <f ca="1">IF(K12="","",K12)</f>
        <v>39</v>
      </c>
      <c r="L49" s="25"/>
      <c r="M49" s="25"/>
      <c r="N49" s="25" t="str">
        <f>IF(N12="","",N12)</f>
        <v>－</v>
      </c>
      <c r="O49" s="25"/>
      <c r="P49">
        <f ca="1">IF(P12="","",P12)</f>
        <v>5</v>
      </c>
      <c r="Q49" s="25" t="str">
        <f>IF(Q12="","",Q12)</f>
        <v>ｘ</v>
      </c>
      <c r="R49" s="25"/>
      <c r="S49" t="str">
        <f t="shared" ref="S49:AT49" si="8">IF(S12="","",S12)</f>
        <v/>
      </c>
      <c r="T49" t="str">
        <f t="shared" si="8"/>
        <v/>
      </c>
      <c r="U49" t="str">
        <f t="shared" si="8"/>
        <v/>
      </c>
      <c r="V49" t="str">
        <f t="shared" si="8"/>
        <v/>
      </c>
      <c r="W49" t="str">
        <f t="shared" si="8"/>
        <v/>
      </c>
      <c r="X49" t="str">
        <f t="shared" si="8"/>
        <v/>
      </c>
      <c r="Y49" t="str">
        <f t="shared" si="8"/>
        <v/>
      </c>
      <c r="Z49" t="str">
        <f t="shared" si="8"/>
        <v/>
      </c>
      <c r="AA49" t="str">
        <f t="shared" si="8"/>
        <v/>
      </c>
      <c r="AB49" t="str">
        <f t="shared" si="8"/>
        <v/>
      </c>
      <c r="AC49" t="str">
        <f t="shared" si="8"/>
        <v/>
      </c>
      <c r="AD49" t="str">
        <f t="shared" si="8"/>
        <v/>
      </c>
      <c r="AE49" t="str">
        <f t="shared" si="8"/>
        <v/>
      </c>
      <c r="AF49" t="str">
        <f t="shared" si="8"/>
        <v/>
      </c>
      <c r="AG49" t="str">
        <f t="shared" si="8"/>
        <v/>
      </c>
      <c r="AH49" t="str">
        <f t="shared" si="8"/>
        <v/>
      </c>
      <c r="AI49" t="str">
        <f t="shared" si="8"/>
        <v/>
      </c>
      <c r="AJ49" t="str">
        <f t="shared" si="8"/>
        <v/>
      </c>
      <c r="AK49" t="str">
        <f t="shared" si="8"/>
        <v/>
      </c>
      <c r="AL49" t="str">
        <f t="shared" si="8"/>
        <v/>
      </c>
      <c r="AM49" t="str">
        <f t="shared" si="8"/>
        <v/>
      </c>
      <c r="AN49" t="str">
        <f t="shared" si="8"/>
        <v/>
      </c>
      <c r="AO49" t="str">
        <f t="shared" si="8"/>
        <v/>
      </c>
      <c r="AP49" t="str">
        <f t="shared" si="8"/>
        <v/>
      </c>
      <c r="AQ49" t="str">
        <f t="shared" si="8"/>
        <v/>
      </c>
      <c r="AR49" t="str">
        <f t="shared" si="8"/>
        <v/>
      </c>
      <c r="AS49" t="str">
        <f t="shared" si="8"/>
        <v/>
      </c>
      <c r="AT49" t="str">
        <f t="shared" si="8"/>
        <v/>
      </c>
    </row>
    <row r="50" spans="1:46" ht="20.149999999999999" customHeight="1" x14ac:dyDescent="0.2">
      <c r="A50" t="str">
        <f t="shared" ref="A50:AT50" si="9">IF(A13="","",A13)</f>
        <v/>
      </c>
      <c r="F50" s="8">
        <f ca="1">F49</f>
        <v>8</v>
      </c>
      <c r="G50" s="22" t="s">
        <v>37</v>
      </c>
      <c r="H50" s="22"/>
      <c r="I50" s="22" t="s">
        <v>54</v>
      </c>
      <c r="J50" s="22"/>
      <c r="K50" s="8">
        <f ca="1">P49</f>
        <v>5</v>
      </c>
      <c r="L50" s="22" t="s">
        <v>37</v>
      </c>
      <c r="M50" s="22"/>
      <c r="N50" s="22" t="s">
        <v>36</v>
      </c>
      <c r="O50" s="22"/>
      <c r="P50" s="22">
        <f ca="1">K49</f>
        <v>39</v>
      </c>
      <c r="Q50" s="22"/>
      <c r="R50" s="22"/>
      <c r="S50" t="str">
        <f t="shared" si="9"/>
        <v/>
      </c>
      <c r="T50" t="str">
        <f t="shared" si="9"/>
        <v/>
      </c>
      <c r="U50" t="str">
        <f t="shared" si="9"/>
        <v/>
      </c>
      <c r="V50" t="str">
        <f t="shared" si="9"/>
        <v/>
      </c>
      <c r="W50" t="str">
        <f t="shared" si="9"/>
        <v/>
      </c>
      <c r="X50" t="str">
        <f t="shared" si="9"/>
        <v/>
      </c>
      <c r="Y50" t="str">
        <f t="shared" si="9"/>
        <v/>
      </c>
      <c r="Z50" t="str">
        <f t="shared" si="9"/>
        <v/>
      </c>
      <c r="AA50" t="str">
        <f t="shared" si="9"/>
        <v/>
      </c>
      <c r="AB50" t="str">
        <f t="shared" si="9"/>
        <v/>
      </c>
      <c r="AC50" t="str">
        <f t="shared" si="9"/>
        <v/>
      </c>
      <c r="AD50" t="str">
        <f t="shared" si="9"/>
        <v/>
      </c>
      <c r="AE50" t="str">
        <f t="shared" si="9"/>
        <v/>
      </c>
      <c r="AF50" t="str">
        <f t="shared" si="9"/>
        <v/>
      </c>
      <c r="AG50" t="str">
        <f t="shared" si="9"/>
        <v/>
      </c>
      <c r="AH50" t="str">
        <f t="shared" si="9"/>
        <v/>
      </c>
      <c r="AI50" t="str">
        <f t="shared" si="9"/>
        <v/>
      </c>
      <c r="AJ50" t="str">
        <f t="shared" si="9"/>
        <v/>
      </c>
      <c r="AK50" t="str">
        <f t="shared" si="9"/>
        <v/>
      </c>
      <c r="AL50" t="str">
        <f t="shared" si="9"/>
        <v/>
      </c>
      <c r="AM50" t="str">
        <f t="shared" si="9"/>
        <v/>
      </c>
      <c r="AN50" t="str">
        <f t="shared" si="9"/>
        <v/>
      </c>
      <c r="AO50" t="str">
        <f t="shared" si="9"/>
        <v/>
      </c>
      <c r="AP50" t="str">
        <f t="shared" si="9"/>
        <v/>
      </c>
      <c r="AQ50" t="str">
        <f t="shared" si="9"/>
        <v/>
      </c>
      <c r="AR50" t="str">
        <f t="shared" si="9"/>
        <v/>
      </c>
      <c r="AS50" t="str">
        <f t="shared" si="9"/>
        <v/>
      </c>
      <c r="AT50" t="str">
        <f t="shared" si="9"/>
        <v/>
      </c>
    </row>
    <row r="51" spans="1:46" ht="20.149999999999999" customHeight="1" x14ac:dyDescent="0.2">
      <c r="A51" t="str">
        <f t="shared" ref="A51:AT51" si="10">IF(A14="","",A14)</f>
        <v/>
      </c>
      <c r="B51" t="str">
        <f t="shared" si="10"/>
        <v/>
      </c>
      <c r="C51" t="str">
        <f t="shared" si="10"/>
        <v/>
      </c>
      <c r="F51" s="8" t="str">
        <f t="shared" si="10"/>
        <v/>
      </c>
      <c r="G51" s="8" t="str">
        <f t="shared" si="10"/>
        <v/>
      </c>
      <c r="H51" s="8" t="str">
        <f t="shared" si="10"/>
        <v/>
      </c>
      <c r="I51" s="8" t="str">
        <f t="shared" si="10"/>
        <v/>
      </c>
      <c r="J51" s="32">
        <f ca="1">F50+K50</f>
        <v>13</v>
      </c>
      <c r="K51" s="32"/>
      <c r="L51" s="22" t="s">
        <v>37</v>
      </c>
      <c r="M51" s="22"/>
      <c r="N51" s="22" t="s">
        <v>36</v>
      </c>
      <c r="O51" s="22"/>
      <c r="P51" s="22">
        <f ca="1">P50</f>
        <v>39</v>
      </c>
      <c r="Q51" s="22"/>
      <c r="R51" s="22"/>
      <c r="S51" t="str">
        <f t="shared" si="10"/>
        <v/>
      </c>
      <c r="T51" t="str">
        <f t="shared" si="10"/>
        <v/>
      </c>
      <c r="U51" t="str">
        <f t="shared" si="10"/>
        <v/>
      </c>
      <c r="V51" t="str">
        <f t="shared" si="10"/>
        <v/>
      </c>
      <c r="W51" t="str">
        <f t="shared" si="10"/>
        <v/>
      </c>
      <c r="X51" t="str">
        <f t="shared" si="10"/>
        <v/>
      </c>
      <c r="Y51" t="str">
        <f t="shared" si="10"/>
        <v/>
      </c>
      <c r="Z51" t="str">
        <f t="shared" si="10"/>
        <v/>
      </c>
      <c r="AA51" t="str">
        <f t="shared" si="10"/>
        <v/>
      </c>
      <c r="AB51" t="str">
        <f t="shared" si="10"/>
        <v/>
      </c>
      <c r="AC51" t="str">
        <f t="shared" si="10"/>
        <v/>
      </c>
      <c r="AD51" t="str">
        <f t="shared" si="10"/>
        <v/>
      </c>
      <c r="AE51" t="str">
        <f t="shared" si="10"/>
        <v/>
      </c>
      <c r="AF51" t="str">
        <f t="shared" si="10"/>
        <v/>
      </c>
      <c r="AG51" t="str">
        <f t="shared" si="10"/>
        <v/>
      </c>
      <c r="AH51" t="str">
        <f t="shared" si="10"/>
        <v/>
      </c>
      <c r="AI51" t="str">
        <f t="shared" si="10"/>
        <v/>
      </c>
      <c r="AJ51" t="str">
        <f t="shared" si="10"/>
        <v/>
      </c>
      <c r="AK51" t="str">
        <f t="shared" si="10"/>
        <v/>
      </c>
      <c r="AL51" t="str">
        <f t="shared" si="10"/>
        <v/>
      </c>
      <c r="AM51" t="str">
        <f t="shared" si="10"/>
        <v/>
      </c>
      <c r="AN51" t="str">
        <f t="shared" si="10"/>
        <v/>
      </c>
      <c r="AO51" t="str">
        <f t="shared" si="10"/>
        <v/>
      </c>
      <c r="AP51" t="str">
        <f t="shared" si="10"/>
        <v/>
      </c>
      <c r="AQ51" t="str">
        <f t="shared" si="10"/>
        <v/>
      </c>
      <c r="AR51" t="str">
        <f t="shared" si="10"/>
        <v/>
      </c>
      <c r="AS51" t="str">
        <f t="shared" si="10"/>
        <v/>
      </c>
      <c r="AT51" t="str">
        <f t="shared" si="10"/>
        <v/>
      </c>
    </row>
    <row r="52" spans="1:46" ht="20.149999999999999" customHeight="1" x14ac:dyDescent="0.2">
      <c r="A52" t="str">
        <f t="shared" ref="A52:AT52" si="11">IF(A15="","",A15)</f>
        <v/>
      </c>
      <c r="B52" t="str">
        <f t="shared" si="11"/>
        <v/>
      </c>
      <c r="C52" t="str">
        <f t="shared" si="11"/>
        <v/>
      </c>
      <c r="F52" s="8" t="str">
        <f t="shared" si="11"/>
        <v/>
      </c>
      <c r="G52" s="8" t="str">
        <f t="shared" si="11"/>
        <v/>
      </c>
      <c r="H52" s="8" t="str">
        <f t="shared" si="11"/>
        <v/>
      </c>
      <c r="I52" s="8" t="str">
        <f t="shared" si="11"/>
        <v/>
      </c>
      <c r="J52" s="8" t="str">
        <f t="shared" si="11"/>
        <v/>
      </c>
      <c r="K52" s="8" t="str">
        <f t="shared" si="11"/>
        <v/>
      </c>
      <c r="L52" s="22" t="s">
        <v>37</v>
      </c>
      <c r="M52" s="22"/>
      <c r="N52" s="22" t="s">
        <v>36</v>
      </c>
      <c r="O52" s="22"/>
      <c r="P52" s="22">
        <f ca="1">P51/J51</f>
        <v>3</v>
      </c>
      <c r="Q52" s="22"/>
      <c r="R52" s="8" t="str">
        <f t="shared" si="11"/>
        <v/>
      </c>
      <c r="S52" t="str">
        <f t="shared" si="11"/>
        <v/>
      </c>
      <c r="T52" t="str">
        <f t="shared" si="11"/>
        <v/>
      </c>
      <c r="U52" t="str">
        <f t="shared" si="11"/>
        <v/>
      </c>
      <c r="V52" t="str">
        <f t="shared" si="11"/>
        <v/>
      </c>
      <c r="W52" t="str">
        <f t="shared" si="11"/>
        <v/>
      </c>
      <c r="X52" t="str">
        <f t="shared" si="11"/>
        <v/>
      </c>
      <c r="Y52" t="str">
        <f t="shared" si="11"/>
        <v/>
      </c>
      <c r="Z52" t="str">
        <f t="shared" si="11"/>
        <v/>
      </c>
      <c r="AA52" t="str">
        <f t="shared" si="11"/>
        <v/>
      </c>
      <c r="AB52" t="str">
        <f t="shared" si="11"/>
        <v/>
      </c>
      <c r="AC52" t="str">
        <f t="shared" si="11"/>
        <v/>
      </c>
      <c r="AD52" t="str">
        <f t="shared" si="11"/>
        <v/>
      </c>
      <c r="AE52" t="str">
        <f t="shared" si="11"/>
        <v/>
      </c>
      <c r="AF52" t="str">
        <f t="shared" si="11"/>
        <v/>
      </c>
      <c r="AG52" t="str">
        <f t="shared" si="11"/>
        <v/>
      </c>
      <c r="AH52" t="str">
        <f t="shared" si="11"/>
        <v/>
      </c>
      <c r="AI52" t="str">
        <f t="shared" si="11"/>
        <v/>
      </c>
      <c r="AJ52" t="str">
        <f t="shared" si="11"/>
        <v/>
      </c>
      <c r="AK52" t="str">
        <f t="shared" si="11"/>
        <v/>
      </c>
      <c r="AL52" t="str">
        <f t="shared" si="11"/>
        <v/>
      </c>
      <c r="AM52" t="str">
        <f t="shared" si="11"/>
        <v/>
      </c>
      <c r="AN52" t="str">
        <f t="shared" si="11"/>
        <v/>
      </c>
      <c r="AO52" t="str">
        <f t="shared" si="11"/>
        <v/>
      </c>
      <c r="AP52" t="str">
        <f t="shared" si="11"/>
        <v/>
      </c>
      <c r="AQ52" t="str">
        <f t="shared" si="11"/>
        <v/>
      </c>
      <c r="AR52" t="str">
        <f t="shared" si="11"/>
        <v/>
      </c>
      <c r="AS52" t="str">
        <f t="shared" si="11"/>
        <v/>
      </c>
      <c r="AT52" t="str">
        <f t="shared" si="11"/>
        <v/>
      </c>
    </row>
    <row r="53" spans="1:46" ht="20.149999999999999" customHeight="1" x14ac:dyDescent="0.2">
      <c r="A53" t="str">
        <f t="shared" ref="A53:AT53" si="12">IF(A16="","",A16)</f>
        <v/>
      </c>
      <c r="B53" t="str">
        <f t="shared" si="12"/>
        <v/>
      </c>
      <c r="C53" t="str">
        <f t="shared" si="12"/>
        <v>(4)</v>
      </c>
      <c r="F53">
        <f t="shared" ca="1" si="12"/>
        <v>3</v>
      </c>
      <c r="G53" s="25" t="str">
        <f t="shared" si="12"/>
        <v>ｘ</v>
      </c>
      <c r="H53" s="25"/>
      <c r="I53" s="25" t="str">
        <f t="shared" si="12"/>
        <v>＝</v>
      </c>
      <c r="J53" s="25"/>
      <c r="K53">
        <f t="shared" ca="1" si="12"/>
        <v>9</v>
      </c>
      <c r="L53" s="25" t="str">
        <f t="shared" si="12"/>
        <v>ｘ</v>
      </c>
      <c r="M53" s="25"/>
      <c r="N53" s="25" t="str">
        <f t="shared" ca="1" si="12"/>
        <v>＋</v>
      </c>
      <c r="O53" s="25"/>
      <c r="P53" s="25">
        <f t="shared" ca="1" si="12"/>
        <v>18</v>
      </c>
      <c r="Q53" s="25"/>
      <c r="R53" t="str">
        <f t="shared" si="12"/>
        <v/>
      </c>
      <c r="S53" t="str">
        <f t="shared" si="12"/>
        <v/>
      </c>
      <c r="T53" t="str">
        <f t="shared" si="12"/>
        <v/>
      </c>
      <c r="U53" t="str">
        <f t="shared" si="12"/>
        <v/>
      </c>
      <c r="V53" t="str">
        <f t="shared" si="12"/>
        <v/>
      </c>
      <c r="W53" t="str">
        <f t="shared" si="12"/>
        <v/>
      </c>
      <c r="X53" t="str">
        <f t="shared" si="12"/>
        <v/>
      </c>
      <c r="Y53" t="str">
        <f t="shared" si="12"/>
        <v/>
      </c>
      <c r="Z53" t="str">
        <f t="shared" si="12"/>
        <v/>
      </c>
      <c r="AA53" t="str">
        <f t="shared" si="12"/>
        <v/>
      </c>
      <c r="AB53" t="str">
        <f t="shared" si="12"/>
        <v/>
      </c>
      <c r="AC53" t="str">
        <f t="shared" si="12"/>
        <v/>
      </c>
      <c r="AD53" t="str">
        <f t="shared" si="12"/>
        <v/>
      </c>
      <c r="AE53" t="str">
        <f t="shared" si="12"/>
        <v/>
      </c>
      <c r="AF53" t="str">
        <f t="shared" si="12"/>
        <v/>
      </c>
      <c r="AG53" t="str">
        <f t="shared" si="12"/>
        <v/>
      </c>
      <c r="AH53" t="str">
        <f t="shared" si="12"/>
        <v/>
      </c>
      <c r="AI53" t="str">
        <f t="shared" si="12"/>
        <v/>
      </c>
      <c r="AJ53" t="str">
        <f t="shared" si="12"/>
        <v/>
      </c>
      <c r="AK53" t="str">
        <f t="shared" si="12"/>
        <v/>
      </c>
      <c r="AL53" t="str">
        <f t="shared" si="12"/>
        <v/>
      </c>
      <c r="AM53" t="str">
        <f t="shared" si="12"/>
        <v/>
      </c>
      <c r="AN53" t="str">
        <f t="shared" si="12"/>
        <v/>
      </c>
      <c r="AO53" t="str">
        <f t="shared" si="12"/>
        <v/>
      </c>
      <c r="AP53" t="str">
        <f t="shared" si="12"/>
        <v/>
      </c>
      <c r="AQ53" t="str">
        <f t="shared" si="12"/>
        <v/>
      </c>
      <c r="AR53" t="str">
        <f t="shared" si="12"/>
        <v/>
      </c>
      <c r="AS53" t="str">
        <f t="shared" si="12"/>
        <v/>
      </c>
      <c r="AT53" t="str">
        <f t="shared" si="12"/>
        <v/>
      </c>
    </row>
    <row r="54" spans="1:46" ht="20.149999999999999" customHeight="1" x14ac:dyDescent="0.2">
      <c r="A54" t="str">
        <f t="shared" ref="A54:AT54" si="13">IF(A17="","",A17)</f>
        <v/>
      </c>
      <c r="B54" t="str">
        <f t="shared" si="13"/>
        <v/>
      </c>
      <c r="C54" t="str">
        <f t="shared" si="13"/>
        <v/>
      </c>
      <c r="F54" s="8">
        <f ca="1">F53</f>
        <v>3</v>
      </c>
      <c r="G54" s="22" t="s">
        <v>37</v>
      </c>
      <c r="H54" s="22"/>
      <c r="I54" s="22" t="s">
        <v>22</v>
      </c>
      <c r="J54" s="22"/>
      <c r="K54" s="8">
        <f ca="1">K53</f>
        <v>9</v>
      </c>
      <c r="L54" s="22" t="s">
        <v>37</v>
      </c>
      <c r="M54" s="22"/>
      <c r="N54" s="22" t="s">
        <v>36</v>
      </c>
      <c r="O54" s="22"/>
      <c r="P54" s="22">
        <f ca="1">P53</f>
        <v>18</v>
      </c>
      <c r="Q54" s="22"/>
      <c r="R54" s="22"/>
      <c r="S54" s="22"/>
      <c r="T54" t="str">
        <f t="shared" si="13"/>
        <v/>
      </c>
      <c r="U54" t="str">
        <f t="shared" si="13"/>
        <v/>
      </c>
      <c r="V54" t="str">
        <f t="shared" si="13"/>
        <v/>
      </c>
      <c r="W54" t="str">
        <f t="shared" si="13"/>
        <v/>
      </c>
      <c r="X54" t="str">
        <f t="shared" si="13"/>
        <v/>
      </c>
      <c r="Y54" t="str">
        <f t="shared" si="13"/>
        <v/>
      </c>
      <c r="Z54" t="str">
        <f t="shared" si="13"/>
        <v/>
      </c>
      <c r="AA54" t="str">
        <f t="shared" si="13"/>
        <v/>
      </c>
      <c r="AB54" t="str">
        <f t="shared" si="13"/>
        <v/>
      </c>
      <c r="AC54" t="str">
        <f t="shared" si="13"/>
        <v/>
      </c>
      <c r="AD54" t="str">
        <f t="shared" si="13"/>
        <v/>
      </c>
      <c r="AE54" t="str">
        <f t="shared" si="13"/>
        <v/>
      </c>
      <c r="AF54" t="str">
        <f t="shared" si="13"/>
        <v/>
      </c>
      <c r="AG54" t="str">
        <f t="shared" si="13"/>
        <v/>
      </c>
      <c r="AH54" t="str">
        <f t="shared" si="13"/>
        <v/>
      </c>
      <c r="AI54" t="str">
        <f t="shared" si="13"/>
        <v/>
      </c>
      <c r="AJ54" t="str">
        <f t="shared" si="13"/>
        <v/>
      </c>
      <c r="AK54" t="str">
        <f t="shared" si="13"/>
        <v/>
      </c>
      <c r="AL54" t="str">
        <f t="shared" si="13"/>
        <v/>
      </c>
      <c r="AM54" t="str">
        <f t="shared" si="13"/>
        <v/>
      </c>
      <c r="AN54" t="str">
        <f t="shared" si="13"/>
        <v/>
      </c>
      <c r="AO54" t="str">
        <f t="shared" si="13"/>
        <v/>
      </c>
      <c r="AP54" t="str">
        <f t="shared" si="13"/>
        <v/>
      </c>
      <c r="AQ54" t="str">
        <f t="shared" si="13"/>
        <v/>
      </c>
      <c r="AR54" t="str">
        <f t="shared" si="13"/>
        <v/>
      </c>
      <c r="AS54" t="str">
        <f t="shared" si="13"/>
        <v/>
      </c>
      <c r="AT54" t="str">
        <f t="shared" si="13"/>
        <v/>
      </c>
    </row>
    <row r="55" spans="1:46" ht="20.149999999999999" customHeight="1" x14ac:dyDescent="0.2">
      <c r="A55" t="str">
        <f t="shared" ref="A55:AT55" si="14">IF(A18="","",A18)</f>
        <v/>
      </c>
      <c r="B55" t="str">
        <f t="shared" si="14"/>
        <v/>
      </c>
      <c r="C55" t="str">
        <f t="shared" si="14"/>
        <v/>
      </c>
      <c r="F55" s="8" t="str">
        <f>IF(F18="","",F18)</f>
        <v/>
      </c>
      <c r="G55" s="8" t="str">
        <f>IF(G18="","",G18)</f>
        <v/>
      </c>
      <c r="H55" s="8" t="str">
        <f>IF(H18="","",H18)</f>
        <v/>
      </c>
      <c r="I55" s="8" t="str">
        <f>IF(I18="","",I18)</f>
        <v/>
      </c>
      <c r="J55" s="32">
        <f ca="1">IF(F54-K54=-1,"－",IF(F54-K54=1,"",IF(F54-K54=0,"",F54-K54)))</f>
        <v>-6</v>
      </c>
      <c r="K55" s="32"/>
      <c r="L55" s="22" t="str">
        <f ca="1">IF(F54-K54=0,"","ｘ")</f>
        <v>ｘ</v>
      </c>
      <c r="M55" s="22"/>
      <c r="N55" s="22" t="str">
        <f ca="1">IF(L55="","","＝")</f>
        <v>＝</v>
      </c>
      <c r="O55" s="22"/>
      <c r="P55" s="22">
        <f ca="1">IF(L55="","",P53)</f>
        <v>18</v>
      </c>
      <c r="Q55" s="22"/>
      <c r="R55" s="8"/>
      <c r="S55" t="str">
        <f t="shared" si="14"/>
        <v/>
      </c>
      <c r="T55" t="str">
        <f t="shared" si="14"/>
        <v/>
      </c>
      <c r="U55" t="str">
        <f t="shared" si="14"/>
        <v/>
      </c>
      <c r="V55" t="str">
        <f t="shared" si="14"/>
        <v/>
      </c>
      <c r="W55" t="str">
        <f t="shared" si="14"/>
        <v/>
      </c>
      <c r="X55" t="str">
        <f t="shared" si="14"/>
        <v/>
      </c>
      <c r="Y55" t="str">
        <f t="shared" si="14"/>
        <v/>
      </c>
      <c r="Z55" t="str">
        <f t="shared" si="14"/>
        <v/>
      </c>
      <c r="AA55" t="str">
        <f t="shared" si="14"/>
        <v/>
      </c>
      <c r="AB55" t="str">
        <f t="shared" si="14"/>
        <v/>
      </c>
      <c r="AC55" t="str">
        <f t="shared" si="14"/>
        <v/>
      </c>
      <c r="AD55" t="str">
        <f t="shared" si="14"/>
        <v/>
      </c>
      <c r="AE55" t="str">
        <f t="shared" si="14"/>
        <v/>
      </c>
      <c r="AF55" t="str">
        <f t="shared" si="14"/>
        <v/>
      </c>
      <c r="AG55" t="str">
        <f t="shared" si="14"/>
        <v/>
      </c>
      <c r="AH55" t="str">
        <f t="shared" si="14"/>
        <v/>
      </c>
      <c r="AI55" t="str">
        <f t="shared" si="14"/>
        <v/>
      </c>
      <c r="AJ55" t="str">
        <f t="shared" si="14"/>
        <v/>
      </c>
      <c r="AK55" t="str">
        <f t="shared" si="14"/>
        <v/>
      </c>
      <c r="AL55" t="str">
        <f t="shared" si="14"/>
        <v/>
      </c>
      <c r="AM55" t="str">
        <f t="shared" si="14"/>
        <v/>
      </c>
      <c r="AN55" t="str">
        <f t="shared" si="14"/>
        <v/>
      </c>
      <c r="AO55" t="str">
        <f t="shared" si="14"/>
        <v/>
      </c>
      <c r="AP55" t="str">
        <f t="shared" si="14"/>
        <v/>
      </c>
      <c r="AQ55" t="str">
        <f t="shared" si="14"/>
        <v/>
      </c>
      <c r="AR55" t="str">
        <f t="shared" si="14"/>
        <v/>
      </c>
      <c r="AS55" t="str">
        <f t="shared" si="14"/>
        <v/>
      </c>
      <c r="AT55" t="str">
        <f t="shared" si="14"/>
        <v/>
      </c>
    </row>
    <row r="56" spans="1:46" ht="20.149999999999999" customHeight="1" x14ac:dyDescent="0.2">
      <c r="A56" t="str">
        <f t="shared" ref="A56:AT56" si="15">IF(A19="","",A19)</f>
        <v/>
      </c>
      <c r="B56" t="str">
        <f t="shared" si="15"/>
        <v/>
      </c>
      <c r="C56" t="str">
        <f t="shared" si="15"/>
        <v/>
      </c>
      <c r="F56" s="8" t="str">
        <f t="shared" ref="F56:K56" si="16">IF(F19="","",F19)</f>
        <v/>
      </c>
      <c r="G56" s="8" t="str">
        <f t="shared" si="16"/>
        <v/>
      </c>
      <c r="H56" s="8" t="str">
        <f t="shared" si="16"/>
        <v/>
      </c>
      <c r="I56" s="8" t="str">
        <f t="shared" si="16"/>
        <v/>
      </c>
      <c r="J56" s="8" t="str">
        <f t="shared" si="16"/>
        <v/>
      </c>
      <c r="K56" s="8" t="str">
        <f t="shared" si="16"/>
        <v/>
      </c>
      <c r="L56" s="22" t="str">
        <f ca="1">IF(L55="","","ｘ")</f>
        <v>ｘ</v>
      </c>
      <c r="M56" s="22"/>
      <c r="N56" s="22" t="str">
        <f ca="1">IF(L56="","","＝")</f>
        <v>＝</v>
      </c>
      <c r="O56" s="22"/>
      <c r="P56" s="22">
        <f ca="1">IF(L56="","",P55/(F54-K54))</f>
        <v>-3</v>
      </c>
      <c r="Q56" s="22"/>
      <c r="R56" s="22"/>
      <c r="S56" t="str">
        <f t="shared" si="15"/>
        <v/>
      </c>
      <c r="T56" t="str">
        <f t="shared" si="15"/>
        <v/>
      </c>
      <c r="U56" t="str">
        <f t="shared" si="15"/>
        <v/>
      </c>
      <c r="V56" t="str">
        <f t="shared" si="15"/>
        <v/>
      </c>
      <c r="W56" t="str">
        <f t="shared" si="15"/>
        <v/>
      </c>
      <c r="X56" t="str">
        <f t="shared" si="15"/>
        <v/>
      </c>
      <c r="Y56" t="str">
        <f t="shared" si="15"/>
        <v/>
      </c>
      <c r="Z56" t="str">
        <f t="shared" si="15"/>
        <v/>
      </c>
      <c r="AA56" t="str">
        <f t="shared" si="15"/>
        <v/>
      </c>
      <c r="AB56" t="str">
        <f t="shared" si="15"/>
        <v/>
      </c>
      <c r="AC56" t="str">
        <f t="shared" si="15"/>
        <v/>
      </c>
      <c r="AD56" t="str">
        <f t="shared" si="15"/>
        <v/>
      </c>
      <c r="AE56" t="str">
        <f t="shared" si="15"/>
        <v/>
      </c>
      <c r="AF56" t="str">
        <f t="shared" si="15"/>
        <v/>
      </c>
      <c r="AG56" t="str">
        <f t="shared" si="15"/>
        <v/>
      </c>
      <c r="AH56" t="str">
        <f t="shared" si="15"/>
        <v/>
      </c>
      <c r="AI56" t="str">
        <f t="shared" si="15"/>
        <v/>
      </c>
      <c r="AJ56" t="str">
        <f t="shared" si="15"/>
        <v/>
      </c>
      <c r="AK56" t="str">
        <f t="shared" si="15"/>
        <v/>
      </c>
      <c r="AL56" t="str">
        <f t="shared" si="15"/>
        <v/>
      </c>
      <c r="AM56" t="str">
        <f t="shared" si="15"/>
        <v/>
      </c>
      <c r="AN56" t="str">
        <f t="shared" si="15"/>
        <v/>
      </c>
      <c r="AO56" t="str">
        <f t="shared" si="15"/>
        <v/>
      </c>
      <c r="AP56" t="str">
        <f t="shared" si="15"/>
        <v/>
      </c>
      <c r="AQ56" t="str">
        <f t="shared" si="15"/>
        <v/>
      </c>
      <c r="AR56" t="str">
        <f t="shared" si="15"/>
        <v/>
      </c>
      <c r="AS56" t="str">
        <f t="shared" si="15"/>
        <v/>
      </c>
      <c r="AT56" t="str">
        <f t="shared" si="15"/>
        <v/>
      </c>
    </row>
    <row r="57" spans="1:46" ht="20.149999999999999" customHeight="1" x14ac:dyDescent="0.2">
      <c r="A57" t="str">
        <f t="shared" ref="A57:AT57" si="17">IF(A20="","",A20)</f>
        <v/>
      </c>
      <c r="B57" t="str">
        <f t="shared" si="17"/>
        <v/>
      </c>
      <c r="C57" t="str">
        <f t="shared" si="17"/>
        <v>(5)</v>
      </c>
      <c r="F57">
        <f t="shared" ca="1" si="17"/>
        <v>3</v>
      </c>
      <c r="G57" s="25" t="str">
        <f t="shared" si="17"/>
        <v>ｘ</v>
      </c>
      <c r="H57" s="25"/>
      <c r="I57" s="25" t="str">
        <f t="shared" si="17"/>
        <v>＋</v>
      </c>
      <c r="J57" s="25"/>
      <c r="K57">
        <f t="shared" ca="1" si="17"/>
        <v>9</v>
      </c>
      <c r="L57" s="25" t="str">
        <f t="shared" si="17"/>
        <v>＝</v>
      </c>
      <c r="M57" s="25"/>
      <c r="N57" s="25">
        <f t="shared" ca="1" si="17"/>
        <v>18</v>
      </c>
      <c r="O57" s="25"/>
      <c r="P57" t="str">
        <f t="shared" si="17"/>
        <v/>
      </c>
      <c r="Q57" t="str">
        <f t="shared" si="17"/>
        <v/>
      </c>
      <c r="R57" t="str">
        <f t="shared" si="17"/>
        <v/>
      </c>
      <c r="S57" t="str">
        <f t="shared" si="17"/>
        <v/>
      </c>
      <c r="T57" t="str">
        <f t="shared" si="17"/>
        <v/>
      </c>
      <c r="U57" t="str">
        <f t="shared" si="17"/>
        <v/>
      </c>
      <c r="V57" t="str">
        <f t="shared" si="17"/>
        <v/>
      </c>
      <c r="W57" t="str">
        <f t="shared" si="17"/>
        <v/>
      </c>
      <c r="X57" t="str">
        <f t="shared" si="17"/>
        <v/>
      </c>
      <c r="Y57" t="str">
        <f t="shared" si="17"/>
        <v/>
      </c>
      <c r="Z57" t="str">
        <f t="shared" si="17"/>
        <v/>
      </c>
      <c r="AA57" t="str">
        <f t="shared" si="17"/>
        <v/>
      </c>
      <c r="AB57" t="str">
        <f t="shared" si="17"/>
        <v/>
      </c>
      <c r="AC57" t="str">
        <f t="shared" si="17"/>
        <v/>
      </c>
      <c r="AD57" t="str">
        <f t="shared" si="17"/>
        <v/>
      </c>
      <c r="AE57" t="str">
        <f t="shared" si="17"/>
        <v/>
      </c>
      <c r="AF57" t="str">
        <f t="shared" si="17"/>
        <v/>
      </c>
      <c r="AG57" t="str">
        <f t="shared" si="17"/>
        <v/>
      </c>
      <c r="AH57" t="str">
        <f t="shared" si="17"/>
        <v/>
      </c>
      <c r="AI57" t="str">
        <f t="shared" si="17"/>
        <v/>
      </c>
      <c r="AJ57" t="str">
        <f t="shared" si="17"/>
        <v/>
      </c>
      <c r="AK57" t="str">
        <f t="shared" si="17"/>
        <v/>
      </c>
      <c r="AL57" t="str">
        <f t="shared" si="17"/>
        <v/>
      </c>
      <c r="AM57" t="str">
        <f t="shared" si="17"/>
        <v/>
      </c>
      <c r="AN57" t="str">
        <f t="shared" si="17"/>
        <v/>
      </c>
      <c r="AO57" t="str">
        <f t="shared" si="17"/>
        <v/>
      </c>
      <c r="AP57" t="str">
        <f t="shared" si="17"/>
        <v/>
      </c>
      <c r="AQ57" t="str">
        <f t="shared" si="17"/>
        <v/>
      </c>
      <c r="AR57" t="str">
        <f t="shared" si="17"/>
        <v/>
      </c>
      <c r="AS57" t="str">
        <f t="shared" si="17"/>
        <v/>
      </c>
      <c r="AT57" t="str">
        <f t="shared" si="17"/>
        <v/>
      </c>
    </row>
    <row r="58" spans="1:46" ht="20.149999999999999" customHeight="1" x14ac:dyDescent="0.2">
      <c r="A58" t="str">
        <f t="shared" ref="A58:AT58" si="18">IF(A21="","",A21)</f>
        <v/>
      </c>
      <c r="B58" t="str">
        <f t="shared" si="18"/>
        <v/>
      </c>
      <c r="C58" t="str">
        <f t="shared" si="18"/>
        <v/>
      </c>
      <c r="F58" t="str">
        <f t="shared" si="18"/>
        <v/>
      </c>
      <c r="G58" t="str">
        <f t="shared" si="18"/>
        <v/>
      </c>
      <c r="H58" t="str">
        <f t="shared" si="18"/>
        <v/>
      </c>
      <c r="I58" s="8">
        <f ca="1">F57</f>
        <v>3</v>
      </c>
      <c r="J58" s="22" t="s">
        <v>34</v>
      </c>
      <c r="K58" s="22"/>
      <c r="L58" s="27" t="s">
        <v>33</v>
      </c>
      <c r="M58" s="27"/>
      <c r="N58" s="22">
        <f ca="1">N57</f>
        <v>18</v>
      </c>
      <c r="O58" s="22"/>
      <c r="P58" s="22" t="s">
        <v>22</v>
      </c>
      <c r="Q58" s="22"/>
      <c r="R58" s="8">
        <f ca="1">K57</f>
        <v>9</v>
      </c>
      <c r="S58" t="str">
        <f t="shared" si="18"/>
        <v/>
      </c>
      <c r="T58" t="str">
        <f t="shared" si="18"/>
        <v/>
      </c>
      <c r="U58" t="str">
        <f t="shared" si="18"/>
        <v/>
      </c>
      <c r="V58" t="str">
        <f t="shared" si="18"/>
        <v/>
      </c>
      <c r="W58" t="str">
        <f t="shared" si="18"/>
        <v/>
      </c>
      <c r="X58" t="str">
        <f t="shared" si="18"/>
        <v/>
      </c>
      <c r="Y58" t="str">
        <f t="shared" si="18"/>
        <v/>
      </c>
      <c r="Z58" t="str">
        <f t="shared" si="18"/>
        <v/>
      </c>
      <c r="AA58" t="str">
        <f t="shared" si="18"/>
        <v/>
      </c>
      <c r="AB58" t="str">
        <f t="shared" si="18"/>
        <v/>
      </c>
      <c r="AC58" t="str">
        <f t="shared" si="18"/>
        <v/>
      </c>
      <c r="AD58" t="str">
        <f t="shared" si="18"/>
        <v/>
      </c>
      <c r="AE58" t="str">
        <f t="shared" si="18"/>
        <v/>
      </c>
      <c r="AF58" t="str">
        <f t="shared" si="18"/>
        <v/>
      </c>
      <c r="AG58" t="str">
        <f t="shared" si="18"/>
        <v/>
      </c>
      <c r="AH58" t="str">
        <f t="shared" si="18"/>
        <v/>
      </c>
      <c r="AI58" t="str">
        <f t="shared" si="18"/>
        <v/>
      </c>
      <c r="AJ58" t="str">
        <f t="shared" si="18"/>
        <v/>
      </c>
      <c r="AK58" t="str">
        <f t="shared" si="18"/>
        <v/>
      </c>
      <c r="AL58" t="str">
        <f t="shared" si="18"/>
        <v/>
      </c>
      <c r="AM58" t="str">
        <f t="shared" si="18"/>
        <v/>
      </c>
      <c r="AN58" t="str">
        <f t="shared" si="18"/>
        <v/>
      </c>
      <c r="AO58" t="str">
        <f t="shared" si="18"/>
        <v/>
      </c>
      <c r="AP58" t="str">
        <f t="shared" si="18"/>
        <v/>
      </c>
      <c r="AQ58" t="str">
        <f t="shared" si="18"/>
        <v/>
      </c>
      <c r="AR58" t="str">
        <f t="shared" si="18"/>
        <v/>
      </c>
      <c r="AS58" t="str">
        <f t="shared" si="18"/>
        <v/>
      </c>
      <c r="AT58" t="str">
        <f t="shared" si="18"/>
        <v/>
      </c>
    </row>
    <row r="59" spans="1:46" ht="20.149999999999999" customHeight="1" x14ac:dyDescent="0.2">
      <c r="A59" t="str">
        <f t="shared" ref="A59:AT59" si="19">IF(A22="","",A22)</f>
        <v/>
      </c>
      <c r="B59" t="str">
        <f t="shared" si="19"/>
        <v/>
      </c>
      <c r="C59" t="str">
        <f t="shared" si="19"/>
        <v/>
      </c>
      <c r="F59" t="str">
        <f t="shared" si="19"/>
        <v/>
      </c>
      <c r="G59" t="str">
        <f t="shared" si="19"/>
        <v/>
      </c>
      <c r="H59" t="str">
        <f t="shared" si="19"/>
        <v/>
      </c>
      <c r="I59" s="8">
        <f ca="1">I58</f>
        <v>3</v>
      </c>
      <c r="J59" s="22" t="s">
        <v>34</v>
      </c>
      <c r="K59" s="22"/>
      <c r="L59" s="27" t="s">
        <v>33</v>
      </c>
      <c r="M59" s="27"/>
      <c r="N59" s="22">
        <f ca="1">N58-R58</f>
        <v>9</v>
      </c>
      <c r="O59" s="22"/>
      <c r="P59" s="8" t="str">
        <f t="shared" ref="P59:R60" si="20">IF(P22="","",P22)</f>
        <v/>
      </c>
      <c r="Q59" s="8" t="str">
        <f t="shared" si="20"/>
        <v/>
      </c>
      <c r="R59" s="8" t="str">
        <f t="shared" si="20"/>
        <v/>
      </c>
      <c r="S59" t="str">
        <f t="shared" si="19"/>
        <v/>
      </c>
      <c r="T59" t="str">
        <f t="shared" si="19"/>
        <v/>
      </c>
      <c r="U59" t="str">
        <f t="shared" si="19"/>
        <v/>
      </c>
      <c r="V59" t="str">
        <f t="shared" si="19"/>
        <v/>
      </c>
      <c r="W59" t="str">
        <f t="shared" si="19"/>
        <v/>
      </c>
      <c r="X59" t="str">
        <f t="shared" si="19"/>
        <v/>
      </c>
      <c r="Y59" t="str">
        <f t="shared" si="19"/>
        <v/>
      </c>
      <c r="Z59" t="str">
        <f t="shared" si="19"/>
        <v/>
      </c>
      <c r="AA59" t="str">
        <f t="shared" si="19"/>
        <v/>
      </c>
      <c r="AB59" t="str">
        <f t="shared" si="19"/>
        <v/>
      </c>
      <c r="AC59" t="str">
        <f t="shared" si="19"/>
        <v/>
      </c>
      <c r="AD59" t="str">
        <f t="shared" si="19"/>
        <v/>
      </c>
      <c r="AE59" t="str">
        <f t="shared" si="19"/>
        <v/>
      </c>
      <c r="AF59" t="str">
        <f t="shared" si="19"/>
        <v/>
      </c>
      <c r="AG59" t="str">
        <f t="shared" si="19"/>
        <v/>
      </c>
      <c r="AH59" t="str">
        <f t="shared" si="19"/>
        <v/>
      </c>
      <c r="AI59" t="str">
        <f t="shared" si="19"/>
        <v/>
      </c>
      <c r="AJ59" t="str">
        <f t="shared" si="19"/>
        <v/>
      </c>
      <c r="AK59" t="str">
        <f t="shared" si="19"/>
        <v/>
      </c>
      <c r="AL59" t="str">
        <f t="shared" si="19"/>
        <v/>
      </c>
      <c r="AM59" t="str">
        <f t="shared" si="19"/>
        <v/>
      </c>
      <c r="AN59" t="str">
        <f t="shared" si="19"/>
        <v/>
      </c>
      <c r="AO59" t="str">
        <f t="shared" si="19"/>
        <v/>
      </c>
      <c r="AP59" t="str">
        <f t="shared" si="19"/>
        <v/>
      </c>
      <c r="AQ59" t="str">
        <f t="shared" si="19"/>
        <v/>
      </c>
      <c r="AR59" t="str">
        <f t="shared" si="19"/>
        <v/>
      </c>
      <c r="AS59" t="str">
        <f t="shared" si="19"/>
        <v/>
      </c>
      <c r="AT59" t="str">
        <f t="shared" si="19"/>
        <v/>
      </c>
    </row>
    <row r="60" spans="1:46" ht="20.149999999999999" customHeight="1" x14ac:dyDescent="0.2">
      <c r="A60" t="str">
        <f t="shared" ref="A60:AT60" si="21">IF(A23="","",A23)</f>
        <v/>
      </c>
      <c r="B60" t="str">
        <f t="shared" si="21"/>
        <v/>
      </c>
      <c r="C60" t="str">
        <f t="shared" si="21"/>
        <v/>
      </c>
      <c r="F60" t="str">
        <f t="shared" si="21"/>
        <v/>
      </c>
      <c r="G60" t="str">
        <f t="shared" si="21"/>
        <v/>
      </c>
      <c r="H60" t="str">
        <f t="shared" si="21"/>
        <v/>
      </c>
      <c r="I60" s="8" t="str">
        <f t="shared" si="21"/>
        <v/>
      </c>
      <c r="J60" s="22" t="s">
        <v>34</v>
      </c>
      <c r="K60" s="22"/>
      <c r="L60" s="27" t="s">
        <v>33</v>
      </c>
      <c r="M60" s="27"/>
      <c r="N60" s="8">
        <f ca="1">N59/I59</f>
        <v>3</v>
      </c>
      <c r="O60" s="8" t="str">
        <f>IF(O23="","",O23)</f>
        <v/>
      </c>
      <c r="P60" s="8" t="str">
        <f t="shared" si="20"/>
        <v/>
      </c>
      <c r="Q60" s="8" t="str">
        <f t="shared" si="20"/>
        <v/>
      </c>
      <c r="R60" s="8" t="str">
        <f t="shared" si="20"/>
        <v/>
      </c>
      <c r="S60" t="str">
        <f t="shared" si="21"/>
        <v/>
      </c>
      <c r="T60" t="str">
        <f t="shared" si="21"/>
        <v/>
      </c>
      <c r="U60" t="str">
        <f t="shared" si="21"/>
        <v/>
      </c>
      <c r="V60" t="str">
        <f t="shared" si="21"/>
        <v/>
      </c>
      <c r="W60" t="str">
        <f t="shared" si="21"/>
        <v/>
      </c>
      <c r="X60" t="str">
        <f t="shared" si="21"/>
        <v/>
      </c>
      <c r="Y60" t="str">
        <f t="shared" si="21"/>
        <v/>
      </c>
      <c r="Z60" t="str">
        <f t="shared" si="21"/>
        <v/>
      </c>
      <c r="AA60" t="str">
        <f t="shared" si="21"/>
        <v/>
      </c>
      <c r="AB60" t="str">
        <f t="shared" si="21"/>
        <v/>
      </c>
      <c r="AC60" t="str">
        <f t="shared" si="21"/>
        <v/>
      </c>
      <c r="AD60" t="str">
        <f t="shared" si="21"/>
        <v/>
      </c>
      <c r="AE60" t="str">
        <f t="shared" si="21"/>
        <v/>
      </c>
      <c r="AF60" t="str">
        <f t="shared" si="21"/>
        <v/>
      </c>
      <c r="AG60" t="str">
        <f t="shared" si="21"/>
        <v/>
      </c>
      <c r="AH60" t="str">
        <f t="shared" si="21"/>
        <v/>
      </c>
      <c r="AI60" t="str">
        <f t="shared" si="21"/>
        <v/>
      </c>
      <c r="AJ60" t="str">
        <f t="shared" si="21"/>
        <v/>
      </c>
      <c r="AK60" t="str">
        <f t="shared" si="21"/>
        <v/>
      </c>
      <c r="AL60" t="str">
        <f t="shared" si="21"/>
        <v/>
      </c>
      <c r="AM60" t="str">
        <f t="shared" si="21"/>
        <v/>
      </c>
      <c r="AN60" t="str">
        <f t="shared" si="21"/>
        <v/>
      </c>
      <c r="AO60" t="str">
        <f t="shared" si="21"/>
        <v/>
      </c>
      <c r="AP60" t="str">
        <f t="shared" si="21"/>
        <v/>
      </c>
      <c r="AQ60" t="str">
        <f t="shared" si="21"/>
        <v/>
      </c>
      <c r="AR60" t="str">
        <f t="shared" si="21"/>
        <v/>
      </c>
      <c r="AS60" t="str">
        <f t="shared" si="21"/>
        <v/>
      </c>
      <c r="AT60" t="str">
        <f t="shared" si="21"/>
        <v/>
      </c>
    </row>
    <row r="61" spans="1:46" ht="20.149999999999999" customHeight="1" x14ac:dyDescent="0.2">
      <c r="A61" t="str">
        <f t="shared" ref="A61:AT61" si="22">IF(A24="","",A24)</f>
        <v/>
      </c>
      <c r="B61" t="str">
        <f t="shared" si="22"/>
        <v/>
      </c>
      <c r="C61" t="str">
        <f t="shared" si="22"/>
        <v>(6)</v>
      </c>
      <c r="F61">
        <f t="shared" ca="1" si="22"/>
        <v>7</v>
      </c>
      <c r="G61" s="25" t="str">
        <f t="shared" si="22"/>
        <v>ｘ</v>
      </c>
      <c r="H61" s="25"/>
      <c r="I61" s="25" t="str">
        <f t="shared" si="22"/>
        <v>－</v>
      </c>
      <c r="J61" s="25"/>
      <c r="K61">
        <f t="shared" ca="1" si="22"/>
        <v>5</v>
      </c>
      <c r="L61" s="25" t="str">
        <f t="shared" si="22"/>
        <v>＝</v>
      </c>
      <c r="M61" s="25"/>
      <c r="N61" s="25" t="str">
        <f t="shared" si="22"/>
        <v>－</v>
      </c>
      <c r="O61" s="25"/>
      <c r="P61" s="25">
        <f t="shared" ca="1" si="22"/>
        <v>19</v>
      </c>
      <c r="Q61" s="25"/>
      <c r="R61" t="str">
        <f t="shared" si="22"/>
        <v/>
      </c>
      <c r="S61" t="str">
        <f t="shared" si="22"/>
        <v/>
      </c>
      <c r="T61" t="str">
        <f t="shared" si="22"/>
        <v/>
      </c>
      <c r="U61" t="str">
        <f t="shared" si="22"/>
        <v/>
      </c>
      <c r="V61" t="str">
        <f t="shared" si="22"/>
        <v/>
      </c>
      <c r="W61" t="str">
        <f t="shared" si="22"/>
        <v/>
      </c>
      <c r="X61" t="str">
        <f t="shared" si="22"/>
        <v/>
      </c>
      <c r="Y61" t="str">
        <f t="shared" si="22"/>
        <v/>
      </c>
      <c r="Z61" t="str">
        <f t="shared" si="22"/>
        <v/>
      </c>
      <c r="AA61" t="str">
        <f t="shared" si="22"/>
        <v/>
      </c>
      <c r="AB61" t="str">
        <f t="shared" si="22"/>
        <v/>
      </c>
      <c r="AC61" t="str">
        <f t="shared" si="22"/>
        <v/>
      </c>
      <c r="AD61" t="str">
        <f t="shared" si="22"/>
        <v/>
      </c>
      <c r="AE61" t="str">
        <f t="shared" si="22"/>
        <v/>
      </c>
      <c r="AF61" t="str">
        <f t="shared" si="22"/>
        <v/>
      </c>
      <c r="AG61" t="str">
        <f t="shared" si="22"/>
        <v/>
      </c>
      <c r="AH61" t="str">
        <f t="shared" si="22"/>
        <v/>
      </c>
      <c r="AI61" t="str">
        <f t="shared" si="22"/>
        <v/>
      </c>
      <c r="AJ61" t="str">
        <f t="shared" si="22"/>
        <v/>
      </c>
      <c r="AK61" t="str">
        <f t="shared" si="22"/>
        <v/>
      </c>
      <c r="AL61" t="str">
        <f t="shared" si="22"/>
        <v/>
      </c>
      <c r="AM61" t="str">
        <f t="shared" si="22"/>
        <v/>
      </c>
      <c r="AN61" t="str">
        <f t="shared" si="22"/>
        <v/>
      </c>
      <c r="AO61" t="str">
        <f t="shared" si="22"/>
        <v/>
      </c>
      <c r="AP61" t="str">
        <f t="shared" si="22"/>
        <v/>
      </c>
      <c r="AQ61" t="str">
        <f t="shared" si="22"/>
        <v/>
      </c>
      <c r="AR61" t="str">
        <f t="shared" si="22"/>
        <v/>
      </c>
      <c r="AS61" t="str">
        <f t="shared" si="22"/>
        <v/>
      </c>
      <c r="AT61" t="str">
        <f t="shared" si="22"/>
        <v/>
      </c>
    </row>
    <row r="62" spans="1:46" ht="20.149999999999999" customHeight="1" x14ac:dyDescent="0.2">
      <c r="A62" t="str">
        <f t="shared" ref="A62:AT62" si="23">IF(A25="","",A25)</f>
        <v/>
      </c>
      <c r="B62" t="str">
        <f t="shared" si="23"/>
        <v/>
      </c>
      <c r="C62" t="str">
        <f t="shared" si="23"/>
        <v/>
      </c>
      <c r="F62" t="str">
        <f t="shared" si="23"/>
        <v/>
      </c>
      <c r="G62" t="str">
        <f t="shared" si="23"/>
        <v/>
      </c>
      <c r="H62" t="str">
        <f t="shared" si="23"/>
        <v/>
      </c>
      <c r="I62" s="8">
        <f ca="1">F61</f>
        <v>7</v>
      </c>
      <c r="J62" s="22" t="s">
        <v>34</v>
      </c>
      <c r="K62" s="22"/>
      <c r="L62" s="27" t="s">
        <v>33</v>
      </c>
      <c r="M62" s="27"/>
      <c r="N62" s="22" t="str">
        <f>N61</f>
        <v>－</v>
      </c>
      <c r="O62" s="22"/>
      <c r="P62" s="22">
        <f ca="1">P61</f>
        <v>19</v>
      </c>
      <c r="Q62" s="22"/>
      <c r="R62" s="22" t="s">
        <v>53</v>
      </c>
      <c r="S62" s="22"/>
      <c r="T62" s="8">
        <f ca="1">K61</f>
        <v>5</v>
      </c>
      <c r="U62" t="str">
        <f t="shared" si="23"/>
        <v/>
      </c>
      <c r="V62" t="str">
        <f t="shared" si="23"/>
        <v/>
      </c>
      <c r="W62" t="str">
        <f t="shared" si="23"/>
        <v/>
      </c>
      <c r="X62" t="str">
        <f t="shared" si="23"/>
        <v/>
      </c>
      <c r="Y62" t="str">
        <f t="shared" si="23"/>
        <v/>
      </c>
      <c r="Z62" t="str">
        <f t="shared" si="23"/>
        <v/>
      </c>
      <c r="AA62" t="str">
        <f t="shared" si="23"/>
        <v/>
      </c>
      <c r="AB62" t="str">
        <f t="shared" si="23"/>
        <v/>
      </c>
      <c r="AC62" t="str">
        <f t="shared" si="23"/>
        <v/>
      </c>
      <c r="AD62" t="str">
        <f t="shared" si="23"/>
        <v/>
      </c>
      <c r="AE62" t="str">
        <f t="shared" si="23"/>
        <v/>
      </c>
      <c r="AF62" t="str">
        <f t="shared" si="23"/>
        <v/>
      </c>
      <c r="AG62" t="str">
        <f t="shared" si="23"/>
        <v/>
      </c>
      <c r="AH62" t="str">
        <f t="shared" si="23"/>
        <v/>
      </c>
      <c r="AI62" t="str">
        <f t="shared" si="23"/>
        <v/>
      </c>
      <c r="AJ62" t="str">
        <f t="shared" si="23"/>
        <v/>
      </c>
      <c r="AK62" t="str">
        <f t="shared" si="23"/>
        <v/>
      </c>
      <c r="AL62" t="str">
        <f t="shared" si="23"/>
        <v/>
      </c>
      <c r="AM62" t="str">
        <f t="shared" si="23"/>
        <v/>
      </c>
      <c r="AN62" t="str">
        <f t="shared" si="23"/>
        <v/>
      </c>
      <c r="AO62" t="str">
        <f t="shared" si="23"/>
        <v/>
      </c>
      <c r="AP62" t="str">
        <f t="shared" si="23"/>
        <v/>
      </c>
      <c r="AQ62" t="str">
        <f t="shared" si="23"/>
        <v/>
      </c>
      <c r="AR62" t="str">
        <f t="shared" si="23"/>
        <v/>
      </c>
      <c r="AS62" t="str">
        <f t="shared" si="23"/>
        <v/>
      </c>
      <c r="AT62" t="str">
        <f t="shared" si="23"/>
        <v/>
      </c>
    </row>
    <row r="63" spans="1:46" ht="20.149999999999999" customHeight="1" x14ac:dyDescent="0.2">
      <c r="A63" t="str">
        <f t="shared" ref="A63:AT63" si="24">IF(A26="","",A26)</f>
        <v/>
      </c>
      <c r="B63" t="str">
        <f t="shared" si="24"/>
        <v/>
      </c>
      <c r="C63" t="str">
        <f t="shared" si="24"/>
        <v/>
      </c>
      <c r="F63" t="str">
        <f t="shared" si="24"/>
        <v/>
      </c>
      <c r="G63" t="str">
        <f t="shared" si="24"/>
        <v/>
      </c>
      <c r="H63" t="str">
        <f t="shared" si="24"/>
        <v/>
      </c>
      <c r="I63" s="8">
        <f ca="1">I62</f>
        <v>7</v>
      </c>
      <c r="J63" s="22" t="s">
        <v>34</v>
      </c>
      <c r="K63" s="22"/>
      <c r="L63" s="27" t="s">
        <v>33</v>
      </c>
      <c r="M63" s="27"/>
      <c r="N63" s="22">
        <f ca="1">-P62+T62</f>
        <v>-14</v>
      </c>
      <c r="O63" s="22"/>
      <c r="P63" s="22"/>
      <c r="Q63" s="8" t="str">
        <f t="shared" ref="Q63:T64" si="25">IF(Q26="","",Q26)</f>
        <v/>
      </c>
      <c r="R63" s="8" t="str">
        <f t="shared" si="25"/>
        <v/>
      </c>
      <c r="S63" t="str">
        <f t="shared" si="25"/>
        <v/>
      </c>
      <c r="T63" t="str">
        <f t="shared" si="25"/>
        <v/>
      </c>
      <c r="U63" t="str">
        <f t="shared" si="24"/>
        <v/>
      </c>
      <c r="V63" t="str">
        <f t="shared" si="24"/>
        <v/>
      </c>
      <c r="W63" t="str">
        <f t="shared" si="24"/>
        <v/>
      </c>
      <c r="X63" t="str">
        <f t="shared" si="24"/>
        <v/>
      </c>
      <c r="Y63" t="str">
        <f t="shared" si="24"/>
        <v/>
      </c>
      <c r="Z63" t="str">
        <f t="shared" si="24"/>
        <v/>
      </c>
      <c r="AA63" t="str">
        <f t="shared" si="24"/>
        <v/>
      </c>
      <c r="AB63" t="str">
        <f t="shared" si="24"/>
        <v/>
      </c>
      <c r="AC63" t="str">
        <f t="shared" si="24"/>
        <v/>
      </c>
      <c r="AD63" t="str">
        <f t="shared" si="24"/>
        <v/>
      </c>
      <c r="AE63" t="str">
        <f t="shared" si="24"/>
        <v/>
      </c>
      <c r="AF63" t="str">
        <f t="shared" si="24"/>
        <v/>
      </c>
      <c r="AG63" t="str">
        <f t="shared" si="24"/>
        <v/>
      </c>
      <c r="AH63" t="str">
        <f t="shared" si="24"/>
        <v/>
      </c>
      <c r="AI63" t="str">
        <f t="shared" si="24"/>
        <v/>
      </c>
      <c r="AJ63" t="str">
        <f t="shared" si="24"/>
        <v/>
      </c>
      <c r="AK63" t="str">
        <f t="shared" si="24"/>
        <v/>
      </c>
      <c r="AL63" t="str">
        <f t="shared" si="24"/>
        <v/>
      </c>
      <c r="AM63" t="str">
        <f t="shared" si="24"/>
        <v/>
      </c>
      <c r="AN63" t="str">
        <f t="shared" si="24"/>
        <v/>
      </c>
      <c r="AO63" t="str">
        <f t="shared" si="24"/>
        <v/>
      </c>
      <c r="AP63" t="str">
        <f t="shared" si="24"/>
        <v/>
      </c>
      <c r="AQ63" t="str">
        <f t="shared" si="24"/>
        <v/>
      </c>
      <c r="AR63" t="str">
        <f t="shared" si="24"/>
        <v/>
      </c>
      <c r="AS63" t="str">
        <f t="shared" si="24"/>
        <v/>
      </c>
      <c r="AT63" t="str">
        <f t="shared" si="24"/>
        <v/>
      </c>
    </row>
    <row r="64" spans="1:46" ht="20.149999999999999" customHeight="1" x14ac:dyDescent="0.2">
      <c r="A64" t="str">
        <f t="shared" ref="A64:AT64" si="26">IF(A27="","",A27)</f>
        <v/>
      </c>
      <c r="B64" t="str">
        <f t="shared" si="26"/>
        <v/>
      </c>
      <c r="C64" t="str">
        <f t="shared" si="26"/>
        <v/>
      </c>
      <c r="F64" t="str">
        <f t="shared" si="26"/>
        <v/>
      </c>
      <c r="G64" t="str">
        <f t="shared" si="26"/>
        <v/>
      </c>
      <c r="H64" t="str">
        <f t="shared" si="26"/>
        <v/>
      </c>
      <c r="I64" s="8" t="str">
        <f t="shared" si="26"/>
        <v/>
      </c>
      <c r="J64" s="22" t="s">
        <v>34</v>
      </c>
      <c r="K64" s="22"/>
      <c r="L64" s="27" t="s">
        <v>33</v>
      </c>
      <c r="M64" s="27"/>
      <c r="N64" s="22">
        <f ca="1">N63/I63</f>
        <v>-2</v>
      </c>
      <c r="O64" s="22"/>
      <c r="P64" s="22"/>
      <c r="Q64" s="8" t="str">
        <f t="shared" si="25"/>
        <v/>
      </c>
      <c r="R64" s="8" t="str">
        <f t="shared" si="25"/>
        <v/>
      </c>
      <c r="S64" t="str">
        <f t="shared" si="25"/>
        <v/>
      </c>
      <c r="T64" t="str">
        <f t="shared" si="25"/>
        <v/>
      </c>
      <c r="U64" t="str">
        <f t="shared" si="26"/>
        <v/>
      </c>
      <c r="V64" t="str">
        <f t="shared" si="26"/>
        <v/>
      </c>
      <c r="W64" t="str">
        <f t="shared" si="26"/>
        <v/>
      </c>
      <c r="X64" t="str">
        <f t="shared" si="26"/>
        <v/>
      </c>
      <c r="Y64" t="str">
        <f t="shared" si="26"/>
        <v/>
      </c>
      <c r="Z64" t="str">
        <f t="shared" si="26"/>
        <v/>
      </c>
      <c r="AA64" t="str">
        <f t="shared" si="26"/>
        <v/>
      </c>
      <c r="AB64" t="str">
        <f t="shared" si="26"/>
        <v/>
      </c>
      <c r="AC64" t="str">
        <f t="shared" si="26"/>
        <v/>
      </c>
      <c r="AD64" t="str">
        <f t="shared" si="26"/>
        <v/>
      </c>
      <c r="AE64" t="str">
        <f t="shared" si="26"/>
        <v/>
      </c>
      <c r="AF64" t="str">
        <f t="shared" si="26"/>
        <v/>
      </c>
      <c r="AG64" t="str">
        <f t="shared" si="26"/>
        <v/>
      </c>
      <c r="AH64" t="str">
        <f t="shared" si="26"/>
        <v/>
      </c>
      <c r="AI64" t="str">
        <f t="shared" si="26"/>
        <v/>
      </c>
      <c r="AJ64" t="str">
        <f t="shared" si="26"/>
        <v/>
      </c>
      <c r="AK64" t="str">
        <f t="shared" si="26"/>
        <v/>
      </c>
      <c r="AL64" t="str">
        <f t="shared" si="26"/>
        <v/>
      </c>
      <c r="AM64" t="str">
        <f t="shared" si="26"/>
        <v/>
      </c>
      <c r="AN64" t="str">
        <f t="shared" si="26"/>
        <v/>
      </c>
      <c r="AO64" t="str">
        <f t="shared" si="26"/>
        <v/>
      </c>
      <c r="AP64" t="str">
        <f t="shared" si="26"/>
        <v/>
      </c>
      <c r="AQ64" t="str">
        <f t="shared" si="26"/>
        <v/>
      </c>
      <c r="AR64" t="str">
        <f t="shared" si="26"/>
        <v/>
      </c>
      <c r="AS64" t="str">
        <f t="shared" si="26"/>
        <v/>
      </c>
      <c r="AT64" t="str">
        <f t="shared" si="26"/>
        <v/>
      </c>
    </row>
    <row r="65" spans="1:46" ht="20.149999999999999" customHeight="1" x14ac:dyDescent="0.2">
      <c r="A65" t="str">
        <f t="shared" ref="A65:AT65" si="27">IF(A28="","",A28)</f>
        <v/>
      </c>
      <c r="B65" t="str">
        <f t="shared" si="27"/>
        <v/>
      </c>
      <c r="C65" t="str">
        <f t="shared" si="27"/>
        <v>(7)</v>
      </c>
      <c r="F65">
        <f t="shared" ca="1" si="27"/>
        <v>8</v>
      </c>
      <c r="G65" s="25" t="str">
        <f t="shared" si="27"/>
        <v>ｘ</v>
      </c>
      <c r="H65" s="25"/>
      <c r="I65" s="25" t="str">
        <f t="shared" si="27"/>
        <v>＝</v>
      </c>
      <c r="J65" s="25"/>
      <c r="K65" s="25">
        <f t="shared" ca="1" si="27"/>
        <v>65</v>
      </c>
      <c r="L65" s="25"/>
      <c r="M65" s="25"/>
      <c r="N65" s="25" t="str">
        <f t="shared" si="27"/>
        <v>－</v>
      </c>
      <c r="O65" s="25"/>
      <c r="P65">
        <f t="shared" ca="1" si="27"/>
        <v>5</v>
      </c>
      <c r="Q65" s="25" t="str">
        <f t="shared" si="27"/>
        <v>ｘ</v>
      </c>
      <c r="R65" s="25"/>
      <c r="S65" t="str">
        <f t="shared" si="27"/>
        <v/>
      </c>
      <c r="T65" t="str">
        <f t="shared" si="27"/>
        <v/>
      </c>
      <c r="U65" t="str">
        <f t="shared" si="27"/>
        <v/>
      </c>
      <c r="V65" t="str">
        <f t="shared" si="27"/>
        <v/>
      </c>
      <c r="W65" t="str">
        <f t="shared" si="27"/>
        <v/>
      </c>
      <c r="X65" t="str">
        <f t="shared" si="27"/>
        <v/>
      </c>
      <c r="Y65" t="str">
        <f t="shared" si="27"/>
        <v/>
      </c>
      <c r="Z65" t="str">
        <f t="shared" si="27"/>
        <v/>
      </c>
      <c r="AA65" t="str">
        <f t="shared" si="27"/>
        <v/>
      </c>
      <c r="AB65" t="str">
        <f t="shared" si="27"/>
        <v/>
      </c>
      <c r="AC65" t="str">
        <f t="shared" si="27"/>
        <v/>
      </c>
      <c r="AD65" t="str">
        <f t="shared" si="27"/>
        <v/>
      </c>
      <c r="AE65" t="str">
        <f t="shared" si="27"/>
        <v/>
      </c>
      <c r="AF65" t="str">
        <f t="shared" si="27"/>
        <v/>
      </c>
      <c r="AG65" t="str">
        <f t="shared" si="27"/>
        <v/>
      </c>
      <c r="AH65" t="str">
        <f t="shared" si="27"/>
        <v/>
      </c>
      <c r="AI65" t="str">
        <f t="shared" si="27"/>
        <v/>
      </c>
      <c r="AJ65" t="str">
        <f t="shared" si="27"/>
        <v/>
      </c>
      <c r="AK65" t="str">
        <f t="shared" si="27"/>
        <v/>
      </c>
      <c r="AL65" t="str">
        <f t="shared" si="27"/>
        <v/>
      </c>
      <c r="AM65" t="str">
        <f t="shared" si="27"/>
        <v/>
      </c>
      <c r="AN65" t="str">
        <f t="shared" si="27"/>
        <v/>
      </c>
      <c r="AO65" t="str">
        <f t="shared" si="27"/>
        <v/>
      </c>
      <c r="AP65" t="str">
        <f t="shared" si="27"/>
        <v/>
      </c>
      <c r="AQ65" t="str">
        <f t="shared" si="27"/>
        <v/>
      </c>
      <c r="AR65" t="str">
        <f t="shared" si="27"/>
        <v/>
      </c>
      <c r="AS65" t="str">
        <f t="shared" si="27"/>
        <v/>
      </c>
      <c r="AT65" t="str">
        <f t="shared" si="27"/>
        <v/>
      </c>
    </row>
    <row r="66" spans="1:46" ht="20.149999999999999" customHeight="1" x14ac:dyDescent="0.2">
      <c r="A66" t="str">
        <f t="shared" ref="A66:AT66" si="28">IF(A29="","",A29)</f>
        <v/>
      </c>
      <c r="B66" t="str">
        <f t="shared" si="28"/>
        <v/>
      </c>
      <c r="C66" t="str">
        <f t="shared" si="28"/>
        <v/>
      </c>
      <c r="F66" s="8">
        <f ca="1">F65</f>
        <v>8</v>
      </c>
      <c r="G66" s="22" t="s">
        <v>37</v>
      </c>
      <c r="H66" s="22"/>
      <c r="I66" s="22" t="s">
        <v>54</v>
      </c>
      <c r="J66" s="22"/>
      <c r="K66" s="8">
        <f ca="1">P65</f>
        <v>5</v>
      </c>
      <c r="L66" s="22" t="s">
        <v>37</v>
      </c>
      <c r="M66" s="22"/>
      <c r="N66" s="22" t="s">
        <v>36</v>
      </c>
      <c r="O66" s="22"/>
      <c r="P66" s="22">
        <f ca="1">K65</f>
        <v>65</v>
      </c>
      <c r="Q66" s="22"/>
      <c r="R66" s="22"/>
      <c r="S66" t="str">
        <f t="shared" si="28"/>
        <v/>
      </c>
      <c r="T66" t="str">
        <f t="shared" si="28"/>
        <v/>
      </c>
      <c r="U66" t="str">
        <f t="shared" si="28"/>
        <v/>
      </c>
      <c r="V66" t="str">
        <f t="shared" si="28"/>
        <v/>
      </c>
      <c r="W66" t="str">
        <f t="shared" si="28"/>
        <v/>
      </c>
      <c r="X66" t="str">
        <f t="shared" si="28"/>
        <v/>
      </c>
      <c r="Y66" t="str">
        <f t="shared" si="28"/>
        <v/>
      </c>
      <c r="Z66" t="str">
        <f t="shared" si="28"/>
        <v/>
      </c>
      <c r="AA66" t="str">
        <f t="shared" si="28"/>
        <v/>
      </c>
      <c r="AB66" t="str">
        <f t="shared" si="28"/>
        <v/>
      </c>
      <c r="AC66" t="str">
        <f t="shared" si="28"/>
        <v/>
      </c>
      <c r="AD66" t="str">
        <f t="shared" si="28"/>
        <v/>
      </c>
      <c r="AE66" t="str">
        <f t="shared" si="28"/>
        <v/>
      </c>
      <c r="AF66" t="str">
        <f t="shared" si="28"/>
        <v/>
      </c>
      <c r="AG66" t="str">
        <f t="shared" si="28"/>
        <v/>
      </c>
      <c r="AH66" t="str">
        <f t="shared" si="28"/>
        <v/>
      </c>
      <c r="AI66" t="str">
        <f t="shared" si="28"/>
        <v/>
      </c>
      <c r="AJ66" t="str">
        <f t="shared" si="28"/>
        <v/>
      </c>
      <c r="AK66" t="str">
        <f t="shared" si="28"/>
        <v/>
      </c>
      <c r="AL66" t="str">
        <f t="shared" si="28"/>
        <v/>
      </c>
      <c r="AM66" t="str">
        <f t="shared" si="28"/>
        <v/>
      </c>
      <c r="AN66" t="str">
        <f t="shared" si="28"/>
        <v/>
      </c>
      <c r="AO66" t="str">
        <f t="shared" si="28"/>
        <v/>
      </c>
      <c r="AP66" t="str">
        <f t="shared" si="28"/>
        <v/>
      </c>
      <c r="AQ66" t="str">
        <f t="shared" si="28"/>
        <v/>
      </c>
      <c r="AR66" t="str">
        <f t="shared" si="28"/>
        <v/>
      </c>
      <c r="AS66" t="str">
        <f t="shared" si="28"/>
        <v/>
      </c>
      <c r="AT66" t="str">
        <f t="shared" si="28"/>
        <v/>
      </c>
    </row>
    <row r="67" spans="1:46" ht="20.149999999999999" customHeight="1" x14ac:dyDescent="0.2">
      <c r="A67" t="str">
        <f t="shared" ref="A67:AT67" si="29">IF(A30="","",A30)</f>
        <v/>
      </c>
      <c r="B67" t="str">
        <f t="shared" si="29"/>
        <v/>
      </c>
      <c r="C67" t="str">
        <f t="shared" si="29"/>
        <v/>
      </c>
      <c r="F67" s="8" t="str">
        <f>IF(F30="","",F30)</f>
        <v/>
      </c>
      <c r="G67" s="8" t="str">
        <f>IF(G30="","",G30)</f>
        <v/>
      </c>
      <c r="H67" s="8" t="str">
        <f>IF(H30="","",H30)</f>
        <v/>
      </c>
      <c r="I67" s="8" t="str">
        <f>IF(I30="","",I30)</f>
        <v/>
      </c>
      <c r="J67" s="32">
        <f ca="1">F66+K66</f>
        <v>13</v>
      </c>
      <c r="K67" s="32"/>
      <c r="L67" s="22" t="s">
        <v>37</v>
      </c>
      <c r="M67" s="22"/>
      <c r="N67" s="22" t="s">
        <v>36</v>
      </c>
      <c r="O67" s="22"/>
      <c r="P67" s="22">
        <f ca="1">P66</f>
        <v>65</v>
      </c>
      <c r="Q67" s="22"/>
      <c r="R67" s="22"/>
      <c r="S67" t="str">
        <f t="shared" si="29"/>
        <v/>
      </c>
      <c r="T67" t="str">
        <f t="shared" si="29"/>
        <v/>
      </c>
      <c r="U67" t="str">
        <f t="shared" si="29"/>
        <v/>
      </c>
      <c r="V67" t="str">
        <f t="shared" si="29"/>
        <v/>
      </c>
      <c r="W67" t="str">
        <f t="shared" si="29"/>
        <v/>
      </c>
      <c r="X67" t="str">
        <f t="shared" si="29"/>
        <v/>
      </c>
      <c r="Y67" t="str">
        <f t="shared" si="29"/>
        <v/>
      </c>
      <c r="Z67" t="str">
        <f t="shared" si="29"/>
        <v/>
      </c>
      <c r="AA67" t="str">
        <f t="shared" si="29"/>
        <v/>
      </c>
      <c r="AB67" t="str">
        <f t="shared" si="29"/>
        <v/>
      </c>
      <c r="AC67" t="str">
        <f t="shared" si="29"/>
        <v/>
      </c>
      <c r="AD67" t="str">
        <f t="shared" si="29"/>
        <v/>
      </c>
      <c r="AE67" t="str">
        <f t="shared" si="29"/>
        <v/>
      </c>
      <c r="AF67" t="str">
        <f t="shared" si="29"/>
        <v/>
      </c>
      <c r="AG67" t="str">
        <f t="shared" si="29"/>
        <v/>
      </c>
      <c r="AH67" t="str">
        <f t="shared" si="29"/>
        <v/>
      </c>
      <c r="AI67" t="str">
        <f t="shared" si="29"/>
        <v/>
      </c>
      <c r="AJ67" t="str">
        <f t="shared" si="29"/>
        <v/>
      </c>
      <c r="AK67" t="str">
        <f t="shared" si="29"/>
        <v/>
      </c>
      <c r="AL67" t="str">
        <f t="shared" si="29"/>
        <v/>
      </c>
      <c r="AM67" t="str">
        <f t="shared" si="29"/>
        <v/>
      </c>
      <c r="AN67" t="str">
        <f t="shared" si="29"/>
        <v/>
      </c>
      <c r="AO67" t="str">
        <f t="shared" si="29"/>
        <v/>
      </c>
      <c r="AP67" t="str">
        <f t="shared" si="29"/>
        <v/>
      </c>
      <c r="AQ67" t="str">
        <f t="shared" si="29"/>
        <v/>
      </c>
      <c r="AR67" t="str">
        <f t="shared" si="29"/>
        <v/>
      </c>
      <c r="AS67" t="str">
        <f t="shared" si="29"/>
        <v/>
      </c>
      <c r="AT67" t="str">
        <f t="shared" si="29"/>
        <v/>
      </c>
    </row>
    <row r="68" spans="1:46" ht="20.149999999999999" customHeight="1" x14ac:dyDescent="0.2">
      <c r="A68" t="str">
        <f t="shared" ref="A68:AT68" si="30">IF(A31="","",A31)</f>
        <v/>
      </c>
      <c r="B68" t="str">
        <f t="shared" si="30"/>
        <v/>
      </c>
      <c r="C68" t="str">
        <f t="shared" si="30"/>
        <v/>
      </c>
      <c r="F68" s="8" t="str">
        <f t="shared" ref="F68:K68" si="31">IF(F31="","",F31)</f>
        <v/>
      </c>
      <c r="G68" s="8" t="str">
        <f t="shared" si="31"/>
        <v/>
      </c>
      <c r="H68" s="8" t="str">
        <f t="shared" si="31"/>
        <v/>
      </c>
      <c r="I68" s="8" t="str">
        <f t="shared" si="31"/>
        <v/>
      </c>
      <c r="J68" s="8" t="str">
        <f t="shared" si="31"/>
        <v/>
      </c>
      <c r="K68" s="8" t="str">
        <f t="shared" si="31"/>
        <v/>
      </c>
      <c r="L68" s="22" t="s">
        <v>37</v>
      </c>
      <c r="M68" s="22"/>
      <c r="N68" s="22" t="s">
        <v>36</v>
      </c>
      <c r="O68" s="22"/>
      <c r="P68" s="22">
        <f ca="1">P67/J67</f>
        <v>5</v>
      </c>
      <c r="Q68" s="22"/>
      <c r="R68" s="8" t="str">
        <f>IF(R31="","",R31)</f>
        <v/>
      </c>
      <c r="S68" t="str">
        <f t="shared" si="30"/>
        <v/>
      </c>
      <c r="T68" t="str">
        <f t="shared" si="30"/>
        <v/>
      </c>
      <c r="U68" t="str">
        <f t="shared" si="30"/>
        <v/>
      </c>
      <c r="V68" t="str">
        <f t="shared" si="30"/>
        <v/>
      </c>
      <c r="W68" t="str">
        <f t="shared" si="30"/>
        <v/>
      </c>
      <c r="X68" t="str">
        <f t="shared" si="30"/>
        <v/>
      </c>
      <c r="Y68" t="str">
        <f t="shared" si="30"/>
        <v/>
      </c>
      <c r="Z68" t="str">
        <f t="shared" si="30"/>
        <v/>
      </c>
      <c r="AA68" t="str">
        <f t="shared" si="30"/>
        <v/>
      </c>
      <c r="AB68" t="str">
        <f t="shared" si="30"/>
        <v/>
      </c>
      <c r="AC68" t="str">
        <f t="shared" si="30"/>
        <v/>
      </c>
      <c r="AD68" t="str">
        <f t="shared" si="30"/>
        <v/>
      </c>
      <c r="AE68" t="str">
        <f t="shared" si="30"/>
        <v/>
      </c>
      <c r="AF68" t="str">
        <f t="shared" si="30"/>
        <v/>
      </c>
      <c r="AG68" t="str">
        <f t="shared" si="30"/>
        <v/>
      </c>
      <c r="AH68" t="str">
        <f t="shared" si="30"/>
        <v/>
      </c>
      <c r="AI68" t="str">
        <f t="shared" si="30"/>
        <v/>
      </c>
      <c r="AJ68" t="str">
        <f t="shared" si="30"/>
        <v/>
      </c>
      <c r="AK68" t="str">
        <f t="shared" si="30"/>
        <v/>
      </c>
      <c r="AL68" t="str">
        <f t="shared" si="30"/>
        <v/>
      </c>
      <c r="AM68" t="str">
        <f t="shared" si="30"/>
        <v/>
      </c>
      <c r="AN68" t="str">
        <f t="shared" si="30"/>
        <v/>
      </c>
      <c r="AO68" t="str">
        <f t="shared" si="30"/>
        <v/>
      </c>
      <c r="AP68" t="str">
        <f t="shared" si="30"/>
        <v/>
      </c>
      <c r="AQ68" t="str">
        <f t="shared" si="30"/>
        <v/>
      </c>
      <c r="AR68" t="str">
        <f t="shared" si="30"/>
        <v/>
      </c>
      <c r="AS68" t="str">
        <f t="shared" si="30"/>
        <v/>
      </c>
      <c r="AT68" t="str">
        <f t="shared" si="30"/>
        <v/>
      </c>
    </row>
    <row r="69" spans="1:46" ht="20.149999999999999" customHeight="1" x14ac:dyDescent="0.2">
      <c r="A69" t="str">
        <f t="shared" ref="A69:AT69" si="32">IF(A32="","",A32)</f>
        <v/>
      </c>
      <c r="B69" t="str">
        <f t="shared" si="32"/>
        <v/>
      </c>
      <c r="C69" t="str">
        <f t="shared" si="32"/>
        <v>(8)</v>
      </c>
      <c r="F69">
        <f t="shared" ca="1" si="32"/>
        <v>3</v>
      </c>
      <c r="G69" s="25" t="str">
        <f t="shared" si="32"/>
        <v>ｘ</v>
      </c>
      <c r="H69" s="25"/>
      <c r="I69" s="25" t="str">
        <f t="shared" si="32"/>
        <v>＝</v>
      </c>
      <c r="J69" s="25"/>
      <c r="K69">
        <f t="shared" ca="1" si="32"/>
        <v>9</v>
      </c>
      <c r="L69" s="25" t="str">
        <f t="shared" si="32"/>
        <v>ｘ</v>
      </c>
      <c r="M69" s="25"/>
      <c r="N69" s="25" t="str">
        <f t="shared" ca="1" si="32"/>
        <v>＋</v>
      </c>
      <c r="O69" s="25"/>
      <c r="P69" s="25">
        <f t="shared" ca="1" si="32"/>
        <v>18</v>
      </c>
      <c r="Q69" s="25"/>
      <c r="R69" t="str">
        <f t="shared" si="32"/>
        <v/>
      </c>
      <c r="S69" t="str">
        <f t="shared" si="32"/>
        <v/>
      </c>
      <c r="T69" t="str">
        <f t="shared" si="32"/>
        <v/>
      </c>
      <c r="U69" t="str">
        <f t="shared" si="32"/>
        <v/>
      </c>
      <c r="V69" t="str">
        <f t="shared" si="32"/>
        <v/>
      </c>
      <c r="W69" t="str">
        <f t="shared" si="32"/>
        <v/>
      </c>
      <c r="X69" t="str">
        <f t="shared" si="32"/>
        <v/>
      </c>
      <c r="Y69" t="str">
        <f t="shared" si="32"/>
        <v/>
      </c>
      <c r="Z69" t="str">
        <f t="shared" si="32"/>
        <v/>
      </c>
      <c r="AA69" t="str">
        <f t="shared" si="32"/>
        <v/>
      </c>
      <c r="AB69" t="str">
        <f t="shared" si="32"/>
        <v/>
      </c>
      <c r="AC69" t="str">
        <f t="shared" si="32"/>
        <v/>
      </c>
      <c r="AD69" t="str">
        <f t="shared" si="32"/>
        <v/>
      </c>
      <c r="AE69" t="str">
        <f t="shared" si="32"/>
        <v/>
      </c>
      <c r="AF69" t="str">
        <f t="shared" si="32"/>
        <v/>
      </c>
      <c r="AG69" t="str">
        <f t="shared" si="32"/>
        <v/>
      </c>
      <c r="AH69" t="str">
        <f t="shared" si="32"/>
        <v/>
      </c>
      <c r="AI69" t="str">
        <f t="shared" si="32"/>
        <v/>
      </c>
      <c r="AJ69" t="str">
        <f t="shared" si="32"/>
        <v/>
      </c>
      <c r="AK69" t="str">
        <f t="shared" si="32"/>
        <v/>
      </c>
      <c r="AL69" t="str">
        <f t="shared" si="32"/>
        <v/>
      </c>
      <c r="AM69" t="str">
        <f t="shared" si="32"/>
        <v/>
      </c>
      <c r="AN69" t="str">
        <f t="shared" si="32"/>
        <v/>
      </c>
      <c r="AO69" t="str">
        <f t="shared" si="32"/>
        <v/>
      </c>
      <c r="AP69" t="str">
        <f t="shared" si="32"/>
        <v/>
      </c>
      <c r="AQ69" t="str">
        <f t="shared" si="32"/>
        <v/>
      </c>
      <c r="AR69" t="str">
        <f t="shared" si="32"/>
        <v/>
      </c>
      <c r="AS69" t="str">
        <f t="shared" si="32"/>
        <v/>
      </c>
      <c r="AT69" t="str">
        <f t="shared" si="32"/>
        <v/>
      </c>
    </row>
    <row r="70" spans="1:46" ht="20.149999999999999" customHeight="1" x14ac:dyDescent="0.2">
      <c r="A70" t="str">
        <f t="shared" ref="A70:AT70" si="33">IF(A33="","",A33)</f>
        <v/>
      </c>
      <c r="B70" t="str">
        <f t="shared" si="33"/>
        <v/>
      </c>
      <c r="C70" t="str">
        <f t="shared" si="33"/>
        <v/>
      </c>
      <c r="F70" s="8">
        <f ca="1">F69</f>
        <v>3</v>
      </c>
      <c r="G70" s="22" t="s">
        <v>37</v>
      </c>
      <c r="H70" s="22"/>
      <c r="I70" s="22" t="s">
        <v>22</v>
      </c>
      <c r="J70" s="22"/>
      <c r="K70" s="8">
        <f ca="1">K69</f>
        <v>9</v>
      </c>
      <c r="L70" s="22" t="s">
        <v>37</v>
      </c>
      <c r="M70" s="22"/>
      <c r="N70" s="22" t="s">
        <v>36</v>
      </c>
      <c r="O70" s="22"/>
      <c r="P70" s="22">
        <f ca="1">P69</f>
        <v>18</v>
      </c>
      <c r="Q70" s="22"/>
      <c r="R70" s="22"/>
      <c r="S70" s="22"/>
      <c r="T70" t="str">
        <f>IF(T33="","",T33)</f>
        <v/>
      </c>
      <c r="U70" t="str">
        <f t="shared" si="33"/>
        <v/>
      </c>
      <c r="V70" t="str">
        <f t="shared" si="33"/>
        <v/>
      </c>
      <c r="W70" t="str">
        <f t="shared" si="33"/>
        <v/>
      </c>
      <c r="X70" t="str">
        <f t="shared" si="33"/>
        <v/>
      </c>
      <c r="Y70" t="str">
        <f t="shared" si="33"/>
        <v/>
      </c>
      <c r="Z70" t="str">
        <f t="shared" si="33"/>
        <v/>
      </c>
      <c r="AA70" t="str">
        <f t="shared" si="33"/>
        <v/>
      </c>
      <c r="AB70" t="str">
        <f t="shared" si="33"/>
        <v/>
      </c>
      <c r="AC70" t="str">
        <f t="shared" si="33"/>
        <v/>
      </c>
      <c r="AD70" t="str">
        <f t="shared" si="33"/>
        <v/>
      </c>
      <c r="AE70" t="str">
        <f t="shared" si="33"/>
        <v/>
      </c>
      <c r="AF70" t="str">
        <f t="shared" si="33"/>
        <v/>
      </c>
      <c r="AG70" t="str">
        <f t="shared" si="33"/>
        <v/>
      </c>
      <c r="AH70" t="str">
        <f t="shared" si="33"/>
        <v/>
      </c>
      <c r="AI70" t="str">
        <f t="shared" si="33"/>
        <v/>
      </c>
      <c r="AJ70" t="str">
        <f t="shared" si="33"/>
        <v/>
      </c>
      <c r="AK70" t="str">
        <f t="shared" si="33"/>
        <v/>
      </c>
      <c r="AL70" t="str">
        <f t="shared" si="33"/>
        <v/>
      </c>
      <c r="AM70" t="str">
        <f t="shared" si="33"/>
        <v/>
      </c>
      <c r="AN70" t="str">
        <f t="shared" si="33"/>
        <v/>
      </c>
      <c r="AO70" t="str">
        <f t="shared" si="33"/>
        <v/>
      </c>
      <c r="AP70" t="str">
        <f t="shared" si="33"/>
        <v/>
      </c>
      <c r="AQ70" t="str">
        <f t="shared" si="33"/>
        <v/>
      </c>
      <c r="AR70" t="str">
        <f t="shared" si="33"/>
        <v/>
      </c>
      <c r="AS70" t="str">
        <f t="shared" si="33"/>
        <v/>
      </c>
      <c r="AT70" t="str">
        <f t="shared" si="33"/>
        <v/>
      </c>
    </row>
    <row r="71" spans="1:46" ht="20.149999999999999" customHeight="1" x14ac:dyDescent="0.2">
      <c r="A71" t="str">
        <f t="shared" ref="A71:AT71" si="34">IF(A34="","",A34)</f>
        <v/>
      </c>
      <c r="B71" t="str">
        <f t="shared" si="34"/>
        <v/>
      </c>
      <c r="C71" t="str">
        <f t="shared" si="34"/>
        <v/>
      </c>
      <c r="F71" s="8" t="str">
        <f>IF(F34="","",F34)</f>
        <v/>
      </c>
      <c r="G71" s="8" t="str">
        <f>IF(G34="","",G34)</f>
        <v/>
      </c>
      <c r="H71" s="8" t="str">
        <f>IF(H34="","",H34)</f>
        <v/>
      </c>
      <c r="I71" s="8" t="str">
        <f>IF(I34="","",I34)</f>
        <v/>
      </c>
      <c r="J71" s="32">
        <f ca="1">IF(F70-K70=-1,"－",IF(F70-K70=1,"",IF(F70-K70=0,"",F70-K70)))</f>
        <v>-6</v>
      </c>
      <c r="K71" s="32"/>
      <c r="L71" s="22" t="str">
        <f ca="1">IF(F70-K70=0,"","ｘ")</f>
        <v>ｘ</v>
      </c>
      <c r="M71" s="22"/>
      <c r="N71" s="22" t="str">
        <f ca="1">IF(L71="","","＝")</f>
        <v>＝</v>
      </c>
      <c r="O71" s="22"/>
      <c r="P71" s="22">
        <f ca="1">IF(L71="","",P69)</f>
        <v>18</v>
      </c>
      <c r="Q71" s="22"/>
      <c r="R71" s="8"/>
      <c r="S71" t="str">
        <f>IF(S34="","",S34)</f>
        <v/>
      </c>
      <c r="T71" t="str">
        <f>IF(T34="","",T34)</f>
        <v/>
      </c>
      <c r="U71" t="str">
        <f t="shared" si="34"/>
        <v/>
      </c>
      <c r="V71" t="str">
        <f t="shared" si="34"/>
        <v/>
      </c>
      <c r="W71" t="str">
        <f t="shared" si="34"/>
        <v/>
      </c>
      <c r="X71" t="str">
        <f t="shared" si="34"/>
        <v/>
      </c>
      <c r="Y71" t="str">
        <f t="shared" si="34"/>
        <v/>
      </c>
      <c r="Z71" t="str">
        <f t="shared" si="34"/>
        <v/>
      </c>
      <c r="AA71" t="str">
        <f t="shared" si="34"/>
        <v/>
      </c>
      <c r="AB71" t="str">
        <f t="shared" si="34"/>
        <v/>
      </c>
      <c r="AC71" t="str">
        <f t="shared" si="34"/>
        <v/>
      </c>
      <c r="AD71" t="str">
        <f t="shared" si="34"/>
        <v/>
      </c>
      <c r="AE71" t="str">
        <f t="shared" si="34"/>
        <v/>
      </c>
      <c r="AF71" t="str">
        <f t="shared" si="34"/>
        <v/>
      </c>
      <c r="AG71" t="str">
        <f t="shared" si="34"/>
        <v/>
      </c>
      <c r="AH71" t="str">
        <f t="shared" si="34"/>
        <v/>
      </c>
      <c r="AI71" t="str">
        <f t="shared" si="34"/>
        <v/>
      </c>
      <c r="AJ71" t="str">
        <f t="shared" si="34"/>
        <v/>
      </c>
      <c r="AK71" t="str">
        <f t="shared" si="34"/>
        <v/>
      </c>
      <c r="AL71" t="str">
        <f t="shared" si="34"/>
        <v/>
      </c>
      <c r="AM71" t="str">
        <f t="shared" si="34"/>
        <v/>
      </c>
      <c r="AN71" t="str">
        <f t="shared" si="34"/>
        <v/>
      </c>
      <c r="AO71" t="str">
        <f t="shared" si="34"/>
        <v/>
      </c>
      <c r="AP71" t="str">
        <f t="shared" si="34"/>
        <v/>
      </c>
      <c r="AQ71" t="str">
        <f t="shared" si="34"/>
        <v/>
      </c>
      <c r="AR71" t="str">
        <f t="shared" si="34"/>
        <v/>
      </c>
      <c r="AS71" t="str">
        <f t="shared" si="34"/>
        <v/>
      </c>
      <c r="AT71" t="str">
        <f t="shared" si="34"/>
        <v/>
      </c>
    </row>
    <row r="72" spans="1:46" ht="20.149999999999999" customHeight="1" x14ac:dyDescent="0.2">
      <c r="A72" t="str">
        <f t="shared" ref="A72:AT72" si="35">IF(A35="","",A35)</f>
        <v/>
      </c>
      <c r="B72" t="str">
        <f t="shared" si="35"/>
        <v/>
      </c>
      <c r="C72" t="str">
        <f t="shared" si="35"/>
        <v/>
      </c>
      <c r="F72" s="8" t="str">
        <f t="shared" ref="F72:K72" si="36">IF(F35="","",F35)</f>
        <v/>
      </c>
      <c r="G72" s="8" t="str">
        <f t="shared" si="36"/>
        <v/>
      </c>
      <c r="H72" s="8" t="str">
        <f t="shared" si="36"/>
        <v/>
      </c>
      <c r="I72" s="8" t="str">
        <f t="shared" si="36"/>
        <v/>
      </c>
      <c r="J72" s="8" t="str">
        <f t="shared" si="36"/>
        <v/>
      </c>
      <c r="K72" s="8" t="str">
        <f t="shared" si="36"/>
        <v/>
      </c>
      <c r="L72" s="22" t="str">
        <f ca="1">IF(L71="","","ｘ")</f>
        <v>ｘ</v>
      </c>
      <c r="M72" s="22"/>
      <c r="N72" s="22" t="str">
        <f ca="1">IF(L72="","","＝")</f>
        <v>＝</v>
      </c>
      <c r="O72" s="22"/>
      <c r="P72" s="22">
        <f ca="1">IF(L72="","",P71/(F70-K70))</f>
        <v>-3</v>
      </c>
      <c r="Q72" s="22"/>
      <c r="R72" s="22"/>
      <c r="S72" t="str">
        <f>IF(S35="","",S35)</f>
        <v/>
      </c>
      <c r="T72" t="str">
        <f>IF(T35="","",T35)</f>
        <v/>
      </c>
      <c r="U72" t="str">
        <f t="shared" si="35"/>
        <v/>
      </c>
      <c r="V72" t="str">
        <f t="shared" si="35"/>
        <v/>
      </c>
      <c r="W72" t="str">
        <f t="shared" si="35"/>
        <v/>
      </c>
      <c r="X72" t="str">
        <f t="shared" si="35"/>
        <v/>
      </c>
      <c r="Y72" t="str">
        <f t="shared" si="35"/>
        <v/>
      </c>
      <c r="Z72" t="str">
        <f t="shared" si="35"/>
        <v/>
      </c>
      <c r="AA72" t="str">
        <f t="shared" si="35"/>
        <v/>
      </c>
      <c r="AB72" t="str">
        <f t="shared" si="35"/>
        <v/>
      </c>
      <c r="AC72" t="str">
        <f t="shared" si="35"/>
        <v/>
      </c>
      <c r="AD72" t="str">
        <f t="shared" si="35"/>
        <v/>
      </c>
      <c r="AE72" t="str">
        <f t="shared" si="35"/>
        <v/>
      </c>
      <c r="AF72" t="str">
        <f t="shared" si="35"/>
        <v/>
      </c>
      <c r="AG72" t="str">
        <f t="shared" si="35"/>
        <v/>
      </c>
      <c r="AH72" t="str">
        <f t="shared" si="35"/>
        <v/>
      </c>
      <c r="AI72" t="str">
        <f t="shared" si="35"/>
        <v/>
      </c>
      <c r="AJ72" t="str">
        <f t="shared" si="35"/>
        <v/>
      </c>
      <c r="AK72" t="str">
        <f t="shared" si="35"/>
        <v/>
      </c>
      <c r="AL72" t="str">
        <f t="shared" si="35"/>
        <v/>
      </c>
      <c r="AM72" t="str">
        <f t="shared" si="35"/>
        <v/>
      </c>
      <c r="AN72" t="str">
        <f t="shared" si="35"/>
        <v/>
      </c>
      <c r="AO72" t="str">
        <f t="shared" si="35"/>
        <v/>
      </c>
      <c r="AP72" t="str">
        <f t="shared" si="35"/>
        <v/>
      </c>
      <c r="AQ72" t="str">
        <f t="shared" si="35"/>
        <v/>
      </c>
      <c r="AR72" t="str">
        <f t="shared" si="35"/>
        <v/>
      </c>
      <c r="AS72" t="str">
        <f t="shared" si="35"/>
        <v/>
      </c>
      <c r="AT72" t="str">
        <f t="shared" si="35"/>
        <v/>
      </c>
    </row>
    <row r="73" spans="1:46" ht="20.149999999999999" customHeight="1" x14ac:dyDescent="0.2">
      <c r="A73" t="str">
        <f t="shared" ref="A73:AT73" si="37">IF(A36="","",A36)</f>
        <v/>
      </c>
      <c r="B73" t="str">
        <f t="shared" si="37"/>
        <v/>
      </c>
      <c r="C73" t="str">
        <f t="shared" si="37"/>
        <v/>
      </c>
      <c r="F73" t="str">
        <f t="shared" si="37"/>
        <v/>
      </c>
      <c r="G73" t="str">
        <f t="shared" si="37"/>
        <v/>
      </c>
      <c r="H73" t="str">
        <f t="shared" si="37"/>
        <v/>
      </c>
      <c r="I73" t="str">
        <f t="shared" si="37"/>
        <v/>
      </c>
      <c r="J73" t="str">
        <f t="shared" si="37"/>
        <v/>
      </c>
      <c r="K73" t="str">
        <f t="shared" si="37"/>
        <v/>
      </c>
      <c r="L73" t="str">
        <f t="shared" si="37"/>
        <v/>
      </c>
      <c r="M73" t="str">
        <f t="shared" si="37"/>
        <v/>
      </c>
      <c r="N73" t="str">
        <f t="shared" si="37"/>
        <v/>
      </c>
      <c r="O73" t="str">
        <f t="shared" si="37"/>
        <v/>
      </c>
      <c r="P73" t="str">
        <f t="shared" si="37"/>
        <v/>
      </c>
      <c r="Q73" t="str">
        <f t="shared" si="37"/>
        <v/>
      </c>
      <c r="R73" t="str">
        <f t="shared" si="37"/>
        <v/>
      </c>
      <c r="S73" t="str">
        <f t="shared" si="37"/>
        <v/>
      </c>
      <c r="T73" t="str">
        <f t="shared" si="37"/>
        <v/>
      </c>
      <c r="U73" t="str">
        <f t="shared" si="37"/>
        <v/>
      </c>
      <c r="V73" t="str">
        <f t="shared" si="37"/>
        <v/>
      </c>
      <c r="W73" t="str">
        <f t="shared" si="37"/>
        <v/>
      </c>
      <c r="X73" t="str">
        <f t="shared" si="37"/>
        <v/>
      </c>
      <c r="Y73" t="str">
        <f t="shared" si="37"/>
        <v/>
      </c>
      <c r="Z73" t="str">
        <f t="shared" si="37"/>
        <v/>
      </c>
      <c r="AA73" t="str">
        <f t="shared" si="37"/>
        <v/>
      </c>
      <c r="AB73" t="str">
        <f t="shared" si="37"/>
        <v/>
      </c>
      <c r="AC73" t="str">
        <f t="shared" si="37"/>
        <v/>
      </c>
      <c r="AD73" t="str">
        <f t="shared" si="37"/>
        <v/>
      </c>
      <c r="AE73" t="str">
        <f t="shared" si="37"/>
        <v/>
      </c>
      <c r="AF73" t="str">
        <f t="shared" si="37"/>
        <v/>
      </c>
      <c r="AG73" t="str">
        <f t="shared" si="37"/>
        <v/>
      </c>
      <c r="AH73" t="str">
        <f t="shared" si="37"/>
        <v/>
      </c>
      <c r="AI73" t="str">
        <f t="shared" si="37"/>
        <v/>
      </c>
      <c r="AJ73" t="str">
        <f t="shared" si="37"/>
        <v/>
      </c>
      <c r="AK73" t="str">
        <f t="shared" si="37"/>
        <v/>
      </c>
      <c r="AL73" t="str">
        <f t="shared" si="37"/>
        <v/>
      </c>
      <c r="AM73" t="str">
        <f t="shared" si="37"/>
        <v/>
      </c>
      <c r="AN73" t="str">
        <f t="shared" si="37"/>
        <v/>
      </c>
      <c r="AO73" t="str">
        <f t="shared" si="37"/>
        <v/>
      </c>
      <c r="AP73" t="str">
        <f t="shared" si="37"/>
        <v/>
      </c>
      <c r="AQ73" t="str">
        <f t="shared" si="37"/>
        <v/>
      </c>
      <c r="AR73" t="str">
        <f t="shared" si="37"/>
        <v/>
      </c>
      <c r="AS73" t="str">
        <f t="shared" si="37"/>
        <v/>
      </c>
      <c r="AT73" t="str">
        <f t="shared" si="37"/>
        <v/>
      </c>
    </row>
    <row r="74" spans="1:46" ht="20.149999999999999" customHeight="1" x14ac:dyDescent="0.2"/>
    <row r="75" spans="1:46" ht="20.149999999999999" customHeight="1" x14ac:dyDescent="0.2"/>
    <row r="76" spans="1:46" ht="20.149999999999999" customHeight="1" x14ac:dyDescent="0.2"/>
    <row r="77" spans="1:46" ht="20.149999999999999" customHeight="1" x14ac:dyDescent="0.2"/>
    <row r="78" spans="1:46" ht="20.149999999999999" customHeight="1" x14ac:dyDescent="0.2"/>
    <row r="79" spans="1:46" ht="20.149999999999999" customHeight="1" x14ac:dyDescent="0.2"/>
    <row r="80" spans="1:46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168">
    <mergeCell ref="P72:R72"/>
    <mergeCell ref="P70:Q70"/>
    <mergeCell ref="R70:S70"/>
    <mergeCell ref="J71:K71"/>
    <mergeCell ref="L71:M71"/>
    <mergeCell ref="N71:O71"/>
    <mergeCell ref="P71:Q71"/>
    <mergeCell ref="G70:H70"/>
    <mergeCell ref="I70:J70"/>
    <mergeCell ref="L70:M70"/>
    <mergeCell ref="N70:O70"/>
    <mergeCell ref="L68:M68"/>
    <mergeCell ref="N68:O68"/>
    <mergeCell ref="G69:H69"/>
    <mergeCell ref="L72:M72"/>
    <mergeCell ref="N72:O72"/>
    <mergeCell ref="G66:H66"/>
    <mergeCell ref="I66:J66"/>
    <mergeCell ref="L66:M66"/>
    <mergeCell ref="N66:O66"/>
    <mergeCell ref="P66:R66"/>
    <mergeCell ref="P68:Q68"/>
    <mergeCell ref="P69:Q69"/>
    <mergeCell ref="J67:K67"/>
    <mergeCell ref="L67:M67"/>
    <mergeCell ref="N67:O67"/>
    <mergeCell ref="P67:R67"/>
    <mergeCell ref="I69:J69"/>
    <mergeCell ref="L69:M69"/>
    <mergeCell ref="N69:O69"/>
    <mergeCell ref="J63:K63"/>
    <mergeCell ref="L63:M63"/>
    <mergeCell ref="N63:P63"/>
    <mergeCell ref="J62:K62"/>
    <mergeCell ref="L62:M62"/>
    <mergeCell ref="N62:O62"/>
    <mergeCell ref="P62:Q62"/>
    <mergeCell ref="J64:K64"/>
    <mergeCell ref="L64:M64"/>
    <mergeCell ref="N64:P64"/>
    <mergeCell ref="J59:K59"/>
    <mergeCell ref="L59:M59"/>
    <mergeCell ref="N59:O59"/>
    <mergeCell ref="J60:K60"/>
    <mergeCell ref="L60:M60"/>
    <mergeCell ref="J58:K58"/>
    <mergeCell ref="L58:M58"/>
    <mergeCell ref="N58:O58"/>
    <mergeCell ref="R62:S62"/>
    <mergeCell ref="N8:O8"/>
    <mergeCell ref="P8:Q8"/>
    <mergeCell ref="G12:H12"/>
    <mergeCell ref="I12:J12"/>
    <mergeCell ref="N12:O12"/>
    <mergeCell ref="Q12:R12"/>
    <mergeCell ref="P58:Q58"/>
    <mergeCell ref="AO1:AP1"/>
    <mergeCell ref="AO38:AP38"/>
    <mergeCell ref="G4:H4"/>
    <mergeCell ref="I4:J4"/>
    <mergeCell ref="L4:M4"/>
    <mergeCell ref="N4:O4"/>
    <mergeCell ref="G8:H8"/>
    <mergeCell ref="I8:J8"/>
    <mergeCell ref="L8:M8"/>
    <mergeCell ref="P16:Q16"/>
    <mergeCell ref="K12:M12"/>
    <mergeCell ref="G20:H20"/>
    <mergeCell ref="I20:J20"/>
    <mergeCell ref="L20:M20"/>
    <mergeCell ref="N20:O20"/>
    <mergeCell ref="G16:H16"/>
    <mergeCell ref="I16:J16"/>
    <mergeCell ref="L16:M16"/>
    <mergeCell ref="N16:O16"/>
    <mergeCell ref="P24:Q24"/>
    <mergeCell ref="G28:H28"/>
    <mergeCell ref="I28:J28"/>
    <mergeCell ref="K28:M28"/>
    <mergeCell ref="N28:O28"/>
    <mergeCell ref="Q28:R28"/>
    <mergeCell ref="G24:H24"/>
    <mergeCell ref="I24:J24"/>
    <mergeCell ref="L24:M24"/>
    <mergeCell ref="N24:O24"/>
    <mergeCell ref="P32:Q32"/>
    <mergeCell ref="G41:H41"/>
    <mergeCell ref="I41:J41"/>
    <mergeCell ref="L41:M41"/>
    <mergeCell ref="N41:O41"/>
    <mergeCell ref="G32:H32"/>
    <mergeCell ref="I32:J32"/>
    <mergeCell ref="L32:M32"/>
    <mergeCell ref="N32:O32"/>
    <mergeCell ref="L57:M57"/>
    <mergeCell ref="N57:O57"/>
    <mergeCell ref="P45:Q45"/>
    <mergeCell ref="G49:H49"/>
    <mergeCell ref="I49:J49"/>
    <mergeCell ref="K49:M49"/>
    <mergeCell ref="N49:O49"/>
    <mergeCell ref="Q49:R49"/>
    <mergeCell ref="N46:O46"/>
    <mergeCell ref="P46:Q46"/>
    <mergeCell ref="R46:S46"/>
    <mergeCell ref="N47:P47"/>
    <mergeCell ref="G45:H45"/>
    <mergeCell ref="I45:J45"/>
    <mergeCell ref="L45:M45"/>
    <mergeCell ref="N45:O45"/>
    <mergeCell ref="L53:M53"/>
    <mergeCell ref="N53:O53"/>
    <mergeCell ref="N48:P48"/>
    <mergeCell ref="G50:H50"/>
    <mergeCell ref="I50:J50"/>
    <mergeCell ref="J48:K48"/>
    <mergeCell ref="P42:Q42"/>
    <mergeCell ref="J43:K43"/>
    <mergeCell ref="L43:M43"/>
    <mergeCell ref="N43:O43"/>
    <mergeCell ref="L42:M42"/>
    <mergeCell ref="J42:K42"/>
    <mergeCell ref="N42:O42"/>
    <mergeCell ref="P61:Q61"/>
    <mergeCell ref="G65:H65"/>
    <mergeCell ref="I65:J65"/>
    <mergeCell ref="K65:M65"/>
    <mergeCell ref="N65:O65"/>
    <mergeCell ref="Q65:R65"/>
    <mergeCell ref="G61:H61"/>
    <mergeCell ref="I61:J61"/>
    <mergeCell ref="L61:M61"/>
    <mergeCell ref="N61:O61"/>
    <mergeCell ref="J55:K55"/>
    <mergeCell ref="L55:M55"/>
    <mergeCell ref="N55:O55"/>
    <mergeCell ref="L56:M56"/>
    <mergeCell ref="N56:O56"/>
    <mergeCell ref="G57:H57"/>
    <mergeCell ref="I57:J57"/>
    <mergeCell ref="L48:M48"/>
    <mergeCell ref="J51:K51"/>
    <mergeCell ref="P50:R50"/>
    <mergeCell ref="P51:R51"/>
    <mergeCell ref="L50:M50"/>
    <mergeCell ref="N50:O50"/>
    <mergeCell ref="L51:M51"/>
    <mergeCell ref="N51:O51"/>
    <mergeCell ref="J44:K44"/>
    <mergeCell ref="L44:M44"/>
    <mergeCell ref="J46:K46"/>
    <mergeCell ref="L46:M46"/>
    <mergeCell ref="J47:K47"/>
    <mergeCell ref="L47:M47"/>
    <mergeCell ref="R54:S54"/>
    <mergeCell ref="P55:Q55"/>
    <mergeCell ref="P56:R56"/>
    <mergeCell ref="L52:M52"/>
    <mergeCell ref="N52:O52"/>
    <mergeCell ref="P52:Q52"/>
    <mergeCell ref="G54:H54"/>
    <mergeCell ref="I54:J54"/>
    <mergeCell ref="L54:M54"/>
    <mergeCell ref="N54:O54"/>
    <mergeCell ref="P53:Q53"/>
    <mergeCell ref="G53:H53"/>
    <mergeCell ref="I53:J53"/>
    <mergeCell ref="P54:Q54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&amp;L方程式&amp;R数学ドリル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X95"/>
  <sheetViews>
    <sheetView workbookViewId="0"/>
  </sheetViews>
  <sheetFormatPr defaultRowHeight="14" x14ac:dyDescent="0.2"/>
  <cols>
    <col min="1" max="43" width="1.75" customWidth="1"/>
    <col min="44" max="46" width="9" customWidth="1"/>
    <col min="47" max="50" width="9" style="7"/>
  </cols>
  <sheetData>
    <row r="1" spans="1:50" ht="23.5" x14ac:dyDescent="0.2">
      <c r="D1" s="3" t="s">
        <v>258</v>
      </c>
      <c r="AM1" s="2" t="s">
        <v>0</v>
      </c>
      <c r="AN1" s="2"/>
      <c r="AO1" s="26"/>
      <c r="AP1" s="26"/>
      <c r="AR1" s="7"/>
      <c r="AS1" s="7"/>
      <c r="AT1" s="7"/>
      <c r="AV1"/>
      <c r="AW1"/>
      <c r="AX1"/>
    </row>
    <row r="2" spans="1:50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7"/>
      <c r="AS2" s="7"/>
      <c r="AT2" s="7"/>
      <c r="AV2"/>
      <c r="AW2"/>
      <c r="AX2"/>
    </row>
    <row r="3" spans="1:50" ht="21.65" customHeight="1" x14ac:dyDescent="0.2">
      <c r="A3" s="1" t="s">
        <v>4</v>
      </c>
      <c r="D3" t="s">
        <v>29</v>
      </c>
    </row>
    <row r="4" spans="1:50" ht="21.65" customHeight="1" x14ac:dyDescent="0.2">
      <c r="C4" s="1" t="s">
        <v>19</v>
      </c>
      <c r="F4">
        <f ca="1">INT(RAND()*8+2)</f>
        <v>2</v>
      </c>
      <c r="G4" s="25" t="s">
        <v>20</v>
      </c>
      <c r="H4" s="25"/>
      <c r="I4" s="25" t="s">
        <v>31</v>
      </c>
      <c r="J4" s="25"/>
      <c r="K4">
        <f ca="1">INT(RAND()*9+1)</f>
        <v>2</v>
      </c>
      <c r="L4" s="25" t="s">
        <v>21</v>
      </c>
      <c r="M4" s="25"/>
      <c r="N4">
        <f ca="1">INT(RAND()*8+2)</f>
        <v>8</v>
      </c>
      <c r="O4" s="25" t="s">
        <v>20</v>
      </c>
      <c r="P4" s="25"/>
      <c r="Q4" s="25" t="str">
        <f ca="1">IF(AV4&lt;0,"－",IF(AV4=0,"","＋"))</f>
        <v>－</v>
      </c>
      <c r="R4" s="25"/>
      <c r="S4" s="24">
        <f ca="1">IF(AV4=0,"",ABS(AV4))</f>
        <v>28</v>
      </c>
      <c r="T4" s="24"/>
      <c r="AU4" s="7">
        <f ca="1">INT(RAND()*9+1)</f>
        <v>5</v>
      </c>
      <c r="AV4" s="7">
        <f ca="1">F4*AU4+K4-N4*AU4</f>
        <v>-28</v>
      </c>
    </row>
    <row r="5" spans="1:50" ht="21.65" customHeight="1" x14ac:dyDescent="0.2"/>
    <row r="6" spans="1:50" ht="21.65" customHeight="1" x14ac:dyDescent="0.2"/>
    <row r="7" spans="1:50" ht="21.65" customHeight="1" x14ac:dyDescent="0.2"/>
    <row r="8" spans="1:50" ht="21.65" customHeight="1" x14ac:dyDescent="0.2"/>
    <row r="9" spans="1:50" ht="21.65" customHeight="1" x14ac:dyDescent="0.2">
      <c r="C9" s="1" t="s">
        <v>23</v>
      </c>
      <c r="F9">
        <f ca="1">INT(RAND()*8+2)</f>
        <v>9</v>
      </c>
      <c r="G9" s="25" t="s">
        <v>20</v>
      </c>
      <c r="H9" s="25"/>
      <c r="I9" s="25" t="s">
        <v>22</v>
      </c>
      <c r="J9" s="25"/>
      <c r="K9">
        <f ca="1">INT(RAND()*9+1)</f>
        <v>8</v>
      </c>
      <c r="L9" s="25" t="s">
        <v>21</v>
      </c>
      <c r="M9" s="25"/>
      <c r="N9" s="25" t="str">
        <f ca="1">IF(AX9=0,"",AW9&amp;AX9)</f>
        <v>－68</v>
      </c>
      <c r="O9" s="25"/>
      <c r="P9" s="25"/>
      <c r="Q9" s="25" t="s">
        <v>24</v>
      </c>
      <c r="R9" s="25"/>
      <c r="S9" s="25" t="s">
        <v>20</v>
      </c>
      <c r="T9" s="25"/>
      <c r="AU9" s="7">
        <f ca="1">INT(RAND()*9+1)*(-1)^INT(RAND()*2)</f>
        <v>-6</v>
      </c>
      <c r="AV9" s="7">
        <f ca="1">F9*AU9-K9+AU9</f>
        <v>-68</v>
      </c>
      <c r="AW9" s="7" t="str">
        <f ca="1">IF(AV9&lt;0,"－","")</f>
        <v>－</v>
      </c>
      <c r="AX9" s="7">
        <f ca="1">ABS(AV9)</f>
        <v>68</v>
      </c>
    </row>
    <row r="10" spans="1:50" ht="21.65" customHeight="1" x14ac:dyDescent="0.2"/>
    <row r="11" spans="1:50" ht="21.65" customHeight="1" x14ac:dyDescent="0.2"/>
    <row r="12" spans="1:50" ht="21.65" customHeight="1" x14ac:dyDescent="0.2"/>
    <row r="13" spans="1:50" ht="21.65" customHeight="1" x14ac:dyDescent="0.2"/>
    <row r="14" spans="1:50" ht="21.65" customHeight="1" x14ac:dyDescent="0.2">
      <c r="C14" s="1" t="s">
        <v>12</v>
      </c>
      <c r="F14">
        <f ca="1">INT(RAND()*8+2)</f>
        <v>7</v>
      </c>
      <c r="G14" s="25" t="s">
        <v>20</v>
      </c>
      <c r="H14" s="25"/>
      <c r="I14" s="25" t="s">
        <v>31</v>
      </c>
      <c r="J14" s="25"/>
      <c r="K14" s="25">
        <f ca="1">INT(RAND()*19+1)</f>
        <v>17</v>
      </c>
      <c r="L14" s="25"/>
      <c r="M14" s="25" t="s">
        <v>21</v>
      </c>
      <c r="N14" s="25"/>
      <c r="O14">
        <f ca="1">INT(RAND()*8+2)</f>
        <v>8</v>
      </c>
      <c r="P14" s="25" t="s">
        <v>20</v>
      </c>
      <c r="Q14" s="25"/>
      <c r="R14" s="25" t="str">
        <f ca="1">AW14</f>
        <v>＋</v>
      </c>
      <c r="S14" s="25"/>
      <c r="T14" s="25">
        <f ca="1">IF(AX14=0,"",ABS(AX14))</f>
        <v>19</v>
      </c>
      <c r="U14" s="25"/>
      <c r="AU14" s="7">
        <f ca="1">-INT(RAND()*9+1)</f>
        <v>-2</v>
      </c>
      <c r="AV14" s="7">
        <f ca="1">F14*AU14+K14-O14*AU14</f>
        <v>19</v>
      </c>
      <c r="AW14" s="7" t="str">
        <f ca="1">IF(AV14&lt;0,"－",IF(AV14=0,"","＋"))</f>
        <v>＋</v>
      </c>
      <c r="AX14" s="7">
        <f ca="1">ABS(AV14)</f>
        <v>19</v>
      </c>
    </row>
    <row r="15" spans="1:50" ht="21.65" customHeight="1" x14ac:dyDescent="0.2"/>
    <row r="16" spans="1:50" ht="21.65" customHeight="1" x14ac:dyDescent="0.2"/>
    <row r="17" spans="3:50" ht="21.65" customHeight="1" x14ac:dyDescent="0.2"/>
    <row r="18" spans="3:50" ht="21.65" customHeight="1" x14ac:dyDescent="0.2"/>
    <row r="19" spans="3:50" ht="21.65" customHeight="1" x14ac:dyDescent="0.2">
      <c r="C19" s="1" t="s">
        <v>55</v>
      </c>
      <c r="F19" s="25">
        <f ca="1">INT(RAND()*19+1)</f>
        <v>11</v>
      </c>
      <c r="G19" s="25"/>
      <c r="H19" s="25" t="s">
        <v>24</v>
      </c>
      <c r="I19" s="25"/>
      <c r="J19" s="9">
        <f ca="1">INT(RAND()*8+2)</f>
        <v>5</v>
      </c>
      <c r="K19" s="25" t="s">
        <v>20</v>
      </c>
      <c r="L19" s="25"/>
      <c r="M19" s="25" t="s">
        <v>21</v>
      </c>
      <c r="N19" s="25"/>
      <c r="O19" s="25" t="str">
        <f ca="1">IF(AX19=0,"",AW19&amp;AX19)</f>
        <v>50</v>
      </c>
      <c r="P19" s="25"/>
      <c r="Q19" s="25"/>
      <c r="R19" s="25" t="s">
        <v>31</v>
      </c>
      <c r="S19" s="25"/>
      <c r="T19" s="9">
        <f ca="1">INT(RAND()*8+2)</f>
        <v>8</v>
      </c>
      <c r="U19" s="25" t="s">
        <v>20</v>
      </c>
      <c r="V19" s="25"/>
      <c r="AU19" s="7">
        <f ca="1">INT(RAND()*9+1)*(-1)^INT(RAND()*2)</f>
        <v>-3</v>
      </c>
      <c r="AV19" s="7">
        <f ca="1">F19-J19*AU19-T19*AU19</f>
        <v>50</v>
      </c>
      <c r="AW19" s="7" t="str">
        <f ca="1">IF(AV19&lt;0,"－","")</f>
        <v/>
      </c>
      <c r="AX19" s="7">
        <f ca="1">ABS(AV19)</f>
        <v>50</v>
      </c>
    </row>
    <row r="20" spans="3:50" ht="21.65" customHeight="1" x14ac:dyDescent="0.2"/>
    <row r="21" spans="3:50" ht="21.65" customHeight="1" x14ac:dyDescent="0.2"/>
    <row r="22" spans="3:50" ht="21.65" customHeight="1" x14ac:dyDescent="0.2"/>
    <row r="23" spans="3:50" ht="21.65" customHeight="1" x14ac:dyDescent="0.2"/>
    <row r="24" spans="3:50" ht="21.65" customHeight="1" x14ac:dyDescent="0.2">
      <c r="C24" s="1" t="s">
        <v>30</v>
      </c>
      <c r="F24">
        <f ca="1">INT(RAND()*9+1)</f>
        <v>5</v>
      </c>
      <c r="G24" s="25" t="s">
        <v>24</v>
      </c>
      <c r="H24" s="25"/>
      <c r="I24" s="25" t="s">
        <v>34</v>
      </c>
      <c r="J24" s="25"/>
      <c r="K24" s="25" t="s">
        <v>21</v>
      </c>
      <c r="L24" s="25"/>
      <c r="M24">
        <f ca="1">INT(RAND()*4+2)</f>
        <v>3</v>
      </c>
      <c r="N24" s="25" t="s">
        <v>34</v>
      </c>
      <c r="O24" s="25"/>
      <c r="P24" s="25" t="s">
        <v>24</v>
      </c>
      <c r="Q24" s="25"/>
      <c r="R24">
        <f ca="1">INT(RAND()*9+1)</f>
        <v>5</v>
      </c>
    </row>
    <row r="25" spans="3:50" ht="21.65" customHeight="1" x14ac:dyDescent="0.2"/>
    <row r="26" spans="3:50" ht="21.65" customHeight="1" x14ac:dyDescent="0.2"/>
    <row r="27" spans="3:50" ht="21.65" customHeight="1" x14ac:dyDescent="0.2"/>
    <row r="28" spans="3:50" ht="21.65" customHeight="1" x14ac:dyDescent="0.2"/>
    <row r="29" spans="3:50" ht="21.65" customHeight="1" x14ac:dyDescent="0.2">
      <c r="C29" s="1" t="s">
        <v>32</v>
      </c>
      <c r="F29" s="25">
        <f ca="1">INT(RAND()*18+2)</f>
        <v>16</v>
      </c>
      <c r="G29" s="25"/>
      <c r="H29" s="25" t="s">
        <v>20</v>
      </c>
      <c r="I29" s="25"/>
      <c r="J29" s="25" t="s">
        <v>24</v>
      </c>
      <c r="K29" s="25"/>
      <c r="L29">
        <f ca="1">INT(RAND()*9+1)</f>
        <v>7</v>
      </c>
      <c r="M29" s="25" t="s">
        <v>21</v>
      </c>
      <c r="N29" s="25"/>
      <c r="O29">
        <f ca="1">INT(RAND()*8+2)</f>
        <v>3</v>
      </c>
      <c r="P29" s="25" t="s">
        <v>20</v>
      </c>
      <c r="Q29" s="25"/>
      <c r="R29" s="25" t="str">
        <f ca="1">AW29</f>
        <v>－</v>
      </c>
      <c r="S29" s="25"/>
      <c r="T29" s="24">
        <f ca="1">IF(AX29=0,"",ABS(AX29))</f>
        <v>7</v>
      </c>
      <c r="U29" s="24"/>
      <c r="V29" s="24"/>
      <c r="AU29" s="7">
        <f ca="1">INT(RAND()*10)*(-1)^INT(RAND()*2)</f>
        <v>0</v>
      </c>
      <c r="AV29" s="7">
        <f ca="1">F29*AU29-L29-O29*AU29</f>
        <v>-7</v>
      </c>
      <c r="AW29" s="7" t="str">
        <f ca="1">IF(AV29&lt;0,"－",IF(AV29=0,"","＋"))</f>
        <v>－</v>
      </c>
      <c r="AX29" s="7">
        <f ca="1">ABS(AV29)</f>
        <v>7</v>
      </c>
    </row>
    <row r="30" spans="3:50" ht="21.65" customHeight="1" x14ac:dyDescent="0.2"/>
    <row r="31" spans="3:50" ht="21.65" customHeight="1" x14ac:dyDescent="0.2"/>
    <row r="32" spans="3:50" ht="21.65" customHeight="1" x14ac:dyDescent="0.2"/>
    <row r="33" spans="1:50" ht="21.65" customHeight="1" x14ac:dyDescent="0.2"/>
    <row r="34" spans="1:50" ht="21.65" customHeight="1" x14ac:dyDescent="0.2"/>
    <row r="35" spans="1:50" ht="23.5" x14ac:dyDescent="0.2">
      <c r="D35" s="3" t="str">
        <f>IF(D1="","",D1)</f>
        <v>方程式の解き方②</v>
      </c>
      <c r="AM35" s="2" t="str">
        <f>IF(AM1="","",AM1)</f>
        <v>№</v>
      </c>
      <c r="AN35" s="2"/>
      <c r="AO35" s="26" t="str">
        <f>IF(AO1="","",AO1)</f>
        <v/>
      </c>
      <c r="AP35" s="26" t="str">
        <f>IF(AP1="","",AP1)</f>
        <v/>
      </c>
      <c r="AR35" s="7"/>
      <c r="AS35" s="7"/>
      <c r="AT35" s="7"/>
      <c r="AV35"/>
      <c r="AW35"/>
      <c r="AX35"/>
    </row>
    <row r="36" spans="1:50" ht="23.5" x14ac:dyDescent="0.2">
      <c r="E36" s="5" t="s">
        <v>183</v>
      </c>
      <c r="Q36" s="6" t="str">
        <f>IF(Q2="","",Q2)</f>
        <v>名前</v>
      </c>
      <c r="R36" s="2"/>
      <c r="S36" s="2"/>
      <c r="T36" s="2"/>
      <c r="U36" s="2"/>
      <c r="V36" s="4" t="str">
        <f>IF(V2="","",V2)</f>
        <v/>
      </c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R36" s="7"/>
      <c r="AS36" s="7"/>
      <c r="AT36" s="7"/>
      <c r="AV36"/>
      <c r="AW36"/>
      <c r="AX36"/>
    </row>
    <row r="37" spans="1:50" ht="21.65" customHeight="1" x14ac:dyDescent="0.2">
      <c r="A37" t="str">
        <f>IF(A3="","",A3)</f>
        <v>１．</v>
      </c>
      <c r="D37" t="str">
        <f>IF(D3="","",D3)</f>
        <v>次の方程式を解きなさい。</v>
      </c>
    </row>
    <row r="38" spans="1:50" ht="21.65" customHeight="1" x14ac:dyDescent="0.2">
      <c r="A38" t="str">
        <f>IF(A4="","",A4)</f>
        <v/>
      </c>
      <c r="B38" t="str">
        <f>IF(B4="","",B4)</f>
        <v/>
      </c>
      <c r="C38" t="str">
        <f>IF(C4="","",C4)</f>
        <v>(1)</v>
      </c>
      <c r="F38">
        <f ca="1">IF(F4="","",F4)</f>
        <v>2</v>
      </c>
      <c r="G38" s="25" t="str">
        <f>IF(G4="","",G4)</f>
        <v>ｘ</v>
      </c>
      <c r="H38" s="25"/>
      <c r="I38" s="25" t="str">
        <f>IF(I4="","",I4)</f>
        <v>＋</v>
      </c>
      <c r="J38" s="25"/>
      <c r="K38">
        <f ca="1">IF(K4="","",K4)</f>
        <v>2</v>
      </c>
      <c r="L38" s="25" t="str">
        <f>IF(L4="","",L4)</f>
        <v>＝</v>
      </c>
      <c r="M38" s="25"/>
      <c r="N38">
        <f ca="1">IF(N4="","",N4)</f>
        <v>8</v>
      </c>
      <c r="O38" s="25" t="str">
        <f>IF(O4="","",O4)</f>
        <v>ｘ</v>
      </c>
      <c r="P38" s="25"/>
      <c r="Q38" s="25" t="str">
        <f ca="1">IF(Q4="","",Q4)</f>
        <v>－</v>
      </c>
      <c r="R38" s="25"/>
      <c r="S38" s="25">
        <f ca="1">IF(S4="","",S4)</f>
        <v>28</v>
      </c>
      <c r="T38" s="25"/>
      <c r="U38" t="str">
        <f t="shared" ref="U38:AT38" si="0">IF(U4="","",U4)</f>
        <v/>
      </c>
      <c r="V38" t="str">
        <f t="shared" si="0"/>
        <v/>
      </c>
      <c r="W38" t="str">
        <f t="shared" si="0"/>
        <v/>
      </c>
      <c r="X38" t="str">
        <f t="shared" si="0"/>
        <v/>
      </c>
      <c r="Y38" t="str">
        <f t="shared" si="0"/>
        <v/>
      </c>
      <c r="Z38" t="str">
        <f t="shared" si="0"/>
        <v/>
      </c>
      <c r="AA38" t="str">
        <f t="shared" si="0"/>
        <v/>
      </c>
      <c r="AB38" t="str">
        <f t="shared" si="0"/>
        <v/>
      </c>
      <c r="AC38" t="str">
        <f t="shared" si="0"/>
        <v/>
      </c>
      <c r="AD38" t="str">
        <f t="shared" si="0"/>
        <v/>
      </c>
      <c r="AE38" t="str">
        <f t="shared" si="0"/>
        <v/>
      </c>
      <c r="AF38" t="str">
        <f t="shared" si="0"/>
        <v/>
      </c>
      <c r="AG38" t="str">
        <f t="shared" si="0"/>
        <v/>
      </c>
      <c r="AH38" t="str">
        <f t="shared" si="0"/>
        <v/>
      </c>
      <c r="AI38" t="str">
        <f t="shared" si="0"/>
        <v/>
      </c>
      <c r="AJ38" t="str">
        <f t="shared" si="0"/>
        <v/>
      </c>
      <c r="AK38" t="str">
        <f t="shared" si="0"/>
        <v/>
      </c>
      <c r="AL38" t="str">
        <f t="shared" si="0"/>
        <v/>
      </c>
      <c r="AM38" t="str">
        <f t="shared" si="0"/>
        <v/>
      </c>
      <c r="AN38" t="str">
        <f t="shared" si="0"/>
        <v/>
      </c>
      <c r="AO38" t="str">
        <f t="shared" si="0"/>
        <v/>
      </c>
      <c r="AP38" t="str">
        <f t="shared" si="0"/>
        <v/>
      </c>
      <c r="AQ38" t="str">
        <f t="shared" si="0"/>
        <v/>
      </c>
      <c r="AR38" t="str">
        <f t="shared" si="0"/>
        <v/>
      </c>
      <c r="AS38" t="str">
        <f t="shared" si="0"/>
        <v/>
      </c>
      <c r="AT38" t="str">
        <f t="shared" si="0"/>
        <v/>
      </c>
    </row>
    <row r="39" spans="1:50" ht="21.65" customHeight="1" x14ac:dyDescent="0.2">
      <c r="A39" t="str">
        <f t="shared" ref="A39:AT39" si="1">IF(A5="","",A5)</f>
        <v/>
      </c>
      <c r="B39" t="str">
        <f t="shared" si="1"/>
        <v/>
      </c>
      <c r="C39" t="str">
        <f t="shared" si="1"/>
        <v/>
      </c>
      <c r="F39" s="8">
        <f ca="1">F38</f>
        <v>2</v>
      </c>
      <c r="G39" s="22" t="str">
        <f>G38</f>
        <v>ｘ</v>
      </c>
      <c r="H39" s="22" t="str">
        <f t="shared" si="1"/>
        <v/>
      </c>
      <c r="I39" s="22" t="s">
        <v>22</v>
      </c>
      <c r="J39" s="22"/>
      <c r="K39" s="8">
        <f ca="1">N38</f>
        <v>8</v>
      </c>
      <c r="L39" s="22" t="str">
        <f>O38</f>
        <v>ｘ</v>
      </c>
      <c r="M39" s="22" t="str">
        <f t="shared" si="1"/>
        <v/>
      </c>
      <c r="N39" s="22" t="s">
        <v>33</v>
      </c>
      <c r="O39" s="22"/>
      <c r="P39" s="22" t="str">
        <f ca="1">IF(Q38="－",Q38&amp;S38,S38)</f>
        <v>－28</v>
      </c>
      <c r="Q39" s="22"/>
      <c r="R39" s="22"/>
      <c r="S39" s="22" t="s">
        <v>22</v>
      </c>
      <c r="T39" s="22"/>
      <c r="U39" s="8">
        <f ca="1">K38</f>
        <v>2</v>
      </c>
      <c r="V39" t="str">
        <f t="shared" si="1"/>
        <v/>
      </c>
      <c r="W39" t="str">
        <f t="shared" si="1"/>
        <v/>
      </c>
      <c r="X39" t="str">
        <f t="shared" si="1"/>
        <v/>
      </c>
      <c r="Y39" t="str">
        <f t="shared" si="1"/>
        <v/>
      </c>
      <c r="Z39" t="str">
        <f t="shared" si="1"/>
        <v/>
      </c>
      <c r="AA39" t="str">
        <f t="shared" si="1"/>
        <v/>
      </c>
      <c r="AB39" t="str">
        <f t="shared" si="1"/>
        <v/>
      </c>
      <c r="AC39" t="str">
        <f t="shared" si="1"/>
        <v/>
      </c>
      <c r="AD39" t="str">
        <f t="shared" si="1"/>
        <v/>
      </c>
      <c r="AE39" t="str">
        <f t="shared" si="1"/>
        <v/>
      </c>
      <c r="AF39" t="str">
        <f t="shared" si="1"/>
        <v/>
      </c>
      <c r="AG39" t="str">
        <f t="shared" si="1"/>
        <v/>
      </c>
      <c r="AH39" t="str">
        <f t="shared" si="1"/>
        <v/>
      </c>
      <c r="AI39" t="str">
        <f t="shared" si="1"/>
        <v/>
      </c>
      <c r="AJ39" t="str">
        <f t="shared" si="1"/>
        <v/>
      </c>
      <c r="AK39" t="str">
        <f t="shared" si="1"/>
        <v/>
      </c>
      <c r="AL39" t="str">
        <f t="shared" si="1"/>
        <v/>
      </c>
      <c r="AM39" t="str">
        <f t="shared" si="1"/>
        <v/>
      </c>
      <c r="AN39" t="str">
        <f t="shared" si="1"/>
        <v/>
      </c>
      <c r="AO39" t="str">
        <f t="shared" si="1"/>
        <v/>
      </c>
      <c r="AP39" t="str">
        <f t="shared" si="1"/>
        <v/>
      </c>
      <c r="AQ39" t="str">
        <f t="shared" si="1"/>
        <v/>
      </c>
      <c r="AR39" t="str">
        <f t="shared" si="1"/>
        <v/>
      </c>
      <c r="AS39" t="str">
        <f t="shared" si="1"/>
        <v/>
      </c>
      <c r="AT39" t="str">
        <f t="shared" si="1"/>
        <v/>
      </c>
    </row>
    <row r="40" spans="1:50" ht="21.65" customHeight="1" x14ac:dyDescent="0.2">
      <c r="A40" t="str">
        <f t="shared" ref="A40:AT40" si="2">IF(A6="","",A6)</f>
        <v/>
      </c>
      <c r="B40" t="str">
        <f t="shared" si="2"/>
        <v/>
      </c>
      <c r="C40" t="str">
        <f t="shared" si="2"/>
        <v/>
      </c>
      <c r="F40" s="8" t="str">
        <f t="shared" si="2"/>
        <v/>
      </c>
      <c r="G40" s="8" t="str">
        <f t="shared" si="2"/>
        <v/>
      </c>
      <c r="H40" s="8" t="str">
        <f t="shared" si="2"/>
        <v/>
      </c>
      <c r="I40" s="8" t="str">
        <f t="shared" si="2"/>
        <v/>
      </c>
      <c r="J40" s="32">
        <f ca="1">IF(AU40=0,"",IF(AU40=-1,"－",IF(AU40=1,"",AU40)))</f>
        <v>-6</v>
      </c>
      <c r="K40" s="32"/>
      <c r="L40" s="22" t="str">
        <f ca="1">IF(AU40=0,"","ｘ")</f>
        <v>ｘ</v>
      </c>
      <c r="M40" s="22"/>
      <c r="N40" s="22" t="str">
        <f ca="1">IF(AU40=0,"","＝")</f>
        <v>＝</v>
      </c>
      <c r="O40" s="22"/>
      <c r="P40" s="22">
        <f ca="1">IF(AU40=0,"",AV40)</f>
        <v>-30</v>
      </c>
      <c r="Q40" s="22"/>
      <c r="R40" s="22"/>
      <c r="S40" s="8" t="str">
        <f t="shared" si="2"/>
        <v/>
      </c>
      <c r="T40" s="8" t="str">
        <f t="shared" si="2"/>
        <v/>
      </c>
      <c r="U40" s="8" t="str">
        <f t="shared" si="2"/>
        <v/>
      </c>
      <c r="V40" t="str">
        <f t="shared" si="2"/>
        <v/>
      </c>
      <c r="W40" t="str">
        <f t="shared" si="2"/>
        <v/>
      </c>
      <c r="X40" t="str">
        <f t="shared" si="2"/>
        <v/>
      </c>
      <c r="Y40" t="str">
        <f t="shared" si="2"/>
        <v/>
      </c>
      <c r="Z40" t="str">
        <f t="shared" si="2"/>
        <v/>
      </c>
      <c r="AA40" t="str">
        <f t="shared" si="2"/>
        <v/>
      </c>
      <c r="AB40" t="str">
        <f t="shared" si="2"/>
        <v/>
      </c>
      <c r="AC40" t="str">
        <f t="shared" si="2"/>
        <v/>
      </c>
      <c r="AD40" t="str">
        <f t="shared" si="2"/>
        <v/>
      </c>
      <c r="AE40" t="str">
        <f t="shared" si="2"/>
        <v/>
      </c>
      <c r="AF40" t="str">
        <f t="shared" si="2"/>
        <v/>
      </c>
      <c r="AG40" t="str">
        <f t="shared" si="2"/>
        <v/>
      </c>
      <c r="AH40" t="str">
        <f t="shared" si="2"/>
        <v/>
      </c>
      <c r="AI40" t="str">
        <f t="shared" si="2"/>
        <v/>
      </c>
      <c r="AJ40" t="str">
        <f t="shared" si="2"/>
        <v/>
      </c>
      <c r="AK40" t="str">
        <f t="shared" si="2"/>
        <v/>
      </c>
      <c r="AL40" t="str">
        <f t="shared" si="2"/>
        <v/>
      </c>
      <c r="AM40" t="str">
        <f t="shared" si="2"/>
        <v/>
      </c>
      <c r="AN40" t="str">
        <f t="shared" si="2"/>
        <v/>
      </c>
      <c r="AO40" t="str">
        <f t="shared" si="2"/>
        <v/>
      </c>
      <c r="AP40" t="str">
        <f t="shared" si="2"/>
        <v/>
      </c>
      <c r="AQ40" t="str">
        <f t="shared" si="2"/>
        <v/>
      </c>
      <c r="AR40" t="str">
        <f t="shared" si="2"/>
        <v/>
      </c>
      <c r="AS40" t="str">
        <f t="shared" si="2"/>
        <v/>
      </c>
      <c r="AT40" t="str">
        <f t="shared" si="2"/>
        <v/>
      </c>
      <c r="AU40" s="7">
        <f ca="1">F39-K39</f>
        <v>-6</v>
      </c>
      <c r="AV40" s="7">
        <f ca="1">IF(P39="",-U39,P39-U39)</f>
        <v>-30</v>
      </c>
    </row>
    <row r="41" spans="1:50" ht="21.65" customHeight="1" x14ac:dyDescent="0.2">
      <c r="A41" t="str">
        <f t="shared" ref="A41:AT41" si="3">IF(A7="","",A7)</f>
        <v/>
      </c>
      <c r="B41" t="str">
        <f t="shared" si="3"/>
        <v/>
      </c>
      <c r="C41" t="str">
        <f t="shared" si="3"/>
        <v/>
      </c>
      <c r="F41" s="8" t="str">
        <f t="shared" si="3"/>
        <v/>
      </c>
      <c r="G41" s="8" t="str">
        <f t="shared" si="3"/>
        <v/>
      </c>
      <c r="H41" s="8" t="str">
        <f t="shared" si="3"/>
        <v/>
      </c>
      <c r="I41" s="8" t="str">
        <f t="shared" si="3"/>
        <v/>
      </c>
      <c r="J41" s="8" t="str">
        <f t="shared" si="3"/>
        <v/>
      </c>
      <c r="K41" s="8" t="str">
        <f t="shared" si="3"/>
        <v/>
      </c>
      <c r="L41" s="22" t="str">
        <f ca="1">IF(AU40=0,"","ｘ")</f>
        <v>ｘ</v>
      </c>
      <c r="M41" s="22"/>
      <c r="N41" s="22" t="str">
        <f ca="1">IF(AU40=0,"","＝")</f>
        <v>＝</v>
      </c>
      <c r="O41" s="22"/>
      <c r="P41" s="22">
        <f ca="1">IF(AU40=0,"",AV40/AU40)</f>
        <v>5</v>
      </c>
      <c r="Q41" s="22"/>
      <c r="R41" s="8" t="str">
        <f t="shared" si="3"/>
        <v/>
      </c>
      <c r="S41" s="8" t="str">
        <f t="shared" si="3"/>
        <v/>
      </c>
      <c r="T41" s="8" t="str">
        <f t="shared" si="3"/>
        <v/>
      </c>
      <c r="U41" s="8" t="str">
        <f t="shared" si="3"/>
        <v/>
      </c>
      <c r="V41" t="str">
        <f t="shared" si="3"/>
        <v/>
      </c>
      <c r="W41" t="str">
        <f t="shared" si="3"/>
        <v/>
      </c>
      <c r="X41" t="str">
        <f t="shared" si="3"/>
        <v/>
      </c>
      <c r="Y41" t="str">
        <f t="shared" si="3"/>
        <v/>
      </c>
      <c r="Z41" t="str">
        <f t="shared" si="3"/>
        <v/>
      </c>
      <c r="AA41" t="str">
        <f t="shared" si="3"/>
        <v/>
      </c>
      <c r="AB41" t="str">
        <f t="shared" si="3"/>
        <v/>
      </c>
      <c r="AC41" t="str">
        <f t="shared" si="3"/>
        <v/>
      </c>
      <c r="AD41" t="str">
        <f t="shared" si="3"/>
        <v/>
      </c>
      <c r="AE41" t="str">
        <f t="shared" si="3"/>
        <v/>
      </c>
      <c r="AF41" t="str">
        <f t="shared" si="3"/>
        <v/>
      </c>
      <c r="AG41" t="str">
        <f t="shared" si="3"/>
        <v/>
      </c>
      <c r="AH41" t="str">
        <f t="shared" si="3"/>
        <v/>
      </c>
      <c r="AI41" t="str">
        <f t="shared" si="3"/>
        <v/>
      </c>
      <c r="AJ41" t="str">
        <f t="shared" si="3"/>
        <v/>
      </c>
      <c r="AK41" t="str">
        <f t="shared" si="3"/>
        <v/>
      </c>
      <c r="AL41" t="str">
        <f t="shared" si="3"/>
        <v/>
      </c>
      <c r="AM41" t="str">
        <f t="shared" si="3"/>
        <v/>
      </c>
      <c r="AN41" t="str">
        <f t="shared" si="3"/>
        <v/>
      </c>
      <c r="AO41" t="str">
        <f t="shared" si="3"/>
        <v/>
      </c>
      <c r="AP41" t="str">
        <f t="shared" si="3"/>
        <v/>
      </c>
      <c r="AQ41" t="str">
        <f t="shared" si="3"/>
        <v/>
      </c>
      <c r="AR41" t="str">
        <f t="shared" si="3"/>
        <v/>
      </c>
      <c r="AS41" t="str">
        <f t="shared" si="3"/>
        <v/>
      </c>
      <c r="AT41" t="str">
        <f t="shared" si="3"/>
        <v/>
      </c>
    </row>
    <row r="42" spans="1:50" ht="21.65" customHeight="1" x14ac:dyDescent="0.2">
      <c r="A42" t="str">
        <f t="shared" ref="A42:AT42" si="4">IF(A8="","",A8)</f>
        <v/>
      </c>
      <c r="B42" t="str">
        <f t="shared" si="4"/>
        <v/>
      </c>
      <c r="C42" t="str">
        <f t="shared" si="4"/>
        <v/>
      </c>
      <c r="F42" t="str">
        <f t="shared" si="4"/>
        <v/>
      </c>
      <c r="G42" t="str">
        <f t="shared" si="4"/>
        <v/>
      </c>
      <c r="H42" t="str">
        <f t="shared" si="4"/>
        <v/>
      </c>
      <c r="I42" t="str">
        <f t="shared" si="4"/>
        <v/>
      </c>
      <c r="J42" t="str">
        <f t="shared" si="4"/>
        <v/>
      </c>
      <c r="K42" t="str">
        <f t="shared" si="4"/>
        <v/>
      </c>
      <c r="L42" t="str">
        <f t="shared" si="4"/>
        <v/>
      </c>
      <c r="M42" t="str">
        <f t="shared" si="4"/>
        <v/>
      </c>
      <c r="N42" t="str">
        <f t="shared" si="4"/>
        <v/>
      </c>
      <c r="O42" t="str">
        <f t="shared" si="4"/>
        <v/>
      </c>
      <c r="P42" t="str">
        <f t="shared" si="4"/>
        <v/>
      </c>
      <c r="Q42" t="str">
        <f t="shared" si="4"/>
        <v/>
      </c>
      <c r="R42" t="str">
        <f t="shared" si="4"/>
        <v/>
      </c>
      <c r="S42" t="str">
        <f t="shared" si="4"/>
        <v/>
      </c>
      <c r="T42" t="str">
        <f t="shared" si="4"/>
        <v/>
      </c>
      <c r="U42" t="str">
        <f t="shared" si="4"/>
        <v/>
      </c>
      <c r="V42" t="str">
        <f t="shared" si="4"/>
        <v/>
      </c>
      <c r="W42" t="str">
        <f t="shared" si="4"/>
        <v/>
      </c>
      <c r="X42" t="str">
        <f t="shared" si="4"/>
        <v/>
      </c>
      <c r="Y42" t="str">
        <f t="shared" si="4"/>
        <v/>
      </c>
      <c r="Z42" t="str">
        <f t="shared" si="4"/>
        <v/>
      </c>
      <c r="AA42" t="str">
        <f t="shared" si="4"/>
        <v/>
      </c>
      <c r="AB42" t="str">
        <f t="shared" si="4"/>
        <v/>
      </c>
      <c r="AC42" t="str">
        <f t="shared" si="4"/>
        <v/>
      </c>
      <c r="AD42" t="str">
        <f t="shared" si="4"/>
        <v/>
      </c>
      <c r="AE42" t="str">
        <f t="shared" si="4"/>
        <v/>
      </c>
      <c r="AF42" t="str">
        <f t="shared" si="4"/>
        <v/>
      </c>
      <c r="AG42" t="str">
        <f t="shared" si="4"/>
        <v/>
      </c>
      <c r="AH42" t="str">
        <f t="shared" si="4"/>
        <v/>
      </c>
      <c r="AI42" t="str">
        <f t="shared" si="4"/>
        <v/>
      </c>
      <c r="AJ42" t="str">
        <f t="shared" si="4"/>
        <v/>
      </c>
      <c r="AK42" t="str">
        <f t="shared" si="4"/>
        <v/>
      </c>
      <c r="AL42" t="str">
        <f t="shared" si="4"/>
        <v/>
      </c>
      <c r="AM42" t="str">
        <f t="shared" si="4"/>
        <v/>
      </c>
      <c r="AN42" t="str">
        <f t="shared" si="4"/>
        <v/>
      </c>
      <c r="AO42" t="str">
        <f t="shared" si="4"/>
        <v/>
      </c>
      <c r="AP42" t="str">
        <f t="shared" si="4"/>
        <v/>
      </c>
      <c r="AQ42" t="str">
        <f t="shared" si="4"/>
        <v/>
      </c>
      <c r="AR42" t="str">
        <f t="shared" si="4"/>
        <v/>
      </c>
      <c r="AS42" t="str">
        <f t="shared" si="4"/>
        <v/>
      </c>
      <c r="AT42" t="str">
        <f t="shared" si="4"/>
        <v/>
      </c>
    </row>
    <row r="43" spans="1:50" ht="21.65" customHeight="1" x14ac:dyDescent="0.2">
      <c r="A43" t="str">
        <f>IF(A9="","",A9)</f>
        <v/>
      </c>
      <c r="B43" t="str">
        <f>IF(B9="","",B9)</f>
        <v/>
      </c>
      <c r="C43" t="str">
        <f>IF(C9="","",C9)</f>
        <v>(2)</v>
      </c>
      <c r="F43">
        <f ca="1">IF(F9="","",F9)</f>
        <v>9</v>
      </c>
      <c r="G43" s="25" t="str">
        <f>IF(G9="","",G9)</f>
        <v>ｘ</v>
      </c>
      <c r="H43" s="25"/>
      <c r="I43" s="25" t="str">
        <f>IF(I9="","",I9)</f>
        <v>－</v>
      </c>
      <c r="J43" s="25"/>
      <c r="K43">
        <f ca="1">IF(K9="","",K9)</f>
        <v>8</v>
      </c>
      <c r="L43" s="25" t="str">
        <f>IF(L9="","",L9)</f>
        <v>＝</v>
      </c>
      <c r="M43" s="25"/>
      <c r="N43" s="25" t="str">
        <f ca="1">IF(N9="","",N9)</f>
        <v>－68</v>
      </c>
      <c r="O43" s="25"/>
      <c r="P43" s="25"/>
      <c r="Q43" s="25" t="str">
        <f>IF(Q9="","",Q9)</f>
        <v>－</v>
      </c>
      <c r="R43" s="25"/>
      <c r="S43" s="25" t="str">
        <f>IF(S9="","",S9)</f>
        <v>ｘ</v>
      </c>
      <c r="T43" s="25"/>
      <c r="U43" t="str">
        <f t="shared" ref="U43:AT43" si="5">IF(U9="","",U9)</f>
        <v/>
      </c>
      <c r="V43" t="str">
        <f t="shared" si="5"/>
        <v/>
      </c>
      <c r="W43" t="str">
        <f t="shared" si="5"/>
        <v/>
      </c>
      <c r="X43" t="str">
        <f t="shared" si="5"/>
        <v/>
      </c>
      <c r="Y43" t="str">
        <f t="shared" si="5"/>
        <v/>
      </c>
      <c r="Z43" t="str">
        <f t="shared" si="5"/>
        <v/>
      </c>
      <c r="AA43" t="str">
        <f t="shared" si="5"/>
        <v/>
      </c>
      <c r="AB43" t="str">
        <f t="shared" si="5"/>
        <v/>
      </c>
      <c r="AC43" t="str">
        <f t="shared" si="5"/>
        <v/>
      </c>
      <c r="AD43" t="str">
        <f t="shared" si="5"/>
        <v/>
      </c>
      <c r="AE43" t="str">
        <f t="shared" si="5"/>
        <v/>
      </c>
      <c r="AF43" t="str">
        <f t="shared" si="5"/>
        <v/>
      </c>
      <c r="AG43" t="str">
        <f t="shared" si="5"/>
        <v/>
      </c>
      <c r="AH43" t="str">
        <f t="shared" si="5"/>
        <v/>
      </c>
      <c r="AI43" t="str">
        <f t="shared" si="5"/>
        <v/>
      </c>
      <c r="AJ43" t="str">
        <f t="shared" si="5"/>
        <v/>
      </c>
      <c r="AK43" t="str">
        <f t="shared" si="5"/>
        <v/>
      </c>
      <c r="AL43" t="str">
        <f t="shared" si="5"/>
        <v/>
      </c>
      <c r="AM43" t="str">
        <f t="shared" si="5"/>
        <v/>
      </c>
      <c r="AN43" t="str">
        <f t="shared" si="5"/>
        <v/>
      </c>
      <c r="AO43" t="str">
        <f t="shared" si="5"/>
        <v/>
      </c>
      <c r="AP43" t="str">
        <f t="shared" si="5"/>
        <v/>
      </c>
      <c r="AQ43" t="str">
        <f t="shared" si="5"/>
        <v/>
      </c>
      <c r="AR43" t="str">
        <f t="shared" si="5"/>
        <v/>
      </c>
      <c r="AS43" t="str">
        <f t="shared" si="5"/>
        <v/>
      </c>
      <c r="AT43" t="str">
        <f t="shared" si="5"/>
        <v/>
      </c>
    </row>
    <row r="44" spans="1:50" ht="21.65" customHeight="1" x14ac:dyDescent="0.2">
      <c r="A44" t="str">
        <f t="shared" ref="A44:AT44" si="6">IF(A10="","",A10)</f>
        <v/>
      </c>
      <c r="B44" t="str">
        <f t="shared" si="6"/>
        <v/>
      </c>
      <c r="C44" t="str">
        <f t="shared" si="6"/>
        <v/>
      </c>
      <c r="F44" s="8">
        <f ca="1">F43</f>
        <v>9</v>
      </c>
      <c r="G44" s="22" t="str">
        <f>G43</f>
        <v>ｘ</v>
      </c>
      <c r="H44" s="22"/>
      <c r="I44" s="22" t="s">
        <v>26</v>
      </c>
      <c r="J44" s="22"/>
      <c r="K44" s="22" t="str">
        <f>S43</f>
        <v>ｘ</v>
      </c>
      <c r="L44" s="22"/>
      <c r="M44" s="22" t="s">
        <v>33</v>
      </c>
      <c r="N44" s="22"/>
      <c r="O44" s="22" t="str">
        <f ca="1">N43</f>
        <v>－68</v>
      </c>
      <c r="P44" s="22"/>
      <c r="Q44" s="22"/>
      <c r="R44" s="22" t="str">
        <f ca="1">IF(O44="","","＋")</f>
        <v>＋</v>
      </c>
      <c r="S44" s="22"/>
      <c r="T44" s="8">
        <f ca="1">K43</f>
        <v>8</v>
      </c>
      <c r="U44" t="str">
        <f t="shared" si="6"/>
        <v/>
      </c>
      <c r="V44" t="str">
        <f t="shared" si="6"/>
        <v/>
      </c>
      <c r="W44" t="str">
        <f t="shared" si="6"/>
        <v/>
      </c>
      <c r="X44" t="str">
        <f t="shared" si="6"/>
        <v/>
      </c>
      <c r="Y44" t="str">
        <f t="shared" si="6"/>
        <v/>
      </c>
      <c r="Z44" t="str">
        <f t="shared" si="6"/>
        <v/>
      </c>
      <c r="AA44" t="str">
        <f t="shared" si="6"/>
        <v/>
      </c>
      <c r="AB44" t="str">
        <f t="shared" si="6"/>
        <v/>
      </c>
      <c r="AC44" t="str">
        <f t="shared" si="6"/>
        <v/>
      </c>
      <c r="AD44" t="str">
        <f t="shared" si="6"/>
        <v/>
      </c>
      <c r="AE44" t="str">
        <f t="shared" si="6"/>
        <v/>
      </c>
      <c r="AF44" t="str">
        <f t="shared" si="6"/>
        <v/>
      </c>
      <c r="AG44" t="str">
        <f t="shared" si="6"/>
        <v/>
      </c>
      <c r="AH44" t="str">
        <f t="shared" si="6"/>
        <v/>
      </c>
      <c r="AI44" t="str">
        <f t="shared" si="6"/>
        <v/>
      </c>
      <c r="AJ44" t="str">
        <f t="shared" si="6"/>
        <v/>
      </c>
      <c r="AK44" t="str">
        <f t="shared" si="6"/>
        <v/>
      </c>
      <c r="AL44" t="str">
        <f t="shared" si="6"/>
        <v/>
      </c>
      <c r="AM44" t="str">
        <f t="shared" si="6"/>
        <v/>
      </c>
      <c r="AN44" t="str">
        <f t="shared" si="6"/>
        <v/>
      </c>
      <c r="AO44" t="str">
        <f t="shared" si="6"/>
        <v/>
      </c>
      <c r="AP44" t="str">
        <f t="shared" si="6"/>
        <v/>
      </c>
      <c r="AQ44" t="str">
        <f t="shared" si="6"/>
        <v/>
      </c>
      <c r="AR44" t="str">
        <f t="shared" si="6"/>
        <v/>
      </c>
      <c r="AS44" t="str">
        <f t="shared" si="6"/>
        <v/>
      </c>
      <c r="AT44" t="str">
        <f t="shared" si="6"/>
        <v/>
      </c>
    </row>
    <row r="45" spans="1:50" ht="21.65" customHeight="1" x14ac:dyDescent="0.2">
      <c r="A45" t="str">
        <f t="shared" ref="A45:AT45" si="7">IF(A11="","",A11)</f>
        <v/>
      </c>
      <c r="B45" t="str">
        <f t="shared" si="7"/>
        <v/>
      </c>
      <c r="C45" t="str">
        <f t="shared" si="7"/>
        <v/>
      </c>
      <c r="F45" s="8" t="str">
        <f t="shared" si="7"/>
        <v/>
      </c>
      <c r="G45" s="8" t="str">
        <f t="shared" si="7"/>
        <v/>
      </c>
      <c r="H45" s="8" t="str">
        <f t="shared" si="7"/>
        <v/>
      </c>
      <c r="I45" s="32">
        <f ca="1">AU45</f>
        <v>10</v>
      </c>
      <c r="J45" s="32"/>
      <c r="K45" s="22" t="s">
        <v>34</v>
      </c>
      <c r="L45" s="22"/>
      <c r="M45" s="22" t="s">
        <v>33</v>
      </c>
      <c r="N45" s="22"/>
      <c r="O45" s="22">
        <f ca="1">AV45</f>
        <v>-60</v>
      </c>
      <c r="P45" s="22"/>
      <c r="Q45" s="22"/>
      <c r="R45" s="8" t="str">
        <f t="shared" si="7"/>
        <v/>
      </c>
      <c r="S45" s="8" t="str">
        <f t="shared" si="7"/>
        <v/>
      </c>
      <c r="T45" s="8" t="str">
        <f t="shared" si="7"/>
        <v/>
      </c>
      <c r="U45" t="str">
        <f t="shared" si="7"/>
        <v/>
      </c>
      <c r="V45" t="str">
        <f t="shared" si="7"/>
        <v/>
      </c>
      <c r="W45" t="str">
        <f t="shared" si="7"/>
        <v/>
      </c>
      <c r="X45" t="str">
        <f t="shared" si="7"/>
        <v/>
      </c>
      <c r="Y45" t="str">
        <f t="shared" si="7"/>
        <v/>
      </c>
      <c r="Z45" t="str">
        <f t="shared" si="7"/>
        <v/>
      </c>
      <c r="AA45" t="str">
        <f t="shared" si="7"/>
        <v/>
      </c>
      <c r="AB45" t="str">
        <f t="shared" si="7"/>
        <v/>
      </c>
      <c r="AC45" t="str">
        <f t="shared" si="7"/>
        <v/>
      </c>
      <c r="AD45" t="str">
        <f t="shared" si="7"/>
        <v/>
      </c>
      <c r="AE45" t="str">
        <f t="shared" si="7"/>
        <v/>
      </c>
      <c r="AF45" t="str">
        <f t="shared" si="7"/>
        <v/>
      </c>
      <c r="AG45" t="str">
        <f t="shared" si="7"/>
        <v/>
      </c>
      <c r="AH45" t="str">
        <f t="shared" si="7"/>
        <v/>
      </c>
      <c r="AI45" t="str">
        <f t="shared" si="7"/>
        <v/>
      </c>
      <c r="AJ45" t="str">
        <f t="shared" si="7"/>
        <v/>
      </c>
      <c r="AK45" t="str">
        <f t="shared" si="7"/>
        <v/>
      </c>
      <c r="AL45" t="str">
        <f t="shared" si="7"/>
        <v/>
      </c>
      <c r="AM45" t="str">
        <f t="shared" si="7"/>
        <v/>
      </c>
      <c r="AN45" t="str">
        <f t="shared" si="7"/>
        <v/>
      </c>
      <c r="AO45" t="str">
        <f t="shared" si="7"/>
        <v/>
      </c>
      <c r="AP45" t="str">
        <f t="shared" si="7"/>
        <v/>
      </c>
      <c r="AQ45" t="str">
        <f t="shared" si="7"/>
        <v/>
      </c>
      <c r="AR45" t="str">
        <f t="shared" si="7"/>
        <v/>
      </c>
      <c r="AS45" t="str">
        <f t="shared" si="7"/>
        <v/>
      </c>
      <c r="AT45" t="str">
        <f t="shared" si="7"/>
        <v/>
      </c>
      <c r="AU45" s="7">
        <f ca="1">F44+1</f>
        <v>10</v>
      </c>
      <c r="AV45" s="7">
        <f ca="1">IF(O44="",T44,O44+T44)</f>
        <v>-60</v>
      </c>
    </row>
    <row r="46" spans="1:50" ht="21.65" customHeight="1" x14ac:dyDescent="0.2">
      <c r="A46" t="str">
        <f t="shared" ref="A46:AT46" si="8">IF(A12="","",A12)</f>
        <v/>
      </c>
      <c r="B46" t="str">
        <f t="shared" si="8"/>
        <v/>
      </c>
      <c r="C46" t="str">
        <f t="shared" si="8"/>
        <v/>
      </c>
      <c r="F46" s="8" t="str">
        <f t="shared" si="8"/>
        <v/>
      </c>
      <c r="G46" s="8" t="str">
        <f t="shared" si="8"/>
        <v/>
      </c>
      <c r="H46" s="8" t="str">
        <f t="shared" si="8"/>
        <v/>
      </c>
      <c r="I46" s="8" t="str">
        <f t="shared" si="8"/>
        <v/>
      </c>
      <c r="J46" s="8" t="str">
        <f t="shared" si="8"/>
        <v/>
      </c>
      <c r="K46" s="22" t="s">
        <v>34</v>
      </c>
      <c r="L46" s="22"/>
      <c r="M46" s="22" t="s">
        <v>33</v>
      </c>
      <c r="N46" s="22"/>
      <c r="O46" s="22">
        <f ca="1">AV45/AU45</f>
        <v>-6</v>
      </c>
      <c r="P46" s="22"/>
      <c r="Q46" s="8" t="str">
        <f t="shared" si="8"/>
        <v/>
      </c>
      <c r="R46" s="8" t="str">
        <f t="shared" si="8"/>
        <v/>
      </c>
      <c r="S46" s="8" t="str">
        <f t="shared" si="8"/>
        <v/>
      </c>
      <c r="T46" s="8" t="str">
        <f t="shared" si="8"/>
        <v/>
      </c>
      <c r="U46" t="str">
        <f t="shared" si="8"/>
        <v/>
      </c>
      <c r="V46" t="str">
        <f t="shared" si="8"/>
        <v/>
      </c>
      <c r="W46" t="str">
        <f t="shared" si="8"/>
        <v/>
      </c>
      <c r="X46" t="str">
        <f t="shared" si="8"/>
        <v/>
      </c>
      <c r="Y46" t="str">
        <f t="shared" si="8"/>
        <v/>
      </c>
      <c r="Z46" t="str">
        <f t="shared" si="8"/>
        <v/>
      </c>
      <c r="AA46" t="str">
        <f t="shared" si="8"/>
        <v/>
      </c>
      <c r="AB46" t="str">
        <f t="shared" si="8"/>
        <v/>
      </c>
      <c r="AC46" t="str">
        <f t="shared" si="8"/>
        <v/>
      </c>
      <c r="AD46" t="str">
        <f t="shared" si="8"/>
        <v/>
      </c>
      <c r="AE46" t="str">
        <f t="shared" si="8"/>
        <v/>
      </c>
      <c r="AF46" t="str">
        <f t="shared" si="8"/>
        <v/>
      </c>
      <c r="AG46" t="str">
        <f t="shared" si="8"/>
        <v/>
      </c>
      <c r="AH46" t="str">
        <f t="shared" si="8"/>
        <v/>
      </c>
      <c r="AI46" t="str">
        <f t="shared" si="8"/>
        <v/>
      </c>
      <c r="AJ46" t="str">
        <f t="shared" si="8"/>
        <v/>
      </c>
      <c r="AK46" t="str">
        <f t="shared" si="8"/>
        <v/>
      </c>
      <c r="AL46" t="str">
        <f t="shared" si="8"/>
        <v/>
      </c>
      <c r="AM46" t="str">
        <f t="shared" si="8"/>
        <v/>
      </c>
      <c r="AN46" t="str">
        <f t="shared" si="8"/>
        <v/>
      </c>
      <c r="AO46" t="str">
        <f t="shared" si="8"/>
        <v/>
      </c>
      <c r="AP46" t="str">
        <f t="shared" si="8"/>
        <v/>
      </c>
      <c r="AQ46" t="str">
        <f t="shared" si="8"/>
        <v/>
      </c>
      <c r="AR46" t="str">
        <f t="shared" si="8"/>
        <v/>
      </c>
      <c r="AS46" t="str">
        <f t="shared" si="8"/>
        <v/>
      </c>
      <c r="AT46" t="str">
        <f t="shared" si="8"/>
        <v/>
      </c>
    </row>
    <row r="47" spans="1:50" ht="21.65" customHeight="1" x14ac:dyDescent="0.2">
      <c r="A47" t="str">
        <f t="shared" ref="A47:AT47" si="9">IF(A13="","",A13)</f>
        <v/>
      </c>
      <c r="B47" t="str">
        <f t="shared" si="9"/>
        <v/>
      </c>
      <c r="C47" t="str">
        <f t="shared" si="9"/>
        <v/>
      </c>
      <c r="F47" t="str">
        <f t="shared" si="9"/>
        <v/>
      </c>
      <c r="G47" t="str">
        <f t="shared" si="9"/>
        <v/>
      </c>
      <c r="H47" t="str">
        <f t="shared" si="9"/>
        <v/>
      </c>
      <c r="I47" t="str">
        <f t="shared" si="9"/>
        <v/>
      </c>
      <c r="J47" t="str">
        <f t="shared" si="9"/>
        <v/>
      </c>
      <c r="K47" t="str">
        <f t="shared" si="9"/>
        <v/>
      </c>
      <c r="L47" t="str">
        <f t="shared" si="9"/>
        <v/>
      </c>
      <c r="M47" t="str">
        <f t="shared" si="9"/>
        <v/>
      </c>
      <c r="N47" t="str">
        <f t="shared" si="9"/>
        <v/>
      </c>
      <c r="O47" t="str">
        <f t="shared" si="9"/>
        <v/>
      </c>
      <c r="P47" t="str">
        <f t="shared" si="9"/>
        <v/>
      </c>
      <c r="Q47" t="str">
        <f t="shared" si="9"/>
        <v/>
      </c>
      <c r="R47" t="str">
        <f t="shared" si="9"/>
        <v/>
      </c>
      <c r="S47" t="str">
        <f t="shared" si="9"/>
        <v/>
      </c>
      <c r="T47" t="str">
        <f t="shared" si="9"/>
        <v/>
      </c>
      <c r="U47" t="str">
        <f t="shared" si="9"/>
        <v/>
      </c>
      <c r="V47" t="str">
        <f t="shared" si="9"/>
        <v/>
      </c>
      <c r="W47" t="str">
        <f t="shared" si="9"/>
        <v/>
      </c>
      <c r="X47" t="str">
        <f t="shared" si="9"/>
        <v/>
      </c>
      <c r="Y47" t="str">
        <f t="shared" si="9"/>
        <v/>
      </c>
      <c r="Z47" t="str">
        <f t="shared" si="9"/>
        <v/>
      </c>
      <c r="AA47" t="str">
        <f t="shared" si="9"/>
        <v/>
      </c>
      <c r="AB47" t="str">
        <f t="shared" si="9"/>
        <v/>
      </c>
      <c r="AC47" t="str">
        <f t="shared" si="9"/>
        <v/>
      </c>
      <c r="AD47" t="str">
        <f t="shared" si="9"/>
        <v/>
      </c>
      <c r="AE47" t="str">
        <f t="shared" si="9"/>
        <v/>
      </c>
      <c r="AF47" t="str">
        <f t="shared" si="9"/>
        <v/>
      </c>
      <c r="AG47" t="str">
        <f t="shared" si="9"/>
        <v/>
      </c>
      <c r="AH47" t="str">
        <f t="shared" si="9"/>
        <v/>
      </c>
      <c r="AI47" t="str">
        <f t="shared" si="9"/>
        <v/>
      </c>
      <c r="AJ47" t="str">
        <f t="shared" si="9"/>
        <v/>
      </c>
      <c r="AK47" t="str">
        <f t="shared" si="9"/>
        <v/>
      </c>
      <c r="AL47" t="str">
        <f t="shared" si="9"/>
        <v/>
      </c>
      <c r="AM47" t="str">
        <f t="shared" si="9"/>
        <v/>
      </c>
      <c r="AN47" t="str">
        <f t="shared" si="9"/>
        <v/>
      </c>
      <c r="AO47" t="str">
        <f t="shared" si="9"/>
        <v/>
      </c>
      <c r="AP47" t="str">
        <f t="shared" si="9"/>
        <v/>
      </c>
      <c r="AQ47" t="str">
        <f t="shared" si="9"/>
        <v/>
      </c>
      <c r="AR47" t="str">
        <f t="shared" si="9"/>
        <v/>
      </c>
      <c r="AS47" t="str">
        <f t="shared" si="9"/>
        <v/>
      </c>
      <c r="AT47" t="str">
        <f t="shared" si="9"/>
        <v/>
      </c>
    </row>
    <row r="48" spans="1:50" ht="21.65" customHeight="1" x14ac:dyDescent="0.2">
      <c r="A48" t="str">
        <f>IF(A14="","",A14)</f>
        <v/>
      </c>
      <c r="B48" t="str">
        <f>IF(B14="","",B14)</f>
        <v/>
      </c>
      <c r="C48" t="str">
        <f>IF(C14="","",C14)</f>
        <v>(3)</v>
      </c>
      <c r="F48">
        <f ca="1">IF(F14="","",F14)</f>
        <v>7</v>
      </c>
      <c r="G48" s="25" t="str">
        <f>IF(G14="","",G14)</f>
        <v>ｘ</v>
      </c>
      <c r="H48" s="25"/>
      <c r="I48" s="25" t="str">
        <f>IF(I14="","",I14)</f>
        <v>＋</v>
      </c>
      <c r="J48" s="25"/>
      <c r="K48" s="25">
        <f ca="1">IF(K14="","",K14)</f>
        <v>17</v>
      </c>
      <c r="L48" s="25"/>
      <c r="M48" s="25" t="str">
        <f>IF(M14="","",M14)</f>
        <v>＝</v>
      </c>
      <c r="N48" s="25"/>
      <c r="O48">
        <f ca="1">IF(O14="","",O14)</f>
        <v>8</v>
      </c>
      <c r="P48" s="25" t="str">
        <f>IF(P14="","",P14)</f>
        <v>ｘ</v>
      </c>
      <c r="Q48" s="25"/>
      <c r="R48" s="25" t="str">
        <f ca="1">IF(R14="","",R14)</f>
        <v>＋</v>
      </c>
      <c r="S48" s="25"/>
      <c r="T48" s="25">
        <f ca="1">IF(T14="","",T14)</f>
        <v>19</v>
      </c>
      <c r="U48" s="25"/>
      <c r="V48" t="str">
        <f t="shared" ref="V48:AT48" si="10">IF(V14="","",V14)</f>
        <v/>
      </c>
      <c r="W48" t="str">
        <f t="shared" si="10"/>
        <v/>
      </c>
      <c r="X48" t="str">
        <f t="shared" si="10"/>
        <v/>
      </c>
      <c r="Y48" t="str">
        <f t="shared" si="10"/>
        <v/>
      </c>
      <c r="Z48" t="str">
        <f t="shared" si="10"/>
        <v/>
      </c>
      <c r="AA48" t="str">
        <f t="shared" si="10"/>
        <v/>
      </c>
      <c r="AB48" t="str">
        <f t="shared" si="10"/>
        <v/>
      </c>
      <c r="AC48" t="str">
        <f t="shared" si="10"/>
        <v/>
      </c>
      <c r="AD48" t="str">
        <f t="shared" si="10"/>
        <v/>
      </c>
      <c r="AE48" t="str">
        <f t="shared" si="10"/>
        <v/>
      </c>
      <c r="AF48" t="str">
        <f t="shared" si="10"/>
        <v/>
      </c>
      <c r="AG48" t="str">
        <f t="shared" si="10"/>
        <v/>
      </c>
      <c r="AH48" t="str">
        <f t="shared" si="10"/>
        <v/>
      </c>
      <c r="AI48" t="str">
        <f t="shared" si="10"/>
        <v/>
      </c>
      <c r="AJ48" t="str">
        <f t="shared" si="10"/>
        <v/>
      </c>
      <c r="AK48" t="str">
        <f t="shared" si="10"/>
        <v/>
      </c>
      <c r="AL48" t="str">
        <f t="shared" si="10"/>
        <v/>
      </c>
      <c r="AM48" t="str">
        <f t="shared" si="10"/>
        <v/>
      </c>
      <c r="AN48" t="str">
        <f t="shared" si="10"/>
        <v/>
      </c>
      <c r="AO48" t="str">
        <f t="shared" si="10"/>
        <v/>
      </c>
      <c r="AP48" t="str">
        <f t="shared" si="10"/>
        <v/>
      </c>
      <c r="AQ48" t="str">
        <f t="shared" si="10"/>
        <v/>
      </c>
      <c r="AR48" t="str">
        <f t="shared" si="10"/>
        <v/>
      </c>
      <c r="AS48" t="str">
        <f t="shared" si="10"/>
        <v/>
      </c>
      <c r="AT48" t="str">
        <f t="shared" si="10"/>
        <v/>
      </c>
    </row>
    <row r="49" spans="1:49" ht="21.65" customHeight="1" x14ac:dyDescent="0.2">
      <c r="A49" t="str">
        <f t="shared" ref="A49:AT49" si="11">IF(A15="","",A15)</f>
        <v/>
      </c>
      <c r="B49" t="str">
        <f t="shared" si="11"/>
        <v/>
      </c>
      <c r="C49" t="str">
        <f t="shared" si="11"/>
        <v/>
      </c>
      <c r="F49" s="8">
        <f ca="1">F48</f>
        <v>7</v>
      </c>
      <c r="G49" s="22" t="str">
        <f>G48</f>
        <v>ｘ</v>
      </c>
      <c r="H49" s="22" t="str">
        <f t="shared" si="11"/>
        <v/>
      </c>
      <c r="I49" s="22" t="s">
        <v>56</v>
      </c>
      <c r="J49" s="22" t="str">
        <f t="shared" si="11"/>
        <v/>
      </c>
      <c r="K49" s="8">
        <f ca="1">O48</f>
        <v>8</v>
      </c>
      <c r="L49" s="22" t="str">
        <f>P48</f>
        <v>ｘ</v>
      </c>
      <c r="M49" s="22"/>
      <c r="N49" s="27" t="s">
        <v>57</v>
      </c>
      <c r="O49" s="22"/>
      <c r="P49" s="22">
        <f ca="1">IF(R48="－",R48&amp;T48,T48)</f>
        <v>19</v>
      </c>
      <c r="Q49" s="22"/>
      <c r="R49" s="22"/>
      <c r="S49" s="22" t="s">
        <v>56</v>
      </c>
      <c r="T49" s="22"/>
      <c r="U49" s="22">
        <f ca="1">K48</f>
        <v>17</v>
      </c>
      <c r="V49" s="22"/>
      <c r="W49" t="str">
        <f t="shared" si="11"/>
        <v/>
      </c>
      <c r="X49" t="str">
        <f t="shared" si="11"/>
        <v/>
      </c>
      <c r="Y49" t="str">
        <f t="shared" si="11"/>
        <v/>
      </c>
      <c r="Z49" t="str">
        <f t="shared" si="11"/>
        <v/>
      </c>
      <c r="AA49" t="str">
        <f t="shared" si="11"/>
        <v/>
      </c>
      <c r="AB49" t="str">
        <f t="shared" si="11"/>
        <v/>
      </c>
      <c r="AC49" t="str">
        <f t="shared" si="11"/>
        <v/>
      </c>
      <c r="AD49" t="str">
        <f t="shared" si="11"/>
        <v/>
      </c>
      <c r="AE49" t="str">
        <f t="shared" si="11"/>
        <v/>
      </c>
      <c r="AF49" t="str">
        <f t="shared" si="11"/>
        <v/>
      </c>
      <c r="AG49" t="str">
        <f t="shared" si="11"/>
        <v/>
      </c>
      <c r="AH49" t="str">
        <f t="shared" si="11"/>
        <v/>
      </c>
      <c r="AI49" t="str">
        <f t="shared" si="11"/>
        <v/>
      </c>
      <c r="AJ49" t="str">
        <f t="shared" si="11"/>
        <v/>
      </c>
      <c r="AK49" t="str">
        <f t="shared" si="11"/>
        <v/>
      </c>
      <c r="AL49" t="str">
        <f t="shared" si="11"/>
        <v/>
      </c>
      <c r="AM49" t="str">
        <f t="shared" si="11"/>
        <v/>
      </c>
      <c r="AN49" t="str">
        <f t="shared" si="11"/>
        <v/>
      </c>
      <c r="AO49" t="str">
        <f t="shared" si="11"/>
        <v/>
      </c>
      <c r="AP49" t="str">
        <f t="shared" si="11"/>
        <v/>
      </c>
      <c r="AQ49" t="str">
        <f t="shared" si="11"/>
        <v/>
      </c>
      <c r="AR49" t="str">
        <f t="shared" si="11"/>
        <v/>
      </c>
      <c r="AS49" t="str">
        <f t="shared" si="11"/>
        <v/>
      </c>
      <c r="AT49" t="str">
        <f t="shared" si="11"/>
        <v/>
      </c>
    </row>
    <row r="50" spans="1:49" ht="21.65" customHeight="1" x14ac:dyDescent="0.2">
      <c r="A50" t="str">
        <f t="shared" ref="A50:AT50" si="12">IF(A16="","",A16)</f>
        <v/>
      </c>
      <c r="B50" t="str">
        <f t="shared" si="12"/>
        <v/>
      </c>
      <c r="C50" t="str">
        <f t="shared" si="12"/>
        <v/>
      </c>
      <c r="F50" t="str">
        <f t="shared" si="12"/>
        <v/>
      </c>
      <c r="G50" t="str">
        <f t="shared" si="12"/>
        <v/>
      </c>
      <c r="H50" t="str">
        <f t="shared" si="12"/>
        <v/>
      </c>
      <c r="I50" t="str">
        <f t="shared" si="12"/>
        <v/>
      </c>
      <c r="J50" s="32" t="str">
        <f ca="1">IF(AU50=0,"",IF(AU50=-1,"－",IF(AU50=1,"",AU50)))</f>
        <v>－</v>
      </c>
      <c r="K50" s="32"/>
      <c r="L50" s="22" t="str">
        <f ca="1">IF(AU50=0,"","ｘ")</f>
        <v>ｘ</v>
      </c>
      <c r="M50" s="22"/>
      <c r="N50" s="22" t="str">
        <f ca="1">IF(AU50=0,"","＝")</f>
        <v>＝</v>
      </c>
      <c r="O50" s="22"/>
      <c r="P50" s="22">
        <f ca="1">IF(AU50=0,"",AV50)</f>
        <v>2</v>
      </c>
      <c r="Q50" s="22"/>
      <c r="R50" s="22"/>
      <c r="S50" t="str">
        <f t="shared" si="12"/>
        <v/>
      </c>
      <c r="T50" t="str">
        <f t="shared" si="12"/>
        <v/>
      </c>
      <c r="U50" t="str">
        <f t="shared" si="12"/>
        <v/>
      </c>
      <c r="V50" t="str">
        <f t="shared" si="12"/>
        <v/>
      </c>
      <c r="W50" t="str">
        <f t="shared" si="12"/>
        <v/>
      </c>
      <c r="X50" t="str">
        <f t="shared" si="12"/>
        <v/>
      </c>
      <c r="Z50" t="str">
        <f t="shared" si="12"/>
        <v/>
      </c>
      <c r="AA50" t="str">
        <f t="shared" si="12"/>
        <v/>
      </c>
      <c r="AB50" t="str">
        <f t="shared" si="12"/>
        <v/>
      </c>
      <c r="AC50" t="str">
        <f t="shared" si="12"/>
        <v/>
      </c>
      <c r="AD50" t="str">
        <f t="shared" si="12"/>
        <v/>
      </c>
      <c r="AE50" t="str">
        <f t="shared" si="12"/>
        <v/>
      </c>
      <c r="AF50" t="str">
        <f t="shared" si="12"/>
        <v/>
      </c>
      <c r="AG50" t="str">
        <f t="shared" si="12"/>
        <v/>
      </c>
      <c r="AH50" t="str">
        <f t="shared" si="12"/>
        <v/>
      </c>
      <c r="AI50" t="str">
        <f t="shared" si="12"/>
        <v/>
      </c>
      <c r="AJ50" t="str">
        <f t="shared" si="12"/>
        <v/>
      </c>
      <c r="AK50" t="str">
        <f t="shared" si="12"/>
        <v/>
      </c>
      <c r="AL50" t="str">
        <f t="shared" si="12"/>
        <v/>
      </c>
      <c r="AM50" t="str">
        <f t="shared" si="12"/>
        <v/>
      </c>
      <c r="AN50" t="str">
        <f t="shared" si="12"/>
        <v/>
      </c>
      <c r="AO50" t="str">
        <f t="shared" si="12"/>
        <v/>
      </c>
      <c r="AP50" t="str">
        <f t="shared" si="12"/>
        <v/>
      </c>
      <c r="AQ50" t="str">
        <f t="shared" si="12"/>
        <v/>
      </c>
      <c r="AR50" t="str">
        <f t="shared" si="12"/>
        <v/>
      </c>
      <c r="AS50" t="str">
        <f t="shared" si="12"/>
        <v/>
      </c>
      <c r="AT50" t="str">
        <f t="shared" si="12"/>
        <v/>
      </c>
      <c r="AU50" s="7">
        <f ca="1">F49-K49</f>
        <v>-1</v>
      </c>
      <c r="AV50" s="7">
        <f ca="1">IF(P49="",-U49,P49-U49)</f>
        <v>2</v>
      </c>
    </row>
    <row r="51" spans="1:49" ht="21.65" customHeight="1" x14ac:dyDescent="0.2">
      <c r="A51" t="str">
        <f t="shared" ref="A51:AT51" si="13">IF(A17="","",A17)</f>
        <v/>
      </c>
      <c r="B51" t="str">
        <f t="shared" si="13"/>
        <v/>
      </c>
      <c r="C51" t="str">
        <f t="shared" si="13"/>
        <v/>
      </c>
      <c r="F51" t="str">
        <f t="shared" si="13"/>
        <v/>
      </c>
      <c r="G51" t="str">
        <f t="shared" si="13"/>
        <v/>
      </c>
      <c r="H51" t="str">
        <f t="shared" si="13"/>
        <v/>
      </c>
      <c r="I51" t="str">
        <f t="shared" si="13"/>
        <v/>
      </c>
      <c r="J51" t="str">
        <f t="shared" si="13"/>
        <v/>
      </c>
      <c r="K51" t="str">
        <f t="shared" si="13"/>
        <v/>
      </c>
      <c r="L51" s="22" t="str">
        <f ca="1">IF(AU50=0,"","ｘ")</f>
        <v>ｘ</v>
      </c>
      <c r="M51" s="22"/>
      <c r="N51" s="22" t="str">
        <f ca="1">IF(AU50=0,"","＝")</f>
        <v>＝</v>
      </c>
      <c r="O51" s="22"/>
      <c r="P51" s="22">
        <f ca="1">IF(AU50=0,"",AV50/AU50)</f>
        <v>-2</v>
      </c>
      <c r="Q51" s="22"/>
      <c r="R51" t="str">
        <f t="shared" si="13"/>
        <v/>
      </c>
      <c r="S51" t="str">
        <f t="shared" si="13"/>
        <v/>
      </c>
      <c r="T51" t="str">
        <f t="shared" si="13"/>
        <v/>
      </c>
      <c r="U51" t="str">
        <f t="shared" si="13"/>
        <v/>
      </c>
      <c r="V51" t="str">
        <f t="shared" si="13"/>
        <v/>
      </c>
      <c r="W51" t="str">
        <f t="shared" si="13"/>
        <v/>
      </c>
      <c r="X51" t="str">
        <f t="shared" si="13"/>
        <v/>
      </c>
      <c r="Y51" t="str">
        <f t="shared" si="13"/>
        <v/>
      </c>
      <c r="Z51" t="str">
        <f t="shared" si="13"/>
        <v/>
      </c>
      <c r="AA51" t="str">
        <f t="shared" si="13"/>
        <v/>
      </c>
      <c r="AB51" t="str">
        <f t="shared" si="13"/>
        <v/>
      </c>
      <c r="AC51" t="str">
        <f t="shared" si="13"/>
        <v/>
      </c>
      <c r="AD51" t="str">
        <f t="shared" si="13"/>
        <v/>
      </c>
      <c r="AE51" t="str">
        <f t="shared" si="13"/>
        <v/>
      </c>
      <c r="AF51" t="str">
        <f t="shared" si="13"/>
        <v/>
      </c>
      <c r="AG51" t="str">
        <f t="shared" si="13"/>
        <v/>
      </c>
      <c r="AH51" t="str">
        <f t="shared" si="13"/>
        <v/>
      </c>
      <c r="AI51" t="str">
        <f t="shared" si="13"/>
        <v/>
      </c>
      <c r="AJ51" t="str">
        <f t="shared" si="13"/>
        <v/>
      </c>
      <c r="AK51" t="str">
        <f t="shared" si="13"/>
        <v/>
      </c>
      <c r="AL51" t="str">
        <f t="shared" si="13"/>
        <v/>
      </c>
      <c r="AM51" t="str">
        <f t="shared" si="13"/>
        <v/>
      </c>
      <c r="AN51" t="str">
        <f t="shared" si="13"/>
        <v/>
      </c>
      <c r="AO51" t="str">
        <f t="shared" si="13"/>
        <v/>
      </c>
      <c r="AP51" t="str">
        <f t="shared" si="13"/>
        <v/>
      </c>
      <c r="AQ51" t="str">
        <f t="shared" si="13"/>
        <v/>
      </c>
      <c r="AR51" t="str">
        <f t="shared" si="13"/>
        <v/>
      </c>
      <c r="AS51" t="str">
        <f t="shared" si="13"/>
        <v/>
      </c>
      <c r="AT51" t="str">
        <f t="shared" si="13"/>
        <v/>
      </c>
    </row>
    <row r="52" spans="1:49" ht="21.65" customHeight="1" x14ac:dyDescent="0.2">
      <c r="A52" t="str">
        <f t="shared" ref="A52:AT52" si="14">IF(A18="","",A18)</f>
        <v/>
      </c>
      <c r="B52" t="str">
        <f t="shared" si="14"/>
        <v/>
      </c>
      <c r="C52" t="str">
        <f t="shared" si="14"/>
        <v/>
      </c>
      <c r="F52" t="str">
        <f t="shared" si="14"/>
        <v/>
      </c>
      <c r="G52" t="str">
        <f t="shared" si="14"/>
        <v/>
      </c>
      <c r="H52" t="str">
        <f t="shared" si="14"/>
        <v/>
      </c>
      <c r="I52" t="str">
        <f t="shared" si="14"/>
        <v/>
      </c>
      <c r="J52" t="str">
        <f t="shared" si="14"/>
        <v/>
      </c>
      <c r="K52" t="str">
        <f t="shared" si="14"/>
        <v/>
      </c>
      <c r="L52" t="str">
        <f t="shared" si="14"/>
        <v/>
      </c>
      <c r="M52" t="str">
        <f t="shared" si="14"/>
        <v/>
      </c>
      <c r="N52" t="str">
        <f t="shared" si="14"/>
        <v/>
      </c>
      <c r="O52" t="str">
        <f t="shared" si="14"/>
        <v/>
      </c>
      <c r="P52" t="str">
        <f t="shared" si="14"/>
        <v/>
      </c>
      <c r="Q52" t="str">
        <f t="shared" si="14"/>
        <v/>
      </c>
      <c r="R52" t="str">
        <f t="shared" si="14"/>
        <v/>
      </c>
      <c r="S52" t="str">
        <f t="shared" si="14"/>
        <v/>
      </c>
      <c r="T52" t="str">
        <f t="shared" si="14"/>
        <v/>
      </c>
      <c r="U52" t="str">
        <f t="shared" si="14"/>
        <v/>
      </c>
      <c r="V52" t="str">
        <f t="shared" si="14"/>
        <v/>
      </c>
      <c r="W52" t="str">
        <f t="shared" si="14"/>
        <v/>
      </c>
      <c r="X52" t="str">
        <f t="shared" si="14"/>
        <v/>
      </c>
      <c r="Y52" t="str">
        <f t="shared" si="14"/>
        <v/>
      </c>
      <c r="Z52" t="str">
        <f t="shared" si="14"/>
        <v/>
      </c>
      <c r="AA52" t="str">
        <f t="shared" si="14"/>
        <v/>
      </c>
      <c r="AB52" t="str">
        <f t="shared" si="14"/>
        <v/>
      </c>
      <c r="AC52" t="str">
        <f t="shared" si="14"/>
        <v/>
      </c>
      <c r="AD52" t="str">
        <f t="shared" si="14"/>
        <v/>
      </c>
      <c r="AE52" t="str">
        <f t="shared" si="14"/>
        <v/>
      </c>
      <c r="AF52" t="str">
        <f t="shared" si="14"/>
        <v/>
      </c>
      <c r="AG52" t="str">
        <f t="shared" si="14"/>
        <v/>
      </c>
      <c r="AH52" t="str">
        <f t="shared" si="14"/>
        <v/>
      </c>
      <c r="AI52" t="str">
        <f t="shared" si="14"/>
        <v/>
      </c>
      <c r="AJ52" t="str">
        <f t="shared" si="14"/>
        <v/>
      </c>
      <c r="AK52" t="str">
        <f t="shared" si="14"/>
        <v/>
      </c>
      <c r="AL52" t="str">
        <f t="shared" si="14"/>
        <v/>
      </c>
      <c r="AM52" t="str">
        <f t="shared" si="14"/>
        <v/>
      </c>
      <c r="AN52" t="str">
        <f t="shared" si="14"/>
        <v/>
      </c>
      <c r="AO52" t="str">
        <f t="shared" si="14"/>
        <v/>
      </c>
      <c r="AP52" t="str">
        <f t="shared" si="14"/>
        <v/>
      </c>
      <c r="AQ52" t="str">
        <f t="shared" si="14"/>
        <v/>
      </c>
      <c r="AR52" t="str">
        <f t="shared" si="14"/>
        <v/>
      </c>
      <c r="AS52" t="str">
        <f t="shared" si="14"/>
        <v/>
      </c>
      <c r="AT52" t="str">
        <f t="shared" si="14"/>
        <v/>
      </c>
    </row>
    <row r="53" spans="1:49" ht="21.65" customHeight="1" x14ac:dyDescent="0.2">
      <c r="A53" t="str">
        <f>IF(A19="","",A19)</f>
        <v/>
      </c>
      <c r="B53" t="str">
        <f>IF(B19="","",B19)</f>
        <v/>
      </c>
      <c r="C53" t="str">
        <f>IF(C19="","",C19)</f>
        <v>(4)</v>
      </c>
      <c r="F53" s="25">
        <f ca="1">IF(F19="","",F19)</f>
        <v>11</v>
      </c>
      <c r="G53" s="25"/>
      <c r="H53" s="25" t="str">
        <f>IF(H19="","",H19)</f>
        <v>－</v>
      </c>
      <c r="I53" s="25"/>
      <c r="J53">
        <f ca="1">IF(J19="","",J19)</f>
        <v>5</v>
      </c>
      <c r="K53" s="25" t="str">
        <f>IF(K19="","",K19)</f>
        <v>ｘ</v>
      </c>
      <c r="L53" s="25"/>
      <c r="M53" s="25" t="str">
        <f>IF(M19="","",M19)</f>
        <v>＝</v>
      </c>
      <c r="N53" s="25"/>
      <c r="O53" s="25" t="str">
        <f ca="1">IF(O19="","",O19)</f>
        <v>50</v>
      </c>
      <c r="P53" s="25"/>
      <c r="Q53" s="25"/>
      <c r="R53" s="25" t="str">
        <f>IF(R19="","",R19)</f>
        <v>＋</v>
      </c>
      <c r="S53" s="25"/>
      <c r="T53">
        <f ca="1">IF(T19="","",T19)</f>
        <v>8</v>
      </c>
      <c r="U53" s="25" t="str">
        <f>IF(U19="","",U19)</f>
        <v>ｘ</v>
      </c>
      <c r="V53" s="25"/>
      <c r="W53" t="str">
        <f t="shared" ref="W53:AT53" si="15">IF(W19="","",W19)</f>
        <v/>
      </c>
      <c r="X53" t="str">
        <f t="shared" si="15"/>
        <v/>
      </c>
      <c r="Y53" t="str">
        <f t="shared" si="15"/>
        <v/>
      </c>
      <c r="Z53" t="str">
        <f t="shared" si="15"/>
        <v/>
      </c>
      <c r="AA53" t="str">
        <f t="shared" si="15"/>
        <v/>
      </c>
      <c r="AB53" t="str">
        <f t="shared" si="15"/>
        <v/>
      </c>
      <c r="AC53" t="str">
        <f t="shared" si="15"/>
        <v/>
      </c>
      <c r="AD53" t="str">
        <f t="shared" si="15"/>
        <v/>
      </c>
      <c r="AE53" t="str">
        <f t="shared" si="15"/>
        <v/>
      </c>
      <c r="AF53" t="str">
        <f t="shared" si="15"/>
        <v/>
      </c>
      <c r="AG53" t="str">
        <f t="shared" si="15"/>
        <v/>
      </c>
      <c r="AH53" t="str">
        <f t="shared" si="15"/>
        <v/>
      </c>
      <c r="AI53" t="str">
        <f t="shared" si="15"/>
        <v/>
      </c>
      <c r="AJ53" t="str">
        <f t="shared" si="15"/>
        <v/>
      </c>
      <c r="AK53" t="str">
        <f t="shared" si="15"/>
        <v/>
      </c>
      <c r="AL53" t="str">
        <f t="shared" si="15"/>
        <v/>
      </c>
      <c r="AM53" t="str">
        <f t="shared" si="15"/>
        <v/>
      </c>
      <c r="AN53" t="str">
        <f t="shared" si="15"/>
        <v/>
      </c>
      <c r="AO53" t="str">
        <f t="shared" si="15"/>
        <v/>
      </c>
      <c r="AP53" t="str">
        <f t="shared" si="15"/>
        <v/>
      </c>
      <c r="AQ53" t="str">
        <f t="shared" si="15"/>
        <v/>
      </c>
      <c r="AR53" t="str">
        <f t="shared" si="15"/>
        <v/>
      </c>
      <c r="AS53" t="str">
        <f t="shared" si="15"/>
        <v/>
      </c>
      <c r="AT53" t="str">
        <f t="shared" si="15"/>
        <v/>
      </c>
    </row>
    <row r="54" spans="1:49" ht="21.65" customHeight="1" x14ac:dyDescent="0.2">
      <c r="A54" t="str">
        <f t="shared" ref="A54:AT54" si="16">IF(A20="","",A20)</f>
        <v/>
      </c>
      <c r="B54" t="str">
        <f t="shared" si="16"/>
        <v/>
      </c>
      <c r="C54" t="str">
        <f t="shared" si="16"/>
        <v/>
      </c>
      <c r="F54" s="22" t="str">
        <f>H53</f>
        <v>－</v>
      </c>
      <c r="G54" s="22" t="str">
        <f t="shared" si="16"/>
        <v/>
      </c>
      <c r="H54" s="8">
        <f ca="1">J53</f>
        <v>5</v>
      </c>
      <c r="I54" s="22" t="str">
        <f>K53</f>
        <v>ｘ</v>
      </c>
      <c r="J54" s="22" t="str">
        <f t="shared" si="16"/>
        <v/>
      </c>
      <c r="K54" s="22" t="s">
        <v>9</v>
      </c>
      <c r="L54" s="22"/>
      <c r="M54" s="8">
        <f ca="1">T53</f>
        <v>8</v>
      </c>
      <c r="N54" s="22" t="str">
        <f>U53</f>
        <v>ｘ</v>
      </c>
      <c r="O54" s="22"/>
      <c r="P54" s="27" t="s">
        <v>10</v>
      </c>
      <c r="Q54" s="22"/>
      <c r="R54" s="22" t="str">
        <f ca="1">IF(O53="","",O53)</f>
        <v>50</v>
      </c>
      <c r="S54" s="22"/>
      <c r="T54" s="22"/>
      <c r="U54" s="22" t="s">
        <v>9</v>
      </c>
      <c r="V54" s="22"/>
      <c r="W54" s="22">
        <f ca="1">F53</f>
        <v>11</v>
      </c>
      <c r="X54" s="22"/>
      <c r="Y54" t="str">
        <f t="shared" si="16"/>
        <v/>
      </c>
      <c r="Z54" t="str">
        <f t="shared" si="16"/>
        <v/>
      </c>
      <c r="AA54" t="str">
        <f t="shared" si="16"/>
        <v/>
      </c>
      <c r="AB54" t="str">
        <f t="shared" si="16"/>
        <v/>
      </c>
      <c r="AC54" t="str">
        <f t="shared" si="16"/>
        <v/>
      </c>
      <c r="AD54" t="str">
        <f t="shared" si="16"/>
        <v/>
      </c>
      <c r="AE54" t="str">
        <f t="shared" si="16"/>
        <v/>
      </c>
      <c r="AF54" t="str">
        <f t="shared" si="16"/>
        <v/>
      </c>
      <c r="AG54" t="str">
        <f t="shared" si="16"/>
        <v/>
      </c>
      <c r="AH54" t="str">
        <f t="shared" si="16"/>
        <v/>
      </c>
      <c r="AI54" t="str">
        <f t="shared" si="16"/>
        <v/>
      </c>
      <c r="AJ54" t="str">
        <f t="shared" si="16"/>
        <v/>
      </c>
      <c r="AK54" t="str">
        <f t="shared" si="16"/>
        <v/>
      </c>
      <c r="AL54" t="str">
        <f t="shared" si="16"/>
        <v/>
      </c>
      <c r="AM54" t="str">
        <f t="shared" si="16"/>
        <v/>
      </c>
      <c r="AN54" t="str">
        <f t="shared" si="16"/>
        <v/>
      </c>
      <c r="AO54" t="str">
        <f t="shared" si="16"/>
        <v/>
      </c>
      <c r="AP54" t="str">
        <f t="shared" si="16"/>
        <v/>
      </c>
      <c r="AQ54" t="str">
        <f t="shared" si="16"/>
        <v/>
      </c>
      <c r="AR54" t="str">
        <f t="shared" si="16"/>
        <v/>
      </c>
      <c r="AS54" t="str">
        <f t="shared" si="16"/>
        <v/>
      </c>
      <c r="AT54" t="str">
        <f t="shared" si="16"/>
        <v/>
      </c>
    </row>
    <row r="55" spans="1:49" ht="21.65" customHeight="1" x14ac:dyDescent="0.2">
      <c r="A55" t="str">
        <f t="shared" ref="A55:AT55" si="17">IF(A21="","",A21)</f>
        <v/>
      </c>
      <c r="B55" t="str">
        <f t="shared" si="17"/>
        <v/>
      </c>
      <c r="C55" t="str">
        <f t="shared" si="17"/>
        <v/>
      </c>
      <c r="F55" s="8" t="str">
        <f t="shared" si="17"/>
        <v/>
      </c>
      <c r="G55" s="8" t="str">
        <f t="shared" si="17"/>
        <v/>
      </c>
      <c r="H55" s="8" t="str">
        <f t="shared" si="17"/>
        <v/>
      </c>
      <c r="I55" s="8" t="str">
        <f t="shared" si="17"/>
        <v/>
      </c>
      <c r="J55" s="8" t="str">
        <f t="shared" si="17"/>
        <v/>
      </c>
      <c r="K55" s="22">
        <f ca="1">AU55</f>
        <v>-13</v>
      </c>
      <c r="L55" s="22"/>
      <c r="M55" s="22"/>
      <c r="N55" s="22" t="s">
        <v>8</v>
      </c>
      <c r="O55" s="22"/>
      <c r="P55" s="22" t="s">
        <v>10</v>
      </c>
      <c r="Q55" s="22"/>
      <c r="R55" s="22">
        <f ca="1">AV55</f>
        <v>39</v>
      </c>
      <c r="S55" s="22"/>
      <c r="T55" s="22"/>
      <c r="U55" s="8" t="str">
        <f t="shared" si="17"/>
        <v/>
      </c>
      <c r="V55" s="8" t="str">
        <f t="shared" si="17"/>
        <v/>
      </c>
      <c r="W55" s="8" t="str">
        <f t="shared" si="17"/>
        <v/>
      </c>
      <c r="X55" s="8" t="str">
        <f t="shared" si="17"/>
        <v/>
      </c>
      <c r="Y55" t="str">
        <f t="shared" si="17"/>
        <v/>
      </c>
      <c r="Z55" t="str">
        <f t="shared" si="17"/>
        <v/>
      </c>
      <c r="AA55" t="str">
        <f t="shared" si="17"/>
        <v/>
      </c>
      <c r="AB55" t="str">
        <f t="shared" si="17"/>
        <v/>
      </c>
      <c r="AC55" t="str">
        <f t="shared" si="17"/>
        <v/>
      </c>
      <c r="AD55" t="str">
        <f t="shared" si="17"/>
        <v/>
      </c>
      <c r="AE55" t="str">
        <f t="shared" si="17"/>
        <v/>
      </c>
      <c r="AF55" t="str">
        <f t="shared" si="17"/>
        <v/>
      </c>
      <c r="AG55" t="str">
        <f t="shared" si="17"/>
        <v/>
      </c>
      <c r="AH55" t="str">
        <f t="shared" si="17"/>
        <v/>
      </c>
      <c r="AI55" t="str">
        <f t="shared" si="17"/>
        <v/>
      </c>
      <c r="AJ55" t="str">
        <f t="shared" si="17"/>
        <v/>
      </c>
      <c r="AK55" t="str">
        <f t="shared" si="17"/>
        <v/>
      </c>
      <c r="AL55" t="str">
        <f t="shared" si="17"/>
        <v/>
      </c>
      <c r="AM55" t="str">
        <f t="shared" si="17"/>
        <v/>
      </c>
      <c r="AN55" t="str">
        <f t="shared" si="17"/>
        <v/>
      </c>
      <c r="AO55" t="str">
        <f t="shared" si="17"/>
        <v/>
      </c>
      <c r="AP55" t="str">
        <f t="shared" si="17"/>
        <v/>
      </c>
      <c r="AQ55" t="str">
        <f t="shared" si="17"/>
        <v/>
      </c>
      <c r="AR55" t="str">
        <f t="shared" si="17"/>
        <v/>
      </c>
      <c r="AS55" t="str">
        <f t="shared" si="17"/>
        <v/>
      </c>
      <c r="AT55" t="str">
        <f t="shared" si="17"/>
        <v/>
      </c>
      <c r="AU55" s="7">
        <f ca="1">-H54-M54</f>
        <v>-13</v>
      </c>
      <c r="AV55" s="7">
        <f ca="1">IF(R54="",-W54,R54-W54)</f>
        <v>39</v>
      </c>
    </row>
    <row r="56" spans="1:49" ht="21.65" customHeight="1" x14ac:dyDescent="0.2">
      <c r="A56" t="str">
        <f t="shared" ref="A56:AT56" si="18">IF(A22="","",A22)</f>
        <v/>
      </c>
      <c r="B56" t="str">
        <f t="shared" si="18"/>
        <v/>
      </c>
      <c r="C56" t="str">
        <f t="shared" si="18"/>
        <v/>
      </c>
      <c r="F56" s="8" t="str">
        <f t="shared" si="18"/>
        <v/>
      </c>
      <c r="G56" s="8" t="str">
        <f t="shared" si="18"/>
        <v/>
      </c>
      <c r="H56" s="8" t="str">
        <f t="shared" si="18"/>
        <v/>
      </c>
      <c r="I56" s="8" t="str">
        <f t="shared" si="18"/>
        <v/>
      </c>
      <c r="J56" s="8" t="str">
        <f t="shared" si="18"/>
        <v/>
      </c>
      <c r="K56" s="8" t="str">
        <f t="shared" si="18"/>
        <v/>
      </c>
      <c r="L56" s="8" t="str">
        <f t="shared" si="18"/>
        <v/>
      </c>
      <c r="M56" s="8" t="str">
        <f t="shared" si="18"/>
        <v/>
      </c>
      <c r="N56" s="22" t="s">
        <v>8</v>
      </c>
      <c r="O56" s="22"/>
      <c r="P56" s="22" t="s">
        <v>10</v>
      </c>
      <c r="Q56" s="22"/>
      <c r="R56" s="22">
        <f ca="1">AV55/AU55</f>
        <v>-3</v>
      </c>
      <c r="S56" s="22"/>
      <c r="T56" s="22"/>
      <c r="U56" s="8" t="str">
        <f t="shared" si="18"/>
        <v/>
      </c>
      <c r="V56" s="8" t="str">
        <f t="shared" si="18"/>
        <v/>
      </c>
      <c r="W56" s="8" t="str">
        <f t="shared" si="18"/>
        <v/>
      </c>
      <c r="X56" s="8" t="str">
        <f t="shared" si="18"/>
        <v/>
      </c>
      <c r="Y56" t="str">
        <f t="shared" si="18"/>
        <v/>
      </c>
      <c r="Z56" t="str">
        <f t="shared" si="18"/>
        <v/>
      </c>
      <c r="AA56" t="str">
        <f t="shared" si="18"/>
        <v/>
      </c>
      <c r="AB56" t="str">
        <f t="shared" si="18"/>
        <v/>
      </c>
      <c r="AC56" t="str">
        <f t="shared" si="18"/>
        <v/>
      </c>
      <c r="AD56" t="str">
        <f t="shared" si="18"/>
        <v/>
      </c>
      <c r="AE56" t="str">
        <f t="shared" si="18"/>
        <v/>
      </c>
      <c r="AF56" t="str">
        <f t="shared" si="18"/>
        <v/>
      </c>
      <c r="AG56" t="str">
        <f t="shared" si="18"/>
        <v/>
      </c>
      <c r="AH56" t="str">
        <f t="shared" si="18"/>
        <v/>
      </c>
      <c r="AI56" t="str">
        <f t="shared" si="18"/>
        <v/>
      </c>
      <c r="AJ56" t="str">
        <f t="shared" si="18"/>
        <v/>
      </c>
      <c r="AK56" t="str">
        <f t="shared" si="18"/>
        <v/>
      </c>
      <c r="AL56" t="str">
        <f t="shared" si="18"/>
        <v/>
      </c>
      <c r="AM56" t="str">
        <f t="shared" si="18"/>
        <v/>
      </c>
      <c r="AN56" t="str">
        <f t="shared" si="18"/>
        <v/>
      </c>
      <c r="AO56" t="str">
        <f t="shared" si="18"/>
        <v/>
      </c>
      <c r="AP56" t="str">
        <f t="shared" si="18"/>
        <v/>
      </c>
      <c r="AQ56" t="str">
        <f t="shared" si="18"/>
        <v/>
      </c>
      <c r="AR56" t="str">
        <f t="shared" si="18"/>
        <v/>
      </c>
      <c r="AS56" t="str">
        <f t="shared" si="18"/>
        <v/>
      </c>
      <c r="AT56" t="str">
        <f t="shared" si="18"/>
        <v/>
      </c>
    </row>
    <row r="57" spans="1:49" ht="21.65" customHeight="1" x14ac:dyDescent="0.2">
      <c r="A57" t="str">
        <f t="shared" ref="A57:AT57" si="19">IF(A23="","",A23)</f>
        <v/>
      </c>
      <c r="B57" t="str">
        <f t="shared" si="19"/>
        <v/>
      </c>
      <c r="C57" t="str">
        <f t="shared" si="19"/>
        <v/>
      </c>
      <c r="F57" t="str">
        <f t="shared" si="19"/>
        <v/>
      </c>
      <c r="G57" t="str">
        <f t="shared" si="19"/>
        <v/>
      </c>
      <c r="H57" t="str">
        <f t="shared" si="19"/>
        <v/>
      </c>
      <c r="I57" t="str">
        <f t="shared" si="19"/>
        <v/>
      </c>
      <c r="J57" t="str">
        <f t="shared" si="19"/>
        <v/>
      </c>
      <c r="K57" t="str">
        <f t="shared" si="19"/>
        <v/>
      </c>
      <c r="L57" t="str">
        <f t="shared" si="19"/>
        <v/>
      </c>
      <c r="M57" t="str">
        <f t="shared" si="19"/>
        <v/>
      </c>
      <c r="N57" t="str">
        <f t="shared" si="19"/>
        <v/>
      </c>
      <c r="O57" t="str">
        <f t="shared" si="19"/>
        <v/>
      </c>
      <c r="P57" t="str">
        <f t="shared" si="19"/>
        <v/>
      </c>
      <c r="Q57" t="str">
        <f t="shared" si="19"/>
        <v/>
      </c>
      <c r="R57" t="str">
        <f t="shared" si="19"/>
        <v/>
      </c>
      <c r="S57" t="str">
        <f t="shared" si="19"/>
        <v/>
      </c>
      <c r="T57" t="str">
        <f t="shared" si="19"/>
        <v/>
      </c>
      <c r="U57" t="str">
        <f t="shared" si="19"/>
        <v/>
      </c>
      <c r="V57" t="str">
        <f t="shared" si="19"/>
        <v/>
      </c>
      <c r="W57" t="str">
        <f t="shared" si="19"/>
        <v/>
      </c>
      <c r="X57" t="str">
        <f t="shared" si="19"/>
        <v/>
      </c>
      <c r="Y57" t="str">
        <f t="shared" si="19"/>
        <v/>
      </c>
      <c r="Z57" t="str">
        <f t="shared" si="19"/>
        <v/>
      </c>
      <c r="AA57" t="str">
        <f t="shared" si="19"/>
        <v/>
      </c>
      <c r="AB57" t="str">
        <f t="shared" si="19"/>
        <v/>
      </c>
      <c r="AC57" t="str">
        <f t="shared" si="19"/>
        <v/>
      </c>
      <c r="AD57" t="str">
        <f t="shared" si="19"/>
        <v/>
      </c>
      <c r="AE57" t="str">
        <f t="shared" si="19"/>
        <v/>
      </c>
      <c r="AF57" t="str">
        <f t="shared" si="19"/>
        <v/>
      </c>
      <c r="AG57" t="str">
        <f t="shared" si="19"/>
        <v/>
      </c>
      <c r="AH57" t="str">
        <f t="shared" si="19"/>
        <v/>
      </c>
      <c r="AI57" t="str">
        <f t="shared" si="19"/>
        <v/>
      </c>
      <c r="AJ57" t="str">
        <f t="shared" si="19"/>
        <v/>
      </c>
      <c r="AK57" t="str">
        <f t="shared" si="19"/>
        <v/>
      </c>
      <c r="AL57" t="str">
        <f t="shared" si="19"/>
        <v/>
      </c>
      <c r="AM57" t="str">
        <f t="shared" si="19"/>
        <v/>
      </c>
      <c r="AN57" t="str">
        <f t="shared" si="19"/>
        <v/>
      </c>
      <c r="AO57" t="str">
        <f t="shared" si="19"/>
        <v/>
      </c>
      <c r="AP57" t="str">
        <f t="shared" si="19"/>
        <v/>
      </c>
      <c r="AQ57" t="str">
        <f t="shared" si="19"/>
        <v/>
      </c>
      <c r="AR57" t="str">
        <f t="shared" si="19"/>
        <v/>
      </c>
      <c r="AS57" t="str">
        <f t="shared" si="19"/>
        <v/>
      </c>
      <c r="AT57" t="str">
        <f t="shared" si="19"/>
        <v/>
      </c>
    </row>
    <row r="58" spans="1:49" ht="21.65" customHeight="1" x14ac:dyDescent="0.2">
      <c r="A58" t="str">
        <f>IF(A24="","",A24)</f>
        <v/>
      </c>
      <c r="B58" t="str">
        <f>IF(B24="","",B24)</f>
        <v/>
      </c>
      <c r="C58" t="str">
        <f>IF(C24="","",C24)</f>
        <v>(5)</v>
      </c>
      <c r="F58">
        <f ca="1">IF(F24="","",F24)</f>
        <v>5</v>
      </c>
      <c r="G58" s="25" t="str">
        <f>IF(G24="","",G24)</f>
        <v>－</v>
      </c>
      <c r="H58" s="25"/>
      <c r="I58" s="25" t="str">
        <f>IF(I24="","",I24)</f>
        <v>ｘ</v>
      </c>
      <c r="J58" s="25"/>
      <c r="K58" s="25" t="str">
        <f>IF(K24="","",K24)</f>
        <v>＝</v>
      </c>
      <c r="L58" s="25"/>
      <c r="M58">
        <f ca="1">IF(M24="","",M24)</f>
        <v>3</v>
      </c>
      <c r="N58" s="25" t="str">
        <f>IF(N24="","",N24)</f>
        <v>ｘ</v>
      </c>
      <c r="O58" s="25"/>
      <c r="P58" s="25" t="str">
        <f>IF(P24="","",P24)</f>
        <v>－</v>
      </c>
      <c r="Q58" s="25"/>
      <c r="R58">
        <f t="shared" ref="R58:AT58" ca="1" si="20">IF(R24="","",R24)</f>
        <v>5</v>
      </c>
      <c r="S58" t="str">
        <f t="shared" si="20"/>
        <v/>
      </c>
      <c r="T58" t="str">
        <f t="shared" si="20"/>
        <v/>
      </c>
      <c r="U58" t="str">
        <f t="shared" si="20"/>
        <v/>
      </c>
      <c r="V58" t="str">
        <f t="shared" si="20"/>
        <v/>
      </c>
      <c r="W58" t="str">
        <f t="shared" si="20"/>
        <v/>
      </c>
      <c r="X58" t="str">
        <f t="shared" si="20"/>
        <v/>
      </c>
      <c r="Y58" t="str">
        <f t="shared" si="20"/>
        <v/>
      </c>
      <c r="Z58" t="str">
        <f t="shared" si="20"/>
        <v/>
      </c>
      <c r="AA58" t="str">
        <f t="shared" si="20"/>
        <v/>
      </c>
      <c r="AB58" t="str">
        <f t="shared" si="20"/>
        <v/>
      </c>
      <c r="AC58" t="str">
        <f t="shared" si="20"/>
        <v/>
      </c>
      <c r="AD58" t="str">
        <f t="shared" si="20"/>
        <v/>
      </c>
      <c r="AE58" t="str">
        <f t="shared" si="20"/>
        <v/>
      </c>
      <c r="AF58" t="str">
        <f t="shared" si="20"/>
        <v/>
      </c>
      <c r="AG58" t="str">
        <f t="shared" si="20"/>
        <v/>
      </c>
      <c r="AH58" t="str">
        <f t="shared" si="20"/>
        <v/>
      </c>
      <c r="AI58" t="str">
        <f t="shared" si="20"/>
        <v/>
      </c>
      <c r="AJ58" t="str">
        <f t="shared" si="20"/>
        <v/>
      </c>
      <c r="AK58" t="str">
        <f t="shared" si="20"/>
        <v/>
      </c>
      <c r="AL58" t="str">
        <f t="shared" si="20"/>
        <v/>
      </c>
      <c r="AM58" t="str">
        <f t="shared" si="20"/>
        <v/>
      </c>
      <c r="AN58" t="str">
        <f t="shared" si="20"/>
        <v/>
      </c>
      <c r="AO58" t="str">
        <f t="shared" si="20"/>
        <v/>
      </c>
      <c r="AP58" t="str">
        <f t="shared" si="20"/>
        <v/>
      </c>
      <c r="AQ58" t="str">
        <f t="shared" si="20"/>
        <v/>
      </c>
      <c r="AR58" t="str">
        <f t="shared" si="20"/>
        <v/>
      </c>
      <c r="AS58" t="str">
        <f t="shared" si="20"/>
        <v/>
      </c>
      <c r="AT58" t="str">
        <f t="shared" si="20"/>
        <v/>
      </c>
    </row>
    <row r="59" spans="1:49" ht="21.65" customHeight="1" x14ac:dyDescent="0.2">
      <c r="A59" t="str">
        <f t="shared" ref="A59:AT59" si="21">IF(A25="","",A25)</f>
        <v/>
      </c>
      <c r="B59" t="str">
        <f t="shared" si="21"/>
        <v/>
      </c>
      <c r="C59" t="str">
        <f t="shared" si="21"/>
        <v/>
      </c>
      <c r="F59" s="22" t="str">
        <f>G58</f>
        <v>－</v>
      </c>
      <c r="G59" s="22"/>
      <c r="H59" s="22" t="str">
        <f>I58</f>
        <v>ｘ</v>
      </c>
      <c r="I59" s="22"/>
      <c r="J59" s="22" t="s">
        <v>58</v>
      </c>
      <c r="K59" s="22"/>
      <c r="L59" s="8">
        <f ca="1">M58</f>
        <v>3</v>
      </c>
      <c r="M59" s="22" t="str">
        <f>N58</f>
        <v>ｘ</v>
      </c>
      <c r="N59" s="22"/>
      <c r="O59" s="27" t="s">
        <v>59</v>
      </c>
      <c r="P59" s="22"/>
      <c r="Q59" s="22" t="str">
        <f>P58</f>
        <v>－</v>
      </c>
      <c r="R59" s="22"/>
      <c r="S59" s="8">
        <f ca="1">R58</f>
        <v>5</v>
      </c>
      <c r="T59" s="22" t="s">
        <v>58</v>
      </c>
      <c r="U59" s="22"/>
      <c r="V59" s="8">
        <f ca="1">F58</f>
        <v>5</v>
      </c>
      <c r="W59" t="str">
        <f t="shared" si="21"/>
        <v/>
      </c>
      <c r="X59" t="str">
        <f t="shared" si="21"/>
        <v/>
      </c>
      <c r="Y59" t="str">
        <f t="shared" si="21"/>
        <v/>
      </c>
      <c r="Z59" t="str">
        <f t="shared" si="21"/>
        <v/>
      </c>
      <c r="AA59" t="str">
        <f t="shared" si="21"/>
        <v/>
      </c>
      <c r="AB59" t="str">
        <f t="shared" si="21"/>
        <v/>
      </c>
      <c r="AC59" t="str">
        <f t="shared" si="21"/>
        <v/>
      </c>
      <c r="AD59" t="str">
        <f t="shared" si="21"/>
        <v/>
      </c>
      <c r="AE59" t="str">
        <f t="shared" si="21"/>
        <v/>
      </c>
      <c r="AF59" t="str">
        <f t="shared" si="21"/>
        <v/>
      </c>
      <c r="AG59" t="str">
        <f t="shared" si="21"/>
        <v/>
      </c>
      <c r="AH59" t="str">
        <f t="shared" si="21"/>
        <v/>
      </c>
      <c r="AI59" t="str">
        <f t="shared" si="21"/>
        <v/>
      </c>
      <c r="AJ59" t="str">
        <f t="shared" si="21"/>
        <v/>
      </c>
      <c r="AK59" t="str">
        <f t="shared" si="21"/>
        <v/>
      </c>
      <c r="AL59" t="str">
        <f t="shared" si="21"/>
        <v/>
      </c>
      <c r="AM59" t="str">
        <f t="shared" si="21"/>
        <v/>
      </c>
      <c r="AN59" t="str">
        <f t="shared" si="21"/>
        <v/>
      </c>
      <c r="AO59" t="str">
        <f t="shared" si="21"/>
        <v/>
      </c>
      <c r="AP59" t="str">
        <f t="shared" si="21"/>
        <v/>
      </c>
      <c r="AQ59" t="str">
        <f t="shared" si="21"/>
        <v/>
      </c>
      <c r="AR59" t="str">
        <f t="shared" si="21"/>
        <v/>
      </c>
      <c r="AS59" t="str">
        <f t="shared" si="21"/>
        <v/>
      </c>
      <c r="AT59" t="str">
        <f t="shared" si="21"/>
        <v/>
      </c>
    </row>
    <row r="60" spans="1:49" ht="21.65" customHeight="1" x14ac:dyDescent="0.2">
      <c r="A60" t="str">
        <f t="shared" ref="A60:AT60" si="22">IF(A26="","",A26)</f>
        <v/>
      </c>
      <c r="B60" t="str">
        <f t="shared" si="22"/>
        <v/>
      </c>
      <c r="C60" t="str">
        <f t="shared" si="22"/>
        <v/>
      </c>
      <c r="F60" s="8" t="str">
        <f t="shared" si="22"/>
        <v/>
      </c>
      <c r="G60" s="8" t="str">
        <f t="shared" si="22"/>
        <v/>
      </c>
      <c r="H60" s="8" t="str">
        <f t="shared" si="22"/>
        <v/>
      </c>
      <c r="I60" s="8" t="str">
        <f t="shared" si="22"/>
        <v/>
      </c>
      <c r="J60" s="32">
        <f ca="1">AU60</f>
        <v>-4</v>
      </c>
      <c r="K60" s="32"/>
      <c r="L60" s="32"/>
      <c r="M60" s="22" t="s">
        <v>60</v>
      </c>
      <c r="N60" s="22"/>
      <c r="O60" s="22" t="s">
        <v>59</v>
      </c>
      <c r="P60" s="22"/>
      <c r="Q60" s="22">
        <f ca="1">AV60</f>
        <v>-10</v>
      </c>
      <c r="R60" s="22"/>
      <c r="S60" s="22"/>
      <c r="T60" s="8" t="str">
        <f t="shared" si="22"/>
        <v/>
      </c>
      <c r="U60" s="8" t="str">
        <f t="shared" si="22"/>
        <v/>
      </c>
      <c r="V60" s="8" t="str">
        <f t="shared" si="22"/>
        <v/>
      </c>
      <c r="W60" t="str">
        <f t="shared" si="22"/>
        <v/>
      </c>
      <c r="X60" t="str">
        <f t="shared" si="22"/>
        <v/>
      </c>
      <c r="Y60" t="str">
        <f t="shared" si="22"/>
        <v/>
      </c>
      <c r="Z60" t="str">
        <f t="shared" si="22"/>
        <v/>
      </c>
      <c r="AA60" t="str">
        <f t="shared" si="22"/>
        <v/>
      </c>
      <c r="AB60" t="str">
        <f t="shared" si="22"/>
        <v/>
      </c>
      <c r="AC60" t="str">
        <f t="shared" si="22"/>
        <v/>
      </c>
      <c r="AD60" t="str">
        <f t="shared" si="22"/>
        <v/>
      </c>
      <c r="AE60" t="str">
        <f t="shared" si="22"/>
        <v/>
      </c>
      <c r="AF60" t="str">
        <f t="shared" si="22"/>
        <v/>
      </c>
      <c r="AG60" t="str">
        <f t="shared" si="22"/>
        <v/>
      </c>
      <c r="AH60" t="str">
        <f t="shared" si="22"/>
        <v/>
      </c>
      <c r="AI60" t="str">
        <f t="shared" si="22"/>
        <v/>
      </c>
      <c r="AJ60" t="str">
        <f t="shared" si="22"/>
        <v/>
      </c>
      <c r="AK60" t="str">
        <f t="shared" si="22"/>
        <v/>
      </c>
      <c r="AL60" t="str">
        <f t="shared" si="22"/>
        <v/>
      </c>
      <c r="AM60" t="str">
        <f t="shared" si="22"/>
        <v/>
      </c>
      <c r="AN60" t="str">
        <f t="shared" si="22"/>
        <v/>
      </c>
      <c r="AO60" t="str">
        <f t="shared" si="22"/>
        <v/>
      </c>
      <c r="AP60" t="str">
        <f t="shared" si="22"/>
        <v/>
      </c>
      <c r="AQ60" t="str">
        <f t="shared" si="22"/>
        <v/>
      </c>
      <c r="AR60" t="str">
        <f t="shared" si="22"/>
        <v/>
      </c>
      <c r="AS60" t="str">
        <f t="shared" si="22"/>
        <v/>
      </c>
      <c r="AT60" t="str">
        <f t="shared" si="22"/>
        <v/>
      </c>
      <c r="AU60" s="7">
        <f ca="1">-1-L59</f>
        <v>-4</v>
      </c>
      <c r="AV60" s="7">
        <f ca="1">-S59-V59</f>
        <v>-10</v>
      </c>
    </row>
    <row r="61" spans="1:49" ht="21.65" customHeight="1" x14ac:dyDescent="0.2">
      <c r="A61" t="str">
        <f t="shared" ref="A61:L61" si="23">IF(A27="","",A27)</f>
        <v/>
      </c>
      <c r="B61" t="str">
        <f t="shared" si="23"/>
        <v/>
      </c>
      <c r="C61" t="str">
        <f t="shared" si="23"/>
        <v/>
      </c>
      <c r="F61" s="8" t="str">
        <f t="shared" si="23"/>
        <v/>
      </c>
      <c r="G61" s="8" t="str">
        <f t="shared" si="23"/>
        <v/>
      </c>
      <c r="H61" s="8" t="str">
        <f t="shared" si="23"/>
        <v/>
      </c>
      <c r="I61" s="8" t="str">
        <f t="shared" si="23"/>
        <v/>
      </c>
      <c r="J61" s="8" t="str">
        <f t="shared" si="23"/>
        <v/>
      </c>
      <c r="K61" s="8" t="str">
        <f t="shared" si="23"/>
        <v/>
      </c>
      <c r="L61" s="8" t="str">
        <f t="shared" si="23"/>
        <v/>
      </c>
      <c r="M61" s="22" t="s">
        <v>60</v>
      </c>
      <c r="N61" s="22"/>
      <c r="O61" s="22" t="s">
        <v>59</v>
      </c>
      <c r="P61" s="22"/>
      <c r="Q61" s="22" t="str">
        <f ca="1">IF(AW61="","",AW61)</f>
        <v/>
      </c>
      <c r="R61" s="31">
        <f ca="1">IF(AW61&lt;&gt;"","",AV61)</f>
        <v>5</v>
      </c>
      <c r="S61" s="31"/>
      <c r="T61" s="8" t="str">
        <f t="shared" ref="T61:AC62" si="24">IF(V27="","",V27)</f>
        <v/>
      </c>
      <c r="U61" s="8" t="str">
        <f t="shared" si="24"/>
        <v/>
      </c>
      <c r="V61" s="8" t="str">
        <f t="shared" si="24"/>
        <v/>
      </c>
      <c r="W61" t="str">
        <f t="shared" si="24"/>
        <v/>
      </c>
      <c r="X61" t="str">
        <f t="shared" si="24"/>
        <v/>
      </c>
      <c r="Y61" t="str">
        <f t="shared" si="24"/>
        <v/>
      </c>
      <c r="Z61" t="str">
        <f t="shared" si="24"/>
        <v/>
      </c>
      <c r="AA61" t="str">
        <f t="shared" si="24"/>
        <v/>
      </c>
      <c r="AB61" t="str">
        <f t="shared" si="24"/>
        <v/>
      </c>
      <c r="AC61" t="str">
        <f t="shared" si="24"/>
        <v/>
      </c>
      <c r="AD61" t="str">
        <f t="shared" ref="AD61:AM62" si="25">IF(AF27="","",AF27)</f>
        <v/>
      </c>
      <c r="AE61" t="str">
        <f t="shared" si="25"/>
        <v/>
      </c>
      <c r="AF61" t="str">
        <f t="shared" si="25"/>
        <v/>
      </c>
      <c r="AG61" t="str">
        <f t="shared" si="25"/>
        <v/>
      </c>
      <c r="AH61" t="str">
        <f t="shared" si="25"/>
        <v/>
      </c>
      <c r="AI61" t="str">
        <f t="shared" si="25"/>
        <v/>
      </c>
      <c r="AJ61" t="str">
        <f t="shared" si="25"/>
        <v/>
      </c>
      <c r="AK61" t="str">
        <f t="shared" si="25"/>
        <v/>
      </c>
      <c r="AL61" t="str">
        <f t="shared" si="25"/>
        <v/>
      </c>
      <c r="AM61" t="str">
        <f t="shared" si="25"/>
        <v/>
      </c>
      <c r="AN61" t="str">
        <f t="shared" ref="AN61:AR62" si="26">IF(AP27="","",AP27)</f>
        <v/>
      </c>
      <c r="AO61" t="str">
        <f t="shared" si="26"/>
        <v/>
      </c>
      <c r="AP61" t="str">
        <f t="shared" si="26"/>
        <v/>
      </c>
      <c r="AQ61" t="str">
        <f t="shared" si="26"/>
        <v/>
      </c>
      <c r="AR61" t="str">
        <f t="shared" si="26"/>
        <v/>
      </c>
      <c r="AU61" s="7">
        <f ca="1">ABS(AU60)/GCD(ABS(AU60),ABS(AV60))</f>
        <v>2</v>
      </c>
      <c r="AV61" s="7">
        <f ca="1">ABS(AV60)/GCD(ABS(AU60),ABS(AV60))</f>
        <v>5</v>
      </c>
      <c r="AW61" s="7" t="str">
        <f ca="1">IF(AV61/AU61=INT(AV61/AU61),AV61/AU61,"")</f>
        <v/>
      </c>
    </row>
    <row r="62" spans="1:49" ht="21.65" customHeight="1" x14ac:dyDescent="0.2">
      <c r="A62" t="str">
        <f t="shared" ref="A62:L62" si="27">IF(A28="","",A28)</f>
        <v/>
      </c>
      <c r="B62" t="str">
        <f t="shared" si="27"/>
        <v/>
      </c>
      <c r="C62" t="str">
        <f t="shared" si="27"/>
        <v/>
      </c>
      <c r="F62" s="8" t="str">
        <f t="shared" si="27"/>
        <v/>
      </c>
      <c r="G62" s="8" t="str">
        <f t="shared" si="27"/>
        <v/>
      </c>
      <c r="H62" s="8" t="str">
        <f t="shared" si="27"/>
        <v/>
      </c>
      <c r="I62" s="8" t="str">
        <f t="shared" si="27"/>
        <v/>
      </c>
      <c r="J62" s="8" t="str">
        <f t="shared" si="27"/>
        <v/>
      </c>
      <c r="K62" s="8" t="str">
        <f t="shared" si="27"/>
        <v/>
      </c>
      <c r="L62" s="8" t="str">
        <f t="shared" si="27"/>
        <v/>
      </c>
      <c r="M62" s="22"/>
      <c r="N62" s="22"/>
      <c r="O62" s="22"/>
      <c r="P62" s="22"/>
      <c r="Q62" s="22"/>
      <c r="R62" s="22">
        <f ca="1">IF(AW61&lt;&gt;"","",AU61)</f>
        <v>2</v>
      </c>
      <c r="S62" s="22"/>
      <c r="T62" s="8" t="str">
        <f t="shared" si="24"/>
        <v/>
      </c>
      <c r="U62" s="8" t="str">
        <f t="shared" si="24"/>
        <v/>
      </c>
      <c r="V62" s="8" t="str">
        <f t="shared" si="24"/>
        <v/>
      </c>
      <c r="W62" t="str">
        <f t="shared" si="24"/>
        <v/>
      </c>
      <c r="X62" t="str">
        <f t="shared" si="24"/>
        <v/>
      </c>
      <c r="Y62" t="str">
        <f t="shared" si="24"/>
        <v/>
      </c>
      <c r="Z62" t="str">
        <f t="shared" si="24"/>
        <v/>
      </c>
      <c r="AA62" t="str">
        <f t="shared" si="24"/>
        <v/>
      </c>
      <c r="AB62" t="str">
        <f t="shared" si="24"/>
        <v/>
      </c>
      <c r="AC62" t="str">
        <f t="shared" si="24"/>
        <v/>
      </c>
      <c r="AD62" t="str">
        <f t="shared" si="25"/>
        <v/>
      </c>
      <c r="AE62" t="str">
        <f t="shared" si="25"/>
        <v/>
      </c>
      <c r="AF62" t="str">
        <f t="shared" si="25"/>
        <v/>
      </c>
      <c r="AG62" t="str">
        <f t="shared" si="25"/>
        <v/>
      </c>
      <c r="AH62" t="str">
        <f t="shared" si="25"/>
        <v/>
      </c>
      <c r="AI62" t="str">
        <f t="shared" si="25"/>
        <v/>
      </c>
      <c r="AJ62" t="str">
        <f t="shared" si="25"/>
        <v/>
      </c>
      <c r="AK62" t="str">
        <f t="shared" si="25"/>
        <v/>
      </c>
      <c r="AL62" t="str">
        <f t="shared" si="25"/>
        <v/>
      </c>
      <c r="AM62" t="str">
        <f t="shared" si="25"/>
        <v/>
      </c>
      <c r="AN62" t="str">
        <f t="shared" si="26"/>
        <v/>
      </c>
      <c r="AO62" t="str">
        <f t="shared" si="26"/>
        <v/>
      </c>
      <c r="AP62" t="str">
        <f t="shared" si="26"/>
        <v/>
      </c>
      <c r="AQ62" t="str">
        <f t="shared" si="26"/>
        <v/>
      </c>
      <c r="AR62" t="str">
        <f t="shared" si="26"/>
        <v/>
      </c>
    </row>
    <row r="63" spans="1:49" ht="21.65" customHeight="1" x14ac:dyDescent="0.2">
      <c r="A63" t="str">
        <f>IF(A29="","",A29)</f>
        <v/>
      </c>
      <c r="B63" t="str">
        <f>IF(B29="","",B29)</f>
        <v/>
      </c>
      <c r="C63" t="str">
        <f>IF(C29="","",C29)</f>
        <v>(6)</v>
      </c>
      <c r="F63" s="25">
        <f ca="1">IF(F29="","",F29)</f>
        <v>16</v>
      </c>
      <c r="G63" s="25"/>
      <c r="H63" s="25" t="str">
        <f>IF(H29="","",H29)</f>
        <v>ｘ</v>
      </c>
      <c r="I63" s="25"/>
      <c r="J63" s="25" t="str">
        <f>IF(J29="","",J29)</f>
        <v>－</v>
      </c>
      <c r="K63" s="25"/>
      <c r="L63">
        <f ca="1">IF(L29="","",L29)</f>
        <v>7</v>
      </c>
      <c r="M63" s="25" t="str">
        <f>IF(M29="","",M29)</f>
        <v>＝</v>
      </c>
      <c r="N63" s="25"/>
      <c r="O63">
        <f ca="1">IF(O29="","",O29)</f>
        <v>3</v>
      </c>
      <c r="P63" s="25" t="str">
        <f>IF(P29="","",P29)</f>
        <v>ｘ</v>
      </c>
      <c r="Q63" s="25"/>
      <c r="R63" s="25" t="str">
        <f ca="1">IF(R29="","",R29)</f>
        <v>－</v>
      </c>
      <c r="S63" s="25"/>
      <c r="T63" s="24">
        <f ca="1">IF(T29="","",T29)</f>
        <v>7</v>
      </c>
      <c r="U63" s="24"/>
      <c r="V63" s="24"/>
      <c r="W63" t="str">
        <f t="shared" ref="W63:AT63" si="28">IF(W29="","",W29)</f>
        <v/>
      </c>
      <c r="X63" t="str">
        <f t="shared" si="28"/>
        <v/>
      </c>
      <c r="Y63" t="str">
        <f t="shared" si="28"/>
        <v/>
      </c>
      <c r="Z63" t="str">
        <f t="shared" si="28"/>
        <v/>
      </c>
      <c r="AA63" t="str">
        <f t="shared" si="28"/>
        <v/>
      </c>
      <c r="AB63" t="str">
        <f t="shared" si="28"/>
        <v/>
      </c>
      <c r="AC63" t="str">
        <f t="shared" si="28"/>
        <v/>
      </c>
      <c r="AD63" t="str">
        <f t="shared" si="28"/>
        <v/>
      </c>
      <c r="AE63" t="str">
        <f t="shared" si="28"/>
        <v/>
      </c>
      <c r="AF63" t="str">
        <f t="shared" si="28"/>
        <v/>
      </c>
      <c r="AG63" t="str">
        <f t="shared" si="28"/>
        <v/>
      </c>
      <c r="AH63" t="str">
        <f t="shared" si="28"/>
        <v/>
      </c>
      <c r="AI63" t="str">
        <f t="shared" si="28"/>
        <v/>
      </c>
      <c r="AJ63" t="str">
        <f t="shared" si="28"/>
        <v/>
      </c>
      <c r="AK63" t="str">
        <f t="shared" si="28"/>
        <v/>
      </c>
      <c r="AL63" t="str">
        <f t="shared" si="28"/>
        <v/>
      </c>
      <c r="AM63" t="str">
        <f t="shared" si="28"/>
        <v/>
      </c>
      <c r="AN63" t="str">
        <f t="shared" si="28"/>
        <v/>
      </c>
      <c r="AO63" t="str">
        <f t="shared" si="28"/>
        <v/>
      </c>
      <c r="AP63" t="str">
        <f t="shared" si="28"/>
        <v/>
      </c>
      <c r="AQ63" t="str">
        <f t="shared" si="28"/>
        <v/>
      </c>
      <c r="AR63" t="str">
        <f t="shared" si="28"/>
        <v/>
      </c>
      <c r="AS63" t="str">
        <f t="shared" si="28"/>
        <v/>
      </c>
      <c r="AT63" t="str">
        <f t="shared" si="28"/>
        <v/>
      </c>
    </row>
    <row r="64" spans="1:49" ht="21.65" customHeight="1" x14ac:dyDescent="0.2">
      <c r="A64" t="str">
        <f t="shared" ref="A64:AT64" si="29">IF(A30="","",A30)</f>
        <v/>
      </c>
      <c r="B64" t="str">
        <f t="shared" si="29"/>
        <v/>
      </c>
      <c r="C64" t="str">
        <f t="shared" si="29"/>
        <v/>
      </c>
      <c r="F64" s="22">
        <f ca="1">F63</f>
        <v>16</v>
      </c>
      <c r="G64" s="22" t="str">
        <f t="shared" si="29"/>
        <v/>
      </c>
      <c r="H64" s="22" t="str">
        <f>H63</f>
        <v>ｘ</v>
      </c>
      <c r="I64" s="22" t="str">
        <f t="shared" si="29"/>
        <v/>
      </c>
      <c r="J64" s="22" t="s">
        <v>9</v>
      </c>
      <c r="K64" s="22"/>
      <c r="L64" s="8">
        <f ca="1">O63</f>
        <v>3</v>
      </c>
      <c r="M64" s="22" t="str">
        <f>P63</f>
        <v>ｘ</v>
      </c>
      <c r="N64" s="22"/>
      <c r="O64" s="22" t="s">
        <v>10</v>
      </c>
      <c r="P64" s="22"/>
      <c r="Q64" s="22">
        <f ca="1">IF(R63="－",-T63,IF(T63=0,"",T63))</f>
        <v>-7</v>
      </c>
      <c r="R64" s="22"/>
      <c r="S64" s="22"/>
      <c r="T64" s="22" t="str">
        <f ca="1">IF(Q64="","","＋")</f>
        <v>＋</v>
      </c>
      <c r="U64" s="22"/>
      <c r="V64" s="8">
        <f ca="1">L63</f>
        <v>7</v>
      </c>
      <c r="W64" t="str">
        <f t="shared" si="29"/>
        <v/>
      </c>
      <c r="X64" t="str">
        <f t="shared" si="29"/>
        <v/>
      </c>
      <c r="Y64" t="str">
        <f t="shared" si="29"/>
        <v/>
      </c>
      <c r="Z64" t="str">
        <f t="shared" si="29"/>
        <v/>
      </c>
      <c r="AA64" t="str">
        <f t="shared" si="29"/>
        <v/>
      </c>
      <c r="AB64" t="str">
        <f t="shared" si="29"/>
        <v/>
      </c>
      <c r="AC64" t="str">
        <f t="shared" si="29"/>
        <v/>
      </c>
      <c r="AD64" t="str">
        <f t="shared" si="29"/>
        <v/>
      </c>
      <c r="AE64" t="str">
        <f t="shared" si="29"/>
        <v/>
      </c>
      <c r="AF64" t="str">
        <f t="shared" si="29"/>
        <v/>
      </c>
      <c r="AG64" t="str">
        <f t="shared" si="29"/>
        <v/>
      </c>
      <c r="AH64" t="str">
        <f t="shared" si="29"/>
        <v/>
      </c>
      <c r="AI64" t="str">
        <f t="shared" si="29"/>
        <v/>
      </c>
      <c r="AJ64" t="str">
        <f t="shared" si="29"/>
        <v/>
      </c>
      <c r="AK64" t="str">
        <f t="shared" si="29"/>
        <v/>
      </c>
      <c r="AL64" t="str">
        <f t="shared" si="29"/>
        <v/>
      </c>
      <c r="AM64" t="str">
        <f t="shared" si="29"/>
        <v/>
      </c>
      <c r="AN64" t="str">
        <f t="shared" si="29"/>
        <v/>
      </c>
      <c r="AO64" t="str">
        <f t="shared" si="29"/>
        <v/>
      </c>
      <c r="AP64" t="str">
        <f t="shared" si="29"/>
        <v/>
      </c>
      <c r="AQ64" t="str">
        <f t="shared" si="29"/>
        <v/>
      </c>
      <c r="AR64" t="str">
        <f t="shared" si="29"/>
        <v/>
      </c>
      <c r="AS64" t="str">
        <f t="shared" si="29"/>
        <v/>
      </c>
      <c r="AT64" t="str">
        <f t="shared" si="29"/>
        <v/>
      </c>
    </row>
    <row r="65" spans="1:48" ht="21.65" customHeight="1" x14ac:dyDescent="0.2">
      <c r="A65" t="str">
        <f t="shared" ref="A65:AT65" si="30">IF(A31="","",A31)</f>
        <v/>
      </c>
      <c r="B65" t="str">
        <f t="shared" si="30"/>
        <v/>
      </c>
      <c r="C65" t="str">
        <f t="shared" si="30"/>
        <v/>
      </c>
      <c r="F65" t="str">
        <f t="shared" si="30"/>
        <v/>
      </c>
      <c r="G65" t="str">
        <f t="shared" si="30"/>
        <v/>
      </c>
      <c r="H65" t="str">
        <f t="shared" si="30"/>
        <v/>
      </c>
      <c r="I65" t="str">
        <f t="shared" si="30"/>
        <v/>
      </c>
      <c r="J65" s="32">
        <f ca="1">IF(AU65=0,"",IF(AU65=1,"",AU65))</f>
        <v>13</v>
      </c>
      <c r="K65" s="32"/>
      <c r="L65" s="32"/>
      <c r="M65" s="22" t="str">
        <f ca="1">IF(AU65=0,"","ｘ")</f>
        <v>ｘ</v>
      </c>
      <c r="N65" s="22"/>
      <c r="O65" s="22" t="str">
        <f ca="1">IF(AU65=0,"","＝")</f>
        <v>＝</v>
      </c>
      <c r="P65" s="22"/>
      <c r="Q65" s="22">
        <f ca="1">IF(AU65=0,"",AV65)</f>
        <v>0</v>
      </c>
      <c r="R65" s="22"/>
      <c r="S65" s="22"/>
      <c r="T65" t="str">
        <f t="shared" si="30"/>
        <v/>
      </c>
      <c r="U65" t="str">
        <f t="shared" si="30"/>
        <v/>
      </c>
      <c r="V65" t="str">
        <f t="shared" si="30"/>
        <v/>
      </c>
      <c r="W65" t="str">
        <f t="shared" si="30"/>
        <v/>
      </c>
      <c r="X65" t="str">
        <f t="shared" si="30"/>
        <v/>
      </c>
      <c r="Y65" t="str">
        <f t="shared" si="30"/>
        <v/>
      </c>
      <c r="Z65" t="str">
        <f t="shared" si="30"/>
        <v/>
      </c>
      <c r="AA65" t="str">
        <f t="shared" si="30"/>
        <v/>
      </c>
      <c r="AB65" t="str">
        <f t="shared" si="30"/>
        <v/>
      </c>
      <c r="AC65" t="str">
        <f t="shared" si="30"/>
        <v/>
      </c>
      <c r="AD65" t="str">
        <f t="shared" si="30"/>
        <v/>
      </c>
      <c r="AE65" t="str">
        <f t="shared" si="30"/>
        <v/>
      </c>
      <c r="AF65" t="str">
        <f t="shared" si="30"/>
        <v/>
      </c>
      <c r="AG65" t="str">
        <f t="shared" si="30"/>
        <v/>
      </c>
      <c r="AH65" t="str">
        <f t="shared" si="30"/>
        <v/>
      </c>
      <c r="AI65" t="str">
        <f t="shared" si="30"/>
        <v/>
      </c>
      <c r="AJ65" t="str">
        <f t="shared" si="30"/>
        <v/>
      </c>
      <c r="AK65" t="str">
        <f t="shared" si="30"/>
        <v/>
      </c>
      <c r="AL65" t="str">
        <f t="shared" si="30"/>
        <v/>
      </c>
      <c r="AM65" t="str">
        <f t="shared" si="30"/>
        <v/>
      </c>
      <c r="AN65" t="str">
        <f t="shared" si="30"/>
        <v/>
      </c>
      <c r="AO65" t="str">
        <f t="shared" si="30"/>
        <v/>
      </c>
      <c r="AP65" t="str">
        <f t="shared" si="30"/>
        <v/>
      </c>
      <c r="AQ65" t="str">
        <f t="shared" si="30"/>
        <v/>
      </c>
      <c r="AR65" t="str">
        <f t="shared" si="30"/>
        <v/>
      </c>
      <c r="AS65" t="str">
        <f t="shared" si="30"/>
        <v/>
      </c>
      <c r="AT65" t="str">
        <f t="shared" si="30"/>
        <v/>
      </c>
      <c r="AU65" s="7">
        <f ca="1">F64-L64</f>
        <v>13</v>
      </c>
      <c r="AV65" s="7">
        <f ca="1">IF(Q64="",V64,Q64+V64)</f>
        <v>0</v>
      </c>
    </row>
    <row r="66" spans="1:48" ht="21.65" customHeight="1" x14ac:dyDescent="0.2">
      <c r="A66" t="str">
        <f t="shared" ref="A66:AT66" si="31">IF(A32="","",A32)</f>
        <v/>
      </c>
      <c r="B66" t="str">
        <f t="shared" si="31"/>
        <v/>
      </c>
      <c r="C66" t="str">
        <f t="shared" si="31"/>
        <v/>
      </c>
      <c r="F66" t="str">
        <f t="shared" si="31"/>
        <v/>
      </c>
      <c r="G66" t="str">
        <f t="shared" si="31"/>
        <v/>
      </c>
      <c r="H66" t="str">
        <f t="shared" si="31"/>
        <v/>
      </c>
      <c r="I66" t="str">
        <f t="shared" si="31"/>
        <v/>
      </c>
      <c r="J66" t="str">
        <f t="shared" si="31"/>
        <v/>
      </c>
      <c r="K66" t="str">
        <f t="shared" si="31"/>
        <v/>
      </c>
      <c r="L66" t="str">
        <f t="shared" si="31"/>
        <v/>
      </c>
      <c r="M66" s="22" t="str">
        <f ca="1">IF(AU65=0,"","ｘ")</f>
        <v>ｘ</v>
      </c>
      <c r="N66" s="22"/>
      <c r="O66" s="22" t="str">
        <f ca="1">IF(AU65=0,"","＝")</f>
        <v>＝</v>
      </c>
      <c r="P66" s="22"/>
      <c r="Q66" s="23">
        <f ca="1">IF(AU65=0,"",AV65/AU65)</f>
        <v>0</v>
      </c>
      <c r="R66" s="23"/>
      <c r="S66" s="23"/>
      <c r="T66" t="str">
        <f t="shared" si="31"/>
        <v/>
      </c>
      <c r="U66" t="str">
        <f t="shared" si="31"/>
        <v/>
      </c>
      <c r="V66" t="str">
        <f t="shared" si="31"/>
        <v/>
      </c>
      <c r="W66" t="str">
        <f t="shared" si="31"/>
        <v/>
      </c>
      <c r="X66" t="str">
        <f t="shared" si="31"/>
        <v/>
      </c>
      <c r="Y66" t="str">
        <f t="shared" si="31"/>
        <v/>
      </c>
      <c r="Z66" t="str">
        <f t="shared" si="31"/>
        <v/>
      </c>
      <c r="AA66" t="str">
        <f t="shared" si="31"/>
        <v/>
      </c>
      <c r="AB66" t="str">
        <f t="shared" si="31"/>
        <v/>
      </c>
      <c r="AC66" t="str">
        <f t="shared" si="31"/>
        <v/>
      </c>
      <c r="AD66" t="str">
        <f t="shared" si="31"/>
        <v/>
      </c>
      <c r="AE66" t="str">
        <f t="shared" si="31"/>
        <v/>
      </c>
      <c r="AF66" t="str">
        <f t="shared" si="31"/>
        <v/>
      </c>
      <c r="AG66" t="str">
        <f t="shared" si="31"/>
        <v/>
      </c>
      <c r="AH66" t="str">
        <f t="shared" si="31"/>
        <v/>
      </c>
      <c r="AI66" t="str">
        <f t="shared" si="31"/>
        <v/>
      </c>
      <c r="AJ66" t="str">
        <f t="shared" si="31"/>
        <v/>
      </c>
      <c r="AK66" t="str">
        <f t="shared" si="31"/>
        <v/>
      </c>
      <c r="AL66" t="str">
        <f t="shared" si="31"/>
        <v/>
      </c>
      <c r="AM66" t="str">
        <f t="shared" si="31"/>
        <v/>
      </c>
      <c r="AN66" t="str">
        <f t="shared" si="31"/>
        <v/>
      </c>
      <c r="AO66" t="str">
        <f t="shared" si="31"/>
        <v/>
      </c>
      <c r="AP66" t="str">
        <f t="shared" si="31"/>
        <v/>
      </c>
      <c r="AQ66" t="str">
        <f t="shared" si="31"/>
        <v/>
      </c>
      <c r="AR66" t="str">
        <f t="shared" si="31"/>
        <v/>
      </c>
      <c r="AS66" t="str">
        <f t="shared" si="31"/>
        <v/>
      </c>
      <c r="AT66" t="str">
        <f t="shared" si="31"/>
        <v/>
      </c>
    </row>
    <row r="67" spans="1:48" ht="21.65" customHeight="1" x14ac:dyDescent="0.2">
      <c r="A67" t="str">
        <f t="shared" ref="A67:AT67" si="32">IF(A33="","",A33)</f>
        <v/>
      </c>
      <c r="B67" t="str">
        <f t="shared" si="32"/>
        <v/>
      </c>
      <c r="C67" t="str">
        <f t="shared" si="32"/>
        <v/>
      </c>
      <c r="F67" t="str">
        <f t="shared" si="32"/>
        <v/>
      </c>
      <c r="G67" t="str">
        <f t="shared" si="32"/>
        <v/>
      </c>
      <c r="H67" t="str">
        <f t="shared" si="32"/>
        <v/>
      </c>
      <c r="I67" t="str">
        <f t="shared" si="32"/>
        <v/>
      </c>
      <c r="J67" t="str">
        <f t="shared" si="32"/>
        <v/>
      </c>
      <c r="K67" t="str">
        <f t="shared" si="32"/>
        <v/>
      </c>
      <c r="L67" t="str">
        <f t="shared" si="32"/>
        <v/>
      </c>
      <c r="M67" t="str">
        <f t="shared" si="32"/>
        <v/>
      </c>
      <c r="N67" t="str">
        <f t="shared" si="32"/>
        <v/>
      </c>
      <c r="O67" t="str">
        <f t="shared" si="32"/>
        <v/>
      </c>
      <c r="P67" t="str">
        <f t="shared" si="32"/>
        <v/>
      </c>
      <c r="Q67" t="str">
        <f t="shared" si="32"/>
        <v/>
      </c>
      <c r="R67" t="str">
        <f t="shared" si="32"/>
        <v/>
      </c>
      <c r="S67" t="str">
        <f t="shared" si="32"/>
        <v/>
      </c>
      <c r="T67" t="str">
        <f t="shared" si="32"/>
        <v/>
      </c>
      <c r="U67" t="str">
        <f t="shared" si="32"/>
        <v/>
      </c>
      <c r="V67" t="str">
        <f t="shared" si="32"/>
        <v/>
      </c>
      <c r="W67" t="str">
        <f t="shared" si="32"/>
        <v/>
      </c>
      <c r="X67" t="str">
        <f t="shared" si="32"/>
        <v/>
      </c>
      <c r="Y67" t="str">
        <f t="shared" si="32"/>
        <v/>
      </c>
      <c r="Z67" t="str">
        <f t="shared" si="32"/>
        <v/>
      </c>
      <c r="AA67" t="str">
        <f t="shared" si="32"/>
        <v/>
      </c>
      <c r="AB67" t="str">
        <f t="shared" si="32"/>
        <v/>
      </c>
      <c r="AC67" t="str">
        <f t="shared" si="32"/>
        <v/>
      </c>
      <c r="AD67" t="str">
        <f t="shared" si="32"/>
        <v/>
      </c>
      <c r="AE67" t="str">
        <f t="shared" si="32"/>
        <v/>
      </c>
      <c r="AF67" t="str">
        <f t="shared" si="32"/>
        <v/>
      </c>
      <c r="AG67" t="str">
        <f t="shared" si="32"/>
        <v/>
      </c>
      <c r="AH67" t="str">
        <f t="shared" si="32"/>
        <v/>
      </c>
      <c r="AI67" t="str">
        <f t="shared" si="32"/>
        <v/>
      </c>
      <c r="AJ67" t="str">
        <f t="shared" si="32"/>
        <v/>
      </c>
      <c r="AK67" t="str">
        <f t="shared" si="32"/>
        <v/>
      </c>
      <c r="AL67" t="str">
        <f t="shared" si="32"/>
        <v/>
      </c>
      <c r="AM67" t="str">
        <f t="shared" si="32"/>
        <v/>
      </c>
      <c r="AN67" t="str">
        <f t="shared" si="32"/>
        <v/>
      </c>
      <c r="AO67" t="str">
        <f t="shared" si="32"/>
        <v/>
      </c>
      <c r="AP67" t="str">
        <f t="shared" si="32"/>
        <v/>
      </c>
      <c r="AQ67" t="str">
        <f t="shared" si="32"/>
        <v/>
      </c>
      <c r="AR67" t="str">
        <f t="shared" si="32"/>
        <v/>
      </c>
      <c r="AS67" t="str">
        <f t="shared" si="32"/>
        <v/>
      </c>
      <c r="AT67" t="str">
        <f t="shared" si="32"/>
        <v/>
      </c>
    </row>
    <row r="68" spans="1:48" ht="21.65" customHeight="1" x14ac:dyDescent="0.2">
      <c r="A68" t="str">
        <f t="shared" ref="A68:AT68" si="33">IF(A34="","",A34)</f>
        <v/>
      </c>
      <c r="B68" t="str">
        <f t="shared" si="33"/>
        <v/>
      </c>
      <c r="C68" t="str">
        <f t="shared" si="33"/>
        <v/>
      </c>
      <c r="F68" t="str">
        <f t="shared" si="33"/>
        <v/>
      </c>
      <c r="G68" t="str">
        <f t="shared" si="33"/>
        <v/>
      </c>
      <c r="H68" t="str">
        <f t="shared" si="33"/>
        <v/>
      </c>
      <c r="I68" t="str">
        <f t="shared" si="33"/>
        <v/>
      </c>
      <c r="J68" t="str">
        <f t="shared" si="33"/>
        <v/>
      </c>
      <c r="K68" t="str">
        <f t="shared" si="33"/>
        <v/>
      </c>
      <c r="L68" t="str">
        <f t="shared" si="33"/>
        <v/>
      </c>
      <c r="M68" t="str">
        <f t="shared" si="33"/>
        <v/>
      </c>
      <c r="N68" t="str">
        <f t="shared" si="33"/>
        <v/>
      </c>
      <c r="O68" t="str">
        <f t="shared" si="33"/>
        <v/>
      </c>
      <c r="P68" t="str">
        <f t="shared" si="33"/>
        <v/>
      </c>
      <c r="Q68" t="str">
        <f t="shared" si="33"/>
        <v/>
      </c>
      <c r="R68" t="str">
        <f t="shared" si="33"/>
        <v/>
      </c>
      <c r="S68" t="str">
        <f t="shared" si="33"/>
        <v/>
      </c>
      <c r="T68" t="str">
        <f t="shared" si="33"/>
        <v/>
      </c>
      <c r="U68" t="str">
        <f t="shared" si="33"/>
        <v/>
      </c>
      <c r="V68" t="str">
        <f t="shared" si="33"/>
        <v/>
      </c>
      <c r="W68" t="str">
        <f t="shared" si="33"/>
        <v/>
      </c>
      <c r="X68" t="str">
        <f t="shared" si="33"/>
        <v/>
      </c>
      <c r="Y68" t="str">
        <f t="shared" si="33"/>
        <v/>
      </c>
      <c r="Z68" t="str">
        <f t="shared" si="33"/>
        <v/>
      </c>
      <c r="AA68" t="str">
        <f t="shared" si="33"/>
        <v/>
      </c>
      <c r="AB68" t="str">
        <f t="shared" si="33"/>
        <v/>
      </c>
      <c r="AC68" t="str">
        <f t="shared" si="33"/>
        <v/>
      </c>
      <c r="AD68" t="str">
        <f t="shared" si="33"/>
        <v/>
      </c>
      <c r="AE68" t="str">
        <f t="shared" si="33"/>
        <v/>
      </c>
      <c r="AF68" t="str">
        <f t="shared" si="33"/>
        <v/>
      </c>
      <c r="AG68" t="str">
        <f t="shared" si="33"/>
        <v/>
      </c>
      <c r="AH68" t="str">
        <f t="shared" si="33"/>
        <v/>
      </c>
      <c r="AI68" t="str">
        <f t="shared" si="33"/>
        <v/>
      </c>
      <c r="AJ68" t="str">
        <f t="shared" si="33"/>
        <v/>
      </c>
      <c r="AK68" t="str">
        <f t="shared" si="33"/>
        <v/>
      </c>
      <c r="AL68" t="str">
        <f t="shared" si="33"/>
        <v/>
      </c>
      <c r="AM68" t="str">
        <f t="shared" si="33"/>
        <v/>
      </c>
      <c r="AN68" t="str">
        <f t="shared" si="33"/>
        <v/>
      </c>
      <c r="AO68" t="str">
        <f t="shared" si="33"/>
        <v/>
      </c>
      <c r="AP68" t="str">
        <f t="shared" si="33"/>
        <v/>
      </c>
      <c r="AQ68" t="str">
        <f t="shared" si="33"/>
        <v/>
      </c>
      <c r="AR68" t="str">
        <f t="shared" si="33"/>
        <v/>
      </c>
      <c r="AS68" t="str">
        <f t="shared" si="33"/>
        <v/>
      </c>
      <c r="AT68" t="str">
        <f t="shared" si="33"/>
        <v/>
      </c>
    </row>
    <row r="69" spans="1:48" ht="20.149999999999999" customHeight="1" x14ac:dyDescent="0.2"/>
    <row r="70" spans="1:48" ht="20.149999999999999" customHeight="1" x14ac:dyDescent="0.2"/>
    <row r="71" spans="1:48" ht="20.149999999999999" customHeight="1" x14ac:dyDescent="0.2"/>
    <row r="72" spans="1:48" ht="20.149999999999999" customHeight="1" x14ac:dyDescent="0.2"/>
    <row r="73" spans="1:48" ht="20.149999999999999" customHeight="1" x14ac:dyDescent="0.2"/>
    <row r="74" spans="1:48" ht="20.149999999999999" customHeight="1" x14ac:dyDescent="0.2"/>
    <row r="75" spans="1:48" ht="20.149999999999999" customHeight="1" x14ac:dyDescent="0.2"/>
    <row r="76" spans="1:48" ht="20.149999999999999" customHeight="1" x14ac:dyDescent="0.2"/>
    <row r="77" spans="1:48" ht="20.149999999999999" customHeight="1" x14ac:dyDescent="0.2"/>
    <row r="78" spans="1:48" ht="20.149999999999999" customHeight="1" x14ac:dyDescent="0.2"/>
    <row r="79" spans="1:48" ht="20.149999999999999" customHeight="1" x14ac:dyDescent="0.2"/>
    <row r="80" spans="1:48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</sheetData>
  <mergeCells count="163">
    <mergeCell ref="N56:O56"/>
    <mergeCell ref="P56:Q56"/>
    <mergeCell ref="R56:T56"/>
    <mergeCell ref="O59:P59"/>
    <mergeCell ref="Q59:R59"/>
    <mergeCell ref="M66:N66"/>
    <mergeCell ref="O66:P66"/>
    <mergeCell ref="Q66:S66"/>
    <mergeCell ref="J65:L65"/>
    <mergeCell ref="M65:N65"/>
    <mergeCell ref="O65:P65"/>
    <mergeCell ref="Q65:S65"/>
    <mergeCell ref="F59:G59"/>
    <mergeCell ref="H59:I59"/>
    <mergeCell ref="J59:K59"/>
    <mergeCell ref="M59:N59"/>
    <mergeCell ref="T59:U59"/>
    <mergeCell ref="F64:G64"/>
    <mergeCell ref="H64:I64"/>
    <mergeCell ref="J64:K64"/>
    <mergeCell ref="M64:N64"/>
    <mergeCell ref="O60:P60"/>
    <mergeCell ref="Q60:S60"/>
    <mergeCell ref="M61:N62"/>
    <mergeCell ref="O61:P62"/>
    <mergeCell ref="R61:S61"/>
    <mergeCell ref="R62:S62"/>
    <mergeCell ref="O64:P64"/>
    <mergeCell ref="Q64:S64"/>
    <mergeCell ref="T64:U64"/>
    <mergeCell ref="T63:V63"/>
    <mergeCell ref="J50:K50"/>
    <mergeCell ref="L50:M50"/>
    <mergeCell ref="N50:O50"/>
    <mergeCell ref="P50:R50"/>
    <mergeCell ref="W54:X54"/>
    <mergeCell ref="K55:M55"/>
    <mergeCell ref="N55:O55"/>
    <mergeCell ref="P55:Q55"/>
    <mergeCell ref="R55:T55"/>
    <mergeCell ref="L51:M51"/>
    <mergeCell ref="N51:O51"/>
    <mergeCell ref="P51:Q51"/>
    <mergeCell ref="M53:N53"/>
    <mergeCell ref="R54:T54"/>
    <mergeCell ref="L39:M39"/>
    <mergeCell ref="N39:O39"/>
    <mergeCell ref="P39:R39"/>
    <mergeCell ref="L41:M41"/>
    <mergeCell ref="N41:O41"/>
    <mergeCell ref="P41:Q41"/>
    <mergeCell ref="G44:H44"/>
    <mergeCell ref="I44:J44"/>
    <mergeCell ref="K44:L44"/>
    <mergeCell ref="Q43:R43"/>
    <mergeCell ref="I43:J43"/>
    <mergeCell ref="L43:M43"/>
    <mergeCell ref="N43:P43"/>
    <mergeCell ref="G43:H43"/>
    <mergeCell ref="O44:Q44"/>
    <mergeCell ref="R44:S44"/>
    <mergeCell ref="M44:N44"/>
    <mergeCell ref="P63:Q63"/>
    <mergeCell ref="J60:L60"/>
    <mergeCell ref="M60:N60"/>
    <mergeCell ref="R53:S53"/>
    <mergeCell ref="U53:V53"/>
    <mergeCell ref="G58:H58"/>
    <mergeCell ref="I58:J58"/>
    <mergeCell ref="K58:L58"/>
    <mergeCell ref="N58:O58"/>
    <mergeCell ref="P58:Q58"/>
    <mergeCell ref="F63:G63"/>
    <mergeCell ref="H63:I63"/>
    <mergeCell ref="J63:K63"/>
    <mergeCell ref="M63:N63"/>
    <mergeCell ref="O53:Q53"/>
    <mergeCell ref="H53:I53"/>
    <mergeCell ref="K53:L53"/>
    <mergeCell ref="R63:S63"/>
    <mergeCell ref="F54:G54"/>
    <mergeCell ref="I54:J54"/>
    <mergeCell ref="K54:L54"/>
    <mergeCell ref="N54:O54"/>
    <mergeCell ref="P54:Q54"/>
    <mergeCell ref="Q61:Q62"/>
    <mergeCell ref="U54:V54"/>
    <mergeCell ref="F53:G53"/>
    <mergeCell ref="S43:T43"/>
    <mergeCell ref="G48:H48"/>
    <mergeCell ref="I48:J48"/>
    <mergeCell ref="K48:L48"/>
    <mergeCell ref="M48:N48"/>
    <mergeCell ref="P48:Q48"/>
    <mergeCell ref="R48:S48"/>
    <mergeCell ref="T48:U48"/>
    <mergeCell ref="G49:H49"/>
    <mergeCell ref="I49:J49"/>
    <mergeCell ref="I45:J45"/>
    <mergeCell ref="K45:L45"/>
    <mergeCell ref="M45:N45"/>
    <mergeCell ref="O45:Q45"/>
    <mergeCell ref="L49:M49"/>
    <mergeCell ref="N49:O49"/>
    <mergeCell ref="P49:R49"/>
    <mergeCell ref="S49:T49"/>
    <mergeCell ref="K46:L46"/>
    <mergeCell ref="M46:N46"/>
    <mergeCell ref="O46:P46"/>
    <mergeCell ref="U49:V49"/>
    <mergeCell ref="G24:H24"/>
    <mergeCell ref="I24:J24"/>
    <mergeCell ref="K24:L24"/>
    <mergeCell ref="N24:O24"/>
    <mergeCell ref="L40:M40"/>
    <mergeCell ref="R19:S19"/>
    <mergeCell ref="P29:Q29"/>
    <mergeCell ref="R29:S29"/>
    <mergeCell ref="Q38:R38"/>
    <mergeCell ref="S38:T38"/>
    <mergeCell ref="L38:M38"/>
    <mergeCell ref="O38:P38"/>
    <mergeCell ref="N40:O40"/>
    <mergeCell ref="J29:K29"/>
    <mergeCell ref="M29:N29"/>
    <mergeCell ref="F29:G29"/>
    <mergeCell ref="H29:I29"/>
    <mergeCell ref="G38:H38"/>
    <mergeCell ref="I38:J38"/>
    <mergeCell ref="S39:T39"/>
    <mergeCell ref="J40:K40"/>
    <mergeCell ref="P40:R40"/>
    <mergeCell ref="G39:H39"/>
    <mergeCell ref="I39:J39"/>
    <mergeCell ref="G14:H14"/>
    <mergeCell ref="I14:J14"/>
    <mergeCell ref="K14:L14"/>
    <mergeCell ref="M14:N14"/>
    <mergeCell ref="T14:U14"/>
    <mergeCell ref="F19:G19"/>
    <mergeCell ref="H19:I19"/>
    <mergeCell ref="K19:L19"/>
    <mergeCell ref="M19:N19"/>
    <mergeCell ref="G4:H4"/>
    <mergeCell ref="I4:J4"/>
    <mergeCell ref="L4:M4"/>
    <mergeCell ref="O4:P4"/>
    <mergeCell ref="I9:J9"/>
    <mergeCell ref="N9:P9"/>
    <mergeCell ref="G9:H9"/>
    <mergeCell ref="Q9:R9"/>
    <mergeCell ref="S9:T9"/>
    <mergeCell ref="AO1:AP1"/>
    <mergeCell ref="AO35:AP35"/>
    <mergeCell ref="Q4:R4"/>
    <mergeCell ref="S4:T4"/>
    <mergeCell ref="L9:M9"/>
    <mergeCell ref="U19:V19"/>
    <mergeCell ref="P24:Q24"/>
    <mergeCell ref="O19:Q19"/>
    <mergeCell ref="P14:Q14"/>
    <mergeCell ref="R14:S14"/>
    <mergeCell ref="T29:V29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&amp;L方程式&amp;R数学ドリル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W105"/>
  <sheetViews>
    <sheetView workbookViewId="0"/>
  </sheetViews>
  <sheetFormatPr defaultRowHeight="14" x14ac:dyDescent="0.2"/>
  <cols>
    <col min="1" max="43" width="1.75" customWidth="1"/>
    <col min="44" max="46" width="9" customWidth="1"/>
    <col min="47" max="49" width="9" style="16"/>
  </cols>
  <sheetData>
    <row r="1" spans="1:48" ht="23.5" x14ac:dyDescent="0.2">
      <c r="D1" s="3" t="s">
        <v>259</v>
      </c>
      <c r="AM1" s="2" t="s">
        <v>61</v>
      </c>
      <c r="AN1" s="2"/>
      <c r="AO1" s="26"/>
      <c r="AP1" s="26"/>
      <c r="AR1" s="7"/>
      <c r="AS1" s="7"/>
    </row>
    <row r="2" spans="1:48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7"/>
      <c r="AS2" s="7"/>
    </row>
    <row r="3" spans="1:48" ht="19.5" customHeight="1" x14ac:dyDescent="0.2">
      <c r="A3" s="1" t="s">
        <v>4</v>
      </c>
      <c r="D3" t="s">
        <v>29</v>
      </c>
    </row>
    <row r="4" spans="1:48" ht="19.5" customHeight="1" x14ac:dyDescent="0.2">
      <c r="C4" s="1" t="s">
        <v>7</v>
      </c>
      <c r="F4">
        <f ca="1">INT(RAND()*8+2)</f>
        <v>9</v>
      </c>
      <c r="G4" s="25" t="s">
        <v>34</v>
      </c>
      <c r="H4" s="25"/>
      <c r="I4" s="25" t="str">
        <f ca="1">IF(AV4&lt;0,"－",IF(AV4=0,"","＋"))</f>
        <v>＋</v>
      </c>
      <c r="J4" s="25"/>
      <c r="K4" s="25">
        <f ca="1">IF(AV4=0,"",ABS(AV4))</f>
        <v>4</v>
      </c>
      <c r="L4" s="25"/>
      <c r="M4" s="25" t="s">
        <v>33</v>
      </c>
      <c r="N4" s="25"/>
      <c r="O4">
        <f ca="1">INT(RAND()*4+2)</f>
        <v>2</v>
      </c>
      <c r="P4" t="s">
        <v>39</v>
      </c>
      <c r="Q4" s="25" t="s">
        <v>34</v>
      </c>
      <c r="R4" s="25"/>
      <c r="S4" s="25" t="s">
        <v>62</v>
      </c>
      <c r="T4" s="25"/>
      <c r="U4">
        <f ca="1">INT(RAND()*9+1)</f>
        <v>9</v>
      </c>
      <c r="V4" t="s">
        <v>40</v>
      </c>
      <c r="AU4" s="16">
        <f ca="1">INT(RAND()*10)*(-1)^INT(RAND()*2)</f>
        <v>2</v>
      </c>
      <c r="AV4" s="16">
        <f ca="1">O4*(AU4+U4)-F4*AU4</f>
        <v>4</v>
      </c>
    </row>
    <row r="5" spans="1:48" ht="19.5" customHeight="1" x14ac:dyDescent="0.2"/>
    <row r="6" spans="1:48" ht="19.5" customHeight="1" x14ac:dyDescent="0.2"/>
    <row r="7" spans="1:48" ht="19.5" customHeight="1" x14ac:dyDescent="0.2"/>
    <row r="8" spans="1:48" ht="19.5" customHeight="1" x14ac:dyDescent="0.2"/>
    <row r="9" spans="1:48" ht="19.5" customHeight="1" x14ac:dyDescent="0.2">
      <c r="C9" s="1" t="s">
        <v>63</v>
      </c>
      <c r="F9">
        <f ca="1">INT(RAND()*4+2)</f>
        <v>3</v>
      </c>
      <c r="G9" t="s">
        <v>39</v>
      </c>
      <c r="H9" s="25" t="s">
        <v>34</v>
      </c>
      <c r="I9" s="25"/>
      <c r="J9" s="25" t="s">
        <v>9</v>
      </c>
      <c r="K9" s="25"/>
      <c r="L9">
        <f ca="1">INT(RAND()*9+1)</f>
        <v>1</v>
      </c>
      <c r="M9" t="s">
        <v>40</v>
      </c>
      <c r="N9" s="25" t="s">
        <v>33</v>
      </c>
      <c r="O9" s="25"/>
      <c r="P9">
        <f ca="1">INT(RAND()*8+2)</f>
        <v>9</v>
      </c>
      <c r="Q9" s="25" t="s">
        <v>34</v>
      </c>
      <c r="R9" s="25"/>
      <c r="S9" s="25" t="str">
        <f ca="1">IF(AV9&lt;0,"－",IF(AV9=0,"","＋"))</f>
        <v>＋</v>
      </c>
      <c r="T9" s="25"/>
      <c r="U9" s="25">
        <f ca="1">IF(AV9=0,"",ABS(AV9))</f>
        <v>39</v>
      </c>
      <c r="V9" s="25"/>
      <c r="AU9" s="16">
        <f ca="1">INT(RAND()*10)*(-1)^INT(RAND()*2)</f>
        <v>-7</v>
      </c>
      <c r="AV9" s="16">
        <f ca="1">F9*(AU9-L9)-P9*AU9</f>
        <v>39</v>
      </c>
    </row>
    <row r="10" spans="1:48" ht="19.5" customHeight="1" x14ac:dyDescent="0.2"/>
    <row r="11" spans="1:48" ht="19.5" customHeight="1" x14ac:dyDescent="0.2"/>
    <row r="12" spans="1:48" ht="19.5" customHeight="1" x14ac:dyDescent="0.2"/>
    <row r="13" spans="1:48" ht="19.5" customHeight="1" x14ac:dyDescent="0.2"/>
    <row r="14" spans="1:48" ht="19.5" customHeight="1" x14ac:dyDescent="0.2">
      <c r="C14" s="1" t="s">
        <v>64</v>
      </c>
      <c r="F14" s="25" t="s">
        <v>65</v>
      </c>
      <c r="G14" s="25"/>
      <c r="H14">
        <f ca="1">INT(RAND()*4+2)</f>
        <v>3</v>
      </c>
      <c r="I14" t="s">
        <v>39</v>
      </c>
      <c r="J14">
        <f ca="1">INT(RAND()*9+1)</f>
        <v>8</v>
      </c>
      <c r="K14" s="25" t="s">
        <v>26</v>
      </c>
      <c r="L14" s="25"/>
      <c r="M14" s="25" t="s">
        <v>66</v>
      </c>
      <c r="N14" s="25"/>
      <c r="O14" t="s">
        <v>67</v>
      </c>
      <c r="P14" s="25" t="s">
        <v>33</v>
      </c>
      <c r="Q14" s="25"/>
      <c r="R14">
        <f ca="1">INT(H14+1)</f>
        <v>4</v>
      </c>
      <c r="S14" t="s">
        <v>39</v>
      </c>
      <c r="T14">
        <f ca="1">INT(RAND()*9+1)</f>
        <v>7</v>
      </c>
      <c r="U14" s="25" t="s">
        <v>22</v>
      </c>
      <c r="V14" s="25"/>
      <c r="W14" s="25" t="s">
        <v>68</v>
      </c>
      <c r="X14" s="25"/>
      <c r="Y14" t="s">
        <v>69</v>
      </c>
    </row>
    <row r="15" spans="1:48" ht="19.5" customHeight="1" x14ac:dyDescent="0.2"/>
    <row r="16" spans="1:48" ht="19.5" customHeight="1" x14ac:dyDescent="0.2"/>
    <row r="17" spans="3:20" ht="19.5" customHeight="1" x14ac:dyDescent="0.2"/>
    <row r="18" spans="3:20" ht="19.5" customHeight="1" x14ac:dyDescent="0.2"/>
    <row r="19" spans="3:20" ht="19.5" customHeight="1" x14ac:dyDescent="0.2">
      <c r="C19" s="1" t="s">
        <v>55</v>
      </c>
      <c r="F19">
        <f ca="1">INT(RAND()*9+1)</f>
        <v>3</v>
      </c>
      <c r="G19" s="25" t="s">
        <v>22</v>
      </c>
      <c r="H19" s="25"/>
      <c r="I19">
        <f ca="1">INT(RAND()*4+2)</f>
        <v>4</v>
      </c>
      <c r="J19" t="s">
        <v>39</v>
      </c>
      <c r="K19">
        <f ca="1">INT(RAND()*8+2)</f>
        <v>4</v>
      </c>
      <c r="L19" s="25" t="s">
        <v>34</v>
      </c>
      <c r="M19" s="25"/>
      <c r="N19" s="25" t="s">
        <v>65</v>
      </c>
      <c r="O19" s="25"/>
      <c r="P19">
        <f ca="1">INT(RAND()*9+1)</f>
        <v>9</v>
      </c>
      <c r="Q19" t="s">
        <v>40</v>
      </c>
      <c r="R19" s="25" t="s">
        <v>33</v>
      </c>
      <c r="S19" s="25"/>
      <c r="T19">
        <f ca="1">INT(RAND()*9+1)</f>
        <v>1</v>
      </c>
    </row>
    <row r="20" spans="3:20" ht="19.5" customHeight="1" x14ac:dyDescent="0.2"/>
    <row r="21" spans="3:20" ht="19.5" customHeight="1" x14ac:dyDescent="0.2"/>
    <row r="22" spans="3:20" ht="19.5" customHeight="1" x14ac:dyDescent="0.2"/>
    <row r="23" spans="3:20" ht="19.5" customHeight="1" x14ac:dyDescent="0.2"/>
    <row r="24" spans="3:20" ht="19.5" customHeight="1" x14ac:dyDescent="0.2">
      <c r="C24" s="1" t="s">
        <v>70</v>
      </c>
      <c r="F24" s="25">
        <f ca="1">INT(RAND()*4+2)</f>
        <v>2</v>
      </c>
      <c r="G24" s="25" t="s">
        <v>34</v>
      </c>
      <c r="H24" s="25"/>
      <c r="I24" s="25" t="s">
        <v>9</v>
      </c>
      <c r="J24" s="25"/>
      <c r="K24" s="29">
        <v>1</v>
      </c>
      <c r="L24" s="29"/>
      <c r="M24" s="25" t="s">
        <v>71</v>
      </c>
      <c r="N24" s="25"/>
      <c r="O24" s="25">
        <v>1</v>
      </c>
    </row>
    <row r="25" spans="3:20" ht="19.5" customHeight="1" x14ac:dyDescent="0.2">
      <c r="F25" s="25"/>
      <c r="G25" s="25"/>
      <c r="H25" s="25"/>
      <c r="I25" s="25"/>
      <c r="J25" s="25"/>
      <c r="K25" s="30">
        <f ca="1">INT(RAND()*4+2)</f>
        <v>5</v>
      </c>
      <c r="L25" s="30"/>
      <c r="M25" s="25"/>
      <c r="N25" s="25"/>
      <c r="O25" s="25"/>
    </row>
    <row r="26" spans="3:20" ht="19.5" customHeight="1" x14ac:dyDescent="0.2"/>
    <row r="27" spans="3:20" ht="19.5" customHeight="1" x14ac:dyDescent="0.2"/>
    <row r="28" spans="3:20" ht="19.5" customHeight="1" x14ac:dyDescent="0.2"/>
    <row r="29" spans="3:20" ht="19.5" customHeight="1" x14ac:dyDescent="0.2"/>
    <row r="30" spans="3:20" ht="19.5" customHeight="1" x14ac:dyDescent="0.2"/>
    <row r="31" spans="3:20" ht="19.5" customHeight="1" x14ac:dyDescent="0.2">
      <c r="C31" s="1" t="s">
        <v>72</v>
      </c>
      <c r="D31" s="1"/>
      <c r="F31" s="25" t="s">
        <v>8</v>
      </c>
      <c r="G31" s="25"/>
      <c r="H31" s="25" t="s">
        <v>73</v>
      </c>
      <c r="I31" s="25"/>
      <c r="J31" s="29">
        <v>1</v>
      </c>
      <c r="K31" s="29"/>
      <c r="L31" s="25" t="s">
        <v>74</v>
      </c>
      <c r="M31" s="25"/>
      <c r="N31" s="25" t="s">
        <v>13</v>
      </c>
      <c r="O31" s="25"/>
      <c r="P31" s="25">
        <v>1</v>
      </c>
    </row>
    <row r="32" spans="3:20" ht="19.5" customHeight="1" x14ac:dyDescent="0.2">
      <c r="F32" s="25"/>
      <c r="G32" s="25"/>
      <c r="H32" s="25"/>
      <c r="I32" s="25"/>
      <c r="J32" s="30">
        <f ca="1">INT(RAND()*4+2)</f>
        <v>5</v>
      </c>
      <c r="K32" s="30"/>
      <c r="L32" s="25"/>
      <c r="M32" s="25"/>
      <c r="N32" s="25"/>
      <c r="O32" s="25"/>
      <c r="P32" s="25"/>
    </row>
    <row r="33" spans="1:48" ht="19.5" customHeight="1" x14ac:dyDescent="0.2"/>
    <row r="34" spans="1:48" ht="19.5" customHeight="1" x14ac:dyDescent="0.2"/>
    <row r="35" spans="1:48" ht="19.5" customHeight="1" x14ac:dyDescent="0.2"/>
    <row r="36" spans="1:48" ht="19.5" customHeight="1" x14ac:dyDescent="0.2"/>
    <row r="37" spans="1:48" ht="19.5" customHeight="1" x14ac:dyDescent="0.2"/>
    <row r="38" spans="1:48" ht="19.5" customHeight="1" x14ac:dyDescent="0.2"/>
    <row r="39" spans="1:48" ht="23.5" x14ac:dyDescent="0.2">
      <c r="D39" s="3" t="str">
        <f>IF(D1="","",D1)</f>
        <v>方程式の解き方③</v>
      </c>
      <c r="AM39" s="2" t="str">
        <f>IF(AM1="","",AM1)</f>
        <v>№</v>
      </c>
      <c r="AN39" s="2"/>
      <c r="AO39" s="26" t="str">
        <f>IF(AO1="","",AO1)</f>
        <v/>
      </c>
      <c r="AP39" s="26" t="str">
        <f>IF(AP1="","",AP1)</f>
        <v/>
      </c>
      <c r="AR39" s="7"/>
      <c r="AS39" s="7"/>
    </row>
    <row r="40" spans="1:48" ht="23.5" x14ac:dyDescent="0.2">
      <c r="E40" s="5" t="s">
        <v>183</v>
      </c>
      <c r="Q40" s="6" t="str">
        <f>IF(Q2="","",Q2)</f>
        <v>名前</v>
      </c>
      <c r="R40" s="2"/>
      <c r="S40" s="2"/>
      <c r="T40" s="2"/>
      <c r="U40" s="2"/>
      <c r="V40" s="4" t="str">
        <f>IF(V2="","",V2)</f>
        <v/>
      </c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R40" s="7"/>
      <c r="AS40" s="7"/>
    </row>
    <row r="41" spans="1:48" ht="18" customHeight="1" x14ac:dyDescent="0.2">
      <c r="A41" t="str">
        <f>IF(A3="","",A3)</f>
        <v>１．</v>
      </c>
      <c r="D41" t="str">
        <f>IF(D3="","",D3)</f>
        <v>次の方程式を解きなさい。</v>
      </c>
    </row>
    <row r="42" spans="1:48" ht="18" customHeight="1" x14ac:dyDescent="0.2">
      <c r="A42" t="str">
        <f t="shared" ref="A42:AT42" si="0">IF(A4="","",A4)</f>
        <v/>
      </c>
      <c r="B42" t="str">
        <f t="shared" si="0"/>
        <v/>
      </c>
      <c r="C42" t="str">
        <f t="shared" si="0"/>
        <v>(1)</v>
      </c>
      <c r="F42">
        <f t="shared" ca="1" si="0"/>
        <v>9</v>
      </c>
      <c r="G42" s="25" t="str">
        <f t="shared" si="0"/>
        <v>ｘ</v>
      </c>
      <c r="H42" s="25"/>
      <c r="I42" s="25" t="str">
        <f t="shared" ca="1" si="0"/>
        <v>＋</v>
      </c>
      <c r="J42" s="25"/>
      <c r="K42" s="25">
        <f t="shared" ca="1" si="0"/>
        <v>4</v>
      </c>
      <c r="L42" s="25"/>
      <c r="M42" s="25" t="str">
        <f t="shared" si="0"/>
        <v>＝</v>
      </c>
      <c r="N42" s="25"/>
      <c r="O42">
        <f t="shared" ca="1" si="0"/>
        <v>2</v>
      </c>
      <c r="P42" t="str">
        <f t="shared" si="0"/>
        <v>(</v>
      </c>
      <c r="Q42" s="25" t="str">
        <f t="shared" si="0"/>
        <v>ｘ</v>
      </c>
      <c r="R42" s="25"/>
      <c r="S42" s="25" t="str">
        <f t="shared" si="0"/>
        <v>＋</v>
      </c>
      <c r="T42" s="25"/>
      <c r="U42">
        <f t="shared" ca="1" si="0"/>
        <v>9</v>
      </c>
      <c r="V42" t="str">
        <f t="shared" si="0"/>
        <v>)</v>
      </c>
      <c r="W42" t="str">
        <f t="shared" si="0"/>
        <v/>
      </c>
      <c r="X42" t="str">
        <f t="shared" si="0"/>
        <v/>
      </c>
      <c r="Y42" t="str">
        <f t="shared" si="0"/>
        <v/>
      </c>
      <c r="Z42" t="str">
        <f t="shared" si="0"/>
        <v/>
      </c>
      <c r="AA42" t="str">
        <f t="shared" si="0"/>
        <v/>
      </c>
      <c r="AB42" t="str">
        <f t="shared" si="0"/>
        <v/>
      </c>
      <c r="AC42" t="str">
        <f t="shared" si="0"/>
        <v/>
      </c>
      <c r="AD42" t="str">
        <f t="shared" si="0"/>
        <v/>
      </c>
      <c r="AE42" t="str">
        <f t="shared" si="0"/>
        <v/>
      </c>
      <c r="AF42" t="str">
        <f t="shared" si="0"/>
        <v/>
      </c>
      <c r="AG42" t="str">
        <f t="shared" si="0"/>
        <v/>
      </c>
      <c r="AH42" t="str">
        <f t="shared" si="0"/>
        <v/>
      </c>
      <c r="AI42" t="str">
        <f t="shared" si="0"/>
        <v/>
      </c>
      <c r="AJ42" t="str">
        <f t="shared" si="0"/>
        <v/>
      </c>
      <c r="AK42" t="str">
        <f t="shared" si="0"/>
        <v/>
      </c>
      <c r="AL42" t="str">
        <f t="shared" si="0"/>
        <v/>
      </c>
      <c r="AM42" t="str">
        <f t="shared" si="0"/>
        <v/>
      </c>
      <c r="AN42" t="str">
        <f t="shared" si="0"/>
        <v/>
      </c>
      <c r="AO42" t="str">
        <f t="shared" si="0"/>
        <v/>
      </c>
      <c r="AP42" t="str">
        <f t="shared" si="0"/>
        <v/>
      </c>
      <c r="AQ42" t="str">
        <f t="shared" si="0"/>
        <v/>
      </c>
      <c r="AR42" t="str">
        <f t="shared" si="0"/>
        <v/>
      </c>
      <c r="AS42" t="str">
        <f t="shared" si="0"/>
        <v/>
      </c>
      <c r="AT42" t="str">
        <f t="shared" si="0"/>
        <v/>
      </c>
    </row>
    <row r="43" spans="1:48" ht="18" customHeight="1" x14ac:dyDescent="0.2">
      <c r="F43" s="8">
        <f ca="1">F42</f>
        <v>9</v>
      </c>
      <c r="G43" s="22" t="s">
        <v>227</v>
      </c>
      <c r="H43" s="22"/>
      <c r="I43" s="22" t="str">
        <f ca="1">I42</f>
        <v>＋</v>
      </c>
      <c r="J43" s="22"/>
      <c r="K43" s="22">
        <f ca="1">K42</f>
        <v>4</v>
      </c>
      <c r="L43" s="22"/>
      <c r="M43" s="22" t="str">
        <f>M42</f>
        <v>＝</v>
      </c>
      <c r="N43" s="22"/>
      <c r="O43" s="8">
        <f ca="1">O42</f>
        <v>2</v>
      </c>
      <c r="P43" s="22" t="str">
        <f>Q42</f>
        <v>ｘ</v>
      </c>
      <c r="Q43" s="22"/>
      <c r="R43" s="22" t="str">
        <f>S42</f>
        <v>＋</v>
      </c>
      <c r="S43" s="22"/>
      <c r="T43" s="22">
        <f ca="1">O42*U42</f>
        <v>18</v>
      </c>
      <c r="U43" s="22"/>
    </row>
    <row r="44" spans="1:48" ht="18" customHeight="1" x14ac:dyDescent="0.2">
      <c r="A44" t="str">
        <f t="shared" ref="A44:AT44" si="1">IF(A5="","",A5)</f>
        <v/>
      </c>
      <c r="B44" t="str">
        <f t="shared" si="1"/>
        <v/>
      </c>
      <c r="C44" t="str">
        <f t="shared" si="1"/>
        <v/>
      </c>
      <c r="F44" s="8">
        <f ca="1">F42</f>
        <v>9</v>
      </c>
      <c r="G44" s="22" t="str">
        <f>G42</f>
        <v>ｘ</v>
      </c>
      <c r="H44" s="22"/>
      <c r="I44" s="22" t="s">
        <v>22</v>
      </c>
      <c r="J44" s="22"/>
      <c r="K44" s="8">
        <f ca="1">O42</f>
        <v>2</v>
      </c>
      <c r="L44" s="22" t="str">
        <f>Q42</f>
        <v>ｘ</v>
      </c>
      <c r="M44" s="22"/>
      <c r="N44" s="22" t="s">
        <v>33</v>
      </c>
      <c r="O44" s="22"/>
      <c r="P44" s="22">
        <f ca="1">O42*U42</f>
        <v>18</v>
      </c>
      <c r="Q44" s="22"/>
      <c r="R44" s="22" t="str">
        <f ca="1">IF(I42="＋","－",IF(I42="－","＋",""))</f>
        <v>－</v>
      </c>
      <c r="S44" s="22"/>
      <c r="T44" s="22">
        <f ca="1">K42</f>
        <v>4</v>
      </c>
      <c r="U44" s="22"/>
      <c r="V44" t="str">
        <f t="shared" si="1"/>
        <v/>
      </c>
      <c r="W44" t="str">
        <f t="shared" si="1"/>
        <v/>
      </c>
      <c r="X44" t="str">
        <f t="shared" si="1"/>
        <v/>
      </c>
      <c r="Y44" t="str">
        <f t="shared" si="1"/>
        <v/>
      </c>
      <c r="Z44" t="str">
        <f t="shared" si="1"/>
        <v/>
      </c>
      <c r="AA44" t="str">
        <f t="shared" si="1"/>
        <v/>
      </c>
      <c r="AB44" t="str">
        <f t="shared" si="1"/>
        <v/>
      </c>
      <c r="AC44" t="str">
        <f t="shared" si="1"/>
        <v/>
      </c>
      <c r="AD44" t="str">
        <f t="shared" si="1"/>
        <v/>
      </c>
      <c r="AE44" t="str">
        <f t="shared" si="1"/>
        <v/>
      </c>
      <c r="AF44" t="str">
        <f t="shared" si="1"/>
        <v/>
      </c>
      <c r="AG44" t="str">
        <f t="shared" si="1"/>
        <v/>
      </c>
      <c r="AH44" t="str">
        <f t="shared" si="1"/>
        <v/>
      </c>
      <c r="AI44" t="str">
        <f t="shared" si="1"/>
        <v/>
      </c>
      <c r="AJ44" t="str">
        <f t="shared" si="1"/>
        <v/>
      </c>
      <c r="AK44" t="str">
        <f t="shared" si="1"/>
        <v/>
      </c>
      <c r="AL44" t="str">
        <f t="shared" si="1"/>
        <v/>
      </c>
      <c r="AM44" t="str">
        <f t="shared" si="1"/>
        <v/>
      </c>
      <c r="AN44" t="str">
        <f t="shared" si="1"/>
        <v/>
      </c>
      <c r="AO44" t="str">
        <f t="shared" si="1"/>
        <v/>
      </c>
      <c r="AP44" t="str">
        <f t="shared" si="1"/>
        <v/>
      </c>
      <c r="AQ44" t="str">
        <f t="shared" si="1"/>
        <v/>
      </c>
      <c r="AR44" t="str">
        <f t="shared" si="1"/>
        <v/>
      </c>
      <c r="AS44" t="str">
        <f t="shared" si="1"/>
        <v/>
      </c>
      <c r="AT44" t="str">
        <f t="shared" si="1"/>
        <v/>
      </c>
      <c r="AU44" s="16">
        <f ca="1">P44</f>
        <v>18</v>
      </c>
      <c r="AV44" s="16">
        <f ca="1">IF(R44="－",-T44,IF(T44="",0,T44))</f>
        <v>-4</v>
      </c>
    </row>
    <row r="45" spans="1:48" ht="18" customHeight="1" x14ac:dyDescent="0.2">
      <c r="A45" t="str">
        <f t="shared" ref="A45:AT45" si="2">IF(A6="","",A6)</f>
        <v/>
      </c>
      <c r="B45" t="str">
        <f t="shared" si="2"/>
        <v/>
      </c>
      <c r="C45" t="str">
        <f t="shared" si="2"/>
        <v/>
      </c>
      <c r="F45" s="8" t="str">
        <f t="shared" si="2"/>
        <v/>
      </c>
      <c r="G45" s="8" t="str">
        <f t="shared" si="2"/>
        <v/>
      </c>
      <c r="H45" s="8" t="str">
        <f t="shared" si="2"/>
        <v/>
      </c>
      <c r="I45" s="8" t="str">
        <f t="shared" si="2"/>
        <v/>
      </c>
      <c r="J45" s="22">
        <f ca="1">IF(AU45=-1,"－",IF(AU45=0,"",IF(AU45=1,"",AU45)))</f>
        <v>7</v>
      </c>
      <c r="K45" s="22"/>
      <c r="L45" s="22" t="str">
        <f ca="1">IF(AU45=0,"","ｘ")</f>
        <v>ｘ</v>
      </c>
      <c r="M45" s="22"/>
      <c r="N45" s="22" t="str">
        <f ca="1">IF(AU45=0,"","＝")</f>
        <v>＝</v>
      </c>
      <c r="O45" s="22"/>
      <c r="P45" s="23">
        <f ca="1">IF(AU45=0,"",AV45)</f>
        <v>14</v>
      </c>
      <c r="Q45" s="23"/>
      <c r="R45" s="23"/>
      <c r="S45" s="8" t="str">
        <f t="shared" si="2"/>
        <v/>
      </c>
      <c r="T45" s="8" t="str">
        <f t="shared" si="2"/>
        <v/>
      </c>
      <c r="U45" s="8" t="str">
        <f t="shared" si="2"/>
        <v/>
      </c>
      <c r="V45" t="str">
        <f t="shared" si="2"/>
        <v/>
      </c>
      <c r="W45" t="str">
        <f t="shared" si="2"/>
        <v/>
      </c>
      <c r="X45" t="str">
        <f t="shared" si="2"/>
        <v/>
      </c>
      <c r="Y45" t="str">
        <f t="shared" si="2"/>
        <v/>
      </c>
      <c r="Z45" t="str">
        <f t="shared" si="2"/>
        <v/>
      </c>
      <c r="AA45" t="str">
        <f t="shared" si="2"/>
        <v/>
      </c>
      <c r="AB45" t="str">
        <f t="shared" si="2"/>
        <v/>
      </c>
      <c r="AC45" t="str">
        <f t="shared" si="2"/>
        <v/>
      </c>
      <c r="AD45" t="str">
        <f t="shared" si="2"/>
        <v/>
      </c>
      <c r="AE45" t="str">
        <f t="shared" si="2"/>
        <v/>
      </c>
      <c r="AF45" t="str">
        <f t="shared" si="2"/>
        <v/>
      </c>
      <c r="AG45" t="str">
        <f t="shared" si="2"/>
        <v/>
      </c>
      <c r="AH45" t="str">
        <f t="shared" si="2"/>
        <v/>
      </c>
      <c r="AI45" t="str">
        <f t="shared" si="2"/>
        <v/>
      </c>
      <c r="AJ45" t="str">
        <f t="shared" si="2"/>
        <v/>
      </c>
      <c r="AK45" t="str">
        <f t="shared" si="2"/>
        <v/>
      </c>
      <c r="AL45" t="str">
        <f t="shared" si="2"/>
        <v/>
      </c>
      <c r="AM45" t="str">
        <f t="shared" si="2"/>
        <v/>
      </c>
      <c r="AN45" t="str">
        <f t="shared" si="2"/>
        <v/>
      </c>
      <c r="AO45" t="str">
        <f t="shared" si="2"/>
        <v/>
      </c>
      <c r="AP45" t="str">
        <f t="shared" si="2"/>
        <v/>
      </c>
      <c r="AQ45" t="str">
        <f t="shared" si="2"/>
        <v/>
      </c>
      <c r="AR45" t="str">
        <f t="shared" si="2"/>
        <v/>
      </c>
      <c r="AS45" t="str">
        <f t="shared" si="2"/>
        <v/>
      </c>
      <c r="AT45" t="str">
        <f t="shared" si="2"/>
        <v/>
      </c>
      <c r="AU45" s="16">
        <f ca="1">F44-K44</f>
        <v>7</v>
      </c>
      <c r="AV45" s="16">
        <f ca="1">AU44+AV44</f>
        <v>14</v>
      </c>
    </row>
    <row r="46" spans="1:48" ht="18" customHeight="1" x14ac:dyDescent="0.2">
      <c r="A46" t="str">
        <f t="shared" ref="A46:AT46" si="3">IF(A7="","",A7)</f>
        <v/>
      </c>
      <c r="B46" t="str">
        <f t="shared" si="3"/>
        <v/>
      </c>
      <c r="C46" t="str">
        <f t="shared" si="3"/>
        <v/>
      </c>
      <c r="F46" s="8" t="str">
        <f t="shared" si="3"/>
        <v/>
      </c>
      <c r="G46" s="8" t="str">
        <f t="shared" si="3"/>
        <v/>
      </c>
      <c r="H46" s="8" t="str">
        <f t="shared" si="3"/>
        <v/>
      </c>
      <c r="I46" s="8" t="str">
        <f t="shared" si="3"/>
        <v/>
      </c>
      <c r="J46" s="8" t="str">
        <f t="shared" si="3"/>
        <v/>
      </c>
      <c r="K46" s="8" t="str">
        <f t="shared" si="3"/>
        <v/>
      </c>
      <c r="L46" s="22" t="str">
        <f ca="1">IF(AU45=0,"","ｘ")</f>
        <v>ｘ</v>
      </c>
      <c r="M46" s="22"/>
      <c r="N46" s="22" t="str">
        <f ca="1">IF(AU45=0,"","＝")</f>
        <v>＝</v>
      </c>
      <c r="O46" s="22"/>
      <c r="P46" s="23">
        <f ca="1">IF(AU45=0,"",AV45/AU45)</f>
        <v>2</v>
      </c>
      <c r="Q46" s="23"/>
      <c r="R46" s="23"/>
      <c r="S46" s="8" t="str">
        <f t="shared" si="3"/>
        <v/>
      </c>
      <c r="T46" s="8" t="str">
        <f t="shared" si="3"/>
        <v/>
      </c>
      <c r="U46" s="8" t="str">
        <f t="shared" si="3"/>
        <v/>
      </c>
      <c r="V46" t="str">
        <f t="shared" si="3"/>
        <v/>
      </c>
      <c r="W46" t="str">
        <f t="shared" si="3"/>
        <v/>
      </c>
      <c r="X46" t="str">
        <f t="shared" si="3"/>
        <v/>
      </c>
      <c r="Y46" t="str">
        <f t="shared" si="3"/>
        <v/>
      </c>
      <c r="Z46" t="str">
        <f t="shared" si="3"/>
        <v/>
      </c>
      <c r="AA46" t="str">
        <f t="shared" si="3"/>
        <v/>
      </c>
      <c r="AB46" t="str">
        <f t="shared" si="3"/>
        <v/>
      </c>
      <c r="AC46" t="str">
        <f t="shared" si="3"/>
        <v/>
      </c>
      <c r="AD46" t="str">
        <f t="shared" si="3"/>
        <v/>
      </c>
      <c r="AE46" t="str">
        <f t="shared" si="3"/>
        <v/>
      </c>
      <c r="AF46" t="str">
        <f t="shared" si="3"/>
        <v/>
      </c>
      <c r="AG46" t="str">
        <f t="shared" si="3"/>
        <v/>
      </c>
      <c r="AH46" t="str">
        <f t="shared" si="3"/>
        <v/>
      </c>
      <c r="AI46" t="str">
        <f t="shared" si="3"/>
        <v/>
      </c>
      <c r="AJ46" t="str">
        <f t="shared" si="3"/>
        <v/>
      </c>
      <c r="AK46" t="str">
        <f t="shared" si="3"/>
        <v/>
      </c>
      <c r="AL46" t="str">
        <f t="shared" si="3"/>
        <v/>
      </c>
      <c r="AM46" t="str">
        <f t="shared" si="3"/>
        <v/>
      </c>
      <c r="AN46" t="str">
        <f t="shared" si="3"/>
        <v/>
      </c>
      <c r="AO46" t="str">
        <f t="shared" si="3"/>
        <v/>
      </c>
      <c r="AP46" t="str">
        <f t="shared" si="3"/>
        <v/>
      </c>
      <c r="AQ46" t="str">
        <f t="shared" si="3"/>
        <v/>
      </c>
      <c r="AR46" t="str">
        <f t="shared" si="3"/>
        <v/>
      </c>
      <c r="AS46" t="str">
        <f t="shared" si="3"/>
        <v/>
      </c>
      <c r="AT46" t="str">
        <f t="shared" si="3"/>
        <v/>
      </c>
    </row>
    <row r="47" spans="1:48" ht="18" customHeight="1" x14ac:dyDescent="0.2">
      <c r="A47" t="str">
        <f t="shared" ref="A47:AT47" si="4">IF(A9="","",A9)</f>
        <v/>
      </c>
      <c r="B47" t="str">
        <f t="shared" si="4"/>
        <v/>
      </c>
      <c r="C47" t="str">
        <f t="shared" si="4"/>
        <v>(2)</v>
      </c>
      <c r="F47">
        <f t="shared" ca="1" si="4"/>
        <v>3</v>
      </c>
      <c r="G47" t="str">
        <f t="shared" si="4"/>
        <v>(</v>
      </c>
      <c r="H47" s="25" t="str">
        <f t="shared" si="4"/>
        <v>ｘ</v>
      </c>
      <c r="I47" s="25"/>
      <c r="J47" s="25" t="str">
        <f t="shared" si="4"/>
        <v>－</v>
      </c>
      <c r="K47" s="25"/>
      <c r="L47">
        <f t="shared" ca="1" si="4"/>
        <v>1</v>
      </c>
      <c r="M47" t="str">
        <f t="shared" si="4"/>
        <v>)</v>
      </c>
      <c r="N47" s="25" t="str">
        <f t="shared" si="4"/>
        <v>＝</v>
      </c>
      <c r="O47" s="25"/>
      <c r="P47">
        <f t="shared" ca="1" si="4"/>
        <v>9</v>
      </c>
      <c r="Q47" s="25" t="str">
        <f t="shared" si="4"/>
        <v>ｘ</v>
      </c>
      <c r="R47" s="25"/>
      <c r="S47" s="25" t="str">
        <f t="shared" ca="1" si="4"/>
        <v>＋</v>
      </c>
      <c r="T47" s="25"/>
      <c r="U47" s="25">
        <f t="shared" ca="1" si="4"/>
        <v>39</v>
      </c>
      <c r="V47" s="25"/>
      <c r="W47" t="str">
        <f t="shared" si="4"/>
        <v/>
      </c>
      <c r="X47" t="str">
        <f t="shared" si="4"/>
        <v/>
      </c>
      <c r="Y47" t="str">
        <f t="shared" si="4"/>
        <v/>
      </c>
      <c r="Z47" t="str">
        <f t="shared" si="4"/>
        <v/>
      </c>
      <c r="AA47" t="str">
        <f t="shared" si="4"/>
        <v/>
      </c>
      <c r="AB47" t="str">
        <f t="shared" si="4"/>
        <v/>
      </c>
      <c r="AC47" t="str">
        <f t="shared" si="4"/>
        <v/>
      </c>
      <c r="AD47" t="str">
        <f t="shared" si="4"/>
        <v/>
      </c>
      <c r="AE47" t="str">
        <f t="shared" si="4"/>
        <v/>
      </c>
      <c r="AF47" t="str">
        <f t="shared" si="4"/>
        <v/>
      </c>
      <c r="AG47" t="str">
        <f t="shared" si="4"/>
        <v/>
      </c>
      <c r="AH47" t="str">
        <f t="shared" si="4"/>
        <v/>
      </c>
      <c r="AI47" t="str">
        <f t="shared" si="4"/>
        <v/>
      </c>
      <c r="AJ47" t="str">
        <f t="shared" si="4"/>
        <v/>
      </c>
      <c r="AK47" t="str">
        <f t="shared" si="4"/>
        <v/>
      </c>
      <c r="AL47" t="str">
        <f t="shared" si="4"/>
        <v/>
      </c>
      <c r="AM47" t="str">
        <f t="shared" si="4"/>
        <v/>
      </c>
      <c r="AN47" t="str">
        <f t="shared" si="4"/>
        <v/>
      </c>
      <c r="AO47" t="str">
        <f t="shared" si="4"/>
        <v/>
      </c>
      <c r="AP47" t="str">
        <f t="shared" si="4"/>
        <v/>
      </c>
      <c r="AQ47" t="str">
        <f t="shared" si="4"/>
        <v/>
      </c>
      <c r="AR47" t="str">
        <f t="shared" si="4"/>
        <v/>
      </c>
      <c r="AS47" t="str">
        <f t="shared" si="4"/>
        <v/>
      </c>
      <c r="AT47" t="str">
        <f t="shared" si="4"/>
        <v/>
      </c>
    </row>
    <row r="48" spans="1:48" ht="18" customHeight="1" x14ac:dyDescent="0.2">
      <c r="G48" s="8">
        <f ca="1">F47</f>
        <v>3</v>
      </c>
      <c r="H48" s="22" t="str">
        <f>H47</f>
        <v>ｘ</v>
      </c>
      <c r="I48" s="22"/>
      <c r="J48" s="22" t="str">
        <f>J47</f>
        <v>－</v>
      </c>
      <c r="K48" s="22"/>
      <c r="L48" s="22">
        <f ca="1">F47*L47</f>
        <v>3</v>
      </c>
      <c r="M48" s="22"/>
      <c r="N48" s="22" t="s">
        <v>228</v>
      </c>
      <c r="O48" s="22"/>
      <c r="P48" s="8">
        <f ca="1">P47</f>
        <v>9</v>
      </c>
      <c r="Q48" s="22" t="str">
        <f>Q47</f>
        <v>ｘ</v>
      </c>
      <c r="R48" s="22"/>
      <c r="S48" s="22" t="str">
        <f ca="1">S47</f>
        <v>＋</v>
      </c>
      <c r="T48" s="22"/>
      <c r="U48" s="22">
        <f ca="1">U47</f>
        <v>39</v>
      </c>
      <c r="V48" s="22"/>
    </row>
    <row r="49" spans="1:49" ht="18" customHeight="1" x14ac:dyDescent="0.2">
      <c r="A49" t="str">
        <f t="shared" ref="A49:AT49" si="5">IF(A10="","",A10)</f>
        <v/>
      </c>
      <c r="B49" t="str">
        <f t="shared" si="5"/>
        <v/>
      </c>
      <c r="C49" t="str">
        <f t="shared" si="5"/>
        <v/>
      </c>
      <c r="F49" s="8">
        <f ca="1">F47</f>
        <v>3</v>
      </c>
      <c r="G49" s="22" t="str">
        <f>H47</f>
        <v>ｘ</v>
      </c>
      <c r="H49" s="22"/>
      <c r="I49" s="22" t="s">
        <v>22</v>
      </c>
      <c r="J49" s="22"/>
      <c r="K49" s="8">
        <f ca="1">P47</f>
        <v>9</v>
      </c>
      <c r="L49" s="22" t="str">
        <f>Q47</f>
        <v>ｘ</v>
      </c>
      <c r="M49" s="22"/>
      <c r="N49" s="22" t="s">
        <v>33</v>
      </c>
      <c r="O49" s="22"/>
      <c r="P49" s="32">
        <f ca="1">IF(S47="－",-U47,U47)</f>
        <v>39</v>
      </c>
      <c r="Q49" s="32"/>
      <c r="R49" s="32"/>
      <c r="S49" s="22" t="s">
        <v>26</v>
      </c>
      <c r="T49" s="22"/>
      <c r="U49" s="22">
        <f ca="1">F47*L47</f>
        <v>3</v>
      </c>
      <c r="V49" s="22"/>
      <c r="W49" t="str">
        <f t="shared" si="5"/>
        <v/>
      </c>
      <c r="X49" t="str">
        <f t="shared" si="5"/>
        <v/>
      </c>
      <c r="Y49" t="str">
        <f t="shared" si="5"/>
        <v/>
      </c>
      <c r="Z49" t="str">
        <f t="shared" si="5"/>
        <v/>
      </c>
      <c r="AA49" t="str">
        <f t="shared" si="5"/>
        <v/>
      </c>
      <c r="AB49" t="str">
        <f t="shared" si="5"/>
        <v/>
      </c>
      <c r="AC49" t="str">
        <f t="shared" si="5"/>
        <v/>
      </c>
      <c r="AD49" t="str">
        <f t="shared" si="5"/>
        <v/>
      </c>
      <c r="AE49" t="str">
        <f t="shared" si="5"/>
        <v/>
      </c>
      <c r="AF49" t="str">
        <f t="shared" si="5"/>
        <v/>
      </c>
      <c r="AG49" t="str">
        <f t="shared" si="5"/>
        <v/>
      </c>
      <c r="AH49" t="str">
        <f t="shared" si="5"/>
        <v/>
      </c>
      <c r="AI49" t="str">
        <f t="shared" si="5"/>
        <v/>
      </c>
      <c r="AJ49" t="str">
        <f t="shared" si="5"/>
        <v/>
      </c>
      <c r="AK49" t="str">
        <f t="shared" si="5"/>
        <v/>
      </c>
      <c r="AL49" t="str">
        <f t="shared" si="5"/>
        <v/>
      </c>
      <c r="AM49" t="str">
        <f t="shared" si="5"/>
        <v/>
      </c>
      <c r="AN49" t="str">
        <f t="shared" si="5"/>
        <v/>
      </c>
      <c r="AO49" t="str">
        <f t="shared" si="5"/>
        <v/>
      </c>
      <c r="AP49" t="str">
        <f t="shared" si="5"/>
        <v/>
      </c>
      <c r="AQ49" t="str">
        <f t="shared" si="5"/>
        <v/>
      </c>
      <c r="AR49" t="str">
        <f t="shared" si="5"/>
        <v/>
      </c>
      <c r="AS49" t="str">
        <f t="shared" si="5"/>
        <v/>
      </c>
      <c r="AT49" t="str">
        <f t="shared" si="5"/>
        <v/>
      </c>
    </row>
    <row r="50" spans="1:49" ht="18" customHeight="1" x14ac:dyDescent="0.2">
      <c r="A50" t="str">
        <f t="shared" ref="A50:AT50" si="6">IF(A11="","",A11)</f>
        <v/>
      </c>
      <c r="B50" t="str">
        <f t="shared" si="6"/>
        <v/>
      </c>
      <c r="C50" t="str">
        <f t="shared" si="6"/>
        <v/>
      </c>
      <c r="F50" t="str">
        <f t="shared" si="6"/>
        <v/>
      </c>
      <c r="G50" t="str">
        <f t="shared" si="6"/>
        <v/>
      </c>
      <c r="H50" t="str">
        <f t="shared" si="6"/>
        <v/>
      </c>
      <c r="I50" t="str">
        <f t="shared" si="6"/>
        <v/>
      </c>
      <c r="J50" s="22">
        <f ca="1">IF(AU50=-1,"－",IF(AU50=0,"",IF(AU50=1,"",AU50)))</f>
        <v>-6</v>
      </c>
      <c r="K50" s="22"/>
      <c r="L50" s="22" t="str">
        <f ca="1">IF(AU50=0,"","ｘ")</f>
        <v>ｘ</v>
      </c>
      <c r="M50" s="22"/>
      <c r="N50" s="22" t="str">
        <f ca="1">IF(AU50=0,"","＝")</f>
        <v>＝</v>
      </c>
      <c r="O50" s="22"/>
      <c r="P50" s="23">
        <f ca="1">IF(AU50=0,"",AV50)</f>
        <v>42</v>
      </c>
      <c r="Q50" s="23"/>
      <c r="R50" s="23"/>
      <c r="S50" t="str">
        <f t="shared" si="6"/>
        <v/>
      </c>
      <c r="T50" t="str">
        <f t="shared" si="6"/>
        <v/>
      </c>
      <c r="U50" t="str">
        <f t="shared" si="6"/>
        <v/>
      </c>
      <c r="V50" t="str">
        <f t="shared" si="6"/>
        <v/>
      </c>
      <c r="W50" t="str">
        <f t="shared" si="6"/>
        <v/>
      </c>
      <c r="X50" t="str">
        <f t="shared" si="6"/>
        <v/>
      </c>
      <c r="Y50" t="str">
        <f t="shared" si="6"/>
        <v/>
      </c>
      <c r="Z50" t="str">
        <f t="shared" si="6"/>
        <v/>
      </c>
      <c r="AA50" t="str">
        <f t="shared" si="6"/>
        <v/>
      </c>
      <c r="AB50" t="str">
        <f t="shared" si="6"/>
        <v/>
      </c>
      <c r="AC50" t="str">
        <f t="shared" si="6"/>
        <v/>
      </c>
      <c r="AD50" t="str">
        <f t="shared" si="6"/>
        <v/>
      </c>
      <c r="AE50" t="str">
        <f t="shared" si="6"/>
        <v/>
      </c>
      <c r="AF50" t="str">
        <f t="shared" si="6"/>
        <v/>
      </c>
      <c r="AG50" t="str">
        <f t="shared" si="6"/>
        <v/>
      </c>
      <c r="AH50" t="str">
        <f t="shared" si="6"/>
        <v/>
      </c>
      <c r="AI50" t="str">
        <f t="shared" si="6"/>
        <v/>
      </c>
      <c r="AJ50" t="str">
        <f t="shared" si="6"/>
        <v/>
      </c>
      <c r="AK50" t="str">
        <f t="shared" si="6"/>
        <v/>
      </c>
      <c r="AL50" t="str">
        <f t="shared" si="6"/>
        <v/>
      </c>
      <c r="AM50" t="str">
        <f t="shared" si="6"/>
        <v/>
      </c>
      <c r="AN50" t="str">
        <f t="shared" si="6"/>
        <v/>
      </c>
      <c r="AO50" t="str">
        <f t="shared" si="6"/>
        <v/>
      </c>
      <c r="AP50" t="str">
        <f t="shared" si="6"/>
        <v/>
      </c>
      <c r="AQ50" t="str">
        <f t="shared" si="6"/>
        <v/>
      </c>
      <c r="AR50" t="str">
        <f t="shared" si="6"/>
        <v/>
      </c>
      <c r="AS50" t="str">
        <f t="shared" si="6"/>
        <v/>
      </c>
      <c r="AT50" t="str">
        <f t="shared" si="6"/>
        <v/>
      </c>
      <c r="AU50" s="16">
        <f ca="1">F49-K49</f>
        <v>-6</v>
      </c>
      <c r="AV50" s="16">
        <f ca="1">P49+U49</f>
        <v>42</v>
      </c>
    </row>
    <row r="51" spans="1:49" ht="18" customHeight="1" x14ac:dyDescent="0.2">
      <c r="A51" t="str">
        <f t="shared" ref="A51:AT51" si="7">IF(A12="","",A12)</f>
        <v/>
      </c>
      <c r="B51" t="str">
        <f t="shared" si="7"/>
        <v/>
      </c>
      <c r="C51" t="str">
        <f t="shared" si="7"/>
        <v/>
      </c>
      <c r="F51" t="str">
        <f t="shared" si="7"/>
        <v/>
      </c>
      <c r="G51" t="str">
        <f t="shared" si="7"/>
        <v/>
      </c>
      <c r="H51" t="str">
        <f t="shared" si="7"/>
        <v/>
      </c>
      <c r="I51" t="str">
        <f t="shared" si="7"/>
        <v/>
      </c>
      <c r="J51" t="str">
        <f t="shared" si="7"/>
        <v/>
      </c>
      <c r="K51" t="str">
        <f t="shared" si="7"/>
        <v/>
      </c>
      <c r="L51" s="22" t="str">
        <f ca="1">IF(AU50=0,"","ｘ")</f>
        <v>ｘ</v>
      </c>
      <c r="M51" s="22"/>
      <c r="N51" s="22" t="str">
        <f ca="1">IF(AU50=0,"","＝")</f>
        <v>＝</v>
      </c>
      <c r="O51" s="22"/>
      <c r="P51" s="23">
        <f ca="1">IF(AU50=0,"",AV50/AU50)</f>
        <v>-7</v>
      </c>
      <c r="Q51" s="23"/>
      <c r="R51" s="23"/>
      <c r="S51" t="str">
        <f t="shared" si="7"/>
        <v/>
      </c>
      <c r="T51" t="str">
        <f t="shared" si="7"/>
        <v/>
      </c>
      <c r="U51" t="str">
        <f t="shared" si="7"/>
        <v/>
      </c>
      <c r="V51" t="str">
        <f t="shared" si="7"/>
        <v/>
      </c>
      <c r="W51" t="str">
        <f t="shared" si="7"/>
        <v/>
      </c>
      <c r="X51" t="str">
        <f t="shared" si="7"/>
        <v/>
      </c>
      <c r="Y51" t="str">
        <f t="shared" si="7"/>
        <v/>
      </c>
      <c r="Z51" t="str">
        <f t="shared" si="7"/>
        <v/>
      </c>
      <c r="AA51" t="str">
        <f t="shared" si="7"/>
        <v/>
      </c>
      <c r="AB51" t="str">
        <f t="shared" si="7"/>
        <v/>
      </c>
      <c r="AC51" t="str">
        <f t="shared" si="7"/>
        <v/>
      </c>
      <c r="AD51" t="str">
        <f t="shared" si="7"/>
        <v/>
      </c>
      <c r="AE51" t="str">
        <f t="shared" si="7"/>
        <v/>
      </c>
      <c r="AF51" t="str">
        <f t="shared" si="7"/>
        <v/>
      </c>
      <c r="AG51" t="str">
        <f t="shared" si="7"/>
        <v/>
      </c>
      <c r="AH51" t="str">
        <f t="shared" si="7"/>
        <v/>
      </c>
      <c r="AI51" t="str">
        <f t="shared" si="7"/>
        <v/>
      </c>
      <c r="AJ51" t="str">
        <f t="shared" si="7"/>
        <v/>
      </c>
      <c r="AK51" t="str">
        <f t="shared" si="7"/>
        <v/>
      </c>
      <c r="AL51" t="str">
        <f t="shared" si="7"/>
        <v/>
      </c>
      <c r="AM51" t="str">
        <f t="shared" si="7"/>
        <v/>
      </c>
      <c r="AN51" t="str">
        <f t="shared" si="7"/>
        <v/>
      </c>
      <c r="AO51" t="str">
        <f t="shared" si="7"/>
        <v/>
      </c>
      <c r="AP51" t="str">
        <f t="shared" si="7"/>
        <v/>
      </c>
      <c r="AQ51" t="str">
        <f t="shared" si="7"/>
        <v/>
      </c>
      <c r="AR51" t="str">
        <f t="shared" si="7"/>
        <v/>
      </c>
      <c r="AS51" t="str">
        <f t="shared" si="7"/>
        <v/>
      </c>
      <c r="AT51" t="str">
        <f t="shared" si="7"/>
        <v/>
      </c>
    </row>
    <row r="52" spans="1:49" ht="18" customHeight="1" x14ac:dyDescent="0.2">
      <c r="A52" t="str">
        <f t="shared" ref="A52:AT52" si="8">IF(A14="","",A14)</f>
        <v/>
      </c>
      <c r="B52" t="str">
        <f t="shared" si="8"/>
        <v/>
      </c>
      <c r="C52" t="str">
        <f t="shared" si="8"/>
        <v>(3)</v>
      </c>
      <c r="F52" s="25" t="str">
        <f t="shared" si="8"/>
        <v>－</v>
      </c>
      <c r="G52" s="25"/>
      <c r="H52">
        <f t="shared" ca="1" si="8"/>
        <v>3</v>
      </c>
      <c r="I52" t="str">
        <f t="shared" si="8"/>
        <v>(</v>
      </c>
      <c r="J52">
        <f t="shared" ca="1" si="8"/>
        <v>8</v>
      </c>
      <c r="K52" s="25" t="str">
        <f t="shared" si="8"/>
        <v>＋</v>
      </c>
      <c r="L52" s="25"/>
      <c r="M52" s="25" t="str">
        <f t="shared" si="8"/>
        <v>ｘ</v>
      </c>
      <c r="N52" s="25"/>
      <c r="O52" t="str">
        <f t="shared" si="8"/>
        <v>)</v>
      </c>
      <c r="P52" s="25" t="str">
        <f t="shared" si="8"/>
        <v>＝</v>
      </c>
      <c r="Q52" s="25"/>
      <c r="R52">
        <f t="shared" ca="1" si="8"/>
        <v>4</v>
      </c>
      <c r="S52" t="str">
        <f t="shared" si="8"/>
        <v>(</v>
      </c>
      <c r="T52">
        <f t="shared" ca="1" si="8"/>
        <v>7</v>
      </c>
      <c r="U52" s="25" t="str">
        <f t="shared" si="8"/>
        <v>－</v>
      </c>
      <c r="V52" s="25"/>
      <c r="W52" s="25" t="str">
        <f t="shared" si="8"/>
        <v>ｘ</v>
      </c>
      <c r="X52" s="25"/>
      <c r="Y52" t="str">
        <f t="shared" si="8"/>
        <v>)</v>
      </c>
      <c r="Z52" t="str">
        <f t="shared" si="8"/>
        <v/>
      </c>
      <c r="AA52" t="str">
        <f t="shared" si="8"/>
        <v/>
      </c>
      <c r="AB52" t="str">
        <f t="shared" si="8"/>
        <v/>
      </c>
      <c r="AC52" t="str">
        <f t="shared" si="8"/>
        <v/>
      </c>
      <c r="AD52" t="str">
        <f t="shared" si="8"/>
        <v/>
      </c>
      <c r="AE52" t="str">
        <f t="shared" si="8"/>
        <v/>
      </c>
      <c r="AF52" t="str">
        <f t="shared" si="8"/>
        <v/>
      </c>
      <c r="AG52" t="str">
        <f t="shared" si="8"/>
        <v/>
      </c>
      <c r="AH52" t="str">
        <f t="shared" si="8"/>
        <v/>
      </c>
      <c r="AI52" t="str">
        <f t="shared" si="8"/>
        <v/>
      </c>
      <c r="AJ52" t="str">
        <f t="shared" si="8"/>
        <v/>
      </c>
      <c r="AK52" t="str">
        <f t="shared" si="8"/>
        <v/>
      </c>
      <c r="AL52" t="str">
        <f t="shared" si="8"/>
        <v/>
      </c>
      <c r="AM52" t="str">
        <f t="shared" si="8"/>
        <v/>
      </c>
      <c r="AN52" t="str">
        <f t="shared" si="8"/>
        <v/>
      </c>
      <c r="AO52" t="str">
        <f t="shared" si="8"/>
        <v/>
      </c>
      <c r="AP52" t="str">
        <f t="shared" si="8"/>
        <v/>
      </c>
      <c r="AQ52" t="str">
        <f t="shared" si="8"/>
        <v/>
      </c>
      <c r="AR52" t="str">
        <f t="shared" si="8"/>
        <v/>
      </c>
      <c r="AS52" t="str">
        <f t="shared" si="8"/>
        <v/>
      </c>
      <c r="AT52" t="str">
        <f t="shared" si="8"/>
        <v/>
      </c>
    </row>
    <row r="53" spans="1:49" ht="18" customHeight="1" x14ac:dyDescent="0.2">
      <c r="F53" s="9"/>
      <c r="G53" s="22" t="str">
        <f>F52</f>
        <v>－</v>
      </c>
      <c r="H53" s="22"/>
      <c r="I53" s="22">
        <f ca="1">H52*J52</f>
        <v>24</v>
      </c>
      <c r="J53" s="22"/>
      <c r="K53" s="22" t="str">
        <f>F52</f>
        <v>－</v>
      </c>
      <c r="L53" s="22"/>
      <c r="M53" s="10">
        <f ca="1">H52</f>
        <v>3</v>
      </c>
      <c r="N53" s="22" t="str">
        <f>M52</f>
        <v>ｘ</v>
      </c>
      <c r="O53" s="22"/>
      <c r="P53" s="22" t="str">
        <f>P52</f>
        <v>＝</v>
      </c>
      <c r="Q53" s="22"/>
      <c r="R53" s="22">
        <f ca="1">R52*T52</f>
        <v>28</v>
      </c>
      <c r="S53" s="22"/>
      <c r="T53" s="22" t="str">
        <f>U52</f>
        <v>－</v>
      </c>
      <c r="U53" s="22"/>
      <c r="V53" s="10">
        <f ca="1">R52</f>
        <v>4</v>
      </c>
      <c r="W53" s="22" t="str">
        <f>W52</f>
        <v>ｘ</v>
      </c>
      <c r="X53" s="22"/>
    </row>
    <row r="54" spans="1:49" ht="18" customHeight="1" x14ac:dyDescent="0.2">
      <c r="A54" t="str">
        <f t="shared" ref="A54:AT54" si="9">IF(A15="","",A15)</f>
        <v/>
      </c>
      <c r="B54" t="str">
        <f t="shared" si="9"/>
        <v/>
      </c>
      <c r="C54" t="str">
        <f t="shared" si="9"/>
        <v/>
      </c>
      <c r="F54" s="22" t="s">
        <v>75</v>
      </c>
      <c r="G54" s="22"/>
      <c r="H54" s="8">
        <f ca="1">H52</f>
        <v>3</v>
      </c>
      <c r="I54" s="22" t="s">
        <v>76</v>
      </c>
      <c r="J54" s="22"/>
      <c r="K54" s="22" t="s">
        <v>77</v>
      </c>
      <c r="L54" s="22"/>
      <c r="M54" s="8">
        <f ca="1">R52</f>
        <v>4</v>
      </c>
      <c r="N54" s="22" t="s">
        <v>76</v>
      </c>
      <c r="O54" s="22"/>
      <c r="P54" s="22" t="s">
        <v>78</v>
      </c>
      <c r="Q54" s="22"/>
      <c r="R54" s="22">
        <f ca="1">R52*T52</f>
        <v>28</v>
      </c>
      <c r="S54" s="22"/>
      <c r="T54" s="22" t="s">
        <v>77</v>
      </c>
      <c r="U54" s="22"/>
      <c r="V54" s="22">
        <f ca="1">H52*J52</f>
        <v>24</v>
      </c>
      <c r="W54" s="22"/>
      <c r="X54" t="str">
        <f t="shared" si="9"/>
        <v/>
      </c>
      <c r="Y54" t="str">
        <f t="shared" si="9"/>
        <v/>
      </c>
      <c r="Z54" t="str">
        <f t="shared" si="9"/>
        <v/>
      </c>
      <c r="AA54" t="str">
        <f t="shared" si="9"/>
        <v/>
      </c>
      <c r="AB54" t="str">
        <f t="shared" si="9"/>
        <v/>
      </c>
      <c r="AC54" t="str">
        <f t="shared" si="9"/>
        <v/>
      </c>
      <c r="AD54" t="str">
        <f t="shared" si="9"/>
        <v/>
      </c>
      <c r="AE54" t="str">
        <f t="shared" si="9"/>
        <v/>
      </c>
      <c r="AF54" t="str">
        <f t="shared" si="9"/>
        <v/>
      </c>
      <c r="AG54" t="str">
        <f t="shared" si="9"/>
        <v/>
      </c>
      <c r="AH54" t="str">
        <f t="shared" si="9"/>
        <v/>
      </c>
      <c r="AI54" t="str">
        <f t="shared" si="9"/>
        <v/>
      </c>
      <c r="AJ54" t="str">
        <f t="shared" si="9"/>
        <v/>
      </c>
      <c r="AK54" t="str">
        <f t="shared" si="9"/>
        <v/>
      </c>
      <c r="AL54" t="str">
        <f t="shared" si="9"/>
        <v/>
      </c>
      <c r="AM54" t="str">
        <f t="shared" si="9"/>
        <v/>
      </c>
      <c r="AN54" t="str">
        <f t="shared" si="9"/>
        <v/>
      </c>
      <c r="AO54" t="str">
        <f t="shared" si="9"/>
        <v/>
      </c>
      <c r="AP54" t="str">
        <f t="shared" si="9"/>
        <v/>
      </c>
      <c r="AQ54" t="str">
        <f t="shared" si="9"/>
        <v/>
      </c>
      <c r="AR54" t="str">
        <f t="shared" si="9"/>
        <v/>
      </c>
      <c r="AS54" t="str">
        <f t="shared" si="9"/>
        <v/>
      </c>
      <c r="AT54" t="str">
        <f t="shared" si="9"/>
        <v/>
      </c>
    </row>
    <row r="55" spans="1:49" ht="18" customHeight="1" x14ac:dyDescent="0.2">
      <c r="A55" t="str">
        <f t="shared" ref="A55:AT55" si="10">IF(A16="","",A16)</f>
        <v/>
      </c>
      <c r="B55" t="str">
        <f t="shared" si="10"/>
        <v/>
      </c>
      <c r="C55" t="str">
        <f t="shared" si="10"/>
        <v/>
      </c>
      <c r="F55" s="8" t="str">
        <f t="shared" si="10"/>
        <v/>
      </c>
      <c r="G55" s="8" t="str">
        <f t="shared" si="10"/>
        <v/>
      </c>
      <c r="H55" s="8" t="str">
        <f t="shared" si="10"/>
        <v/>
      </c>
      <c r="I55" s="8" t="str">
        <f t="shared" si="10"/>
        <v/>
      </c>
      <c r="J55" s="8" t="str">
        <f t="shared" si="10"/>
        <v/>
      </c>
      <c r="K55" s="8" t="str">
        <f t="shared" si="10"/>
        <v/>
      </c>
      <c r="L55" s="8" t="str">
        <f t="shared" si="10"/>
        <v/>
      </c>
      <c r="M55" s="8" t="str">
        <f t="shared" si="10"/>
        <v/>
      </c>
      <c r="N55" s="22" t="s">
        <v>76</v>
      </c>
      <c r="O55" s="22"/>
      <c r="P55" s="22" t="s">
        <v>78</v>
      </c>
      <c r="Q55" s="22"/>
      <c r="R55" s="22">
        <f ca="1">AV55</f>
        <v>52</v>
      </c>
      <c r="S55" s="22"/>
      <c r="T55" s="8" t="str">
        <f t="shared" si="10"/>
        <v/>
      </c>
      <c r="U55" s="8" t="str">
        <f t="shared" si="10"/>
        <v/>
      </c>
      <c r="V55" s="8" t="str">
        <f t="shared" si="10"/>
        <v/>
      </c>
      <c r="W55" s="8" t="str">
        <f t="shared" si="10"/>
        <v/>
      </c>
      <c r="X55" t="str">
        <f t="shared" si="10"/>
        <v/>
      </c>
      <c r="Y55" t="str">
        <f t="shared" si="10"/>
        <v/>
      </c>
      <c r="Z55" t="str">
        <f t="shared" si="10"/>
        <v/>
      </c>
      <c r="AA55" t="str">
        <f t="shared" si="10"/>
        <v/>
      </c>
      <c r="AB55" t="str">
        <f t="shared" si="10"/>
        <v/>
      </c>
      <c r="AC55" t="str">
        <f t="shared" si="10"/>
        <v/>
      </c>
      <c r="AD55" t="str">
        <f t="shared" si="10"/>
        <v/>
      </c>
      <c r="AE55" t="str">
        <f t="shared" si="10"/>
        <v/>
      </c>
      <c r="AF55" t="str">
        <f t="shared" si="10"/>
        <v/>
      </c>
      <c r="AG55" t="str">
        <f t="shared" si="10"/>
        <v/>
      </c>
      <c r="AH55" t="str">
        <f t="shared" si="10"/>
        <v/>
      </c>
      <c r="AI55" t="str">
        <f t="shared" si="10"/>
        <v/>
      </c>
      <c r="AJ55" t="str">
        <f t="shared" si="10"/>
        <v/>
      </c>
      <c r="AK55" t="str">
        <f t="shared" si="10"/>
        <v/>
      </c>
      <c r="AL55" t="str">
        <f t="shared" si="10"/>
        <v/>
      </c>
      <c r="AM55" t="str">
        <f t="shared" si="10"/>
        <v/>
      </c>
      <c r="AN55" t="str">
        <f t="shared" si="10"/>
        <v/>
      </c>
      <c r="AO55" t="str">
        <f t="shared" si="10"/>
        <v/>
      </c>
      <c r="AP55" t="str">
        <f t="shared" si="10"/>
        <v/>
      </c>
      <c r="AQ55" t="str">
        <f t="shared" si="10"/>
        <v/>
      </c>
      <c r="AR55" t="str">
        <f t="shared" si="10"/>
        <v/>
      </c>
      <c r="AS55" t="str">
        <f t="shared" si="10"/>
        <v/>
      </c>
      <c r="AT55" t="str">
        <f t="shared" si="10"/>
        <v/>
      </c>
      <c r="AU55" s="16">
        <f ca="1">-H54+M54</f>
        <v>1</v>
      </c>
      <c r="AV55" s="16">
        <f ca="1">R54+V54</f>
        <v>52</v>
      </c>
    </row>
    <row r="56" spans="1:49" ht="18" customHeight="1" x14ac:dyDescent="0.2">
      <c r="A56" t="str">
        <f t="shared" ref="A56:AT56" si="11">IF(A17="","",A17)</f>
        <v/>
      </c>
      <c r="B56" t="str">
        <f t="shared" si="11"/>
        <v/>
      </c>
      <c r="C56" t="str">
        <f t="shared" si="11"/>
        <v/>
      </c>
      <c r="F56" t="str">
        <f t="shared" si="11"/>
        <v/>
      </c>
      <c r="G56" t="str">
        <f t="shared" si="11"/>
        <v/>
      </c>
      <c r="H56" t="str">
        <f t="shared" si="11"/>
        <v/>
      </c>
      <c r="I56" t="str">
        <f t="shared" si="11"/>
        <v/>
      </c>
      <c r="J56" t="str">
        <f t="shared" si="11"/>
        <v/>
      </c>
      <c r="K56" t="str">
        <f t="shared" si="11"/>
        <v/>
      </c>
      <c r="L56" t="str">
        <f t="shared" si="11"/>
        <v/>
      </c>
      <c r="M56" t="str">
        <f t="shared" si="11"/>
        <v/>
      </c>
      <c r="N56" t="str">
        <f t="shared" si="11"/>
        <v/>
      </c>
      <c r="O56" t="str">
        <f t="shared" si="11"/>
        <v/>
      </c>
      <c r="P56" t="str">
        <f t="shared" si="11"/>
        <v/>
      </c>
      <c r="Q56" t="str">
        <f t="shared" si="11"/>
        <v/>
      </c>
      <c r="R56" t="str">
        <f t="shared" si="11"/>
        <v/>
      </c>
      <c r="S56" t="str">
        <f t="shared" si="11"/>
        <v/>
      </c>
      <c r="T56" t="str">
        <f t="shared" si="11"/>
        <v/>
      </c>
      <c r="U56" t="str">
        <f t="shared" si="11"/>
        <v/>
      </c>
      <c r="V56" t="str">
        <f t="shared" si="11"/>
        <v/>
      </c>
      <c r="W56" t="str">
        <f t="shared" si="11"/>
        <v/>
      </c>
      <c r="X56" t="str">
        <f t="shared" si="11"/>
        <v/>
      </c>
      <c r="Y56" t="str">
        <f t="shared" si="11"/>
        <v/>
      </c>
      <c r="Z56" t="str">
        <f t="shared" si="11"/>
        <v/>
      </c>
      <c r="AA56" t="str">
        <f t="shared" si="11"/>
        <v/>
      </c>
      <c r="AB56" t="str">
        <f t="shared" si="11"/>
        <v/>
      </c>
      <c r="AC56" t="str">
        <f t="shared" si="11"/>
        <v/>
      </c>
      <c r="AD56" t="str">
        <f t="shared" si="11"/>
        <v/>
      </c>
      <c r="AE56" t="str">
        <f t="shared" si="11"/>
        <v/>
      </c>
      <c r="AF56" t="str">
        <f t="shared" si="11"/>
        <v/>
      </c>
      <c r="AG56" t="str">
        <f t="shared" si="11"/>
        <v/>
      </c>
      <c r="AH56" t="str">
        <f t="shared" si="11"/>
        <v/>
      </c>
      <c r="AI56" t="str">
        <f t="shared" si="11"/>
        <v/>
      </c>
      <c r="AJ56" t="str">
        <f t="shared" si="11"/>
        <v/>
      </c>
      <c r="AK56" t="str">
        <f t="shared" si="11"/>
        <v/>
      </c>
      <c r="AL56" t="str">
        <f t="shared" si="11"/>
        <v/>
      </c>
      <c r="AM56" t="str">
        <f t="shared" si="11"/>
        <v/>
      </c>
      <c r="AN56" t="str">
        <f t="shared" si="11"/>
        <v/>
      </c>
      <c r="AO56" t="str">
        <f t="shared" si="11"/>
        <v/>
      </c>
      <c r="AP56" t="str">
        <f t="shared" si="11"/>
        <v/>
      </c>
      <c r="AQ56" t="str">
        <f t="shared" si="11"/>
        <v/>
      </c>
      <c r="AR56" t="str">
        <f t="shared" si="11"/>
        <v/>
      </c>
      <c r="AS56" t="str">
        <f t="shared" si="11"/>
        <v/>
      </c>
      <c r="AT56" t="str">
        <f t="shared" si="11"/>
        <v/>
      </c>
    </row>
    <row r="57" spans="1:49" ht="18" customHeight="1" x14ac:dyDescent="0.2">
      <c r="A57" t="str">
        <f t="shared" ref="A57:AT57" si="12">IF(A19="","",A19)</f>
        <v/>
      </c>
      <c r="B57" t="str">
        <f t="shared" si="12"/>
        <v/>
      </c>
      <c r="C57" t="str">
        <f t="shared" si="12"/>
        <v>(4)</v>
      </c>
      <c r="F57">
        <f t="shared" ca="1" si="12"/>
        <v>3</v>
      </c>
      <c r="G57" s="25" t="str">
        <f t="shared" si="12"/>
        <v>－</v>
      </c>
      <c r="H57" s="25"/>
      <c r="I57">
        <f t="shared" ca="1" si="12"/>
        <v>4</v>
      </c>
      <c r="J57" t="str">
        <f t="shared" si="12"/>
        <v>(</v>
      </c>
      <c r="K57">
        <f t="shared" ca="1" si="12"/>
        <v>4</v>
      </c>
      <c r="L57" s="25" t="str">
        <f t="shared" si="12"/>
        <v>ｘ</v>
      </c>
      <c r="M57" s="25"/>
      <c r="N57" s="25" t="str">
        <f t="shared" si="12"/>
        <v>－</v>
      </c>
      <c r="O57" s="25"/>
      <c r="P57">
        <f t="shared" ca="1" si="12"/>
        <v>9</v>
      </c>
      <c r="Q57" t="str">
        <f t="shared" si="12"/>
        <v>)</v>
      </c>
      <c r="R57" s="25" t="str">
        <f t="shared" si="12"/>
        <v>＝</v>
      </c>
      <c r="S57" s="25"/>
      <c r="T57">
        <f t="shared" ca="1" si="12"/>
        <v>1</v>
      </c>
      <c r="U57" t="str">
        <f t="shared" si="12"/>
        <v/>
      </c>
      <c r="V57" t="str">
        <f t="shared" si="12"/>
        <v/>
      </c>
      <c r="W57" t="str">
        <f t="shared" si="12"/>
        <v/>
      </c>
      <c r="X57" t="str">
        <f t="shared" si="12"/>
        <v/>
      </c>
      <c r="Y57" t="str">
        <f t="shared" si="12"/>
        <v/>
      </c>
      <c r="Z57" t="str">
        <f t="shared" si="12"/>
        <v/>
      </c>
      <c r="AA57" t="str">
        <f t="shared" si="12"/>
        <v/>
      </c>
      <c r="AB57" t="str">
        <f t="shared" si="12"/>
        <v/>
      </c>
      <c r="AC57" t="str">
        <f t="shared" si="12"/>
        <v/>
      </c>
      <c r="AD57" t="str">
        <f t="shared" si="12"/>
        <v/>
      </c>
      <c r="AE57" t="str">
        <f t="shared" si="12"/>
        <v/>
      </c>
      <c r="AF57" t="str">
        <f t="shared" si="12"/>
        <v/>
      </c>
      <c r="AG57" t="str">
        <f t="shared" si="12"/>
        <v/>
      </c>
      <c r="AH57" t="str">
        <f t="shared" si="12"/>
        <v/>
      </c>
      <c r="AI57" t="str">
        <f t="shared" si="12"/>
        <v/>
      </c>
      <c r="AJ57" t="str">
        <f t="shared" si="12"/>
        <v/>
      </c>
      <c r="AK57" t="str">
        <f t="shared" si="12"/>
        <v/>
      </c>
      <c r="AL57" t="str">
        <f t="shared" si="12"/>
        <v/>
      </c>
      <c r="AM57" t="str">
        <f t="shared" si="12"/>
        <v/>
      </c>
      <c r="AN57" t="str">
        <f t="shared" si="12"/>
        <v/>
      </c>
      <c r="AO57" t="str">
        <f t="shared" si="12"/>
        <v/>
      </c>
      <c r="AP57" t="str">
        <f t="shared" si="12"/>
        <v/>
      </c>
      <c r="AQ57" t="str">
        <f t="shared" si="12"/>
        <v/>
      </c>
      <c r="AR57" t="str">
        <f t="shared" si="12"/>
        <v/>
      </c>
      <c r="AS57" t="str">
        <f t="shared" si="12"/>
        <v/>
      </c>
      <c r="AT57" t="str">
        <f t="shared" si="12"/>
        <v/>
      </c>
    </row>
    <row r="58" spans="1:49" ht="18" customHeight="1" x14ac:dyDescent="0.2">
      <c r="G58" s="10">
        <f ca="1">F57</f>
        <v>3</v>
      </c>
      <c r="H58" s="22" t="s">
        <v>229</v>
      </c>
      <c r="I58" s="22"/>
      <c r="J58" s="22">
        <f ca="1">I57*K57</f>
        <v>16</v>
      </c>
      <c r="K58" s="22"/>
      <c r="L58" s="22" t="str">
        <f>L57</f>
        <v>ｘ</v>
      </c>
      <c r="M58" s="22"/>
      <c r="N58" s="22" t="s">
        <v>230</v>
      </c>
      <c r="O58" s="22"/>
      <c r="P58" s="22">
        <f ca="1">I57*P57</f>
        <v>36</v>
      </c>
      <c r="Q58" s="22"/>
      <c r="R58" s="22" t="str">
        <f>R57</f>
        <v>＝</v>
      </c>
      <c r="S58" s="22"/>
      <c r="T58" s="8">
        <f ca="1">T57</f>
        <v>1</v>
      </c>
    </row>
    <row r="59" spans="1:49" ht="18" customHeight="1" x14ac:dyDescent="0.2">
      <c r="A59" t="str">
        <f t="shared" ref="A59:AT59" si="13">IF(A20="","",A20)</f>
        <v/>
      </c>
      <c r="B59" t="str">
        <f t="shared" si="13"/>
        <v/>
      </c>
      <c r="C59" t="str">
        <f t="shared" si="13"/>
        <v/>
      </c>
      <c r="F59" s="22" t="s">
        <v>75</v>
      </c>
      <c r="G59" s="22"/>
      <c r="H59" s="22">
        <f ca="1">I57*K57</f>
        <v>16</v>
      </c>
      <c r="I59" s="22"/>
      <c r="J59" s="22" t="s">
        <v>76</v>
      </c>
      <c r="K59" s="22"/>
      <c r="L59" s="27" t="s">
        <v>78</v>
      </c>
      <c r="M59" s="27"/>
      <c r="N59" s="8">
        <f ca="1">T57</f>
        <v>1</v>
      </c>
      <c r="O59" s="22" t="s">
        <v>75</v>
      </c>
      <c r="P59" s="22"/>
      <c r="Q59" s="8">
        <f ca="1">F57</f>
        <v>3</v>
      </c>
      <c r="R59" s="22" t="s">
        <v>75</v>
      </c>
      <c r="S59" s="22"/>
      <c r="T59" s="22">
        <f ca="1">I57*P57</f>
        <v>36</v>
      </c>
      <c r="U59" s="22"/>
      <c r="V59" t="str">
        <f t="shared" si="13"/>
        <v/>
      </c>
      <c r="W59" t="str">
        <f t="shared" si="13"/>
        <v/>
      </c>
      <c r="X59" t="str">
        <f t="shared" si="13"/>
        <v/>
      </c>
      <c r="Y59" t="str">
        <f t="shared" si="13"/>
        <v/>
      </c>
      <c r="Z59" t="str">
        <f t="shared" si="13"/>
        <v/>
      </c>
      <c r="AA59" t="str">
        <f t="shared" si="13"/>
        <v/>
      </c>
      <c r="AB59" t="str">
        <f t="shared" si="13"/>
        <v/>
      </c>
      <c r="AC59" t="str">
        <f t="shared" si="13"/>
        <v/>
      </c>
      <c r="AD59" t="str">
        <f t="shared" si="13"/>
        <v/>
      </c>
      <c r="AE59" t="str">
        <f t="shared" si="13"/>
        <v/>
      </c>
      <c r="AF59" t="str">
        <f t="shared" si="13"/>
        <v/>
      </c>
      <c r="AG59" t="str">
        <f t="shared" si="13"/>
        <v/>
      </c>
      <c r="AH59" t="str">
        <f t="shared" si="13"/>
        <v/>
      </c>
      <c r="AI59" t="str">
        <f t="shared" si="13"/>
        <v/>
      </c>
      <c r="AJ59" t="str">
        <f t="shared" si="13"/>
        <v/>
      </c>
      <c r="AK59" t="str">
        <f t="shared" si="13"/>
        <v/>
      </c>
      <c r="AL59" t="str">
        <f t="shared" si="13"/>
        <v/>
      </c>
      <c r="AM59" t="str">
        <f t="shared" si="13"/>
        <v/>
      </c>
      <c r="AN59" t="str">
        <f t="shared" si="13"/>
        <v/>
      </c>
      <c r="AO59" t="str">
        <f t="shared" si="13"/>
        <v/>
      </c>
      <c r="AP59" t="str">
        <f t="shared" si="13"/>
        <v/>
      </c>
      <c r="AQ59" t="str">
        <f t="shared" si="13"/>
        <v/>
      </c>
      <c r="AR59" t="str">
        <f t="shared" si="13"/>
        <v/>
      </c>
      <c r="AS59" t="str">
        <f t="shared" si="13"/>
        <v/>
      </c>
      <c r="AT59" t="str">
        <f t="shared" si="13"/>
        <v/>
      </c>
      <c r="AU59" s="16">
        <f ca="1">N59-Q59-T59</f>
        <v>-38</v>
      </c>
      <c r="AV59" s="16">
        <f ca="1">ABS(AU59)/GCD(ABS(AU59),ABS(AU60))</f>
        <v>19</v>
      </c>
      <c r="AW59" s="16" t="str">
        <f ca="1">IF(AV59/AV60=INT(AV59/AV60),AV59/AV60,"")</f>
        <v/>
      </c>
    </row>
    <row r="60" spans="1:49" ht="18" customHeight="1" x14ac:dyDescent="0.2">
      <c r="A60" t="str">
        <f t="shared" ref="A60:AT60" si="14">IF(A21="","",A21)</f>
        <v/>
      </c>
      <c r="B60" t="str">
        <f t="shared" si="14"/>
        <v/>
      </c>
      <c r="C60" t="str">
        <f t="shared" si="14"/>
        <v/>
      </c>
      <c r="F60" s="22" t="str">
        <f>F59</f>
        <v>－</v>
      </c>
      <c r="G60" s="22" t="str">
        <f t="shared" si="14"/>
        <v/>
      </c>
      <c r="H60" s="22">
        <f ca="1">H59</f>
        <v>16</v>
      </c>
      <c r="I60" s="22" t="str">
        <f t="shared" si="14"/>
        <v/>
      </c>
      <c r="J60" s="22" t="str">
        <f>J59</f>
        <v>ｘ</v>
      </c>
      <c r="K60" s="22" t="str">
        <f t="shared" si="14"/>
        <v/>
      </c>
      <c r="L60" s="27" t="str">
        <f>L59</f>
        <v>＝</v>
      </c>
      <c r="M60" s="27" t="str">
        <f t="shared" si="14"/>
        <v/>
      </c>
      <c r="N60" s="22">
        <f ca="1">AU59</f>
        <v>-38</v>
      </c>
      <c r="O60" s="22"/>
      <c r="P60" s="22"/>
      <c r="Q60" s="8" t="str">
        <f t="shared" si="14"/>
        <v/>
      </c>
      <c r="R60" s="8" t="str">
        <f t="shared" si="14"/>
        <v/>
      </c>
      <c r="S60" s="8" t="str">
        <f t="shared" si="14"/>
        <v/>
      </c>
      <c r="T60" s="8" t="str">
        <f t="shared" si="14"/>
        <v/>
      </c>
      <c r="U60" s="8" t="str">
        <f t="shared" si="14"/>
        <v/>
      </c>
      <c r="V60" t="str">
        <f t="shared" si="14"/>
        <v/>
      </c>
      <c r="W60" t="str">
        <f t="shared" si="14"/>
        <v/>
      </c>
      <c r="X60" t="str">
        <f t="shared" si="14"/>
        <v/>
      </c>
      <c r="Y60" t="str">
        <f t="shared" si="14"/>
        <v/>
      </c>
      <c r="Z60" t="str">
        <f t="shared" si="14"/>
        <v/>
      </c>
      <c r="AA60" t="str">
        <f t="shared" si="14"/>
        <v/>
      </c>
      <c r="AB60" t="str">
        <f t="shared" si="14"/>
        <v/>
      </c>
      <c r="AC60" t="str">
        <f t="shared" si="14"/>
        <v/>
      </c>
      <c r="AD60" t="str">
        <f t="shared" si="14"/>
        <v/>
      </c>
      <c r="AE60" t="str">
        <f t="shared" si="14"/>
        <v/>
      </c>
      <c r="AF60" t="str">
        <f t="shared" si="14"/>
        <v/>
      </c>
      <c r="AG60" t="str">
        <f t="shared" si="14"/>
        <v/>
      </c>
      <c r="AH60" t="str">
        <f t="shared" si="14"/>
        <v/>
      </c>
      <c r="AI60" t="str">
        <f t="shared" si="14"/>
        <v/>
      </c>
      <c r="AJ60" t="str">
        <f t="shared" si="14"/>
        <v/>
      </c>
      <c r="AK60" t="str">
        <f t="shared" si="14"/>
        <v/>
      </c>
      <c r="AL60" t="str">
        <f t="shared" si="14"/>
        <v/>
      </c>
      <c r="AM60" t="str">
        <f t="shared" si="14"/>
        <v/>
      </c>
      <c r="AN60" t="str">
        <f t="shared" si="14"/>
        <v/>
      </c>
      <c r="AO60" t="str">
        <f t="shared" si="14"/>
        <v/>
      </c>
      <c r="AP60" t="str">
        <f t="shared" si="14"/>
        <v/>
      </c>
      <c r="AQ60" t="str">
        <f t="shared" si="14"/>
        <v/>
      </c>
      <c r="AR60" t="str">
        <f t="shared" si="14"/>
        <v/>
      </c>
      <c r="AS60" t="str">
        <f t="shared" si="14"/>
        <v/>
      </c>
      <c r="AT60" t="str">
        <f t="shared" si="14"/>
        <v/>
      </c>
      <c r="AU60" s="16">
        <f ca="1">-H60</f>
        <v>-16</v>
      </c>
      <c r="AV60" s="16">
        <f ca="1">ABS(AU60)/GCD(ABS(AU59),ABS(AU60))</f>
        <v>8</v>
      </c>
    </row>
    <row r="61" spans="1:49" ht="18" customHeight="1" x14ac:dyDescent="0.2">
      <c r="A61" t="str">
        <f t="shared" ref="A61:AT61" si="15">IF(A22="","",A22)</f>
        <v/>
      </c>
      <c r="B61" t="str">
        <f t="shared" si="15"/>
        <v/>
      </c>
      <c r="C61" t="str">
        <f t="shared" si="15"/>
        <v/>
      </c>
      <c r="F61" s="8" t="str">
        <f t="shared" si="15"/>
        <v/>
      </c>
      <c r="G61" s="8" t="str">
        <f t="shared" si="15"/>
        <v/>
      </c>
      <c r="H61" s="8" t="str">
        <f t="shared" si="15"/>
        <v/>
      </c>
      <c r="I61" s="8" t="str">
        <f t="shared" si="15"/>
        <v/>
      </c>
      <c r="J61" s="22" t="s">
        <v>76</v>
      </c>
      <c r="K61" s="22"/>
      <c r="L61" s="22" t="s">
        <v>78</v>
      </c>
      <c r="M61" s="22"/>
      <c r="N61" s="22" t="str">
        <f ca="1">IF(AU59/AU60&lt;0,"－","")</f>
        <v/>
      </c>
      <c r="O61" s="22"/>
      <c r="P61" s="22" t="str">
        <f ca="1">IF(AW59="","",AW59)</f>
        <v/>
      </c>
      <c r="Q61" s="31">
        <f ca="1">IF(AW59&lt;&gt;"","",AV59)</f>
        <v>19</v>
      </c>
      <c r="R61" s="31"/>
      <c r="S61" s="8" t="str">
        <f t="shared" si="15"/>
        <v/>
      </c>
      <c r="T61" s="8" t="str">
        <f t="shared" si="15"/>
        <v/>
      </c>
      <c r="U61" s="8" t="str">
        <f t="shared" si="15"/>
        <v/>
      </c>
      <c r="V61" t="str">
        <f t="shared" si="15"/>
        <v/>
      </c>
      <c r="W61" t="str">
        <f t="shared" si="15"/>
        <v/>
      </c>
      <c r="X61" t="str">
        <f t="shared" si="15"/>
        <v/>
      </c>
      <c r="Y61" t="str">
        <f t="shared" si="15"/>
        <v/>
      </c>
      <c r="Z61" t="str">
        <f t="shared" si="15"/>
        <v/>
      </c>
      <c r="AA61" t="str">
        <f t="shared" si="15"/>
        <v/>
      </c>
      <c r="AB61" t="str">
        <f t="shared" si="15"/>
        <v/>
      </c>
      <c r="AC61" t="str">
        <f t="shared" si="15"/>
        <v/>
      </c>
      <c r="AD61" t="str">
        <f t="shared" si="15"/>
        <v/>
      </c>
      <c r="AE61" t="str">
        <f t="shared" si="15"/>
        <v/>
      </c>
      <c r="AF61" t="str">
        <f t="shared" si="15"/>
        <v/>
      </c>
      <c r="AG61" t="str">
        <f t="shared" si="15"/>
        <v/>
      </c>
      <c r="AH61" t="str">
        <f t="shared" si="15"/>
        <v/>
      </c>
      <c r="AI61" t="str">
        <f t="shared" si="15"/>
        <v/>
      </c>
      <c r="AJ61" t="str">
        <f t="shared" si="15"/>
        <v/>
      </c>
      <c r="AK61" t="str">
        <f t="shared" si="15"/>
        <v/>
      </c>
      <c r="AL61" t="str">
        <f t="shared" si="15"/>
        <v/>
      </c>
      <c r="AM61" t="str">
        <f t="shared" si="15"/>
        <v/>
      </c>
      <c r="AN61" t="str">
        <f t="shared" si="15"/>
        <v/>
      </c>
      <c r="AO61" t="str">
        <f t="shared" si="15"/>
        <v/>
      </c>
      <c r="AP61" t="str">
        <f t="shared" si="15"/>
        <v/>
      </c>
      <c r="AQ61" t="str">
        <f t="shared" si="15"/>
        <v/>
      </c>
      <c r="AR61" t="str">
        <f t="shared" si="15"/>
        <v/>
      </c>
      <c r="AS61" t="str">
        <f t="shared" si="15"/>
        <v/>
      </c>
      <c r="AT61" t="str">
        <f t="shared" si="15"/>
        <v/>
      </c>
    </row>
    <row r="62" spans="1:49" ht="18" customHeight="1" x14ac:dyDescent="0.2">
      <c r="A62" t="str">
        <f t="shared" ref="A62:AT62" si="16">IF(A23="","",A23)</f>
        <v/>
      </c>
      <c r="B62" t="str">
        <f t="shared" si="16"/>
        <v/>
      </c>
      <c r="C62" t="str">
        <f t="shared" si="16"/>
        <v/>
      </c>
      <c r="F62" s="8" t="str">
        <f t="shared" si="16"/>
        <v/>
      </c>
      <c r="G62" s="8" t="str">
        <f t="shared" si="16"/>
        <v/>
      </c>
      <c r="H62" s="8" t="str">
        <f t="shared" si="16"/>
        <v/>
      </c>
      <c r="I62" s="8" t="str">
        <f t="shared" si="16"/>
        <v/>
      </c>
      <c r="J62" s="22"/>
      <c r="K62" s="22"/>
      <c r="L62" s="22"/>
      <c r="M62" s="22"/>
      <c r="N62" s="22"/>
      <c r="O62" s="22"/>
      <c r="P62" s="22"/>
      <c r="Q62" s="22">
        <f ca="1">IF(AW59&lt;&gt;"","",AV60)</f>
        <v>8</v>
      </c>
      <c r="R62" s="22"/>
      <c r="S62" s="8" t="str">
        <f t="shared" si="16"/>
        <v/>
      </c>
      <c r="T62" s="8" t="str">
        <f t="shared" si="16"/>
        <v/>
      </c>
      <c r="U62" s="8" t="str">
        <f t="shared" si="16"/>
        <v/>
      </c>
      <c r="V62" t="str">
        <f t="shared" si="16"/>
        <v/>
      </c>
      <c r="W62" t="str">
        <f t="shared" si="16"/>
        <v/>
      </c>
      <c r="X62" t="str">
        <f t="shared" si="16"/>
        <v/>
      </c>
      <c r="Y62" t="str">
        <f t="shared" si="16"/>
        <v/>
      </c>
      <c r="Z62" t="str">
        <f t="shared" si="16"/>
        <v/>
      </c>
      <c r="AA62" t="str">
        <f t="shared" si="16"/>
        <v/>
      </c>
      <c r="AB62" t="str">
        <f t="shared" si="16"/>
        <v/>
      </c>
      <c r="AC62" t="str">
        <f t="shared" si="16"/>
        <v/>
      </c>
      <c r="AD62" t="str">
        <f t="shared" si="16"/>
        <v/>
      </c>
      <c r="AE62" t="str">
        <f t="shared" si="16"/>
        <v/>
      </c>
      <c r="AF62" t="str">
        <f t="shared" si="16"/>
        <v/>
      </c>
      <c r="AG62" t="str">
        <f t="shared" si="16"/>
        <v/>
      </c>
      <c r="AH62" t="str">
        <f t="shared" si="16"/>
        <v/>
      </c>
      <c r="AI62" t="str">
        <f t="shared" si="16"/>
        <v/>
      </c>
      <c r="AJ62" t="str">
        <f t="shared" si="16"/>
        <v/>
      </c>
      <c r="AK62" t="str">
        <f t="shared" si="16"/>
        <v/>
      </c>
      <c r="AL62" t="str">
        <f t="shared" si="16"/>
        <v/>
      </c>
      <c r="AM62" t="str">
        <f t="shared" si="16"/>
        <v/>
      </c>
      <c r="AN62" t="str">
        <f t="shared" si="16"/>
        <v/>
      </c>
      <c r="AO62" t="str">
        <f t="shared" si="16"/>
        <v/>
      </c>
      <c r="AP62" t="str">
        <f t="shared" si="16"/>
        <v/>
      </c>
      <c r="AQ62" t="str">
        <f t="shared" si="16"/>
        <v/>
      </c>
      <c r="AR62" t="str">
        <f t="shared" si="16"/>
        <v/>
      </c>
      <c r="AS62" t="str">
        <f t="shared" si="16"/>
        <v/>
      </c>
      <c r="AT62" t="str">
        <f t="shared" si="16"/>
        <v/>
      </c>
    </row>
    <row r="63" spans="1:49" ht="18" customHeight="1" x14ac:dyDescent="0.2">
      <c r="A63" t="str">
        <f t="shared" ref="A63:AT63" si="17">IF(A24="","",A24)</f>
        <v/>
      </c>
      <c r="B63" t="str">
        <f t="shared" si="17"/>
        <v/>
      </c>
      <c r="C63" t="str">
        <f t="shared" si="17"/>
        <v>(5)</v>
      </c>
      <c r="F63" s="25">
        <f t="shared" ca="1" si="17"/>
        <v>2</v>
      </c>
      <c r="G63" s="25" t="str">
        <f t="shared" si="17"/>
        <v>ｘ</v>
      </c>
      <c r="H63" s="25"/>
      <c r="I63" s="25" t="str">
        <f t="shared" si="17"/>
        <v>－</v>
      </c>
      <c r="J63" s="25"/>
      <c r="K63" s="29">
        <f t="shared" si="17"/>
        <v>1</v>
      </c>
      <c r="L63" s="29"/>
      <c r="M63" s="25" t="str">
        <f t="shared" si="17"/>
        <v>＝</v>
      </c>
      <c r="N63" s="25"/>
      <c r="O63" s="25">
        <f t="shared" si="17"/>
        <v>1</v>
      </c>
      <c r="P63" t="str">
        <f t="shared" si="17"/>
        <v/>
      </c>
      <c r="Q63" t="str">
        <f t="shared" si="17"/>
        <v/>
      </c>
      <c r="R63" t="str">
        <f t="shared" si="17"/>
        <v/>
      </c>
      <c r="S63" t="str">
        <f t="shared" si="17"/>
        <v/>
      </c>
      <c r="T63" t="str">
        <f t="shared" si="17"/>
        <v/>
      </c>
      <c r="U63" t="str">
        <f t="shared" si="17"/>
        <v/>
      </c>
      <c r="V63" t="str">
        <f t="shared" si="17"/>
        <v/>
      </c>
      <c r="W63" t="str">
        <f t="shared" si="17"/>
        <v/>
      </c>
      <c r="X63" t="str">
        <f t="shared" si="17"/>
        <v/>
      </c>
      <c r="Y63" t="str">
        <f t="shared" si="17"/>
        <v/>
      </c>
      <c r="Z63" t="str">
        <f t="shared" si="17"/>
        <v/>
      </c>
      <c r="AA63" t="str">
        <f t="shared" si="17"/>
        <v/>
      </c>
      <c r="AB63" t="str">
        <f t="shared" si="17"/>
        <v/>
      </c>
      <c r="AC63" t="str">
        <f t="shared" si="17"/>
        <v/>
      </c>
      <c r="AD63" t="str">
        <f t="shared" si="17"/>
        <v/>
      </c>
      <c r="AE63" t="str">
        <f t="shared" si="17"/>
        <v/>
      </c>
      <c r="AF63" t="str">
        <f t="shared" si="17"/>
        <v/>
      </c>
      <c r="AG63" t="str">
        <f t="shared" si="17"/>
        <v/>
      </c>
      <c r="AH63" t="str">
        <f t="shared" si="17"/>
        <v/>
      </c>
      <c r="AI63" t="str">
        <f t="shared" si="17"/>
        <v/>
      </c>
      <c r="AJ63" t="str">
        <f t="shared" si="17"/>
        <v/>
      </c>
      <c r="AK63" t="str">
        <f t="shared" si="17"/>
        <v/>
      </c>
      <c r="AL63" t="str">
        <f t="shared" si="17"/>
        <v/>
      </c>
      <c r="AM63" t="str">
        <f t="shared" si="17"/>
        <v/>
      </c>
      <c r="AN63" t="str">
        <f t="shared" si="17"/>
        <v/>
      </c>
      <c r="AO63" t="str">
        <f t="shared" si="17"/>
        <v/>
      </c>
      <c r="AP63" t="str">
        <f t="shared" si="17"/>
        <v/>
      </c>
      <c r="AQ63" t="str">
        <f t="shared" si="17"/>
        <v/>
      </c>
      <c r="AR63" t="str">
        <f t="shared" si="17"/>
        <v/>
      </c>
      <c r="AS63" t="str">
        <f t="shared" si="17"/>
        <v/>
      </c>
      <c r="AT63" t="str">
        <f t="shared" si="17"/>
        <v/>
      </c>
    </row>
    <row r="64" spans="1:49" ht="18" customHeight="1" x14ac:dyDescent="0.2">
      <c r="A64" t="str">
        <f t="shared" ref="A64:AT64" si="18">IF(A25="","",A25)</f>
        <v/>
      </c>
      <c r="B64" t="str">
        <f t="shared" si="18"/>
        <v/>
      </c>
      <c r="C64" t="str">
        <f t="shared" si="18"/>
        <v/>
      </c>
      <c r="F64" s="25"/>
      <c r="G64" s="25"/>
      <c r="H64" s="25"/>
      <c r="I64" s="25"/>
      <c r="J64" s="25"/>
      <c r="K64" s="25">
        <f t="shared" ca="1" si="18"/>
        <v>5</v>
      </c>
      <c r="L64" s="25"/>
      <c r="M64" s="25"/>
      <c r="N64" s="25"/>
      <c r="O64" s="25"/>
      <c r="P64" t="str">
        <f t="shared" si="18"/>
        <v/>
      </c>
      <c r="Q64" t="str">
        <f t="shared" si="18"/>
        <v/>
      </c>
      <c r="R64" t="str">
        <f t="shared" si="18"/>
        <v/>
      </c>
      <c r="S64" t="str">
        <f t="shared" si="18"/>
        <v/>
      </c>
      <c r="T64" t="str">
        <f t="shared" si="18"/>
        <v/>
      </c>
      <c r="U64" t="str">
        <f t="shared" si="18"/>
        <v/>
      </c>
      <c r="V64" t="str">
        <f t="shared" si="18"/>
        <v/>
      </c>
      <c r="W64" t="str">
        <f t="shared" si="18"/>
        <v/>
      </c>
      <c r="X64" t="str">
        <f t="shared" si="18"/>
        <v/>
      </c>
      <c r="Y64" t="str">
        <f t="shared" si="18"/>
        <v/>
      </c>
      <c r="Z64" t="str">
        <f t="shared" si="18"/>
        <v/>
      </c>
      <c r="AA64" t="str">
        <f t="shared" si="18"/>
        <v/>
      </c>
      <c r="AB64" t="str">
        <f t="shared" si="18"/>
        <v/>
      </c>
      <c r="AC64" t="str">
        <f t="shared" si="18"/>
        <v/>
      </c>
      <c r="AD64" t="str">
        <f t="shared" si="18"/>
        <v/>
      </c>
      <c r="AE64" t="str">
        <f t="shared" si="18"/>
        <v/>
      </c>
      <c r="AF64" t="str">
        <f t="shared" si="18"/>
        <v/>
      </c>
      <c r="AG64" t="str">
        <f t="shared" si="18"/>
        <v/>
      </c>
      <c r="AH64" t="str">
        <f t="shared" si="18"/>
        <v/>
      </c>
      <c r="AI64" t="str">
        <f t="shared" si="18"/>
        <v/>
      </c>
      <c r="AJ64" t="str">
        <f t="shared" si="18"/>
        <v/>
      </c>
      <c r="AK64" t="str">
        <f t="shared" si="18"/>
        <v/>
      </c>
      <c r="AL64" t="str">
        <f t="shared" si="18"/>
        <v/>
      </c>
      <c r="AM64" t="str">
        <f t="shared" si="18"/>
        <v/>
      </c>
      <c r="AN64" t="str">
        <f t="shared" si="18"/>
        <v/>
      </c>
      <c r="AO64" t="str">
        <f t="shared" si="18"/>
        <v/>
      </c>
      <c r="AP64" t="str">
        <f t="shared" si="18"/>
        <v/>
      </c>
      <c r="AQ64" t="str">
        <f t="shared" si="18"/>
        <v/>
      </c>
      <c r="AR64" t="str">
        <f t="shared" si="18"/>
        <v/>
      </c>
      <c r="AS64" t="str">
        <f t="shared" si="18"/>
        <v/>
      </c>
      <c r="AT64" t="str">
        <f t="shared" si="18"/>
        <v/>
      </c>
    </row>
    <row r="65" spans="1:49" ht="18" customHeight="1" x14ac:dyDescent="0.2">
      <c r="A65" t="str">
        <f t="shared" ref="A65:AT65" si="19">IF(A26="","",A26)</f>
        <v/>
      </c>
      <c r="B65" t="str">
        <f t="shared" si="19"/>
        <v/>
      </c>
      <c r="C65" t="str">
        <f t="shared" si="19"/>
        <v/>
      </c>
      <c r="F65" s="22">
        <f ca="1">K64</f>
        <v>5</v>
      </c>
      <c r="G65" s="22" t="s">
        <v>79</v>
      </c>
      <c r="H65" s="22">
        <f ca="1">F63</f>
        <v>2</v>
      </c>
      <c r="I65" s="22" t="str">
        <f>G63</f>
        <v>ｘ</v>
      </c>
      <c r="J65" s="22"/>
      <c r="K65" s="22" t="str">
        <f>I63</f>
        <v>－</v>
      </c>
      <c r="L65" s="22"/>
      <c r="M65" s="31">
        <f>K63</f>
        <v>1</v>
      </c>
      <c r="N65" s="31"/>
      <c r="O65" s="22" t="s">
        <v>80</v>
      </c>
      <c r="P65" s="22" t="s">
        <v>78</v>
      </c>
      <c r="Q65" s="22"/>
      <c r="R65" s="22">
        <f ca="1">K64</f>
        <v>5</v>
      </c>
      <c r="S65" s="22" t="s">
        <v>81</v>
      </c>
      <c r="T65" s="22"/>
      <c r="U65" s="22">
        <f>O63</f>
        <v>1</v>
      </c>
      <c r="V65" s="8" t="str">
        <f t="shared" si="19"/>
        <v/>
      </c>
      <c r="W65" s="8" t="str">
        <f t="shared" si="19"/>
        <v/>
      </c>
      <c r="X65" s="8" t="str">
        <f t="shared" si="19"/>
        <v/>
      </c>
      <c r="Y65" s="8" t="str">
        <f t="shared" si="19"/>
        <v/>
      </c>
      <c r="Z65" s="8" t="str">
        <f t="shared" si="19"/>
        <v/>
      </c>
      <c r="AA65" s="8" t="str">
        <f t="shared" si="19"/>
        <v/>
      </c>
      <c r="AB65" s="8" t="str">
        <f t="shared" si="19"/>
        <v/>
      </c>
      <c r="AC65" s="8" t="str">
        <f t="shared" si="19"/>
        <v/>
      </c>
      <c r="AD65" s="8" t="str">
        <f t="shared" si="19"/>
        <v/>
      </c>
      <c r="AE65" t="str">
        <f t="shared" si="19"/>
        <v/>
      </c>
      <c r="AF65" t="str">
        <f t="shared" si="19"/>
        <v/>
      </c>
      <c r="AG65" t="str">
        <f t="shared" si="19"/>
        <v/>
      </c>
      <c r="AH65" t="str">
        <f t="shared" si="19"/>
        <v/>
      </c>
      <c r="AI65" t="str">
        <f t="shared" si="19"/>
        <v/>
      </c>
      <c r="AJ65" t="str">
        <f t="shared" si="19"/>
        <v/>
      </c>
      <c r="AK65" t="str">
        <f t="shared" si="19"/>
        <v/>
      </c>
      <c r="AL65" t="str">
        <f t="shared" si="19"/>
        <v/>
      </c>
      <c r="AM65" t="str">
        <f t="shared" si="19"/>
        <v/>
      </c>
      <c r="AN65" t="str">
        <f t="shared" si="19"/>
        <v/>
      </c>
      <c r="AO65" t="str">
        <f t="shared" si="19"/>
        <v/>
      </c>
      <c r="AP65" t="str">
        <f t="shared" si="19"/>
        <v/>
      </c>
      <c r="AQ65" t="str">
        <f t="shared" si="19"/>
        <v/>
      </c>
      <c r="AR65" t="str">
        <f t="shared" si="19"/>
        <v/>
      </c>
      <c r="AS65" t="str">
        <f t="shared" si="19"/>
        <v/>
      </c>
      <c r="AT65" t="str">
        <f t="shared" si="19"/>
        <v/>
      </c>
    </row>
    <row r="66" spans="1:49" ht="18" customHeight="1" x14ac:dyDescent="0.2">
      <c r="A66" t="str">
        <f t="shared" ref="A66:AT66" si="20">IF(A27="","",A27)</f>
        <v/>
      </c>
      <c r="B66" t="str">
        <f t="shared" si="20"/>
        <v/>
      </c>
      <c r="C66" t="str">
        <f t="shared" si="20"/>
        <v/>
      </c>
      <c r="F66" s="22"/>
      <c r="G66" s="22"/>
      <c r="H66" s="22"/>
      <c r="I66" s="22"/>
      <c r="J66" s="22"/>
      <c r="K66" s="22"/>
      <c r="L66" s="22"/>
      <c r="M66" s="22">
        <f ca="1">K64</f>
        <v>5</v>
      </c>
      <c r="N66" s="22"/>
      <c r="O66" s="22"/>
      <c r="P66" s="22"/>
      <c r="Q66" s="22"/>
      <c r="R66" s="22"/>
      <c r="S66" s="22"/>
      <c r="T66" s="22"/>
      <c r="U66" s="22"/>
      <c r="V66" s="8" t="str">
        <f t="shared" si="20"/>
        <v/>
      </c>
      <c r="W66" s="8" t="str">
        <f t="shared" si="20"/>
        <v/>
      </c>
      <c r="X66" s="8" t="str">
        <f t="shared" si="20"/>
        <v/>
      </c>
      <c r="Y66" s="8" t="str">
        <f t="shared" si="20"/>
        <v/>
      </c>
      <c r="Z66" s="8" t="str">
        <f t="shared" si="20"/>
        <v/>
      </c>
      <c r="AA66" s="8" t="str">
        <f t="shared" si="20"/>
        <v/>
      </c>
      <c r="AB66" s="8" t="str">
        <f t="shared" si="20"/>
        <v/>
      </c>
      <c r="AC66" s="8" t="str">
        <f t="shared" si="20"/>
        <v/>
      </c>
      <c r="AD66" s="8" t="str">
        <f t="shared" si="20"/>
        <v/>
      </c>
      <c r="AE66" t="str">
        <f t="shared" si="20"/>
        <v/>
      </c>
      <c r="AF66" t="str">
        <f t="shared" si="20"/>
        <v/>
      </c>
      <c r="AG66" t="str">
        <f t="shared" si="20"/>
        <v/>
      </c>
      <c r="AH66" t="str">
        <f t="shared" si="20"/>
        <v/>
      </c>
      <c r="AI66" t="str">
        <f t="shared" si="20"/>
        <v/>
      </c>
      <c r="AJ66" t="str">
        <f t="shared" si="20"/>
        <v/>
      </c>
      <c r="AK66" t="str">
        <f t="shared" si="20"/>
        <v/>
      </c>
      <c r="AL66" t="str">
        <f t="shared" si="20"/>
        <v/>
      </c>
      <c r="AM66" t="str">
        <f t="shared" si="20"/>
        <v/>
      </c>
      <c r="AN66" t="str">
        <f t="shared" si="20"/>
        <v/>
      </c>
      <c r="AO66" t="str">
        <f t="shared" si="20"/>
        <v/>
      </c>
      <c r="AP66" t="str">
        <f t="shared" si="20"/>
        <v/>
      </c>
      <c r="AQ66" t="str">
        <f t="shared" si="20"/>
        <v/>
      </c>
      <c r="AR66" t="str">
        <f t="shared" si="20"/>
        <v/>
      </c>
      <c r="AS66" t="str">
        <f t="shared" si="20"/>
        <v/>
      </c>
      <c r="AT66" t="str">
        <f t="shared" si="20"/>
        <v/>
      </c>
    </row>
    <row r="67" spans="1:49" ht="18" customHeight="1" x14ac:dyDescent="0.2">
      <c r="F67" s="10"/>
      <c r="G67" s="10"/>
      <c r="H67" s="22">
        <f ca="1">F65*H65</f>
        <v>10</v>
      </c>
      <c r="I67" s="22"/>
      <c r="J67" s="22" t="str">
        <f>I65</f>
        <v>ｘ</v>
      </c>
      <c r="K67" s="22"/>
      <c r="L67" s="22" t="str">
        <f>K65</f>
        <v>－</v>
      </c>
      <c r="M67" s="22"/>
      <c r="N67" s="22">
        <f>M65</f>
        <v>1</v>
      </c>
      <c r="O67" s="22"/>
      <c r="P67" s="22" t="str">
        <f>P65</f>
        <v>＝</v>
      </c>
      <c r="Q67" s="22"/>
      <c r="R67" s="22">
        <f ca="1">R65*U65</f>
        <v>5</v>
      </c>
      <c r="S67" s="22"/>
      <c r="T67" s="10"/>
      <c r="U67" s="10"/>
      <c r="V67" s="8"/>
      <c r="W67" s="8"/>
      <c r="X67" s="8"/>
      <c r="Y67" s="8"/>
      <c r="Z67" s="8"/>
      <c r="AA67" s="8"/>
      <c r="AB67" s="8"/>
      <c r="AC67" s="8"/>
      <c r="AD67" s="8"/>
    </row>
    <row r="68" spans="1:49" ht="18" customHeight="1" x14ac:dyDescent="0.2">
      <c r="A68" t="str">
        <f t="shared" ref="A68:AT68" si="21">IF(A28="","",A28)</f>
        <v/>
      </c>
      <c r="B68" t="str">
        <f t="shared" si="21"/>
        <v/>
      </c>
      <c r="C68" t="str">
        <f t="shared" si="21"/>
        <v/>
      </c>
      <c r="F68" s="8" t="str">
        <f t="shared" si="21"/>
        <v/>
      </c>
      <c r="G68" s="8" t="str">
        <f t="shared" si="21"/>
        <v/>
      </c>
      <c r="H68" s="8" t="str">
        <f t="shared" si="21"/>
        <v/>
      </c>
      <c r="I68" s="8" t="str">
        <f t="shared" si="21"/>
        <v/>
      </c>
      <c r="J68" s="8" t="str">
        <f t="shared" si="21"/>
        <v/>
      </c>
      <c r="K68" s="8" t="str">
        <f t="shared" si="21"/>
        <v/>
      </c>
      <c r="L68" s="22">
        <f ca="1">F65*H65</f>
        <v>10</v>
      </c>
      <c r="M68" s="22"/>
      <c r="N68" s="22" t="s">
        <v>76</v>
      </c>
      <c r="O68" s="22"/>
      <c r="P68" s="22" t="s">
        <v>78</v>
      </c>
      <c r="Q68" s="22"/>
      <c r="R68" s="22">
        <f ca="1">R65*U65</f>
        <v>5</v>
      </c>
      <c r="S68" s="22"/>
      <c r="T68" s="22" t="s">
        <v>82</v>
      </c>
      <c r="U68" s="22"/>
      <c r="V68" s="8">
        <v>1</v>
      </c>
      <c r="W68" s="8"/>
      <c r="X68" s="8" t="str">
        <f t="shared" si="21"/>
        <v/>
      </c>
      <c r="Y68" s="8" t="str">
        <f t="shared" si="21"/>
        <v/>
      </c>
      <c r="Z68" s="8" t="str">
        <f t="shared" si="21"/>
        <v/>
      </c>
      <c r="AA68" s="8" t="str">
        <f t="shared" si="21"/>
        <v/>
      </c>
      <c r="AB68" s="8" t="str">
        <f t="shared" si="21"/>
        <v/>
      </c>
      <c r="AC68" s="8" t="str">
        <f t="shared" si="21"/>
        <v/>
      </c>
      <c r="AD68" s="8" t="str">
        <f t="shared" si="21"/>
        <v/>
      </c>
      <c r="AE68" t="str">
        <f t="shared" si="21"/>
        <v/>
      </c>
      <c r="AF68" t="str">
        <f t="shared" si="21"/>
        <v/>
      </c>
      <c r="AG68" t="str">
        <f t="shared" si="21"/>
        <v/>
      </c>
      <c r="AH68" t="str">
        <f t="shared" si="21"/>
        <v/>
      </c>
      <c r="AI68" t="str">
        <f t="shared" si="21"/>
        <v/>
      </c>
      <c r="AJ68" t="str">
        <f t="shared" si="21"/>
        <v/>
      </c>
      <c r="AK68" t="str">
        <f t="shared" si="21"/>
        <v/>
      </c>
      <c r="AL68" t="str">
        <f t="shared" si="21"/>
        <v/>
      </c>
      <c r="AM68" t="str">
        <f t="shared" si="21"/>
        <v/>
      </c>
      <c r="AN68" t="str">
        <f t="shared" si="21"/>
        <v/>
      </c>
      <c r="AO68" t="str">
        <f t="shared" si="21"/>
        <v/>
      </c>
      <c r="AP68" t="str">
        <f t="shared" si="21"/>
        <v/>
      </c>
      <c r="AQ68" t="str">
        <f t="shared" si="21"/>
        <v/>
      </c>
      <c r="AR68" t="str">
        <f t="shared" si="21"/>
        <v/>
      </c>
      <c r="AS68" t="str">
        <f t="shared" si="21"/>
        <v/>
      </c>
      <c r="AT68" t="str">
        <f t="shared" si="21"/>
        <v/>
      </c>
    </row>
    <row r="69" spans="1:49" ht="18" customHeight="1" x14ac:dyDescent="0.2">
      <c r="A69" t="str">
        <f t="shared" ref="A69:AT69" si="22">IF(A29="","",A29)</f>
        <v/>
      </c>
      <c r="B69" t="str">
        <f t="shared" si="22"/>
        <v/>
      </c>
      <c r="C69" t="str">
        <f t="shared" si="22"/>
        <v/>
      </c>
      <c r="F69" s="8" t="str">
        <f t="shared" si="22"/>
        <v/>
      </c>
      <c r="G69" s="8" t="str">
        <f t="shared" si="22"/>
        <v/>
      </c>
      <c r="H69" s="8" t="str">
        <f t="shared" si="22"/>
        <v/>
      </c>
      <c r="I69" s="8" t="str">
        <f t="shared" si="22"/>
        <v/>
      </c>
      <c r="J69" s="8" t="str">
        <f t="shared" si="22"/>
        <v/>
      </c>
      <c r="K69" s="8" t="str">
        <f t="shared" si="22"/>
        <v/>
      </c>
      <c r="L69" s="22">
        <f ca="1">L68</f>
        <v>10</v>
      </c>
      <c r="M69" s="22"/>
      <c r="N69" s="22" t="str">
        <f>N68</f>
        <v>ｘ</v>
      </c>
      <c r="O69" s="22"/>
      <c r="P69" s="22" t="str">
        <f>P68</f>
        <v>＝</v>
      </c>
      <c r="Q69" s="22"/>
      <c r="R69" s="22">
        <f ca="1">R68+V68</f>
        <v>6</v>
      </c>
      <c r="S69" s="22"/>
      <c r="T69" s="8" t="str">
        <f t="shared" si="22"/>
        <v/>
      </c>
      <c r="U69" s="8" t="str">
        <f t="shared" si="22"/>
        <v/>
      </c>
      <c r="V69" s="8" t="str">
        <f t="shared" si="22"/>
        <v/>
      </c>
      <c r="W69" s="8" t="str">
        <f t="shared" si="22"/>
        <v/>
      </c>
      <c r="X69" s="8" t="str">
        <f t="shared" si="22"/>
        <v/>
      </c>
      <c r="Y69" s="22" t="s">
        <v>76</v>
      </c>
      <c r="Z69" s="22"/>
      <c r="AA69" s="22" t="s">
        <v>78</v>
      </c>
      <c r="AB69" s="22"/>
      <c r="AC69" s="31">
        <f ca="1">AV69</f>
        <v>3</v>
      </c>
      <c r="AD69" s="31"/>
      <c r="AE69" t="str">
        <f t="shared" si="22"/>
        <v/>
      </c>
      <c r="AF69" t="str">
        <f t="shared" si="22"/>
        <v/>
      </c>
      <c r="AG69" t="str">
        <f t="shared" si="22"/>
        <v/>
      </c>
      <c r="AH69" t="str">
        <f t="shared" si="22"/>
        <v/>
      </c>
      <c r="AI69" t="str">
        <f t="shared" si="22"/>
        <v/>
      </c>
      <c r="AJ69" t="str">
        <f t="shared" si="22"/>
        <v/>
      </c>
      <c r="AK69" t="str">
        <f t="shared" si="22"/>
        <v/>
      </c>
      <c r="AL69" t="str">
        <f t="shared" si="22"/>
        <v/>
      </c>
      <c r="AM69" t="str">
        <f t="shared" si="22"/>
        <v/>
      </c>
      <c r="AN69" t="str">
        <f t="shared" si="22"/>
        <v/>
      </c>
      <c r="AO69" t="str">
        <f t="shared" si="22"/>
        <v/>
      </c>
      <c r="AP69" t="str">
        <f t="shared" si="22"/>
        <v/>
      </c>
      <c r="AQ69" t="str">
        <f t="shared" si="22"/>
        <v/>
      </c>
      <c r="AR69" t="str">
        <f t="shared" si="22"/>
        <v/>
      </c>
      <c r="AS69" t="str">
        <f t="shared" si="22"/>
        <v/>
      </c>
      <c r="AT69" t="str">
        <f t="shared" si="22"/>
        <v/>
      </c>
      <c r="AU69" s="16">
        <f ca="1">R69</f>
        <v>6</v>
      </c>
      <c r="AV69" s="16">
        <f ca="1">AU69/GCD(AU69,AU70)</f>
        <v>3</v>
      </c>
    </row>
    <row r="70" spans="1:49" ht="18" customHeight="1" x14ac:dyDescent="0.2">
      <c r="A70" t="str">
        <f t="shared" ref="A70:AT70" si="23">IF(A30="","",A30)</f>
        <v/>
      </c>
      <c r="B70" t="str">
        <f t="shared" si="23"/>
        <v/>
      </c>
      <c r="C70" t="str">
        <f t="shared" si="23"/>
        <v/>
      </c>
      <c r="F70" s="8" t="str">
        <f t="shared" si="23"/>
        <v/>
      </c>
      <c r="G70" s="8" t="str">
        <f t="shared" si="23"/>
        <v/>
      </c>
      <c r="H70" s="8" t="str">
        <f t="shared" si="23"/>
        <v/>
      </c>
      <c r="I70" s="8" t="str">
        <f t="shared" si="23"/>
        <v/>
      </c>
      <c r="J70" s="8" t="str">
        <f t="shared" si="23"/>
        <v/>
      </c>
      <c r="K70" s="8" t="str">
        <f t="shared" si="23"/>
        <v/>
      </c>
      <c r="L70" s="8" t="str">
        <f t="shared" si="23"/>
        <v/>
      </c>
      <c r="M70" s="8" t="str">
        <f t="shared" si="23"/>
        <v/>
      </c>
      <c r="N70" s="8" t="str">
        <f t="shared" si="23"/>
        <v/>
      </c>
      <c r="O70" s="8" t="str">
        <f t="shared" si="23"/>
        <v/>
      </c>
      <c r="P70" s="8" t="str">
        <f t="shared" si="23"/>
        <v/>
      </c>
      <c r="Q70" s="8" t="str">
        <f t="shared" si="23"/>
        <v/>
      </c>
      <c r="R70" s="8" t="str">
        <f t="shared" si="23"/>
        <v/>
      </c>
      <c r="S70" s="8" t="str">
        <f t="shared" si="23"/>
        <v/>
      </c>
      <c r="T70" s="8" t="str">
        <f t="shared" si="23"/>
        <v/>
      </c>
      <c r="U70" s="8" t="str">
        <f t="shared" si="23"/>
        <v/>
      </c>
      <c r="V70" s="8" t="str">
        <f t="shared" si="23"/>
        <v/>
      </c>
      <c r="W70" s="8" t="str">
        <f t="shared" si="23"/>
        <v/>
      </c>
      <c r="X70" s="8" t="str">
        <f t="shared" si="23"/>
        <v/>
      </c>
      <c r="Y70" s="22"/>
      <c r="Z70" s="22"/>
      <c r="AA70" s="22"/>
      <c r="AB70" s="22"/>
      <c r="AC70" s="22">
        <f ca="1">AV70</f>
        <v>5</v>
      </c>
      <c r="AD70" s="22"/>
      <c r="AE70" t="str">
        <f t="shared" si="23"/>
        <v/>
      </c>
      <c r="AF70" t="str">
        <f t="shared" si="23"/>
        <v/>
      </c>
      <c r="AG70" t="str">
        <f t="shared" si="23"/>
        <v/>
      </c>
      <c r="AH70" t="str">
        <f t="shared" si="23"/>
        <v/>
      </c>
      <c r="AI70" t="str">
        <f t="shared" si="23"/>
        <v/>
      </c>
      <c r="AJ70" t="str">
        <f t="shared" si="23"/>
        <v/>
      </c>
      <c r="AK70" t="str">
        <f t="shared" si="23"/>
        <v/>
      </c>
      <c r="AL70" t="str">
        <f t="shared" si="23"/>
        <v/>
      </c>
      <c r="AM70" t="str">
        <f t="shared" si="23"/>
        <v/>
      </c>
      <c r="AN70" t="str">
        <f t="shared" si="23"/>
        <v/>
      </c>
      <c r="AO70" t="str">
        <f t="shared" si="23"/>
        <v/>
      </c>
      <c r="AP70" t="str">
        <f t="shared" si="23"/>
        <v/>
      </c>
      <c r="AQ70" t="str">
        <f t="shared" si="23"/>
        <v/>
      </c>
      <c r="AR70" t="str">
        <f t="shared" si="23"/>
        <v/>
      </c>
      <c r="AS70" t="str">
        <f t="shared" si="23"/>
        <v/>
      </c>
      <c r="AT70" t="str">
        <f t="shared" si="23"/>
        <v/>
      </c>
      <c r="AU70" s="16">
        <f ca="1">L69</f>
        <v>10</v>
      </c>
      <c r="AV70" s="16">
        <f ca="1">AU70/GCD(AU69,AU70)</f>
        <v>5</v>
      </c>
    </row>
    <row r="71" spans="1:49" ht="18" customHeight="1" x14ac:dyDescent="0.2">
      <c r="A71" t="str">
        <f t="shared" ref="A71:AT71" si="24">IF(A31="","",A31)</f>
        <v/>
      </c>
      <c r="B71" t="str">
        <f t="shared" si="24"/>
        <v/>
      </c>
      <c r="C71" t="str">
        <f t="shared" si="24"/>
        <v>(6)</v>
      </c>
      <c r="F71" s="25" t="str">
        <f t="shared" si="24"/>
        <v>ｘ</v>
      </c>
      <c r="G71" s="25"/>
      <c r="H71" s="25" t="str">
        <f t="shared" si="24"/>
        <v>＝</v>
      </c>
      <c r="I71" s="25"/>
      <c r="J71" s="29">
        <f t="shared" si="24"/>
        <v>1</v>
      </c>
      <c r="K71" s="29"/>
      <c r="L71" s="25" t="str">
        <f t="shared" si="24"/>
        <v>ｘ</v>
      </c>
      <c r="M71" s="25"/>
      <c r="N71" s="25" t="str">
        <f t="shared" si="24"/>
        <v>＋</v>
      </c>
      <c r="O71" s="25"/>
      <c r="P71" s="25">
        <f t="shared" si="24"/>
        <v>1</v>
      </c>
      <c r="Q71" t="str">
        <f t="shared" si="24"/>
        <v/>
      </c>
      <c r="R71" t="str">
        <f t="shared" si="24"/>
        <v/>
      </c>
      <c r="S71" t="str">
        <f t="shared" si="24"/>
        <v/>
      </c>
      <c r="T71" t="str">
        <f t="shared" si="24"/>
        <v/>
      </c>
      <c r="U71" t="str">
        <f t="shared" si="24"/>
        <v/>
      </c>
      <c r="V71" t="str">
        <f t="shared" si="24"/>
        <v/>
      </c>
      <c r="W71" t="str">
        <f t="shared" si="24"/>
        <v/>
      </c>
      <c r="X71" t="str">
        <f t="shared" si="24"/>
        <v/>
      </c>
      <c r="Y71" t="str">
        <f t="shared" si="24"/>
        <v/>
      </c>
      <c r="Z71" t="str">
        <f t="shared" si="24"/>
        <v/>
      </c>
      <c r="AA71" t="str">
        <f t="shared" si="24"/>
        <v/>
      </c>
      <c r="AB71" t="str">
        <f t="shared" si="24"/>
        <v/>
      </c>
      <c r="AC71" t="str">
        <f t="shared" si="24"/>
        <v/>
      </c>
      <c r="AD71" t="str">
        <f t="shared" si="24"/>
        <v/>
      </c>
      <c r="AE71" t="str">
        <f t="shared" si="24"/>
        <v/>
      </c>
      <c r="AF71" t="str">
        <f t="shared" si="24"/>
        <v/>
      </c>
      <c r="AG71" t="str">
        <f t="shared" si="24"/>
        <v/>
      </c>
      <c r="AH71" t="str">
        <f t="shared" si="24"/>
        <v/>
      </c>
      <c r="AI71" t="str">
        <f t="shared" si="24"/>
        <v/>
      </c>
      <c r="AJ71" t="str">
        <f t="shared" si="24"/>
        <v/>
      </c>
      <c r="AK71" t="str">
        <f t="shared" si="24"/>
        <v/>
      </c>
      <c r="AL71" t="str">
        <f t="shared" si="24"/>
        <v/>
      </c>
      <c r="AM71" t="str">
        <f t="shared" si="24"/>
        <v/>
      </c>
      <c r="AN71" t="str">
        <f t="shared" si="24"/>
        <v/>
      </c>
      <c r="AO71" t="str">
        <f t="shared" si="24"/>
        <v/>
      </c>
      <c r="AP71" t="str">
        <f t="shared" si="24"/>
        <v/>
      </c>
      <c r="AQ71" t="str">
        <f t="shared" si="24"/>
        <v/>
      </c>
      <c r="AR71" t="str">
        <f t="shared" si="24"/>
        <v/>
      </c>
      <c r="AS71" t="str">
        <f t="shared" si="24"/>
        <v/>
      </c>
      <c r="AT71" t="str">
        <f t="shared" si="24"/>
        <v/>
      </c>
    </row>
    <row r="72" spans="1:49" ht="18" customHeight="1" x14ac:dyDescent="0.2">
      <c r="A72" t="str">
        <f t="shared" ref="A72:AT72" si="25">IF(A32="","",A32)</f>
        <v/>
      </c>
      <c r="B72" t="str">
        <f t="shared" si="25"/>
        <v/>
      </c>
      <c r="C72" t="str">
        <f t="shared" si="25"/>
        <v/>
      </c>
      <c r="F72" s="25"/>
      <c r="G72" s="25"/>
      <c r="H72" s="25"/>
      <c r="I72" s="25"/>
      <c r="J72" s="25">
        <f t="shared" ca="1" si="25"/>
        <v>5</v>
      </c>
      <c r="K72" s="25"/>
      <c r="L72" s="25"/>
      <c r="M72" s="25"/>
      <c r="N72" s="25"/>
      <c r="O72" s="25"/>
      <c r="P72" s="25"/>
      <c r="Q72" t="str">
        <f t="shared" si="25"/>
        <v/>
      </c>
      <c r="R72" t="str">
        <f t="shared" si="25"/>
        <v/>
      </c>
      <c r="S72" t="str">
        <f t="shared" si="25"/>
        <v/>
      </c>
      <c r="T72" t="str">
        <f t="shared" si="25"/>
        <v/>
      </c>
      <c r="U72" t="str">
        <f t="shared" si="25"/>
        <v/>
      </c>
      <c r="V72" t="str">
        <f t="shared" si="25"/>
        <v/>
      </c>
      <c r="W72" t="str">
        <f t="shared" si="25"/>
        <v/>
      </c>
      <c r="X72" t="str">
        <f t="shared" si="25"/>
        <v/>
      </c>
      <c r="Y72" t="str">
        <f t="shared" si="25"/>
        <v/>
      </c>
      <c r="Z72" t="str">
        <f t="shared" si="25"/>
        <v/>
      </c>
      <c r="AA72" t="str">
        <f t="shared" si="25"/>
        <v/>
      </c>
      <c r="AB72" t="str">
        <f t="shared" si="25"/>
        <v/>
      </c>
      <c r="AC72" t="str">
        <f t="shared" si="25"/>
        <v/>
      </c>
      <c r="AD72" t="str">
        <f t="shared" si="25"/>
        <v/>
      </c>
      <c r="AE72" t="str">
        <f t="shared" si="25"/>
        <v/>
      </c>
      <c r="AF72" t="str">
        <f t="shared" si="25"/>
        <v/>
      </c>
      <c r="AG72" t="str">
        <f t="shared" si="25"/>
        <v/>
      </c>
      <c r="AH72" t="str">
        <f t="shared" si="25"/>
        <v/>
      </c>
      <c r="AI72" t="str">
        <f t="shared" si="25"/>
        <v/>
      </c>
      <c r="AJ72" t="str">
        <f t="shared" si="25"/>
        <v/>
      </c>
      <c r="AK72" t="str">
        <f t="shared" si="25"/>
        <v/>
      </c>
      <c r="AL72" t="str">
        <f t="shared" si="25"/>
        <v/>
      </c>
      <c r="AM72" t="str">
        <f t="shared" si="25"/>
        <v/>
      </c>
      <c r="AN72" t="str">
        <f t="shared" si="25"/>
        <v/>
      </c>
      <c r="AO72" t="str">
        <f t="shared" si="25"/>
        <v/>
      </c>
      <c r="AP72" t="str">
        <f t="shared" si="25"/>
        <v/>
      </c>
      <c r="AQ72" t="str">
        <f t="shared" si="25"/>
        <v/>
      </c>
      <c r="AR72" t="str">
        <f t="shared" si="25"/>
        <v/>
      </c>
      <c r="AS72" t="str">
        <f t="shared" si="25"/>
        <v/>
      </c>
      <c r="AT72" t="str">
        <f t="shared" si="25"/>
        <v/>
      </c>
    </row>
    <row r="73" spans="1:49" ht="18" customHeight="1" x14ac:dyDescent="0.2">
      <c r="A73" t="str">
        <f t="shared" ref="A73:AT73" si="26">IF(A33="","",A33)</f>
        <v/>
      </c>
      <c r="B73" t="str">
        <f t="shared" si="26"/>
        <v/>
      </c>
      <c r="C73" t="str">
        <f t="shared" si="26"/>
        <v/>
      </c>
      <c r="F73" s="22">
        <f ca="1">J72</f>
        <v>5</v>
      </c>
      <c r="G73" s="22" t="s">
        <v>76</v>
      </c>
      <c r="H73" s="22"/>
      <c r="I73" s="22" t="s">
        <v>78</v>
      </c>
      <c r="J73" s="22"/>
      <c r="K73" s="22">
        <f ca="1">J72</f>
        <v>5</v>
      </c>
      <c r="L73" s="22" t="s">
        <v>79</v>
      </c>
      <c r="M73" s="31">
        <f>J71</f>
        <v>1</v>
      </c>
      <c r="N73" s="31"/>
      <c r="O73" s="22" t="str">
        <f>L71</f>
        <v>ｘ</v>
      </c>
      <c r="P73" s="22"/>
      <c r="Q73" s="22" t="str">
        <f>N71</f>
        <v>＋</v>
      </c>
      <c r="R73" s="22"/>
      <c r="S73" s="22">
        <f>P71</f>
        <v>1</v>
      </c>
      <c r="T73" s="22" t="s">
        <v>80</v>
      </c>
      <c r="U73" s="8" t="str">
        <f t="shared" si="26"/>
        <v/>
      </c>
      <c r="V73" s="8" t="str">
        <f t="shared" si="26"/>
        <v/>
      </c>
      <c r="W73" s="8" t="str">
        <f t="shared" si="26"/>
        <v/>
      </c>
      <c r="X73" s="8" t="str">
        <f t="shared" si="26"/>
        <v/>
      </c>
      <c r="Y73" s="8" t="str">
        <f t="shared" si="26"/>
        <v/>
      </c>
      <c r="Z73" s="8" t="str">
        <f t="shared" si="26"/>
        <v/>
      </c>
      <c r="AA73" s="8" t="str">
        <f t="shared" si="26"/>
        <v/>
      </c>
      <c r="AB73" s="8" t="str">
        <f t="shared" si="26"/>
        <v/>
      </c>
      <c r="AC73" s="8" t="str">
        <f t="shared" si="26"/>
        <v/>
      </c>
      <c r="AD73" s="8" t="str">
        <f t="shared" si="26"/>
        <v/>
      </c>
      <c r="AE73" t="str">
        <f t="shared" si="26"/>
        <v/>
      </c>
      <c r="AF73" t="str">
        <f t="shared" si="26"/>
        <v/>
      </c>
      <c r="AG73" t="str">
        <f t="shared" si="26"/>
        <v/>
      </c>
      <c r="AH73" t="str">
        <f t="shared" si="26"/>
        <v/>
      </c>
      <c r="AI73" t="str">
        <f t="shared" si="26"/>
        <v/>
      </c>
      <c r="AJ73" t="str">
        <f t="shared" si="26"/>
        <v/>
      </c>
      <c r="AK73" t="str">
        <f t="shared" si="26"/>
        <v/>
      </c>
      <c r="AL73" t="str">
        <f t="shared" si="26"/>
        <v/>
      </c>
      <c r="AM73" t="str">
        <f t="shared" si="26"/>
        <v/>
      </c>
      <c r="AN73" t="str">
        <f t="shared" si="26"/>
        <v/>
      </c>
      <c r="AO73" t="str">
        <f t="shared" si="26"/>
        <v/>
      </c>
      <c r="AP73" t="str">
        <f t="shared" si="26"/>
        <v/>
      </c>
      <c r="AQ73" t="str">
        <f t="shared" si="26"/>
        <v/>
      </c>
      <c r="AR73" t="str">
        <f t="shared" si="26"/>
        <v/>
      </c>
      <c r="AS73" t="str">
        <f t="shared" si="26"/>
        <v/>
      </c>
      <c r="AT73" t="str">
        <f t="shared" si="26"/>
        <v/>
      </c>
    </row>
    <row r="74" spans="1:49" ht="18" customHeight="1" x14ac:dyDescent="0.2">
      <c r="A74" t="str">
        <f t="shared" ref="A74:AT74" si="27">IF(A34="","",A34)</f>
        <v/>
      </c>
      <c r="B74" t="str">
        <f t="shared" si="27"/>
        <v/>
      </c>
      <c r="C74" t="str">
        <f t="shared" si="27"/>
        <v/>
      </c>
      <c r="F74" s="22"/>
      <c r="G74" s="22"/>
      <c r="H74" s="22"/>
      <c r="I74" s="22"/>
      <c r="J74" s="22"/>
      <c r="K74" s="22"/>
      <c r="L74" s="22"/>
      <c r="M74" s="22">
        <f ca="1">J72</f>
        <v>5</v>
      </c>
      <c r="N74" s="22"/>
      <c r="O74" s="22"/>
      <c r="P74" s="22"/>
      <c r="Q74" s="22"/>
      <c r="R74" s="22"/>
      <c r="S74" s="22"/>
      <c r="T74" s="22"/>
      <c r="U74" s="8" t="str">
        <f t="shared" si="27"/>
        <v/>
      </c>
      <c r="V74" s="8" t="str">
        <f t="shared" si="27"/>
        <v/>
      </c>
      <c r="W74" s="8" t="str">
        <f t="shared" si="27"/>
        <v/>
      </c>
      <c r="X74" s="8" t="str">
        <f t="shared" si="27"/>
        <v/>
      </c>
      <c r="Y74" s="8" t="str">
        <f t="shared" si="27"/>
        <v/>
      </c>
      <c r="Z74" s="8" t="str">
        <f t="shared" si="27"/>
        <v/>
      </c>
      <c r="AA74" s="8" t="str">
        <f t="shared" si="27"/>
        <v/>
      </c>
      <c r="AB74" s="8" t="str">
        <f t="shared" si="27"/>
        <v/>
      </c>
      <c r="AC74" s="8" t="str">
        <f t="shared" si="27"/>
        <v/>
      </c>
      <c r="AD74" s="8" t="str">
        <f t="shared" si="27"/>
        <v/>
      </c>
      <c r="AE74" t="str">
        <f t="shared" si="27"/>
        <v/>
      </c>
      <c r="AF74" t="str">
        <f t="shared" si="27"/>
        <v/>
      </c>
      <c r="AG74" t="str">
        <f t="shared" si="27"/>
        <v/>
      </c>
      <c r="AH74" t="str">
        <f t="shared" si="27"/>
        <v/>
      </c>
      <c r="AI74" t="str">
        <f t="shared" si="27"/>
        <v/>
      </c>
      <c r="AJ74" t="str">
        <f t="shared" si="27"/>
        <v/>
      </c>
      <c r="AK74" t="str">
        <f t="shared" si="27"/>
        <v/>
      </c>
      <c r="AL74" t="str">
        <f t="shared" si="27"/>
        <v/>
      </c>
      <c r="AM74" t="str">
        <f t="shared" si="27"/>
        <v/>
      </c>
      <c r="AN74" t="str">
        <f t="shared" si="27"/>
        <v/>
      </c>
      <c r="AO74" t="str">
        <f t="shared" si="27"/>
        <v/>
      </c>
      <c r="AP74" t="str">
        <f t="shared" si="27"/>
        <v/>
      </c>
      <c r="AQ74" t="str">
        <f t="shared" si="27"/>
        <v/>
      </c>
      <c r="AR74" t="str">
        <f t="shared" si="27"/>
        <v/>
      </c>
      <c r="AS74" t="str">
        <f t="shared" si="27"/>
        <v/>
      </c>
      <c r="AT74" t="str">
        <f t="shared" si="27"/>
        <v/>
      </c>
    </row>
    <row r="75" spans="1:49" ht="18" customHeight="1" x14ac:dyDescent="0.2">
      <c r="F75" s="10">
        <f ca="1">F73</f>
        <v>5</v>
      </c>
      <c r="G75" s="22" t="str">
        <f>G73</f>
        <v>ｘ</v>
      </c>
      <c r="H75" s="22"/>
      <c r="I75" s="22" t="str">
        <f>I73</f>
        <v>＝</v>
      </c>
      <c r="J75" s="22"/>
      <c r="K75" s="10" t="str">
        <f>IF(M73=1,"",M73)</f>
        <v/>
      </c>
      <c r="L75" s="22" t="str">
        <f>O73</f>
        <v>ｘ</v>
      </c>
      <c r="M75" s="22"/>
      <c r="N75" s="22" t="str">
        <f>Q73</f>
        <v>＋</v>
      </c>
      <c r="O75" s="22"/>
      <c r="P75" s="22">
        <f ca="1">K73*S73</f>
        <v>5</v>
      </c>
      <c r="Q75" s="22"/>
      <c r="R75" s="10"/>
      <c r="S75" s="10"/>
      <c r="T75" s="10"/>
      <c r="U75" s="8"/>
      <c r="V75" s="8"/>
      <c r="W75" s="8"/>
      <c r="X75" s="8"/>
      <c r="Y75" s="8"/>
      <c r="Z75" s="8"/>
      <c r="AA75" s="8"/>
      <c r="AB75" s="8"/>
      <c r="AC75" s="8"/>
      <c r="AD75" s="8"/>
    </row>
    <row r="76" spans="1:49" ht="18" customHeight="1" x14ac:dyDescent="0.2">
      <c r="A76" t="str">
        <f t="shared" ref="A76:AT76" si="28">IF(A35="","",A35)</f>
        <v/>
      </c>
      <c r="B76" t="str">
        <f t="shared" si="28"/>
        <v/>
      </c>
      <c r="C76" t="str">
        <f t="shared" si="28"/>
        <v/>
      </c>
      <c r="F76" s="8">
        <f ca="1">F73</f>
        <v>5</v>
      </c>
      <c r="G76" s="22" t="str">
        <f>G73</f>
        <v>ｘ</v>
      </c>
      <c r="H76" s="22"/>
      <c r="I76" s="22" t="s">
        <v>75</v>
      </c>
      <c r="J76" s="22"/>
      <c r="K76" s="22" t="s">
        <v>76</v>
      </c>
      <c r="L76" s="22"/>
      <c r="M76" s="22" t="s">
        <v>78</v>
      </c>
      <c r="N76" s="22"/>
      <c r="O76" s="22">
        <f ca="1">K73*S73</f>
        <v>5</v>
      </c>
      <c r="P76" s="22"/>
      <c r="Q76" s="8" t="str">
        <f t="shared" si="28"/>
        <v/>
      </c>
      <c r="R76" s="8" t="str">
        <f t="shared" si="28"/>
        <v/>
      </c>
      <c r="S76" s="8" t="str">
        <f t="shared" si="28"/>
        <v/>
      </c>
      <c r="T76" s="8" t="str">
        <f t="shared" si="28"/>
        <v/>
      </c>
      <c r="U76" s="8" t="str">
        <f t="shared" si="28"/>
        <v/>
      </c>
      <c r="V76" s="8" t="str">
        <f t="shared" si="28"/>
        <v/>
      </c>
      <c r="W76" s="8" t="str">
        <f t="shared" si="28"/>
        <v/>
      </c>
      <c r="X76" s="8" t="str">
        <f t="shared" si="28"/>
        <v/>
      </c>
      <c r="Y76" s="8" t="str">
        <f t="shared" si="28"/>
        <v/>
      </c>
      <c r="Z76" s="8" t="str">
        <f t="shared" si="28"/>
        <v/>
      </c>
      <c r="AA76" s="8" t="str">
        <f t="shared" si="28"/>
        <v/>
      </c>
      <c r="AB76" s="8" t="str">
        <f t="shared" si="28"/>
        <v/>
      </c>
      <c r="AC76" s="8" t="str">
        <f t="shared" si="28"/>
        <v/>
      </c>
      <c r="AD76" s="8" t="str">
        <f t="shared" si="28"/>
        <v/>
      </c>
      <c r="AE76" t="str">
        <f t="shared" si="28"/>
        <v/>
      </c>
      <c r="AF76" t="str">
        <f t="shared" si="28"/>
        <v/>
      </c>
      <c r="AG76" t="str">
        <f t="shared" si="28"/>
        <v/>
      </c>
      <c r="AH76" t="str">
        <f t="shared" si="28"/>
        <v/>
      </c>
      <c r="AI76" t="str">
        <f t="shared" si="28"/>
        <v/>
      </c>
      <c r="AJ76" t="str">
        <f t="shared" si="28"/>
        <v/>
      </c>
      <c r="AK76" t="str">
        <f t="shared" si="28"/>
        <v/>
      </c>
      <c r="AL76" t="str">
        <f t="shared" si="28"/>
        <v/>
      </c>
      <c r="AM76" t="str">
        <f t="shared" si="28"/>
        <v/>
      </c>
      <c r="AN76" t="str">
        <f t="shared" si="28"/>
        <v/>
      </c>
      <c r="AO76" t="str">
        <f t="shared" si="28"/>
        <v/>
      </c>
      <c r="AP76" t="str">
        <f t="shared" si="28"/>
        <v/>
      </c>
      <c r="AQ76" t="str">
        <f t="shared" si="28"/>
        <v/>
      </c>
      <c r="AR76" t="str">
        <f t="shared" si="28"/>
        <v/>
      </c>
      <c r="AS76" t="str">
        <f t="shared" si="28"/>
        <v/>
      </c>
      <c r="AT76" t="str">
        <f t="shared" si="28"/>
        <v/>
      </c>
      <c r="AU76" s="16">
        <f ca="1">O76</f>
        <v>5</v>
      </c>
      <c r="AV76" s="16">
        <f ca="1">AU76/GCD(AU76,AU77)</f>
        <v>5</v>
      </c>
      <c r="AW76" s="16" t="str">
        <f ca="1">IF(AV76/AV77=INT(AV76/AV77),AV76/AV77,"")</f>
        <v/>
      </c>
    </row>
    <row r="77" spans="1:49" ht="18" customHeight="1" x14ac:dyDescent="0.2">
      <c r="A77" t="str">
        <f t="shared" ref="A77:X77" si="29">IF(A36="","",A36)</f>
        <v/>
      </c>
      <c r="B77" t="str">
        <f t="shared" si="29"/>
        <v/>
      </c>
      <c r="C77" t="str">
        <f t="shared" si="29"/>
        <v/>
      </c>
      <c r="F77" s="8" t="str">
        <f t="shared" si="29"/>
        <v/>
      </c>
      <c r="G77" s="8" t="str">
        <f t="shared" si="29"/>
        <v/>
      </c>
      <c r="H77" s="8" t="str">
        <f t="shared" si="29"/>
        <v/>
      </c>
      <c r="I77" s="8" t="str">
        <f t="shared" si="29"/>
        <v/>
      </c>
      <c r="J77" s="8">
        <f ca="1">IF(AU77=1,"",AU77)</f>
        <v>4</v>
      </c>
      <c r="K77" s="22" t="s">
        <v>76</v>
      </c>
      <c r="L77" s="22"/>
      <c r="M77" s="22" t="s">
        <v>78</v>
      </c>
      <c r="N77" s="22"/>
      <c r="O77" s="22">
        <f ca="1">O76</f>
        <v>5</v>
      </c>
      <c r="P77" s="22"/>
      <c r="Q77" s="8" t="str">
        <f t="shared" si="29"/>
        <v/>
      </c>
      <c r="R77" s="8" t="str">
        <f t="shared" si="29"/>
        <v/>
      </c>
      <c r="S77" s="8" t="str">
        <f t="shared" si="29"/>
        <v/>
      </c>
      <c r="T77" s="8" t="str">
        <f t="shared" si="29"/>
        <v/>
      </c>
      <c r="U77" s="8" t="str">
        <f t="shared" si="29"/>
        <v/>
      </c>
      <c r="V77" s="8" t="str">
        <f t="shared" si="29"/>
        <v/>
      </c>
      <c r="W77" s="8" t="str">
        <f t="shared" si="29"/>
        <v/>
      </c>
      <c r="X77" s="8" t="str">
        <f t="shared" si="29"/>
        <v/>
      </c>
      <c r="Y77" s="22" t="s">
        <v>76</v>
      </c>
      <c r="Z77" s="22"/>
      <c r="AA77" s="22" t="s">
        <v>78</v>
      </c>
      <c r="AB77" s="22"/>
      <c r="AC77" s="22" t="str">
        <f ca="1">IF(AW76="","",AW76)</f>
        <v/>
      </c>
      <c r="AD77" s="31">
        <f ca="1">IF(AW76&lt;&gt;"","",AV76)</f>
        <v>5</v>
      </c>
      <c r="AE77" s="31"/>
      <c r="AF77" t="str">
        <f t="shared" ref="AF77:AT77" si="30">IF(AE36="","",AE36)</f>
        <v/>
      </c>
      <c r="AG77" t="str">
        <f t="shared" si="30"/>
        <v/>
      </c>
      <c r="AH77" t="str">
        <f t="shared" si="30"/>
        <v/>
      </c>
      <c r="AI77" t="str">
        <f t="shared" si="30"/>
        <v/>
      </c>
      <c r="AJ77" t="str">
        <f t="shared" si="30"/>
        <v/>
      </c>
      <c r="AK77" t="str">
        <f t="shared" si="30"/>
        <v/>
      </c>
      <c r="AL77" t="str">
        <f t="shared" si="30"/>
        <v/>
      </c>
      <c r="AM77" t="str">
        <f t="shared" si="30"/>
        <v/>
      </c>
      <c r="AN77" t="str">
        <f t="shared" si="30"/>
        <v/>
      </c>
      <c r="AO77" t="str">
        <f t="shared" si="30"/>
        <v/>
      </c>
      <c r="AP77" t="str">
        <f t="shared" si="30"/>
        <v/>
      </c>
      <c r="AQ77" t="str">
        <f t="shared" si="30"/>
        <v/>
      </c>
      <c r="AR77" t="str">
        <f t="shared" si="30"/>
        <v/>
      </c>
      <c r="AS77" t="str">
        <f t="shared" si="30"/>
        <v/>
      </c>
      <c r="AT77" t="str">
        <f t="shared" si="30"/>
        <v/>
      </c>
      <c r="AU77" s="16">
        <f ca="1">F76-1</f>
        <v>4</v>
      </c>
      <c r="AV77" s="16">
        <f ca="1">AU77/GCD(AU76,AU77)</f>
        <v>4</v>
      </c>
    </row>
    <row r="78" spans="1:49" ht="18" customHeight="1" x14ac:dyDescent="0.2">
      <c r="A78" t="str">
        <f t="shared" ref="A78:X78" si="31">IF(A37="","",A37)</f>
        <v/>
      </c>
      <c r="B78" t="str">
        <f t="shared" si="31"/>
        <v/>
      </c>
      <c r="C78" t="str">
        <f t="shared" si="31"/>
        <v/>
      </c>
      <c r="F78" s="8" t="str">
        <f t="shared" si="31"/>
        <v/>
      </c>
      <c r="G78" s="8" t="str">
        <f t="shared" si="31"/>
        <v/>
      </c>
      <c r="H78" s="8" t="str">
        <f t="shared" si="31"/>
        <v/>
      </c>
      <c r="I78" s="8" t="str">
        <f t="shared" si="31"/>
        <v/>
      </c>
      <c r="J78" s="8" t="str">
        <f t="shared" si="31"/>
        <v/>
      </c>
      <c r="K78" s="8" t="str">
        <f t="shared" si="31"/>
        <v/>
      </c>
      <c r="L78" s="8" t="str">
        <f t="shared" si="31"/>
        <v/>
      </c>
      <c r="M78" s="8" t="str">
        <f t="shared" si="31"/>
        <v/>
      </c>
      <c r="N78" s="8" t="str">
        <f t="shared" si="31"/>
        <v/>
      </c>
      <c r="O78" s="8" t="str">
        <f t="shared" si="31"/>
        <v/>
      </c>
      <c r="P78" s="8" t="str">
        <f t="shared" si="31"/>
        <v/>
      </c>
      <c r="Q78" s="8" t="str">
        <f t="shared" si="31"/>
        <v/>
      </c>
      <c r="R78" s="8" t="str">
        <f t="shared" si="31"/>
        <v/>
      </c>
      <c r="S78" s="8" t="str">
        <f t="shared" si="31"/>
        <v/>
      </c>
      <c r="T78" s="8" t="str">
        <f t="shared" si="31"/>
        <v/>
      </c>
      <c r="U78" s="8" t="str">
        <f t="shared" si="31"/>
        <v/>
      </c>
      <c r="V78" s="8" t="str">
        <f t="shared" si="31"/>
        <v/>
      </c>
      <c r="W78" s="8" t="str">
        <f t="shared" si="31"/>
        <v/>
      </c>
      <c r="X78" s="8" t="str">
        <f t="shared" si="31"/>
        <v/>
      </c>
      <c r="Y78" s="22"/>
      <c r="Z78" s="22"/>
      <c r="AA78" s="22"/>
      <c r="AB78" s="22"/>
      <c r="AC78" s="22"/>
      <c r="AD78" s="22">
        <f ca="1">IF(AW76&lt;&gt;"","",AV77)</f>
        <v>4</v>
      </c>
      <c r="AE78" s="22"/>
      <c r="AF78" t="str">
        <f t="shared" ref="AF78:AT78" si="32">IF(AE37="","",AE37)</f>
        <v/>
      </c>
      <c r="AG78" t="str">
        <f t="shared" si="32"/>
        <v/>
      </c>
      <c r="AH78" t="str">
        <f t="shared" si="32"/>
        <v/>
      </c>
      <c r="AI78" t="str">
        <f t="shared" si="32"/>
        <v/>
      </c>
      <c r="AJ78" t="str">
        <f t="shared" si="32"/>
        <v/>
      </c>
      <c r="AK78" t="str">
        <f t="shared" si="32"/>
        <v/>
      </c>
      <c r="AL78" t="str">
        <f t="shared" si="32"/>
        <v/>
      </c>
      <c r="AM78" t="str">
        <f t="shared" si="32"/>
        <v/>
      </c>
      <c r="AN78" t="str">
        <f t="shared" si="32"/>
        <v/>
      </c>
      <c r="AO78" t="str">
        <f t="shared" si="32"/>
        <v/>
      </c>
      <c r="AP78" t="str">
        <f t="shared" si="32"/>
        <v/>
      </c>
      <c r="AQ78" t="str">
        <f t="shared" si="32"/>
        <v/>
      </c>
      <c r="AR78" t="str">
        <f t="shared" si="32"/>
        <v/>
      </c>
      <c r="AS78" t="str">
        <f t="shared" si="32"/>
        <v/>
      </c>
      <c r="AT78" t="str">
        <f t="shared" si="32"/>
        <v/>
      </c>
    </row>
    <row r="79" spans="1:49" ht="20.149999999999999" customHeight="1" x14ac:dyDescent="0.2"/>
    <row r="80" spans="1:49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  <row r="101" ht="20.149999999999999" customHeight="1" x14ac:dyDescent="0.2"/>
    <row r="102" ht="20.149999999999999" customHeight="1" x14ac:dyDescent="0.2"/>
    <row r="103" ht="20.149999999999999" customHeight="1" x14ac:dyDescent="0.2"/>
    <row r="104" ht="20.149999999999999" customHeight="1" x14ac:dyDescent="0.2"/>
    <row r="105" ht="20.149999999999999" customHeight="1" x14ac:dyDescent="0.2"/>
  </sheetData>
  <mergeCells count="219">
    <mergeCell ref="H58:I58"/>
    <mergeCell ref="P67:Q67"/>
    <mergeCell ref="N67:O67"/>
    <mergeCell ref="L67:M67"/>
    <mergeCell ref="J67:K67"/>
    <mergeCell ref="H67:I67"/>
    <mergeCell ref="O65:O66"/>
    <mergeCell ref="N61:O62"/>
    <mergeCell ref="G75:H75"/>
    <mergeCell ref="I75:J75"/>
    <mergeCell ref="L75:M75"/>
    <mergeCell ref="N75:O75"/>
    <mergeCell ref="P75:Q75"/>
    <mergeCell ref="L73:L74"/>
    <mergeCell ref="M73:N73"/>
    <mergeCell ref="M74:N74"/>
    <mergeCell ref="O73:P74"/>
    <mergeCell ref="AA77:AB78"/>
    <mergeCell ref="AD77:AE77"/>
    <mergeCell ref="AD78:AE78"/>
    <mergeCell ref="AC77:AC78"/>
    <mergeCell ref="K77:L77"/>
    <mergeCell ref="M77:N77"/>
    <mergeCell ref="P43:Q43"/>
    <mergeCell ref="R43:S43"/>
    <mergeCell ref="T43:U43"/>
    <mergeCell ref="N48:O48"/>
    <mergeCell ref="Q48:R48"/>
    <mergeCell ref="S48:T48"/>
    <mergeCell ref="U48:V48"/>
    <mergeCell ref="N46:O46"/>
    <mergeCell ref="P46:R46"/>
    <mergeCell ref="U47:V47"/>
    <mergeCell ref="R53:S53"/>
    <mergeCell ref="T53:U53"/>
    <mergeCell ref="W53:X53"/>
    <mergeCell ref="P53:Q53"/>
    <mergeCell ref="N53:O53"/>
    <mergeCell ref="K53:L53"/>
    <mergeCell ref="O77:P77"/>
    <mergeCell ref="Y77:Z78"/>
    <mergeCell ref="Q73:R74"/>
    <mergeCell ref="S73:S74"/>
    <mergeCell ref="T73:T74"/>
    <mergeCell ref="G76:H76"/>
    <mergeCell ref="I76:J76"/>
    <mergeCell ref="K76:L76"/>
    <mergeCell ref="M76:N76"/>
    <mergeCell ref="O76:P76"/>
    <mergeCell ref="F73:F74"/>
    <mergeCell ref="G73:H74"/>
    <mergeCell ref="I73:J74"/>
    <mergeCell ref="K73:K74"/>
    <mergeCell ref="Y69:Z70"/>
    <mergeCell ref="AA69:AB70"/>
    <mergeCell ref="P71:P72"/>
    <mergeCell ref="L71:M72"/>
    <mergeCell ref="N71:O72"/>
    <mergeCell ref="U65:U66"/>
    <mergeCell ref="Q61:R61"/>
    <mergeCell ref="Q62:R62"/>
    <mergeCell ref="P61:P62"/>
    <mergeCell ref="R67:S67"/>
    <mergeCell ref="AC69:AD69"/>
    <mergeCell ref="AC70:AD70"/>
    <mergeCell ref="T68:U68"/>
    <mergeCell ref="L69:M69"/>
    <mergeCell ref="N69:O69"/>
    <mergeCell ref="P69:Q69"/>
    <mergeCell ref="R69:S69"/>
    <mergeCell ref="P68:Q68"/>
    <mergeCell ref="N68:O68"/>
    <mergeCell ref="L68:M68"/>
    <mergeCell ref="G65:G66"/>
    <mergeCell ref="H65:H66"/>
    <mergeCell ref="I65:J66"/>
    <mergeCell ref="K65:L66"/>
    <mergeCell ref="M65:N65"/>
    <mergeCell ref="M66:N66"/>
    <mergeCell ref="R68:S68"/>
    <mergeCell ref="P65:Q66"/>
    <mergeCell ref="R65:R66"/>
    <mergeCell ref="S65:T66"/>
    <mergeCell ref="F71:G72"/>
    <mergeCell ref="H71:I72"/>
    <mergeCell ref="J71:K71"/>
    <mergeCell ref="J72:K72"/>
    <mergeCell ref="I63:J64"/>
    <mergeCell ref="K63:L63"/>
    <mergeCell ref="K64:L64"/>
    <mergeCell ref="F65:F66"/>
    <mergeCell ref="G44:H44"/>
    <mergeCell ref="I44:J44"/>
    <mergeCell ref="L44:M44"/>
    <mergeCell ref="J45:K45"/>
    <mergeCell ref="L45:M45"/>
    <mergeCell ref="I49:J49"/>
    <mergeCell ref="L49:M49"/>
    <mergeCell ref="L48:M48"/>
    <mergeCell ref="J48:K48"/>
    <mergeCell ref="H48:I48"/>
    <mergeCell ref="L51:M51"/>
    <mergeCell ref="J61:K62"/>
    <mergeCell ref="L61:M62"/>
    <mergeCell ref="L60:M60"/>
    <mergeCell ref="L58:M58"/>
    <mergeCell ref="J58:K58"/>
    <mergeCell ref="M63:N64"/>
    <mergeCell ref="O63:O64"/>
    <mergeCell ref="V54:W54"/>
    <mergeCell ref="N55:O55"/>
    <mergeCell ref="P55:Q55"/>
    <mergeCell ref="L59:M59"/>
    <mergeCell ref="P58:Q58"/>
    <mergeCell ref="N58:O58"/>
    <mergeCell ref="F63:F64"/>
    <mergeCell ref="G63:H64"/>
    <mergeCell ref="T54:U54"/>
    <mergeCell ref="O59:P59"/>
    <mergeCell ref="R59:S59"/>
    <mergeCell ref="T59:U59"/>
    <mergeCell ref="R55:S55"/>
    <mergeCell ref="R54:S54"/>
    <mergeCell ref="R58:S58"/>
    <mergeCell ref="F60:G60"/>
    <mergeCell ref="H60:I60"/>
    <mergeCell ref="J60:K60"/>
    <mergeCell ref="N60:P60"/>
    <mergeCell ref="F59:G59"/>
    <mergeCell ref="H59:I59"/>
    <mergeCell ref="J59:K59"/>
    <mergeCell ref="G57:H57"/>
    <mergeCell ref="L57:M57"/>
    <mergeCell ref="N57:O57"/>
    <mergeCell ref="R57:S57"/>
    <mergeCell ref="F54:G54"/>
    <mergeCell ref="I54:J54"/>
    <mergeCell ref="K54:L54"/>
    <mergeCell ref="N54:O54"/>
    <mergeCell ref="W52:X52"/>
    <mergeCell ref="P54:Q54"/>
    <mergeCell ref="G53:H53"/>
    <mergeCell ref="I53:J53"/>
    <mergeCell ref="F52:G52"/>
    <mergeCell ref="K52:L52"/>
    <mergeCell ref="M52:N52"/>
    <mergeCell ref="P52:Q52"/>
    <mergeCell ref="U52:V52"/>
    <mergeCell ref="S49:T49"/>
    <mergeCell ref="U49:V49"/>
    <mergeCell ref="J50:K50"/>
    <mergeCell ref="L50:M50"/>
    <mergeCell ref="G49:H49"/>
    <mergeCell ref="N49:O49"/>
    <mergeCell ref="P49:R49"/>
    <mergeCell ref="N50:O50"/>
    <mergeCell ref="P50:R50"/>
    <mergeCell ref="N51:O51"/>
    <mergeCell ref="P51:R51"/>
    <mergeCell ref="Q42:R42"/>
    <mergeCell ref="S42:T42"/>
    <mergeCell ref="H47:I47"/>
    <mergeCell ref="J47:K47"/>
    <mergeCell ref="N47:O47"/>
    <mergeCell ref="Q47:R47"/>
    <mergeCell ref="S47:T47"/>
    <mergeCell ref="R44:S44"/>
    <mergeCell ref="T44:U44"/>
    <mergeCell ref="L46:M46"/>
    <mergeCell ref="N44:O44"/>
    <mergeCell ref="P44:Q44"/>
    <mergeCell ref="N45:O45"/>
    <mergeCell ref="P45:R45"/>
    <mergeCell ref="G43:H43"/>
    <mergeCell ref="I43:J43"/>
    <mergeCell ref="K43:L43"/>
    <mergeCell ref="M43:N43"/>
    <mergeCell ref="P31:P32"/>
    <mergeCell ref="G42:H42"/>
    <mergeCell ref="I42:J42"/>
    <mergeCell ref="K42:L42"/>
    <mergeCell ref="M42:N42"/>
    <mergeCell ref="L31:M32"/>
    <mergeCell ref="N31:O32"/>
    <mergeCell ref="J31:K31"/>
    <mergeCell ref="J32:K32"/>
    <mergeCell ref="F14:G14"/>
    <mergeCell ref="K14:L14"/>
    <mergeCell ref="F24:F25"/>
    <mergeCell ref="G24:H25"/>
    <mergeCell ref="F31:G32"/>
    <mergeCell ref="H31:I32"/>
    <mergeCell ref="I24:J25"/>
    <mergeCell ref="K24:L24"/>
    <mergeCell ref="K25:L25"/>
    <mergeCell ref="AO1:AP1"/>
    <mergeCell ref="AO39:AP39"/>
    <mergeCell ref="G4:H4"/>
    <mergeCell ref="I4:J4"/>
    <mergeCell ref="M4:N4"/>
    <mergeCell ref="Q4:R4"/>
    <mergeCell ref="S4:T4"/>
    <mergeCell ref="K4:L4"/>
    <mergeCell ref="H9:I9"/>
    <mergeCell ref="J9:K9"/>
    <mergeCell ref="M14:N14"/>
    <mergeCell ref="P14:Q14"/>
    <mergeCell ref="N9:O9"/>
    <mergeCell ref="Q9:R9"/>
    <mergeCell ref="S9:T9"/>
    <mergeCell ref="U9:V9"/>
    <mergeCell ref="U14:V14"/>
    <mergeCell ref="M24:N25"/>
    <mergeCell ref="O24:O25"/>
    <mergeCell ref="W14:X14"/>
    <mergeCell ref="G19:H19"/>
    <mergeCell ref="L19:M19"/>
    <mergeCell ref="N19:O19"/>
    <mergeCell ref="R19:S19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&amp;L方程式&amp;R数学ドリル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W105"/>
  <sheetViews>
    <sheetView workbookViewId="0"/>
  </sheetViews>
  <sheetFormatPr defaultRowHeight="14" x14ac:dyDescent="0.2"/>
  <cols>
    <col min="1" max="43" width="1.75" customWidth="1"/>
    <col min="44" max="46" width="9" customWidth="1"/>
    <col min="47" max="49" width="9" style="7"/>
  </cols>
  <sheetData>
    <row r="1" spans="1:49" ht="23.5" x14ac:dyDescent="0.2">
      <c r="D1" s="3" t="s">
        <v>260</v>
      </c>
      <c r="AM1" s="2" t="s">
        <v>83</v>
      </c>
      <c r="AN1" s="2"/>
      <c r="AO1" s="26"/>
      <c r="AP1" s="26"/>
      <c r="AR1" s="7"/>
      <c r="AS1" s="7"/>
      <c r="AT1" s="7"/>
      <c r="AU1"/>
      <c r="AV1"/>
      <c r="AW1"/>
    </row>
    <row r="2" spans="1:49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7"/>
      <c r="AS2" s="7"/>
      <c r="AT2" s="7"/>
      <c r="AU2"/>
      <c r="AV2"/>
      <c r="AW2"/>
    </row>
    <row r="3" spans="1:49" ht="20.149999999999999" customHeight="1" x14ac:dyDescent="0.2">
      <c r="A3" s="1" t="s">
        <v>17</v>
      </c>
      <c r="D3" t="s">
        <v>29</v>
      </c>
    </row>
    <row r="4" spans="1:49" ht="20.149999999999999" customHeight="1" x14ac:dyDescent="0.2">
      <c r="C4" s="1" t="s">
        <v>19</v>
      </c>
      <c r="F4" s="29" t="s">
        <v>20</v>
      </c>
      <c r="G4" s="29"/>
      <c r="H4" s="29" t="s">
        <v>24</v>
      </c>
      <c r="I4" s="29"/>
      <c r="J4" s="2">
        <f ca="1">INT(RAND()*9+1)</f>
        <v>2</v>
      </c>
      <c r="K4" s="25" t="s">
        <v>21</v>
      </c>
      <c r="L4" s="25"/>
      <c r="M4" s="29" t="s">
        <v>20</v>
      </c>
      <c r="N4" s="29"/>
      <c r="O4" s="29" t="s">
        <v>24</v>
      </c>
      <c r="P4" s="29"/>
      <c r="Q4" s="2">
        <f ca="1">INT(RAND()*9+1)</f>
        <v>3</v>
      </c>
    </row>
    <row r="5" spans="1:49" ht="20.149999999999999" customHeight="1" x14ac:dyDescent="0.2">
      <c r="F5" s="30">
        <f ca="1">INT(RAND()*8+2)</f>
        <v>4</v>
      </c>
      <c r="G5" s="30"/>
      <c r="H5" s="30"/>
      <c r="I5" s="30"/>
      <c r="J5" s="30"/>
      <c r="K5" s="25"/>
      <c r="L5" s="25"/>
      <c r="M5" s="30">
        <f ca="1">INT(RAND()*8+2)</f>
        <v>6</v>
      </c>
      <c r="N5" s="30"/>
      <c r="O5" s="30"/>
      <c r="P5" s="30"/>
      <c r="Q5" s="30"/>
    </row>
    <row r="6" spans="1:49" ht="20.149999999999999" customHeight="1" x14ac:dyDescent="0.2"/>
    <row r="7" spans="1:49" ht="20.149999999999999" customHeight="1" x14ac:dyDescent="0.2"/>
    <row r="8" spans="1:49" ht="20.149999999999999" customHeight="1" x14ac:dyDescent="0.2"/>
    <row r="9" spans="1:49" ht="20.149999999999999" customHeight="1" x14ac:dyDescent="0.2"/>
    <row r="10" spans="1:49" ht="20.149999999999999" customHeight="1" x14ac:dyDescent="0.2"/>
    <row r="11" spans="1:49" ht="20.149999999999999" customHeight="1" x14ac:dyDescent="0.2">
      <c r="C11" s="1" t="s">
        <v>23</v>
      </c>
      <c r="F11" s="29">
        <f ca="1">AU11/GCD(AU12,AU11)</f>
        <v>1</v>
      </c>
      <c r="G11" s="29"/>
      <c r="H11" s="25" t="s">
        <v>20</v>
      </c>
      <c r="I11" s="25"/>
      <c r="J11" s="25" t="s">
        <v>31</v>
      </c>
      <c r="K11" s="25"/>
      <c r="L11" s="25">
        <f ca="1">INT(RAND()*9+1)</f>
        <v>2</v>
      </c>
      <c r="M11" s="25" t="s">
        <v>21</v>
      </c>
      <c r="N11" s="25"/>
      <c r="O11" s="29" t="s">
        <v>20</v>
      </c>
      <c r="P11" s="29"/>
      <c r="Q11" s="29" t="s">
        <v>24</v>
      </c>
      <c r="R11" s="29"/>
      <c r="S11" s="2">
        <f ca="1">INT(RAND()*9+1)</f>
        <v>7</v>
      </c>
      <c r="AU11" s="7">
        <f ca="1">INT(RAND()*(AU12-1)+1)</f>
        <v>1</v>
      </c>
    </row>
    <row r="12" spans="1:49" ht="20.149999999999999" customHeight="1" x14ac:dyDescent="0.2">
      <c r="F12" s="30">
        <f ca="1">AU12/GCD(AU12,AU11)</f>
        <v>4</v>
      </c>
      <c r="G12" s="30"/>
      <c r="H12" s="25"/>
      <c r="I12" s="25"/>
      <c r="J12" s="25"/>
      <c r="K12" s="25"/>
      <c r="L12" s="25"/>
      <c r="M12" s="25"/>
      <c r="N12" s="25"/>
      <c r="O12" s="30">
        <f ca="1">INT(RAND()*8+2)</f>
        <v>5</v>
      </c>
      <c r="P12" s="30"/>
      <c r="Q12" s="30"/>
      <c r="R12" s="30"/>
      <c r="S12" s="30"/>
      <c r="AU12" s="7">
        <f ca="1">INT(RAND()*8+2)</f>
        <v>4</v>
      </c>
    </row>
    <row r="13" spans="1:49" ht="20.149999999999999" customHeight="1" x14ac:dyDescent="0.2"/>
    <row r="14" spans="1:49" ht="20.149999999999999" customHeight="1" x14ac:dyDescent="0.2"/>
    <row r="15" spans="1:49" ht="20.149999999999999" customHeight="1" x14ac:dyDescent="0.2"/>
    <row r="16" spans="1:49" ht="20.149999999999999" customHeight="1" x14ac:dyDescent="0.2"/>
    <row r="17" spans="3:27" ht="20.149999999999999" customHeight="1" x14ac:dyDescent="0.2"/>
    <row r="18" spans="3:27" ht="20.149999999999999" customHeight="1" x14ac:dyDescent="0.2">
      <c r="C18" s="1" t="s">
        <v>12</v>
      </c>
      <c r="F18" s="25" t="s">
        <v>24</v>
      </c>
      <c r="G18" s="25"/>
      <c r="H18" s="25">
        <f ca="1">INT(RAND()*9+1)/10</f>
        <v>0.7</v>
      </c>
      <c r="I18" s="25"/>
      <c r="J18" s="25"/>
      <c r="K18" s="25" t="s">
        <v>20</v>
      </c>
      <c r="L18" s="25"/>
      <c r="M18" s="25" t="s">
        <v>31</v>
      </c>
      <c r="N18" s="25"/>
      <c r="O18">
        <f ca="1">INT(RAND()*9+1)</f>
        <v>4</v>
      </c>
      <c r="P18" s="25" t="s">
        <v>21</v>
      </c>
      <c r="Q18" s="25"/>
      <c r="R18" s="25">
        <f ca="1">INT(RAND()*9+1)/10</f>
        <v>0.3</v>
      </c>
      <c r="S18" s="25"/>
      <c r="T18" s="25"/>
      <c r="U18" s="25" t="s">
        <v>20</v>
      </c>
      <c r="V18" s="25"/>
      <c r="W18" s="25" t="s">
        <v>31</v>
      </c>
      <c r="X18" s="25"/>
      <c r="Y18" s="25">
        <f ca="1">INT(RAND()*10+10)/10</f>
        <v>1.6</v>
      </c>
      <c r="Z18" s="25"/>
      <c r="AA18" s="25"/>
    </row>
    <row r="19" spans="3:27" ht="20.149999999999999" customHeight="1" x14ac:dyDescent="0.2"/>
    <row r="20" spans="3:27" ht="20.149999999999999" customHeight="1" x14ac:dyDescent="0.2"/>
    <row r="21" spans="3:27" ht="20.149999999999999" customHeight="1" x14ac:dyDescent="0.2"/>
    <row r="22" spans="3:27" ht="20.149999999999999" customHeight="1" x14ac:dyDescent="0.2"/>
    <row r="23" spans="3:27" ht="20.149999999999999" customHeight="1" x14ac:dyDescent="0.2"/>
    <row r="24" spans="3:27" ht="20.149999999999999" customHeight="1" x14ac:dyDescent="0.2">
      <c r="C24" s="1" t="s">
        <v>27</v>
      </c>
      <c r="F24" s="25">
        <f ca="1">INT(RAND()*9+1)*10</f>
        <v>50</v>
      </c>
      <c r="G24" s="25"/>
      <c r="H24" s="25" t="s">
        <v>20</v>
      </c>
      <c r="I24" s="25"/>
      <c r="J24" s="25" t="s">
        <v>21</v>
      </c>
      <c r="K24" s="25"/>
      <c r="L24" s="25">
        <f ca="1">INT(RAND()*20+10)*10</f>
        <v>260</v>
      </c>
      <c r="M24" s="25"/>
      <c r="N24" s="25"/>
      <c r="O24" t="s">
        <v>84</v>
      </c>
      <c r="P24" s="25" t="s">
        <v>20</v>
      </c>
      <c r="Q24" s="25"/>
      <c r="R24" s="25" t="s">
        <v>24</v>
      </c>
      <c r="S24" s="25"/>
      <c r="T24">
        <f ca="1">INT(RAND()*9+1)</f>
        <v>1</v>
      </c>
      <c r="U24" t="s">
        <v>85</v>
      </c>
    </row>
    <row r="25" spans="3:27" ht="20.149999999999999" customHeight="1" x14ac:dyDescent="0.2"/>
    <row r="26" spans="3:27" ht="20.149999999999999" customHeight="1" x14ac:dyDescent="0.2"/>
    <row r="27" spans="3:27" ht="20.149999999999999" customHeight="1" x14ac:dyDescent="0.2"/>
    <row r="28" spans="3:27" ht="20.149999999999999" customHeight="1" x14ac:dyDescent="0.2"/>
    <row r="29" spans="3:27" ht="20.149999999999999" customHeight="1" x14ac:dyDescent="0.2"/>
    <row r="30" spans="3:27" ht="20.149999999999999" customHeight="1" x14ac:dyDescent="0.2">
      <c r="C30" s="1" t="s">
        <v>30</v>
      </c>
      <c r="F30">
        <f ca="1">INT(RAND()*3+2)</f>
        <v>2</v>
      </c>
      <c r="G30" s="25" t="s">
        <v>86</v>
      </c>
      <c r="H30" s="25"/>
      <c r="I30" s="25" t="s">
        <v>24</v>
      </c>
      <c r="J30" s="25"/>
      <c r="K30" s="25">
        <f ca="1">F30*INT(RAND()*8+2)*100</f>
        <v>400</v>
      </c>
      <c r="L30" s="25"/>
      <c r="M30" s="25"/>
      <c r="N30" s="25" t="s">
        <v>21</v>
      </c>
      <c r="O30" s="25"/>
      <c r="P30" s="25">
        <f ca="1">F30*INT(RAND()*8+2)*100</f>
        <v>1400</v>
      </c>
      <c r="Q30" s="25"/>
      <c r="R30" s="25"/>
      <c r="S30" s="25" t="s">
        <v>31</v>
      </c>
      <c r="T30" s="25"/>
      <c r="U30" s="25">
        <f ca="1">INT(F30*INT(RAND()*2+2))</f>
        <v>4</v>
      </c>
      <c r="V30" s="25"/>
      <c r="W30" s="25" t="s">
        <v>92</v>
      </c>
      <c r="X30" s="25"/>
    </row>
    <row r="31" spans="3:27" ht="20.149999999999999" customHeight="1" x14ac:dyDescent="0.2"/>
    <row r="32" spans="3:27" ht="20.149999999999999" customHeight="1" x14ac:dyDescent="0.2"/>
    <row r="33" spans="1:49" ht="20.149999999999999" customHeight="1" x14ac:dyDescent="0.2"/>
    <row r="34" spans="1:49" ht="20.149999999999999" customHeight="1" x14ac:dyDescent="0.2"/>
    <row r="35" spans="1:49" ht="20.149999999999999" customHeight="1" x14ac:dyDescent="0.2"/>
    <row r="36" spans="1:49" ht="19" customHeight="1" x14ac:dyDescent="0.2"/>
    <row r="37" spans="1:49" ht="19" customHeight="1" x14ac:dyDescent="0.2"/>
    <row r="38" spans="1:49" ht="23.5" x14ac:dyDescent="0.2">
      <c r="D38" s="3" t="str">
        <f>IF(D1="","",D1)</f>
        <v>方程式の解き方④</v>
      </c>
      <c r="AM38" s="2" t="str">
        <f>IF(AM1="","",AM1)</f>
        <v>№</v>
      </c>
      <c r="AN38" s="2"/>
      <c r="AO38" s="26" t="str">
        <f>IF(AO1="","",AO1)</f>
        <v/>
      </c>
      <c r="AP38" s="26" t="str">
        <f>IF(AP1="","",AP1)</f>
        <v/>
      </c>
      <c r="AR38" s="7"/>
      <c r="AS38" s="7"/>
      <c r="AT38" s="7"/>
      <c r="AU38"/>
      <c r="AV38"/>
      <c r="AW38"/>
    </row>
    <row r="39" spans="1:49" ht="23.5" x14ac:dyDescent="0.2">
      <c r="E39" s="5" t="s">
        <v>183</v>
      </c>
      <c r="Q39" s="6" t="str">
        <f>IF(Q2="","",Q2)</f>
        <v>名前</v>
      </c>
      <c r="R39" s="2"/>
      <c r="S39" s="2"/>
      <c r="T39" s="2"/>
      <c r="U39" s="2"/>
      <c r="V39" s="4" t="str">
        <f t="shared" ref="V39:V44" si="0"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7"/>
      <c r="AS39" s="7"/>
      <c r="AT39" s="7"/>
      <c r="AU39"/>
      <c r="AV39"/>
      <c r="AW39"/>
    </row>
    <row r="40" spans="1:49" ht="19" customHeight="1" x14ac:dyDescent="0.2">
      <c r="A40" t="str">
        <f>IF(A3="","",A3)</f>
        <v>１．</v>
      </c>
      <c r="D40" t="str">
        <f>IF(D3="","",D3)</f>
        <v>次の方程式を解きなさい。</v>
      </c>
    </row>
    <row r="41" spans="1:49" ht="19" customHeight="1" x14ac:dyDescent="0.2">
      <c r="A41" t="str">
        <f t="shared" ref="A41:O41" si="1">IF(A4="","",A4)</f>
        <v/>
      </c>
      <c r="B41" t="str">
        <f t="shared" si="1"/>
        <v/>
      </c>
      <c r="C41" t="str">
        <f t="shared" si="1"/>
        <v>(1)</v>
      </c>
      <c r="F41" s="29" t="str">
        <f t="shared" si="1"/>
        <v>ｘ</v>
      </c>
      <c r="G41" s="29"/>
      <c r="H41" s="29" t="str">
        <f t="shared" si="1"/>
        <v>－</v>
      </c>
      <c r="I41" s="29"/>
      <c r="J41" s="2">
        <f t="shared" ca="1" si="1"/>
        <v>2</v>
      </c>
      <c r="K41" s="25" t="str">
        <f t="shared" si="1"/>
        <v>＝</v>
      </c>
      <c r="L41" s="25"/>
      <c r="M41" s="29" t="str">
        <f t="shared" si="1"/>
        <v>ｘ</v>
      </c>
      <c r="N41" s="29"/>
      <c r="O41" s="29" t="str">
        <f t="shared" si="1"/>
        <v>－</v>
      </c>
      <c r="P41" s="29"/>
      <c r="Q41" s="2">
        <f ca="1">IF(Q4="","",Q4)</f>
        <v>3</v>
      </c>
      <c r="R41" t="str">
        <f>IF(R4="","",R4)</f>
        <v/>
      </c>
      <c r="S41" t="str">
        <f>IF(S4="","",S4)</f>
        <v/>
      </c>
      <c r="T41" t="str">
        <f>IF(T4="","",T4)</f>
        <v/>
      </c>
      <c r="U41" t="str">
        <f>IF(U4="","",U4)</f>
        <v/>
      </c>
      <c r="V41" t="str">
        <f t="shared" si="0"/>
        <v/>
      </c>
      <c r="W41" t="str">
        <f t="shared" ref="W41:AT41" si="2">IF(W4="","",W4)</f>
        <v/>
      </c>
      <c r="X41" t="str">
        <f t="shared" si="2"/>
        <v/>
      </c>
      <c r="Y41" t="str">
        <f t="shared" si="2"/>
        <v/>
      </c>
      <c r="Z41" t="str">
        <f t="shared" si="2"/>
        <v/>
      </c>
      <c r="AA41" t="str">
        <f t="shared" si="2"/>
        <v/>
      </c>
      <c r="AB41" t="str">
        <f t="shared" si="2"/>
        <v/>
      </c>
      <c r="AC41" t="str">
        <f t="shared" si="2"/>
        <v/>
      </c>
      <c r="AD41" t="str">
        <f t="shared" si="2"/>
        <v/>
      </c>
      <c r="AE41" t="str">
        <f t="shared" si="2"/>
        <v/>
      </c>
      <c r="AF41" t="str">
        <f t="shared" si="2"/>
        <v/>
      </c>
      <c r="AG41" t="str">
        <f t="shared" si="2"/>
        <v/>
      </c>
      <c r="AH41" t="str">
        <f t="shared" si="2"/>
        <v/>
      </c>
      <c r="AI41" t="str">
        <f t="shared" si="2"/>
        <v/>
      </c>
      <c r="AJ41" t="str">
        <f t="shared" si="2"/>
        <v/>
      </c>
      <c r="AK41" t="str">
        <f t="shared" si="2"/>
        <v/>
      </c>
      <c r="AL41" t="str">
        <f t="shared" si="2"/>
        <v/>
      </c>
      <c r="AM41" t="str">
        <f t="shared" si="2"/>
        <v/>
      </c>
      <c r="AN41" t="str">
        <f t="shared" si="2"/>
        <v/>
      </c>
      <c r="AO41" t="str">
        <f t="shared" si="2"/>
        <v/>
      </c>
      <c r="AP41" t="str">
        <f t="shared" si="2"/>
        <v/>
      </c>
      <c r="AQ41" t="str">
        <f t="shared" si="2"/>
        <v/>
      </c>
      <c r="AR41" t="str">
        <f t="shared" si="2"/>
        <v/>
      </c>
      <c r="AS41" t="str">
        <f t="shared" si="2"/>
        <v/>
      </c>
      <c r="AT41" t="str">
        <f t="shared" si="2"/>
        <v/>
      </c>
    </row>
    <row r="42" spans="1:49" ht="19" customHeight="1" x14ac:dyDescent="0.2">
      <c r="A42" t="str">
        <f t="shared" ref="A42:C45" si="3">IF(A5="","",A5)</f>
        <v/>
      </c>
      <c r="B42" t="str">
        <f t="shared" si="3"/>
        <v/>
      </c>
      <c r="C42" t="str">
        <f t="shared" si="3"/>
        <v/>
      </c>
      <c r="F42" s="25">
        <f ca="1">IF(F5="","",F5)</f>
        <v>4</v>
      </c>
      <c r="G42" s="25"/>
      <c r="H42" s="25"/>
      <c r="I42" s="25"/>
      <c r="J42" s="25"/>
      <c r="K42" s="25"/>
      <c r="L42" s="25"/>
      <c r="M42" s="25">
        <f ca="1">IF(M5="","",M5)</f>
        <v>6</v>
      </c>
      <c r="N42" s="25"/>
      <c r="O42" s="25"/>
      <c r="P42" s="25"/>
      <c r="Q42" s="25"/>
      <c r="R42" t="str">
        <f>IF(R5="","",R5)</f>
        <v/>
      </c>
      <c r="S42" t="str">
        <f>IF(S5="","",S5)</f>
        <v/>
      </c>
      <c r="T42" t="str">
        <f>IF(T5="","",T5)</f>
        <v/>
      </c>
      <c r="U42" t="str">
        <f>IF(U5="","",U5)</f>
        <v/>
      </c>
      <c r="V42" t="str">
        <f t="shared" si="0"/>
        <v/>
      </c>
      <c r="W42" t="str">
        <f t="shared" ref="W42:AT42" si="4">IF(W5="","",W5)</f>
        <v/>
      </c>
      <c r="X42" t="str">
        <f t="shared" si="4"/>
        <v/>
      </c>
      <c r="Y42" t="str">
        <f t="shared" si="4"/>
        <v/>
      </c>
      <c r="Z42" t="str">
        <f t="shared" si="4"/>
        <v/>
      </c>
      <c r="AA42" t="str">
        <f t="shared" si="4"/>
        <v/>
      </c>
      <c r="AB42" t="str">
        <f t="shared" si="4"/>
        <v/>
      </c>
      <c r="AC42" t="str">
        <f t="shared" si="4"/>
        <v/>
      </c>
      <c r="AD42" t="str">
        <f t="shared" si="4"/>
        <v/>
      </c>
      <c r="AE42" t="str">
        <f t="shared" si="4"/>
        <v/>
      </c>
      <c r="AF42" t="str">
        <f t="shared" si="4"/>
        <v/>
      </c>
      <c r="AG42" t="str">
        <f t="shared" si="4"/>
        <v/>
      </c>
      <c r="AH42" t="str">
        <f t="shared" si="4"/>
        <v/>
      </c>
      <c r="AI42" t="str">
        <f t="shared" si="4"/>
        <v/>
      </c>
      <c r="AJ42" t="str">
        <f t="shared" si="4"/>
        <v/>
      </c>
      <c r="AK42" t="str">
        <f t="shared" si="4"/>
        <v/>
      </c>
      <c r="AL42" t="str">
        <f t="shared" si="4"/>
        <v/>
      </c>
      <c r="AM42" t="str">
        <f t="shared" si="4"/>
        <v/>
      </c>
      <c r="AN42" t="str">
        <f t="shared" si="4"/>
        <v/>
      </c>
      <c r="AO42" t="str">
        <f t="shared" si="4"/>
        <v/>
      </c>
      <c r="AP42" t="str">
        <f t="shared" si="4"/>
        <v/>
      </c>
      <c r="AQ42" t="str">
        <f t="shared" si="4"/>
        <v/>
      </c>
      <c r="AR42" t="str">
        <f t="shared" si="4"/>
        <v/>
      </c>
      <c r="AS42" t="str">
        <f t="shared" si="4"/>
        <v/>
      </c>
      <c r="AT42" t="str">
        <f t="shared" si="4"/>
        <v/>
      </c>
    </row>
    <row r="43" spans="1:49" ht="19" customHeight="1" x14ac:dyDescent="0.2">
      <c r="A43" t="str">
        <f t="shared" si="3"/>
        <v/>
      </c>
      <c r="B43" t="str">
        <f t="shared" si="3"/>
        <v/>
      </c>
      <c r="C43" t="str">
        <f t="shared" si="3"/>
        <v/>
      </c>
      <c r="F43" s="22">
        <f ca="1">LCM(F42,M42)</f>
        <v>12</v>
      </c>
      <c r="G43" s="22"/>
      <c r="H43" s="22" t="s">
        <v>88</v>
      </c>
      <c r="I43" s="31" t="str">
        <f>F41</f>
        <v>ｘ</v>
      </c>
      <c r="J43" s="31" t="str">
        <f>IF(J6="","",J6)</f>
        <v/>
      </c>
      <c r="K43" s="31" t="str">
        <f>H41</f>
        <v>－</v>
      </c>
      <c r="L43" s="31" t="str">
        <f>IF(L6="","",L6)</f>
        <v/>
      </c>
      <c r="M43" s="11">
        <f ca="1">J41</f>
        <v>2</v>
      </c>
      <c r="N43" s="22" t="s">
        <v>89</v>
      </c>
      <c r="O43" s="22" t="s">
        <v>59</v>
      </c>
      <c r="P43" s="22"/>
      <c r="Q43" s="22">
        <f ca="1">F43</f>
        <v>12</v>
      </c>
      <c r="R43" s="22"/>
      <c r="S43" s="22" t="s">
        <v>88</v>
      </c>
      <c r="T43" s="31" t="str">
        <f>M41</f>
        <v>ｘ</v>
      </c>
      <c r="U43" s="31" t="str">
        <f>IF(U6="","",U6)</f>
        <v/>
      </c>
      <c r="V43" s="31" t="str">
        <f>O41</f>
        <v>－</v>
      </c>
      <c r="W43" s="31" t="str">
        <f t="shared" ref="W43:AT43" si="5">IF(W6="","",W6)</f>
        <v/>
      </c>
      <c r="X43" s="11">
        <f ca="1">Q41</f>
        <v>3</v>
      </c>
      <c r="Y43" s="22" t="s">
        <v>89</v>
      </c>
      <c r="Z43" s="8" t="str">
        <f t="shared" si="5"/>
        <v/>
      </c>
      <c r="AA43" s="8" t="str">
        <f t="shared" si="5"/>
        <v/>
      </c>
      <c r="AB43" s="8" t="str">
        <f t="shared" si="5"/>
        <v/>
      </c>
      <c r="AC43" s="8" t="str">
        <f t="shared" si="5"/>
        <v/>
      </c>
      <c r="AD43" s="8" t="str">
        <f t="shared" si="5"/>
        <v/>
      </c>
      <c r="AE43" s="8" t="str">
        <f t="shared" si="5"/>
        <v/>
      </c>
      <c r="AF43" s="8" t="str">
        <f t="shared" si="5"/>
        <v/>
      </c>
      <c r="AG43" s="8" t="str">
        <f t="shared" si="5"/>
        <v/>
      </c>
      <c r="AH43" s="8" t="str">
        <f t="shared" si="5"/>
        <v/>
      </c>
      <c r="AI43" s="8" t="str">
        <f t="shared" si="5"/>
        <v/>
      </c>
      <c r="AJ43" s="8" t="str">
        <f t="shared" si="5"/>
        <v/>
      </c>
      <c r="AK43" t="str">
        <f t="shared" si="5"/>
        <v/>
      </c>
      <c r="AL43" t="str">
        <f t="shared" si="5"/>
        <v/>
      </c>
      <c r="AM43" t="str">
        <f t="shared" si="5"/>
        <v/>
      </c>
      <c r="AN43" t="str">
        <f t="shared" si="5"/>
        <v/>
      </c>
      <c r="AO43" t="str">
        <f t="shared" si="5"/>
        <v/>
      </c>
      <c r="AP43" t="str">
        <f t="shared" si="5"/>
        <v/>
      </c>
      <c r="AQ43" t="str">
        <f t="shared" si="5"/>
        <v/>
      </c>
      <c r="AR43" t="str">
        <f t="shared" si="5"/>
        <v/>
      </c>
      <c r="AS43" t="str">
        <f t="shared" si="5"/>
        <v/>
      </c>
      <c r="AT43" t="str">
        <f t="shared" si="5"/>
        <v/>
      </c>
    </row>
    <row r="44" spans="1:49" ht="19" customHeight="1" x14ac:dyDescent="0.2">
      <c r="A44" t="str">
        <f t="shared" si="3"/>
        <v/>
      </c>
      <c r="B44" t="str">
        <f t="shared" si="3"/>
        <v/>
      </c>
      <c r="C44" t="str">
        <f t="shared" si="3"/>
        <v/>
      </c>
      <c r="F44" s="22"/>
      <c r="G44" s="22"/>
      <c r="H44" s="22"/>
      <c r="I44" s="22">
        <f ca="1">F42</f>
        <v>4</v>
      </c>
      <c r="J44" s="22" t="str">
        <f>IF(J7="","",J7)</f>
        <v/>
      </c>
      <c r="K44" s="22" t="str">
        <f>IF(K7="","",K7)</f>
        <v/>
      </c>
      <c r="L44" s="22" t="str">
        <f>IF(L7="","",L7)</f>
        <v/>
      </c>
      <c r="M44" s="22" t="str">
        <f>IF(M7="","",M7)</f>
        <v/>
      </c>
      <c r="N44" s="22"/>
      <c r="O44" s="22"/>
      <c r="P44" s="22"/>
      <c r="Q44" s="22"/>
      <c r="R44" s="22"/>
      <c r="S44" s="22"/>
      <c r="T44" s="22">
        <f ca="1">M42</f>
        <v>6</v>
      </c>
      <c r="U44" s="22" t="str">
        <f>IF(U7="","",U7)</f>
        <v/>
      </c>
      <c r="V44" s="22" t="str">
        <f t="shared" si="0"/>
        <v/>
      </c>
      <c r="W44" s="22" t="str">
        <f t="shared" ref="W44:AT44" si="6">IF(W7="","",W7)</f>
        <v/>
      </c>
      <c r="X44" s="22" t="str">
        <f t="shared" si="6"/>
        <v/>
      </c>
      <c r="Y44" s="22"/>
      <c r="Z44" s="8" t="str">
        <f t="shared" si="6"/>
        <v/>
      </c>
      <c r="AA44" s="8" t="str">
        <f t="shared" si="6"/>
        <v/>
      </c>
      <c r="AB44" s="8" t="str">
        <f t="shared" si="6"/>
        <v/>
      </c>
      <c r="AC44" s="8" t="str">
        <f t="shared" si="6"/>
        <v/>
      </c>
      <c r="AD44" s="8" t="str">
        <f t="shared" si="6"/>
        <v/>
      </c>
      <c r="AE44" s="8" t="str">
        <f t="shared" si="6"/>
        <v/>
      </c>
      <c r="AF44" s="8" t="str">
        <f t="shared" si="6"/>
        <v/>
      </c>
      <c r="AG44" s="8" t="str">
        <f t="shared" si="6"/>
        <v/>
      </c>
      <c r="AH44" s="8" t="str">
        <f t="shared" si="6"/>
        <v/>
      </c>
      <c r="AI44" s="8" t="str">
        <f t="shared" si="6"/>
        <v/>
      </c>
      <c r="AJ44" s="8" t="str">
        <f t="shared" si="6"/>
        <v/>
      </c>
      <c r="AK44" t="str">
        <f t="shared" si="6"/>
        <v/>
      </c>
      <c r="AL44" t="str">
        <f t="shared" si="6"/>
        <v/>
      </c>
      <c r="AM44" t="str">
        <f t="shared" si="6"/>
        <v/>
      </c>
      <c r="AN44" t="str">
        <f t="shared" si="6"/>
        <v/>
      </c>
      <c r="AO44" t="str">
        <f t="shared" si="6"/>
        <v/>
      </c>
      <c r="AP44" t="str">
        <f t="shared" si="6"/>
        <v/>
      </c>
      <c r="AQ44" t="str">
        <f t="shared" si="6"/>
        <v/>
      </c>
      <c r="AR44" t="str">
        <f t="shared" si="6"/>
        <v/>
      </c>
      <c r="AS44" t="str">
        <f t="shared" si="6"/>
        <v/>
      </c>
      <c r="AT44" t="str">
        <f t="shared" si="6"/>
        <v/>
      </c>
      <c r="AU44" s="7">
        <f ca="1">F43/I44</f>
        <v>3</v>
      </c>
      <c r="AV44" s="7">
        <f ca="1">Q43/T44</f>
        <v>2</v>
      </c>
    </row>
    <row r="45" spans="1:49" ht="19" customHeight="1" x14ac:dyDescent="0.2">
      <c r="A45" t="str">
        <f t="shared" si="3"/>
        <v/>
      </c>
      <c r="B45" t="str">
        <f t="shared" si="3"/>
        <v/>
      </c>
      <c r="C45" t="str">
        <f t="shared" si="3"/>
        <v/>
      </c>
      <c r="F45" s="8" t="str">
        <f>IF(F8="","",F8)</f>
        <v/>
      </c>
      <c r="G45" s="22">
        <f ca="1">IF(AU44=1,"",AU44)</f>
        <v>3</v>
      </c>
      <c r="H45" s="22"/>
      <c r="I45" s="22" t="s">
        <v>60</v>
      </c>
      <c r="J45" s="22"/>
      <c r="K45" s="22" t="s">
        <v>58</v>
      </c>
      <c r="L45" s="22"/>
      <c r="M45" s="22">
        <f ca="1">M43*AU44</f>
        <v>6</v>
      </c>
      <c r="N45" s="22"/>
      <c r="O45" s="22" t="s">
        <v>59</v>
      </c>
      <c r="P45" s="22"/>
      <c r="Q45" s="22">
        <f ca="1">IF(AV44=1,"",AV44)</f>
        <v>2</v>
      </c>
      <c r="R45" s="22"/>
      <c r="S45" s="22" t="s">
        <v>60</v>
      </c>
      <c r="T45" s="22"/>
      <c r="U45" s="22" t="s">
        <v>58</v>
      </c>
      <c r="V45" s="22"/>
      <c r="W45" s="22">
        <f ca="1">X43*AV44</f>
        <v>6</v>
      </c>
      <c r="X45" s="22"/>
      <c r="Y45" s="8" t="str">
        <f t="shared" ref="Y45:AT45" si="7">IF(Y8="","",Y8)</f>
        <v/>
      </c>
      <c r="Z45" s="8" t="str">
        <f t="shared" si="7"/>
        <v/>
      </c>
      <c r="AA45" s="8" t="str">
        <f t="shared" si="7"/>
        <v/>
      </c>
      <c r="AB45" s="8" t="str">
        <f t="shared" si="7"/>
        <v/>
      </c>
      <c r="AC45" s="8" t="str">
        <f t="shared" si="7"/>
        <v/>
      </c>
      <c r="AD45" s="8" t="str">
        <f t="shared" si="7"/>
        <v/>
      </c>
      <c r="AE45" s="8" t="str">
        <f t="shared" si="7"/>
        <v/>
      </c>
      <c r="AF45" s="8" t="str">
        <f t="shared" si="7"/>
        <v/>
      </c>
      <c r="AG45" s="8" t="str">
        <f t="shared" si="7"/>
        <v/>
      </c>
      <c r="AH45" s="8" t="str">
        <f t="shared" si="7"/>
        <v/>
      </c>
      <c r="AI45" s="8" t="str">
        <f t="shared" si="7"/>
        <v/>
      </c>
      <c r="AJ45" s="8" t="str">
        <f t="shared" si="7"/>
        <v/>
      </c>
      <c r="AK45" t="str">
        <f t="shared" si="7"/>
        <v/>
      </c>
      <c r="AL45" t="str">
        <f t="shared" si="7"/>
        <v/>
      </c>
      <c r="AM45" t="str">
        <f t="shared" si="7"/>
        <v/>
      </c>
      <c r="AN45" t="str">
        <f t="shared" si="7"/>
        <v/>
      </c>
      <c r="AO45" t="str">
        <f t="shared" si="7"/>
        <v/>
      </c>
      <c r="AP45" t="str">
        <f t="shared" si="7"/>
        <v/>
      </c>
      <c r="AQ45" t="str">
        <f t="shared" si="7"/>
        <v/>
      </c>
      <c r="AR45" t="str">
        <f t="shared" si="7"/>
        <v/>
      </c>
      <c r="AS45" t="str">
        <f t="shared" si="7"/>
        <v/>
      </c>
      <c r="AT45" t="str">
        <f t="shared" si="7"/>
        <v/>
      </c>
      <c r="AU45" s="7">
        <f ca="1">AU44-AV44</f>
        <v>1</v>
      </c>
      <c r="AV45" s="7">
        <f ca="1">-W45+M45</f>
        <v>0</v>
      </c>
      <c r="AW45" s="7">
        <f ca="1">IF(AU45=0,"",IF(ABS(AV45)/ABS(AU45)=INT(ABS(AV45)/ABS(AU45)),ABS(AV45)/ABS(AU45),""))</f>
        <v>0</v>
      </c>
    </row>
    <row r="46" spans="1:49" ht="19" customHeight="1" x14ac:dyDescent="0.2">
      <c r="E46" s="22">
        <f ca="1">G45</f>
        <v>3</v>
      </c>
      <c r="F46" s="22"/>
      <c r="G46" s="22" t="s">
        <v>209</v>
      </c>
      <c r="H46" s="22"/>
      <c r="I46" s="22" t="s">
        <v>46</v>
      </c>
      <c r="J46" s="22"/>
      <c r="K46" s="22">
        <f ca="1">IF(Q45="","",Q45)</f>
        <v>2</v>
      </c>
      <c r="L46" s="22"/>
      <c r="M46" s="22" t="s">
        <v>209</v>
      </c>
      <c r="N46" s="22"/>
      <c r="O46" s="22" t="s">
        <v>208</v>
      </c>
      <c r="P46" s="22"/>
      <c r="Q46" s="22" t="s">
        <v>46</v>
      </c>
      <c r="R46" s="22"/>
      <c r="S46" s="22">
        <f ca="1">W45</f>
        <v>6</v>
      </c>
      <c r="T46" s="22"/>
      <c r="U46" s="22" t="s">
        <v>53</v>
      </c>
      <c r="V46" s="22"/>
      <c r="W46" s="22">
        <f ca="1">M45</f>
        <v>6</v>
      </c>
      <c r="X46" s="22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</row>
    <row r="47" spans="1:49" ht="19" customHeight="1" x14ac:dyDescent="0.2">
      <c r="A47" t="str">
        <f t="shared" ref="A47:J47" si="8">IF(A9="","",A9)</f>
        <v/>
      </c>
      <c r="B47" t="str">
        <f t="shared" si="8"/>
        <v/>
      </c>
      <c r="C47" t="str">
        <f t="shared" si="8"/>
        <v/>
      </c>
      <c r="F47" s="8" t="str">
        <f t="shared" si="8"/>
        <v/>
      </c>
      <c r="G47" s="8" t="str">
        <f t="shared" si="8"/>
        <v/>
      </c>
      <c r="H47" s="8" t="str">
        <f t="shared" si="8"/>
        <v/>
      </c>
      <c r="I47" s="8" t="str">
        <f t="shared" si="8"/>
        <v/>
      </c>
      <c r="J47" s="8" t="str">
        <f t="shared" si="8"/>
        <v/>
      </c>
      <c r="K47" s="22" t="str">
        <f ca="1">IF(AU45=-1,"－",IF(AU45=1,"",IF(AU45=0,"",AU45)))</f>
        <v/>
      </c>
      <c r="L47" s="22"/>
      <c r="M47" s="22" t="str">
        <f ca="1">IF(AU45=0,"","ｘ")</f>
        <v>ｘ</v>
      </c>
      <c r="N47" s="22"/>
      <c r="O47" s="22" t="str">
        <f ca="1">IF(AU45=0,"","＝")</f>
        <v>＝</v>
      </c>
      <c r="P47" s="22"/>
      <c r="Q47" s="22">
        <f ca="1">IF(AU45=0,"",AV45)</f>
        <v>0</v>
      </c>
      <c r="R47" s="22"/>
      <c r="S47" s="22"/>
      <c r="T47" s="8" t="str">
        <f t="shared" ref="T47:U50" si="9">IF(T9="","",T9)</f>
        <v/>
      </c>
      <c r="U47" s="8" t="str">
        <f t="shared" si="9"/>
        <v/>
      </c>
      <c r="V47" s="8" t="str">
        <f>IF(V9="","",V9)</f>
        <v/>
      </c>
      <c r="W47" s="8" t="str">
        <f t="shared" ref="W47:Z48" si="10">IF(W9="","",W9)</f>
        <v/>
      </c>
      <c r="X47" s="8" t="str">
        <f t="shared" si="10"/>
        <v/>
      </c>
      <c r="Y47" s="8" t="str">
        <f t="shared" si="10"/>
        <v/>
      </c>
      <c r="Z47" s="8" t="str">
        <f t="shared" si="10"/>
        <v/>
      </c>
      <c r="AA47" s="22" t="str">
        <f ca="1">IF(AU45=0,"","ｘ")</f>
        <v>ｘ</v>
      </c>
      <c r="AB47" s="22"/>
      <c r="AC47" s="22" t="str">
        <f ca="1">IF(AU45=0,"","＝")</f>
        <v>＝</v>
      </c>
      <c r="AD47" s="22"/>
      <c r="AE47" s="22" t="str">
        <f ca="1">IF(AU45=0,"",IF(AV45/AU45&lt;0,"－",""))</f>
        <v/>
      </c>
      <c r="AF47" s="22"/>
      <c r="AG47" s="22">
        <f ca="1">IF(AU45=0,"",IF(AW45="","",AW45))</f>
        <v>0</v>
      </c>
      <c r="AH47" s="22"/>
      <c r="AI47" s="31" t="str">
        <f ca="1">IF(AU45=0,"",IF(AW45&lt;&gt;"","",AV47))</f>
        <v/>
      </c>
      <c r="AJ47" s="31"/>
      <c r="AK47" t="str">
        <f t="shared" ref="AK47:AT47" si="11">IF(AJ9="","",AJ9)</f>
        <v/>
      </c>
      <c r="AL47" t="str">
        <f t="shared" si="11"/>
        <v/>
      </c>
      <c r="AM47" t="str">
        <f t="shared" si="11"/>
        <v/>
      </c>
      <c r="AN47" t="str">
        <f t="shared" si="11"/>
        <v/>
      </c>
      <c r="AO47" t="str">
        <f t="shared" si="11"/>
        <v/>
      </c>
      <c r="AP47" t="str">
        <f t="shared" si="11"/>
        <v/>
      </c>
      <c r="AQ47" t="str">
        <f t="shared" si="11"/>
        <v/>
      </c>
      <c r="AR47" t="str">
        <f t="shared" si="11"/>
        <v/>
      </c>
      <c r="AS47" t="str">
        <f t="shared" si="11"/>
        <v/>
      </c>
      <c r="AT47" t="str">
        <f t="shared" si="11"/>
        <v/>
      </c>
      <c r="AU47" s="7">
        <f ca="1">ABS(AV45)</f>
        <v>0</v>
      </c>
      <c r="AV47" s="7">
        <f ca="1">AU47/GCD(AU48,AU47)</f>
        <v>0</v>
      </c>
    </row>
    <row r="48" spans="1:49" ht="19" customHeight="1" x14ac:dyDescent="0.2">
      <c r="A48" t="str">
        <f t="shared" ref="A48:L48" si="12">IF(A10="","",A10)</f>
        <v/>
      </c>
      <c r="B48" t="str">
        <f t="shared" si="12"/>
        <v/>
      </c>
      <c r="C48" t="str">
        <f t="shared" si="12"/>
        <v/>
      </c>
      <c r="F48" s="8" t="str">
        <f t="shared" si="12"/>
        <v/>
      </c>
      <c r="G48" s="8" t="str">
        <f t="shared" si="12"/>
        <v/>
      </c>
      <c r="H48" s="8" t="str">
        <f t="shared" si="12"/>
        <v/>
      </c>
      <c r="I48" s="8" t="str">
        <f t="shared" si="12"/>
        <v/>
      </c>
      <c r="J48" s="8" t="str">
        <f t="shared" si="12"/>
        <v/>
      </c>
      <c r="K48" s="8" t="str">
        <f t="shared" si="12"/>
        <v/>
      </c>
      <c r="L48" s="8" t="str">
        <f t="shared" si="12"/>
        <v/>
      </c>
      <c r="M48" s="8"/>
      <c r="N48" s="8"/>
      <c r="O48" s="8"/>
      <c r="P48" s="8"/>
      <c r="Q48" s="8"/>
      <c r="R48" s="8"/>
      <c r="S48" s="8"/>
      <c r="T48" s="8" t="str">
        <f t="shared" si="9"/>
        <v/>
      </c>
      <c r="U48" s="8" t="str">
        <f t="shared" si="9"/>
        <v/>
      </c>
      <c r="V48" s="8" t="str">
        <f>IF(V10="","",V10)</f>
        <v/>
      </c>
      <c r="W48" s="8" t="str">
        <f t="shared" si="10"/>
        <v/>
      </c>
      <c r="X48" s="8" t="str">
        <f t="shared" si="10"/>
        <v/>
      </c>
      <c r="Y48" s="8" t="str">
        <f t="shared" si="10"/>
        <v/>
      </c>
      <c r="Z48" s="8" t="str">
        <f t="shared" si="10"/>
        <v/>
      </c>
      <c r="AA48" s="22"/>
      <c r="AB48" s="22"/>
      <c r="AC48" s="22"/>
      <c r="AD48" s="22"/>
      <c r="AE48" s="22"/>
      <c r="AF48" s="22"/>
      <c r="AG48" s="22"/>
      <c r="AH48" s="22"/>
      <c r="AI48" s="22" t="str">
        <f ca="1">IF(AU45=0,"",IF(AW45&lt;&gt;"","",AV48))</f>
        <v/>
      </c>
      <c r="AJ48" s="22"/>
      <c r="AK48" t="str">
        <f t="shared" ref="AK48:AT48" si="13">IF(AJ10="","",AJ10)</f>
        <v/>
      </c>
      <c r="AL48" t="str">
        <f t="shared" si="13"/>
        <v/>
      </c>
      <c r="AM48" t="str">
        <f t="shared" si="13"/>
        <v/>
      </c>
      <c r="AN48" t="str">
        <f t="shared" si="13"/>
        <v/>
      </c>
      <c r="AO48" t="str">
        <f t="shared" si="13"/>
        <v/>
      </c>
      <c r="AP48" t="str">
        <f t="shared" si="13"/>
        <v/>
      </c>
      <c r="AQ48" t="str">
        <f t="shared" si="13"/>
        <v/>
      </c>
      <c r="AR48" t="str">
        <f t="shared" si="13"/>
        <v/>
      </c>
      <c r="AS48" t="str">
        <f t="shared" si="13"/>
        <v/>
      </c>
      <c r="AT48" t="str">
        <f t="shared" si="13"/>
        <v/>
      </c>
      <c r="AU48" s="7">
        <f ca="1">ABS(AU45)</f>
        <v>1</v>
      </c>
      <c r="AV48" s="7">
        <f ca="1">AU48/GCD(AU48,AU47)</f>
        <v>1</v>
      </c>
    </row>
    <row r="49" spans="1:49" ht="19" customHeight="1" x14ac:dyDescent="0.2">
      <c r="A49" t="str">
        <f t="shared" ref="A49:O49" si="14">IF(A11="","",A11)</f>
        <v/>
      </c>
      <c r="B49" t="str">
        <f t="shared" si="14"/>
        <v/>
      </c>
      <c r="C49" t="str">
        <f t="shared" si="14"/>
        <v>(2)</v>
      </c>
      <c r="F49" s="29">
        <f t="shared" ca="1" si="14"/>
        <v>1</v>
      </c>
      <c r="G49" s="29"/>
      <c r="H49" s="25" t="str">
        <f t="shared" si="14"/>
        <v>ｘ</v>
      </c>
      <c r="I49" s="25"/>
      <c r="J49" s="25" t="str">
        <f t="shared" si="14"/>
        <v>＋</v>
      </c>
      <c r="K49" s="25"/>
      <c r="L49" s="25">
        <f t="shared" ca="1" si="14"/>
        <v>2</v>
      </c>
      <c r="M49" s="25" t="str">
        <f t="shared" si="14"/>
        <v>＝</v>
      </c>
      <c r="N49" s="25"/>
      <c r="O49" s="29" t="str">
        <f t="shared" si="14"/>
        <v>ｘ</v>
      </c>
      <c r="P49" s="29"/>
      <c r="Q49" s="29" t="str">
        <f>IF(Q11="","",Q11)</f>
        <v>－</v>
      </c>
      <c r="R49" s="29"/>
      <c r="S49" s="2">
        <f ca="1">IF(S11="","",S11)</f>
        <v>7</v>
      </c>
      <c r="T49" t="str">
        <f t="shared" si="9"/>
        <v/>
      </c>
      <c r="U49" t="str">
        <f t="shared" si="9"/>
        <v/>
      </c>
      <c r="V49" t="str">
        <f>IF(V11="","",V11)</f>
        <v/>
      </c>
      <c r="W49" t="str">
        <f t="shared" ref="W49:AT49" si="15">IF(W11="","",W11)</f>
        <v/>
      </c>
      <c r="X49" t="str">
        <f t="shared" si="15"/>
        <v/>
      </c>
      <c r="Y49" t="str">
        <f t="shared" si="15"/>
        <v/>
      </c>
      <c r="Z49" t="str">
        <f t="shared" si="15"/>
        <v/>
      </c>
      <c r="AA49" t="str">
        <f t="shared" si="15"/>
        <v/>
      </c>
      <c r="AB49" t="str">
        <f t="shared" si="15"/>
        <v/>
      </c>
      <c r="AC49" t="str">
        <f t="shared" si="15"/>
        <v/>
      </c>
      <c r="AD49" t="str">
        <f t="shared" si="15"/>
        <v/>
      </c>
      <c r="AE49" t="str">
        <f t="shared" si="15"/>
        <v/>
      </c>
      <c r="AF49" t="str">
        <f t="shared" si="15"/>
        <v/>
      </c>
      <c r="AG49" t="str">
        <f t="shared" si="15"/>
        <v/>
      </c>
      <c r="AH49" t="str">
        <f t="shared" si="15"/>
        <v/>
      </c>
      <c r="AI49" t="str">
        <f t="shared" si="15"/>
        <v/>
      </c>
      <c r="AJ49" t="str">
        <f t="shared" si="15"/>
        <v/>
      </c>
      <c r="AK49" t="str">
        <f t="shared" si="15"/>
        <v/>
      </c>
      <c r="AL49" t="str">
        <f t="shared" si="15"/>
        <v/>
      </c>
      <c r="AM49" t="str">
        <f t="shared" si="15"/>
        <v/>
      </c>
      <c r="AN49" t="str">
        <f t="shared" si="15"/>
        <v/>
      </c>
      <c r="AO49" t="str">
        <f t="shared" si="15"/>
        <v/>
      </c>
      <c r="AP49" t="str">
        <f t="shared" si="15"/>
        <v/>
      </c>
      <c r="AQ49" t="str">
        <f t="shared" si="15"/>
        <v/>
      </c>
      <c r="AR49" t="str">
        <f t="shared" si="15"/>
        <v/>
      </c>
      <c r="AS49" t="str">
        <f t="shared" si="15"/>
        <v/>
      </c>
      <c r="AT49" t="str">
        <f t="shared" si="15"/>
        <v/>
      </c>
    </row>
    <row r="50" spans="1:49" ht="19" customHeight="1" x14ac:dyDescent="0.2">
      <c r="A50" t="str">
        <f t="shared" ref="A50:C51" si="16">IF(A12="","",A12)</f>
        <v/>
      </c>
      <c r="B50" t="str">
        <f t="shared" si="16"/>
        <v/>
      </c>
      <c r="C50" t="str">
        <f t="shared" si="16"/>
        <v/>
      </c>
      <c r="F50" s="25">
        <f ca="1">IF(F12="","",F12)</f>
        <v>4</v>
      </c>
      <c r="G50" s="25"/>
      <c r="H50" s="25"/>
      <c r="I50" s="25"/>
      <c r="J50" s="25"/>
      <c r="K50" s="25"/>
      <c r="L50" s="25"/>
      <c r="M50" s="25"/>
      <c r="N50" s="25"/>
      <c r="O50" s="25">
        <f ca="1">IF(O12="","",O12)</f>
        <v>5</v>
      </c>
      <c r="P50" s="25"/>
      <c r="Q50" s="25"/>
      <c r="R50" s="25"/>
      <c r="S50" s="25"/>
      <c r="T50" t="str">
        <f t="shared" si="9"/>
        <v/>
      </c>
      <c r="U50" t="str">
        <f t="shared" si="9"/>
        <v/>
      </c>
      <c r="V50" t="str">
        <f>IF(V12="","",V12)</f>
        <v/>
      </c>
      <c r="W50" t="str">
        <f t="shared" ref="W50:AT50" si="17">IF(W12="","",W12)</f>
        <v/>
      </c>
      <c r="X50" t="str">
        <f t="shared" si="17"/>
        <v/>
      </c>
      <c r="Y50" t="str">
        <f t="shared" si="17"/>
        <v/>
      </c>
      <c r="Z50" t="str">
        <f t="shared" si="17"/>
        <v/>
      </c>
      <c r="AA50" t="str">
        <f t="shared" si="17"/>
        <v/>
      </c>
      <c r="AB50" t="str">
        <f t="shared" si="17"/>
        <v/>
      </c>
      <c r="AC50" t="str">
        <f t="shared" si="17"/>
        <v/>
      </c>
      <c r="AD50" t="str">
        <f t="shared" si="17"/>
        <v/>
      </c>
      <c r="AE50" t="str">
        <f t="shared" si="17"/>
        <v/>
      </c>
      <c r="AF50" t="str">
        <f t="shared" si="17"/>
        <v/>
      </c>
      <c r="AG50" t="str">
        <f t="shared" si="17"/>
        <v/>
      </c>
      <c r="AH50" t="str">
        <f t="shared" si="17"/>
        <v/>
      </c>
      <c r="AI50" t="str">
        <f t="shared" si="17"/>
        <v/>
      </c>
      <c r="AJ50" t="str">
        <f t="shared" si="17"/>
        <v/>
      </c>
      <c r="AK50" t="str">
        <f t="shared" si="17"/>
        <v/>
      </c>
      <c r="AL50" t="str">
        <f t="shared" si="17"/>
        <v/>
      </c>
      <c r="AM50" t="str">
        <f t="shared" si="17"/>
        <v/>
      </c>
      <c r="AN50" t="str">
        <f t="shared" si="17"/>
        <v/>
      </c>
      <c r="AO50" t="str">
        <f t="shared" si="17"/>
        <v/>
      </c>
      <c r="AP50" t="str">
        <f t="shared" si="17"/>
        <v/>
      </c>
      <c r="AQ50" t="str">
        <f t="shared" si="17"/>
        <v/>
      </c>
      <c r="AR50" t="str">
        <f t="shared" si="17"/>
        <v/>
      </c>
      <c r="AS50" t="str">
        <f t="shared" si="17"/>
        <v/>
      </c>
      <c r="AT50" t="str">
        <f t="shared" si="17"/>
        <v/>
      </c>
    </row>
    <row r="51" spans="1:49" ht="19" customHeight="1" x14ac:dyDescent="0.2">
      <c r="A51" t="str">
        <f t="shared" si="16"/>
        <v/>
      </c>
      <c r="B51" t="str">
        <f t="shared" si="16"/>
        <v/>
      </c>
      <c r="C51" t="str">
        <f t="shared" si="16"/>
        <v/>
      </c>
      <c r="F51" s="22">
        <f ca="1">LCM(F50,O50)</f>
        <v>20</v>
      </c>
      <c r="G51" s="22"/>
      <c r="H51" s="22" t="s">
        <v>88</v>
      </c>
      <c r="I51" s="31">
        <f ca="1">F49</f>
        <v>1</v>
      </c>
      <c r="J51" s="31" t="str">
        <f>IF(J13="","",J13)</f>
        <v/>
      </c>
      <c r="K51" s="22" t="str">
        <f>H49</f>
        <v>ｘ</v>
      </c>
      <c r="L51" s="22" t="str">
        <f>IF(L13="","",L13)</f>
        <v/>
      </c>
      <c r="M51" s="22" t="str">
        <f>J49</f>
        <v>＋</v>
      </c>
      <c r="N51" s="22" t="str">
        <f>IF(N13="","",N13)</f>
        <v/>
      </c>
      <c r="O51" s="22">
        <f ca="1">L49</f>
        <v>2</v>
      </c>
      <c r="P51" s="22" t="s">
        <v>89</v>
      </c>
      <c r="Q51" s="22" t="str">
        <f>M49</f>
        <v>＝</v>
      </c>
      <c r="R51" s="22"/>
      <c r="S51" s="22">
        <f ca="1">F51</f>
        <v>20</v>
      </c>
      <c r="T51" s="22"/>
      <c r="U51" s="22" t="s">
        <v>88</v>
      </c>
      <c r="V51" s="31" t="str">
        <f>O49</f>
        <v>ｘ</v>
      </c>
      <c r="W51" s="31" t="str">
        <f t="shared" ref="W51:AT51" si="18">IF(W13="","",W13)</f>
        <v/>
      </c>
      <c r="X51" s="31" t="str">
        <f>Q49</f>
        <v>－</v>
      </c>
      <c r="Y51" s="31" t="str">
        <f t="shared" si="18"/>
        <v/>
      </c>
      <c r="Z51" s="11">
        <f ca="1">S49</f>
        <v>7</v>
      </c>
      <c r="AA51" s="22" t="s">
        <v>89</v>
      </c>
      <c r="AB51" s="8" t="str">
        <f t="shared" si="18"/>
        <v/>
      </c>
      <c r="AC51" s="8" t="str">
        <f t="shared" si="18"/>
        <v/>
      </c>
      <c r="AD51" s="8" t="str">
        <f t="shared" si="18"/>
        <v/>
      </c>
      <c r="AE51" s="8" t="str">
        <f t="shared" si="18"/>
        <v/>
      </c>
      <c r="AF51" s="8" t="str">
        <f t="shared" si="18"/>
        <v/>
      </c>
      <c r="AG51" s="8" t="str">
        <f t="shared" si="18"/>
        <v/>
      </c>
      <c r="AH51" s="8" t="str">
        <f t="shared" si="18"/>
        <v/>
      </c>
      <c r="AI51" s="8" t="str">
        <f t="shared" si="18"/>
        <v/>
      </c>
      <c r="AJ51" s="8" t="str">
        <f t="shared" si="18"/>
        <v/>
      </c>
      <c r="AK51" s="8" t="str">
        <f t="shared" si="18"/>
        <v/>
      </c>
      <c r="AL51" s="8" t="str">
        <f t="shared" si="18"/>
        <v/>
      </c>
      <c r="AM51" t="str">
        <f t="shared" si="18"/>
        <v/>
      </c>
      <c r="AN51" t="str">
        <f t="shared" si="18"/>
        <v/>
      </c>
      <c r="AO51" t="str">
        <f t="shared" si="18"/>
        <v/>
      </c>
      <c r="AP51" t="str">
        <f t="shared" si="18"/>
        <v/>
      </c>
      <c r="AQ51" t="str">
        <f t="shared" si="18"/>
        <v/>
      </c>
      <c r="AR51" t="str">
        <f t="shared" si="18"/>
        <v/>
      </c>
      <c r="AS51" t="str">
        <f t="shared" si="18"/>
        <v/>
      </c>
      <c r="AT51" t="str">
        <f t="shared" si="18"/>
        <v/>
      </c>
    </row>
    <row r="52" spans="1:49" ht="19" customHeight="1" x14ac:dyDescent="0.2">
      <c r="A52" t="str">
        <f t="shared" ref="A52:O52" si="19">IF(A14="","",A14)</f>
        <v/>
      </c>
      <c r="B52" t="str">
        <f t="shared" si="19"/>
        <v/>
      </c>
      <c r="C52" t="str">
        <f t="shared" si="19"/>
        <v/>
      </c>
      <c r="F52" s="22"/>
      <c r="G52" s="22"/>
      <c r="H52" s="22"/>
      <c r="I52" s="22">
        <f ca="1">F50</f>
        <v>4</v>
      </c>
      <c r="J52" s="22" t="str">
        <f t="shared" si="19"/>
        <v/>
      </c>
      <c r="K52" s="22" t="str">
        <f t="shared" si="19"/>
        <v/>
      </c>
      <c r="L52" s="22" t="str">
        <f t="shared" si="19"/>
        <v/>
      </c>
      <c r="M52" s="22" t="str">
        <f t="shared" si="19"/>
        <v/>
      </c>
      <c r="N52" s="22" t="str">
        <f t="shared" si="19"/>
        <v/>
      </c>
      <c r="O52" s="22" t="str">
        <f t="shared" si="19"/>
        <v/>
      </c>
      <c r="P52" s="22"/>
      <c r="Q52" s="22"/>
      <c r="R52" s="22"/>
      <c r="S52" s="22"/>
      <c r="T52" s="22"/>
      <c r="U52" s="22"/>
      <c r="V52" s="22">
        <f ca="1">O50</f>
        <v>5</v>
      </c>
      <c r="W52" s="22" t="str">
        <f t="shared" ref="W52:AT52" si="20">IF(W14="","",W14)</f>
        <v/>
      </c>
      <c r="X52" s="22" t="str">
        <f t="shared" si="20"/>
        <v/>
      </c>
      <c r="Y52" s="22" t="str">
        <f t="shared" si="20"/>
        <v/>
      </c>
      <c r="Z52" s="22" t="str">
        <f t="shared" si="20"/>
        <v/>
      </c>
      <c r="AA52" s="22"/>
      <c r="AB52" s="8" t="str">
        <f t="shared" si="20"/>
        <v/>
      </c>
      <c r="AC52" s="8" t="str">
        <f t="shared" si="20"/>
        <v/>
      </c>
      <c r="AD52" s="8" t="str">
        <f t="shared" si="20"/>
        <v/>
      </c>
      <c r="AE52" s="8" t="str">
        <f t="shared" si="20"/>
        <v/>
      </c>
      <c r="AF52" s="8" t="str">
        <f t="shared" si="20"/>
        <v/>
      </c>
      <c r="AG52" s="8" t="str">
        <f t="shared" si="20"/>
        <v/>
      </c>
      <c r="AH52" s="8" t="str">
        <f t="shared" si="20"/>
        <v/>
      </c>
      <c r="AI52" s="8" t="str">
        <f t="shared" si="20"/>
        <v/>
      </c>
      <c r="AJ52" s="8" t="str">
        <f t="shared" si="20"/>
        <v/>
      </c>
      <c r="AK52" s="8" t="str">
        <f t="shared" si="20"/>
        <v/>
      </c>
      <c r="AL52" s="8" t="str">
        <f t="shared" si="20"/>
        <v/>
      </c>
      <c r="AM52" t="str">
        <f t="shared" si="20"/>
        <v/>
      </c>
      <c r="AN52" t="str">
        <f t="shared" si="20"/>
        <v/>
      </c>
      <c r="AO52" t="str">
        <f t="shared" si="20"/>
        <v/>
      </c>
      <c r="AP52" t="str">
        <f t="shared" si="20"/>
        <v/>
      </c>
      <c r="AQ52" t="str">
        <f t="shared" si="20"/>
        <v/>
      </c>
      <c r="AR52" t="str">
        <f t="shared" si="20"/>
        <v/>
      </c>
      <c r="AS52" t="str">
        <f t="shared" si="20"/>
        <v/>
      </c>
      <c r="AT52" t="str">
        <f t="shared" si="20"/>
        <v/>
      </c>
      <c r="AU52" s="7">
        <f ca="1">F51*I51/I52</f>
        <v>5</v>
      </c>
      <c r="AV52" s="7">
        <f ca="1">S51/V52</f>
        <v>4</v>
      </c>
    </row>
    <row r="53" spans="1:49" ht="19" customHeight="1" x14ac:dyDescent="0.2">
      <c r="A53" t="str">
        <f>IF(A15="","",A15)</f>
        <v/>
      </c>
      <c r="B53" t="str">
        <f>IF(B15="","",B15)</f>
        <v/>
      </c>
      <c r="C53" t="str">
        <f>IF(C15="","",C15)</f>
        <v/>
      </c>
      <c r="F53" s="8" t="str">
        <f>IF(F15="","",F15)</f>
        <v/>
      </c>
      <c r="G53" s="8" t="str">
        <f>IF(G15="","",G15)</f>
        <v/>
      </c>
      <c r="H53" s="22">
        <f ca="1">IF(AU52=1,"",AU52)</f>
        <v>5</v>
      </c>
      <c r="I53" s="22"/>
      <c r="J53" s="22" t="s">
        <v>60</v>
      </c>
      <c r="K53" s="22"/>
      <c r="L53" s="22" t="s">
        <v>90</v>
      </c>
      <c r="M53" s="22"/>
      <c r="N53" s="22">
        <f ca="1">F51*O51</f>
        <v>40</v>
      </c>
      <c r="O53" s="22"/>
      <c r="P53" s="22"/>
      <c r="Q53" s="22" t="s">
        <v>59</v>
      </c>
      <c r="R53" s="22"/>
      <c r="S53" s="22">
        <f ca="1">IF(AV52=1,"",AV52)</f>
        <v>4</v>
      </c>
      <c r="T53" s="22"/>
      <c r="U53" s="22" t="s">
        <v>60</v>
      </c>
      <c r="V53" s="22"/>
      <c r="W53" s="22" t="s">
        <v>58</v>
      </c>
      <c r="X53" s="22"/>
      <c r="Y53" s="22">
        <f ca="1">Z51*AV52</f>
        <v>28</v>
      </c>
      <c r="Z53" s="22"/>
      <c r="AA53" s="8" t="str">
        <f t="shared" ref="AA53:AT53" si="21">IF(AA15="","",AA15)</f>
        <v/>
      </c>
      <c r="AB53" s="8" t="str">
        <f t="shared" si="21"/>
        <v/>
      </c>
      <c r="AC53" s="8" t="str">
        <f t="shared" si="21"/>
        <v/>
      </c>
      <c r="AD53" s="8" t="str">
        <f t="shared" si="21"/>
        <v/>
      </c>
      <c r="AE53" s="8" t="str">
        <f t="shared" si="21"/>
        <v/>
      </c>
      <c r="AF53" s="8" t="str">
        <f t="shared" si="21"/>
        <v/>
      </c>
      <c r="AG53" s="8" t="str">
        <f t="shared" si="21"/>
        <v/>
      </c>
      <c r="AH53" s="8" t="str">
        <f t="shared" si="21"/>
        <v/>
      </c>
      <c r="AI53" s="8" t="str">
        <f t="shared" si="21"/>
        <v/>
      </c>
      <c r="AJ53" s="8" t="str">
        <f t="shared" si="21"/>
        <v/>
      </c>
      <c r="AK53" s="8" t="str">
        <f t="shared" si="21"/>
        <v/>
      </c>
      <c r="AL53" s="8" t="str">
        <f t="shared" si="21"/>
        <v/>
      </c>
      <c r="AM53" t="str">
        <f t="shared" si="21"/>
        <v/>
      </c>
      <c r="AN53" t="str">
        <f t="shared" si="21"/>
        <v/>
      </c>
      <c r="AO53" t="str">
        <f t="shared" si="21"/>
        <v/>
      </c>
      <c r="AP53" t="str">
        <f t="shared" si="21"/>
        <v/>
      </c>
      <c r="AQ53" t="str">
        <f t="shared" si="21"/>
        <v/>
      </c>
      <c r="AR53" t="str">
        <f t="shared" si="21"/>
        <v/>
      </c>
      <c r="AS53" t="str">
        <f t="shared" si="21"/>
        <v/>
      </c>
      <c r="AT53" t="str">
        <f t="shared" si="21"/>
        <v/>
      </c>
      <c r="AU53" s="7">
        <f ca="1">AU52-AV52</f>
        <v>1</v>
      </c>
      <c r="AV53" s="7">
        <f ca="1">-Y53-N53</f>
        <v>-68</v>
      </c>
      <c r="AW53" s="7">
        <f ca="1">IF(AU53=0,"",IF(ABS(AV53)/ABS(AU53)=INT(ABS(AV53)/ABS(AU53)),ABS(AV53)/ABS(AU53),""))</f>
        <v>68</v>
      </c>
    </row>
    <row r="54" spans="1:49" ht="19" customHeight="1" x14ac:dyDescent="0.2">
      <c r="F54" s="8"/>
      <c r="G54" s="22">
        <f ca="1">H53</f>
        <v>5</v>
      </c>
      <c r="H54" s="22"/>
      <c r="I54" s="22" t="s">
        <v>209</v>
      </c>
      <c r="J54" s="22"/>
      <c r="K54" s="22" t="s">
        <v>46</v>
      </c>
      <c r="L54" s="22"/>
      <c r="M54" s="22">
        <f ca="1">S53</f>
        <v>4</v>
      </c>
      <c r="N54" s="22"/>
      <c r="O54" s="22" t="s">
        <v>209</v>
      </c>
      <c r="P54" s="22"/>
      <c r="Q54" s="22" t="s">
        <v>208</v>
      </c>
      <c r="R54" s="22"/>
      <c r="S54" s="22" t="s">
        <v>46</v>
      </c>
      <c r="T54" s="22"/>
      <c r="U54" s="22">
        <f ca="1">Y53</f>
        <v>28</v>
      </c>
      <c r="V54" s="22"/>
      <c r="W54" s="22" t="s">
        <v>46</v>
      </c>
      <c r="X54" s="22"/>
      <c r="Y54" s="22">
        <f ca="1">N53</f>
        <v>40</v>
      </c>
      <c r="Z54" s="22"/>
      <c r="AA54" s="22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</row>
    <row r="55" spans="1:49" ht="19" customHeight="1" x14ac:dyDescent="0.2">
      <c r="A55" t="str">
        <f t="shared" ref="A55:K55" si="22">IF(A16="","",A16)</f>
        <v/>
      </c>
      <c r="B55" t="str">
        <f t="shared" si="22"/>
        <v/>
      </c>
      <c r="C55" t="str">
        <f t="shared" si="22"/>
        <v/>
      </c>
      <c r="F55" s="8" t="str">
        <f t="shared" si="22"/>
        <v/>
      </c>
      <c r="G55" s="8" t="str">
        <f t="shared" si="22"/>
        <v/>
      </c>
      <c r="H55" s="8" t="str">
        <f t="shared" si="22"/>
        <v/>
      </c>
      <c r="I55" s="8" t="str">
        <f t="shared" si="22"/>
        <v/>
      </c>
      <c r="J55" s="8" t="str">
        <f t="shared" si="22"/>
        <v/>
      </c>
      <c r="K55" s="8" t="str">
        <f t="shared" si="22"/>
        <v/>
      </c>
      <c r="L55" s="32" t="str">
        <f ca="1">IF(AU53=-1,"－",IF(AU53=1,"",IF(AU53=0,"",AU53)))</f>
        <v/>
      </c>
      <c r="M55" s="32"/>
      <c r="N55" s="32"/>
      <c r="O55" s="22" t="str">
        <f ca="1">IF(AU53=0,"","ｘ")</f>
        <v>ｘ</v>
      </c>
      <c r="P55" s="22"/>
      <c r="Q55" s="22" t="str">
        <f ca="1">IF(AU53=0,"","＝")</f>
        <v>＝</v>
      </c>
      <c r="R55" s="22"/>
      <c r="S55" s="22">
        <f ca="1">IF(AU53=0,"",AV53)</f>
        <v>-68</v>
      </c>
      <c r="T55" s="22"/>
      <c r="U55" s="22"/>
      <c r="V55" s="8" t="str">
        <f>IF(V16="","",V16)</f>
        <v/>
      </c>
      <c r="W55" s="8" t="str">
        <f t="shared" ref="W55:Z56" si="23">IF(W16="","",W16)</f>
        <v/>
      </c>
      <c r="X55" s="8" t="str">
        <f t="shared" si="23"/>
        <v/>
      </c>
      <c r="Y55" s="8" t="str">
        <f t="shared" si="23"/>
        <v/>
      </c>
      <c r="Z55" s="8" t="str">
        <f t="shared" si="23"/>
        <v/>
      </c>
      <c r="AA55" s="22" t="str">
        <f ca="1">IF(AU53=0,"","ｘ")</f>
        <v>ｘ</v>
      </c>
      <c r="AB55" s="22"/>
      <c r="AC55" s="22" t="str">
        <f ca="1">IF(AU53=0,"","＝")</f>
        <v>＝</v>
      </c>
      <c r="AD55" s="22"/>
      <c r="AE55" s="22" t="str">
        <f ca="1">IF(AU53=0,"",IF(AV53/AU53&lt;0,"－",""))</f>
        <v>－</v>
      </c>
      <c r="AF55" s="22"/>
      <c r="AG55" s="22">
        <f ca="1">IF(AU53=0,"",IF(AW53="","",AW53))</f>
        <v>68</v>
      </c>
      <c r="AH55" s="22"/>
      <c r="AI55" s="22"/>
      <c r="AJ55" s="31" t="str">
        <f ca="1">IF(AU53=0,"",IF(AW53&lt;&gt;"","",AV55))</f>
        <v/>
      </c>
      <c r="AK55" s="31"/>
      <c r="AL55" s="31"/>
      <c r="AQ55" t="str">
        <f t="shared" ref="AQ55:AT56" si="24">IF(AQ16="","",AQ16)</f>
        <v/>
      </c>
      <c r="AR55" t="str">
        <f t="shared" si="24"/>
        <v/>
      </c>
      <c r="AS55" t="str">
        <f t="shared" si="24"/>
        <v/>
      </c>
      <c r="AT55" t="str">
        <f t="shared" si="24"/>
        <v/>
      </c>
      <c r="AU55" s="7">
        <f ca="1">ABS(AV53)</f>
        <v>68</v>
      </c>
      <c r="AV55" s="7">
        <f ca="1">AU55/GCD(AU56,AU55)</f>
        <v>68</v>
      </c>
    </row>
    <row r="56" spans="1:49" ht="19" customHeight="1" x14ac:dyDescent="0.2">
      <c r="A56" t="str">
        <f t="shared" ref="A56:P56" si="25">IF(A17="","",A17)</f>
        <v/>
      </c>
      <c r="B56" t="str">
        <f t="shared" si="25"/>
        <v/>
      </c>
      <c r="C56" t="str">
        <f t="shared" si="25"/>
        <v/>
      </c>
      <c r="F56" s="8" t="str">
        <f t="shared" si="25"/>
        <v/>
      </c>
      <c r="G56" s="8" t="str">
        <f t="shared" si="25"/>
        <v/>
      </c>
      <c r="H56" s="8" t="str">
        <f t="shared" si="25"/>
        <v/>
      </c>
      <c r="I56" s="8" t="str">
        <f t="shared" si="25"/>
        <v/>
      </c>
      <c r="J56" s="8" t="str">
        <f t="shared" si="25"/>
        <v/>
      </c>
      <c r="K56" s="8" t="str">
        <f t="shared" si="25"/>
        <v/>
      </c>
      <c r="L56" s="8" t="str">
        <f t="shared" si="25"/>
        <v/>
      </c>
      <c r="M56" s="8" t="str">
        <f t="shared" si="25"/>
        <v/>
      </c>
      <c r="N56" s="8" t="str">
        <f t="shared" si="25"/>
        <v/>
      </c>
      <c r="O56" s="8" t="str">
        <f t="shared" si="25"/>
        <v/>
      </c>
      <c r="P56" s="8" t="str">
        <f t="shared" si="25"/>
        <v/>
      </c>
      <c r="Q56" s="8" t="str">
        <f>IF(Q17="","",Q17)</f>
        <v/>
      </c>
      <c r="R56" s="8" t="str">
        <f>IF(R17="","",R17)</f>
        <v/>
      </c>
      <c r="S56" s="8" t="str">
        <f>IF(S17="","",S17)</f>
        <v/>
      </c>
      <c r="T56" s="8" t="str">
        <f>IF(T17="","",T17)</f>
        <v/>
      </c>
      <c r="U56" s="8" t="str">
        <f>IF(U17="","",U17)</f>
        <v/>
      </c>
      <c r="V56" s="8" t="str">
        <f>IF(V17="","",V17)</f>
        <v/>
      </c>
      <c r="W56" s="8" t="str">
        <f t="shared" si="23"/>
        <v/>
      </c>
      <c r="X56" s="8" t="str">
        <f t="shared" si="23"/>
        <v/>
      </c>
      <c r="Y56" s="8" t="str">
        <f t="shared" si="23"/>
        <v/>
      </c>
      <c r="Z56" s="8" t="str">
        <f t="shared" si="23"/>
        <v/>
      </c>
      <c r="AA56" s="22"/>
      <c r="AB56" s="22"/>
      <c r="AC56" s="22"/>
      <c r="AD56" s="22"/>
      <c r="AE56" s="22"/>
      <c r="AF56" s="22"/>
      <c r="AG56" s="22"/>
      <c r="AH56" s="22"/>
      <c r="AI56" s="22"/>
      <c r="AJ56" s="22" t="str">
        <f ca="1">IF(AU53=0,"",IF(AW53&lt;&gt;"","",AV56))</f>
        <v/>
      </c>
      <c r="AK56" s="22"/>
      <c r="AL56" s="22"/>
      <c r="AQ56" t="str">
        <f t="shared" si="24"/>
        <v/>
      </c>
      <c r="AR56" t="str">
        <f t="shared" si="24"/>
        <v/>
      </c>
      <c r="AS56" t="str">
        <f t="shared" si="24"/>
        <v/>
      </c>
      <c r="AT56" t="str">
        <f t="shared" si="24"/>
        <v/>
      </c>
      <c r="AU56" s="7">
        <f ca="1">ABS(AU53)</f>
        <v>1</v>
      </c>
      <c r="AV56" s="7">
        <f ca="1">AU56/GCD(AU56,AU55)</f>
        <v>1</v>
      </c>
    </row>
    <row r="57" spans="1:49" ht="19" customHeight="1" x14ac:dyDescent="0.2">
      <c r="A57" t="str">
        <f t="shared" ref="A57:P57" si="26">IF(A18="","",A18)</f>
        <v/>
      </c>
      <c r="B57" t="str">
        <f t="shared" si="26"/>
        <v/>
      </c>
      <c r="C57" t="str">
        <f t="shared" si="26"/>
        <v>(3)</v>
      </c>
      <c r="F57" s="25" t="str">
        <f t="shared" si="26"/>
        <v>－</v>
      </c>
      <c r="G57" s="25"/>
      <c r="H57" s="25">
        <f t="shared" ca="1" si="26"/>
        <v>0.7</v>
      </c>
      <c r="I57" s="25"/>
      <c r="J57" s="25"/>
      <c r="K57" s="25" t="str">
        <f t="shared" si="26"/>
        <v>ｘ</v>
      </c>
      <c r="L57" s="25"/>
      <c r="M57" s="25" t="str">
        <f t="shared" si="26"/>
        <v>＋</v>
      </c>
      <c r="N57" s="25"/>
      <c r="O57">
        <f t="shared" ca="1" si="26"/>
        <v>4</v>
      </c>
      <c r="P57" s="25" t="str">
        <f t="shared" si="26"/>
        <v>＝</v>
      </c>
      <c r="Q57" s="25"/>
      <c r="R57" s="25">
        <f ca="1">IF(R18="","",R18)</f>
        <v>0.3</v>
      </c>
      <c r="S57" s="25"/>
      <c r="T57" s="25"/>
      <c r="U57" s="25" t="str">
        <f>IF(U18="","",U18)</f>
        <v>ｘ</v>
      </c>
      <c r="V57" s="25"/>
      <c r="W57" s="25" t="str">
        <f t="shared" ref="W57:AT57" si="27">IF(W18="","",W18)</f>
        <v>＋</v>
      </c>
      <c r="X57" s="25"/>
      <c r="Y57" s="25">
        <f t="shared" ca="1" si="27"/>
        <v>1.6</v>
      </c>
      <c r="Z57" s="25"/>
      <c r="AA57" s="25"/>
      <c r="AB57" t="str">
        <f t="shared" si="27"/>
        <v/>
      </c>
      <c r="AC57" t="str">
        <f t="shared" si="27"/>
        <v/>
      </c>
      <c r="AD57" t="str">
        <f t="shared" si="27"/>
        <v/>
      </c>
      <c r="AE57" t="str">
        <f t="shared" si="27"/>
        <v/>
      </c>
      <c r="AF57" t="str">
        <f t="shared" si="27"/>
        <v/>
      </c>
      <c r="AG57" t="str">
        <f t="shared" si="27"/>
        <v/>
      </c>
      <c r="AH57" t="str">
        <f t="shared" si="27"/>
        <v/>
      </c>
      <c r="AI57" t="str">
        <f t="shared" si="27"/>
        <v/>
      </c>
      <c r="AJ57" t="str">
        <f t="shared" si="27"/>
        <v/>
      </c>
      <c r="AK57" t="str">
        <f t="shared" si="27"/>
        <v/>
      </c>
      <c r="AL57" t="str">
        <f t="shared" si="27"/>
        <v/>
      </c>
      <c r="AM57" t="str">
        <f t="shared" si="27"/>
        <v/>
      </c>
      <c r="AN57" t="str">
        <f t="shared" si="27"/>
        <v/>
      </c>
      <c r="AO57" t="str">
        <f t="shared" si="27"/>
        <v/>
      </c>
      <c r="AP57" t="str">
        <f t="shared" si="27"/>
        <v/>
      </c>
      <c r="AQ57" t="str">
        <f t="shared" si="27"/>
        <v/>
      </c>
      <c r="AR57" t="str">
        <f t="shared" si="27"/>
        <v/>
      </c>
      <c r="AS57" t="str">
        <f t="shared" si="27"/>
        <v/>
      </c>
      <c r="AT57" t="str">
        <f t="shared" si="27"/>
        <v/>
      </c>
    </row>
    <row r="58" spans="1:49" ht="19" customHeight="1" x14ac:dyDescent="0.2">
      <c r="A58" t="str">
        <f>IF(A19="","",A19)</f>
        <v/>
      </c>
      <c r="B58" t="str">
        <f>IF(B19="","",B19)</f>
        <v/>
      </c>
      <c r="C58" t="str">
        <f>IF(C19="","",C19)</f>
        <v/>
      </c>
      <c r="F58" s="22">
        <v>10</v>
      </c>
      <c r="G58" s="22"/>
      <c r="H58" s="8" t="s">
        <v>88</v>
      </c>
      <c r="I58" s="22" t="str">
        <f>F57</f>
        <v>－</v>
      </c>
      <c r="J58" s="22" t="str">
        <f>IF(J19="","",J19)</f>
        <v/>
      </c>
      <c r="K58" s="22">
        <f ca="1">H57</f>
        <v>0.7</v>
      </c>
      <c r="L58" s="22" t="str">
        <f>IF(L19="","",L19)</f>
        <v/>
      </c>
      <c r="M58" s="22" t="str">
        <f>IF(M19="","",M19)</f>
        <v/>
      </c>
      <c r="N58" s="22" t="str">
        <f>K57</f>
        <v>ｘ</v>
      </c>
      <c r="O58" s="22" t="str">
        <f>IF(O19="","",O19)</f>
        <v/>
      </c>
      <c r="P58" s="22" t="str">
        <f>M57</f>
        <v>＋</v>
      </c>
      <c r="Q58" s="22" t="str">
        <f>IF(Q19="","",Q19)</f>
        <v/>
      </c>
      <c r="R58" s="8">
        <f ca="1">O57</f>
        <v>4</v>
      </c>
      <c r="S58" s="8" t="s">
        <v>89</v>
      </c>
      <c r="T58" s="27" t="s">
        <v>59</v>
      </c>
      <c r="U58" s="22"/>
      <c r="V58" s="22">
        <v>10</v>
      </c>
      <c r="W58" s="22"/>
      <c r="X58" s="8" t="s">
        <v>88</v>
      </c>
      <c r="Y58" s="22">
        <f ca="1">R57</f>
        <v>0.3</v>
      </c>
      <c r="Z58" s="22" t="str">
        <f t="shared" ref="Z58:AT58" si="28">IF(Z19="","",Z19)</f>
        <v/>
      </c>
      <c r="AA58" s="22" t="str">
        <f t="shared" si="28"/>
        <v/>
      </c>
      <c r="AB58" s="22" t="str">
        <f>U57</f>
        <v>ｘ</v>
      </c>
      <c r="AC58" s="22" t="str">
        <f t="shared" si="28"/>
        <v/>
      </c>
      <c r="AD58" s="22" t="str">
        <f>W57</f>
        <v>＋</v>
      </c>
      <c r="AE58" s="22" t="str">
        <f t="shared" si="28"/>
        <v/>
      </c>
      <c r="AF58" s="22">
        <f ca="1">Y57</f>
        <v>1.6</v>
      </c>
      <c r="AG58" s="22" t="str">
        <f t="shared" si="28"/>
        <v/>
      </c>
      <c r="AH58" s="22" t="str">
        <f t="shared" si="28"/>
        <v/>
      </c>
      <c r="AI58" s="8" t="s">
        <v>89</v>
      </c>
      <c r="AJ58" t="str">
        <f t="shared" si="28"/>
        <v/>
      </c>
      <c r="AK58" t="str">
        <f t="shared" si="28"/>
        <v/>
      </c>
      <c r="AL58" t="str">
        <f t="shared" si="28"/>
        <v/>
      </c>
      <c r="AM58" t="str">
        <f t="shared" si="28"/>
        <v/>
      </c>
      <c r="AN58" t="str">
        <f t="shared" si="28"/>
        <v/>
      </c>
      <c r="AO58" t="str">
        <f t="shared" si="28"/>
        <v/>
      </c>
      <c r="AP58" t="str">
        <f t="shared" si="28"/>
        <v/>
      </c>
      <c r="AQ58" t="str">
        <f t="shared" si="28"/>
        <v/>
      </c>
      <c r="AR58" t="str">
        <f t="shared" si="28"/>
        <v/>
      </c>
      <c r="AS58" t="str">
        <f t="shared" si="28"/>
        <v/>
      </c>
      <c r="AT58" t="str">
        <f t="shared" si="28"/>
        <v/>
      </c>
      <c r="AU58" s="7">
        <f ca="1">-F58*K58</f>
        <v>-7</v>
      </c>
      <c r="AV58" s="7">
        <f ca="1">V58*Y58</f>
        <v>3</v>
      </c>
    </row>
    <row r="59" spans="1:49" ht="19" customHeight="1" x14ac:dyDescent="0.2">
      <c r="A59" t="str">
        <f t="shared" ref="A59:J59" si="29">IF(A20="","",A20)</f>
        <v/>
      </c>
      <c r="B59" t="str">
        <f t="shared" si="29"/>
        <v/>
      </c>
      <c r="C59" t="str">
        <f t="shared" si="29"/>
        <v/>
      </c>
      <c r="F59" s="8" t="str">
        <f t="shared" si="29"/>
        <v/>
      </c>
      <c r="G59" s="8" t="str">
        <f t="shared" si="29"/>
        <v/>
      </c>
      <c r="H59" s="8" t="str">
        <f t="shared" si="29"/>
        <v/>
      </c>
      <c r="I59" s="8" t="str">
        <f t="shared" si="29"/>
        <v/>
      </c>
      <c r="J59" s="8" t="str">
        <f t="shared" si="29"/>
        <v/>
      </c>
      <c r="K59" s="22" t="s">
        <v>58</v>
      </c>
      <c r="L59" s="22"/>
      <c r="M59" s="8">
        <f ca="1">IF(F58*K58=1,"",F58*K58)</f>
        <v>7</v>
      </c>
      <c r="N59" s="22" t="s">
        <v>60</v>
      </c>
      <c r="O59" s="22"/>
      <c r="P59" s="22" t="s">
        <v>90</v>
      </c>
      <c r="Q59" s="22"/>
      <c r="R59" s="22">
        <f ca="1">F58*R58</f>
        <v>40</v>
      </c>
      <c r="S59" s="22"/>
      <c r="T59" s="27" t="s">
        <v>59</v>
      </c>
      <c r="U59" s="22"/>
      <c r="V59" s="8">
        <f ca="1">IF(V58*Y58=1,"",V58*Y58)</f>
        <v>3</v>
      </c>
      <c r="W59" s="22" t="s">
        <v>60</v>
      </c>
      <c r="X59" s="22"/>
      <c r="Y59" s="22" t="s">
        <v>90</v>
      </c>
      <c r="Z59" s="22"/>
      <c r="AA59" s="22">
        <f ca="1">V58*AF58</f>
        <v>16</v>
      </c>
      <c r="AB59" s="22"/>
      <c r="AC59" s="8"/>
      <c r="AD59" s="8"/>
      <c r="AE59" s="8"/>
      <c r="AF59" s="8"/>
      <c r="AG59" s="8"/>
      <c r="AH59" s="8"/>
      <c r="AI59" s="8"/>
      <c r="AU59" s="7">
        <f ca="1">AU58-AV58</f>
        <v>-10</v>
      </c>
      <c r="AV59" s="7">
        <f ca="1">AA59-R59</f>
        <v>-24</v>
      </c>
      <c r="AW59" s="7" t="str">
        <f ca="1">IF(AU59=0,"",IF(ABS(AV59)/ABS(AU59)=INT(ABS(AV59)/ABS(AU59)),ABS(AV59)/ABS(AU59),""))</f>
        <v/>
      </c>
    </row>
    <row r="60" spans="1:49" ht="19" customHeight="1" x14ac:dyDescent="0.2">
      <c r="F60" s="8"/>
      <c r="G60" s="8"/>
      <c r="H60" s="8"/>
      <c r="I60" s="8"/>
      <c r="J60" s="22" t="s">
        <v>46</v>
      </c>
      <c r="K60" s="22"/>
      <c r="L60" s="10">
        <f ca="1">M59</f>
        <v>7</v>
      </c>
      <c r="M60" s="22" t="s">
        <v>209</v>
      </c>
      <c r="N60" s="22"/>
      <c r="O60" s="22" t="s">
        <v>46</v>
      </c>
      <c r="P60" s="22"/>
      <c r="Q60" s="10">
        <f ca="1">V59</f>
        <v>3</v>
      </c>
      <c r="R60" s="22" t="s">
        <v>209</v>
      </c>
      <c r="S60" s="22"/>
      <c r="T60" s="22" t="s">
        <v>208</v>
      </c>
      <c r="U60" s="27"/>
      <c r="V60" s="22">
        <f ca="1">AA59</f>
        <v>16</v>
      </c>
      <c r="W60" s="22"/>
      <c r="X60" s="22" t="s">
        <v>46</v>
      </c>
      <c r="Y60" s="22"/>
      <c r="Z60" s="22">
        <f ca="1">R59</f>
        <v>40</v>
      </c>
      <c r="AA60" s="22"/>
      <c r="AB60" s="10"/>
      <c r="AC60" s="8"/>
      <c r="AD60" s="8"/>
      <c r="AE60" s="8"/>
      <c r="AF60" s="8"/>
      <c r="AG60" s="8"/>
      <c r="AH60" s="8"/>
      <c r="AI60" s="8"/>
    </row>
    <row r="61" spans="1:49" ht="19" customHeight="1" x14ac:dyDescent="0.2">
      <c r="A61" t="str">
        <f t="shared" ref="A61:N61" si="30">IF(A21="","",A21)</f>
        <v/>
      </c>
      <c r="B61" t="str">
        <f t="shared" si="30"/>
        <v/>
      </c>
      <c r="C61" t="str">
        <f t="shared" si="30"/>
        <v/>
      </c>
      <c r="F61" s="8" t="str">
        <f t="shared" si="30"/>
        <v/>
      </c>
      <c r="G61" s="8" t="str">
        <f t="shared" si="30"/>
        <v/>
      </c>
      <c r="H61" s="8" t="str">
        <f t="shared" si="30"/>
        <v/>
      </c>
      <c r="I61" s="8" t="str">
        <f t="shared" si="30"/>
        <v/>
      </c>
      <c r="J61" s="8" t="str">
        <f t="shared" si="30"/>
        <v/>
      </c>
      <c r="K61" s="8" t="str">
        <f t="shared" si="30"/>
        <v/>
      </c>
      <c r="L61" s="8" t="str">
        <f t="shared" si="30"/>
        <v/>
      </c>
      <c r="M61" s="8" t="str">
        <f t="shared" si="30"/>
        <v/>
      </c>
      <c r="N61" s="8" t="str">
        <f t="shared" si="30"/>
        <v/>
      </c>
      <c r="O61" s="22">
        <f ca="1">AU59</f>
        <v>-10</v>
      </c>
      <c r="P61" s="22"/>
      <c r="Q61" s="22"/>
      <c r="R61" s="22" t="s">
        <v>60</v>
      </c>
      <c r="S61" s="22"/>
      <c r="T61" s="22" t="s">
        <v>59</v>
      </c>
      <c r="U61" s="22"/>
      <c r="V61" s="22">
        <f ca="1">AV59</f>
        <v>-24</v>
      </c>
      <c r="W61" s="22"/>
      <c r="X61" s="22"/>
      <c r="Y61" s="8" t="str">
        <f t="shared" ref="Y61:AT61" si="31">IF(Y21="","",Y21)</f>
        <v/>
      </c>
      <c r="Z61" s="8" t="str">
        <f t="shared" si="31"/>
        <v/>
      </c>
      <c r="AA61" s="8" t="str">
        <f t="shared" si="31"/>
        <v/>
      </c>
      <c r="AB61" s="8" t="str">
        <f t="shared" si="31"/>
        <v/>
      </c>
      <c r="AC61" s="8" t="str">
        <f t="shared" si="31"/>
        <v/>
      </c>
      <c r="AD61" s="8" t="str">
        <f t="shared" si="31"/>
        <v/>
      </c>
      <c r="AE61" s="8" t="str">
        <f t="shared" si="31"/>
        <v/>
      </c>
      <c r="AF61" s="8" t="str">
        <f t="shared" si="31"/>
        <v/>
      </c>
      <c r="AG61" s="8" t="str">
        <f t="shared" si="31"/>
        <v/>
      </c>
      <c r="AH61" s="8" t="str">
        <f t="shared" si="31"/>
        <v/>
      </c>
      <c r="AI61" s="8" t="str">
        <f t="shared" si="31"/>
        <v/>
      </c>
      <c r="AJ61" t="str">
        <f t="shared" si="31"/>
        <v/>
      </c>
      <c r="AK61" t="str">
        <f t="shared" si="31"/>
        <v/>
      </c>
      <c r="AL61" t="str">
        <f t="shared" si="31"/>
        <v/>
      </c>
      <c r="AM61" t="str">
        <f t="shared" si="31"/>
        <v/>
      </c>
      <c r="AN61" t="str">
        <f t="shared" si="31"/>
        <v/>
      </c>
      <c r="AO61" t="str">
        <f t="shared" si="31"/>
        <v/>
      </c>
      <c r="AP61" t="str">
        <f t="shared" si="31"/>
        <v/>
      </c>
      <c r="AQ61" t="str">
        <f t="shared" si="31"/>
        <v/>
      </c>
      <c r="AR61" t="str">
        <f t="shared" si="31"/>
        <v/>
      </c>
      <c r="AS61" t="str">
        <f t="shared" si="31"/>
        <v/>
      </c>
      <c r="AT61" t="str">
        <f t="shared" si="31"/>
        <v/>
      </c>
      <c r="AU61" s="7">
        <f ca="1">ABS(AV59)</f>
        <v>24</v>
      </c>
      <c r="AV61" s="7">
        <f ca="1">AU61/GCD(AU62,AU61)</f>
        <v>12</v>
      </c>
    </row>
    <row r="62" spans="1:49" ht="19" customHeight="1" x14ac:dyDescent="0.2">
      <c r="A62" t="str">
        <f t="shared" ref="A62:P62" si="32">IF(A22="","",A22)</f>
        <v/>
      </c>
      <c r="B62" t="str">
        <f t="shared" si="32"/>
        <v/>
      </c>
      <c r="C62" t="str">
        <f t="shared" si="32"/>
        <v/>
      </c>
      <c r="F62" s="8" t="str">
        <f t="shared" si="32"/>
        <v/>
      </c>
      <c r="G62" s="8" t="str">
        <f t="shared" si="32"/>
        <v/>
      </c>
      <c r="H62" s="8" t="str">
        <f t="shared" si="32"/>
        <v/>
      </c>
      <c r="I62" s="8" t="str">
        <f t="shared" si="32"/>
        <v/>
      </c>
      <c r="J62" s="8" t="str">
        <f t="shared" si="32"/>
        <v/>
      </c>
      <c r="K62" s="8" t="str">
        <f t="shared" si="32"/>
        <v/>
      </c>
      <c r="L62" s="8" t="str">
        <f t="shared" si="32"/>
        <v/>
      </c>
      <c r="M62" s="8" t="str">
        <f t="shared" si="32"/>
        <v/>
      </c>
      <c r="N62" s="8" t="str">
        <f t="shared" si="32"/>
        <v/>
      </c>
      <c r="O62" s="8" t="str">
        <f t="shared" si="32"/>
        <v/>
      </c>
      <c r="P62" s="8" t="str">
        <f t="shared" si="32"/>
        <v/>
      </c>
      <c r="Q62" s="8" t="str">
        <f>IF(Q22="","",Q22)</f>
        <v/>
      </c>
      <c r="R62" s="22" t="s">
        <v>60</v>
      </c>
      <c r="S62" s="22"/>
      <c r="T62" s="22" t="s">
        <v>59</v>
      </c>
      <c r="U62" s="22"/>
      <c r="V62" s="22" t="str">
        <f ca="1">IF(AV59/AU59&lt;0,"－","")</f>
        <v/>
      </c>
      <c r="W62" s="22"/>
      <c r="X62" s="22" t="str">
        <f ca="1">IF(AW59="","",AW59)</f>
        <v/>
      </c>
      <c r="Y62" s="22"/>
      <c r="Z62" s="31">
        <f ca="1">IF(AW59&lt;&gt;"","",AV61)</f>
        <v>12</v>
      </c>
      <c r="AA62" s="31"/>
      <c r="AB62" s="8" t="str">
        <f t="shared" ref="AB62:AT62" si="33">IF(AB22="","",AB22)</f>
        <v/>
      </c>
      <c r="AC62" s="8" t="str">
        <f t="shared" si="33"/>
        <v/>
      </c>
      <c r="AD62" s="8" t="str">
        <f t="shared" si="33"/>
        <v/>
      </c>
      <c r="AE62" s="8" t="str">
        <f t="shared" si="33"/>
        <v/>
      </c>
      <c r="AF62" s="8" t="str">
        <f t="shared" si="33"/>
        <v/>
      </c>
      <c r="AG62" s="8" t="str">
        <f t="shared" si="33"/>
        <v/>
      </c>
      <c r="AH62" s="8" t="str">
        <f t="shared" si="33"/>
        <v/>
      </c>
      <c r="AI62" s="8" t="str">
        <f t="shared" si="33"/>
        <v/>
      </c>
      <c r="AJ62" t="str">
        <f t="shared" si="33"/>
        <v/>
      </c>
      <c r="AK62" t="str">
        <f t="shared" si="33"/>
        <v/>
      </c>
      <c r="AL62" t="str">
        <f t="shared" si="33"/>
        <v/>
      </c>
      <c r="AM62" t="str">
        <f t="shared" si="33"/>
        <v/>
      </c>
      <c r="AN62" t="str">
        <f t="shared" si="33"/>
        <v/>
      </c>
      <c r="AO62" t="str">
        <f t="shared" si="33"/>
        <v/>
      </c>
      <c r="AP62" t="str">
        <f t="shared" si="33"/>
        <v/>
      </c>
      <c r="AQ62" t="str">
        <f t="shared" si="33"/>
        <v/>
      </c>
      <c r="AR62" t="str">
        <f t="shared" si="33"/>
        <v/>
      </c>
      <c r="AS62" t="str">
        <f t="shared" si="33"/>
        <v/>
      </c>
      <c r="AT62" t="str">
        <f t="shared" si="33"/>
        <v/>
      </c>
      <c r="AU62" s="7">
        <f ca="1">ABS(AU59)</f>
        <v>10</v>
      </c>
      <c r="AV62" s="7">
        <f ca="1">AU62/GCD(AU62,AU61)</f>
        <v>5</v>
      </c>
    </row>
    <row r="63" spans="1:49" ht="19" customHeight="1" x14ac:dyDescent="0.2">
      <c r="A63" t="str">
        <f t="shared" ref="A63:P63" si="34">IF(A23="","",A23)</f>
        <v/>
      </c>
      <c r="B63" t="str">
        <f t="shared" si="34"/>
        <v/>
      </c>
      <c r="C63" t="str">
        <f t="shared" si="34"/>
        <v/>
      </c>
      <c r="F63" s="8" t="str">
        <f t="shared" si="34"/>
        <v/>
      </c>
      <c r="G63" s="8" t="str">
        <f t="shared" si="34"/>
        <v/>
      </c>
      <c r="H63" s="8" t="str">
        <f t="shared" si="34"/>
        <v/>
      </c>
      <c r="I63" s="8" t="str">
        <f t="shared" si="34"/>
        <v/>
      </c>
      <c r="J63" s="8" t="str">
        <f t="shared" si="34"/>
        <v/>
      </c>
      <c r="K63" s="8" t="str">
        <f t="shared" si="34"/>
        <v/>
      </c>
      <c r="L63" s="8" t="str">
        <f t="shared" si="34"/>
        <v/>
      </c>
      <c r="M63" s="8" t="str">
        <f t="shared" si="34"/>
        <v/>
      </c>
      <c r="N63" s="8" t="str">
        <f t="shared" si="34"/>
        <v/>
      </c>
      <c r="O63" s="8" t="str">
        <f t="shared" si="34"/>
        <v/>
      </c>
      <c r="P63" s="8" t="str">
        <f t="shared" si="34"/>
        <v/>
      </c>
      <c r="Q63" s="8" t="str">
        <f>IF(Q23="","",Q23)</f>
        <v/>
      </c>
      <c r="R63" s="22"/>
      <c r="S63" s="22"/>
      <c r="T63" s="22"/>
      <c r="U63" s="22"/>
      <c r="V63" s="22"/>
      <c r="W63" s="22"/>
      <c r="X63" s="22"/>
      <c r="Y63" s="22"/>
      <c r="Z63" s="22">
        <f ca="1">IF(AW59&lt;&gt;"","",AV62)</f>
        <v>5</v>
      </c>
      <c r="AA63" s="22"/>
      <c r="AB63" s="8" t="str">
        <f t="shared" ref="AB63:AT63" si="35">IF(AB23="","",AB23)</f>
        <v/>
      </c>
      <c r="AC63" s="8" t="str">
        <f t="shared" si="35"/>
        <v/>
      </c>
      <c r="AD63" s="8" t="str">
        <f t="shared" si="35"/>
        <v/>
      </c>
      <c r="AE63" s="8" t="str">
        <f t="shared" si="35"/>
        <v/>
      </c>
      <c r="AF63" s="8" t="str">
        <f t="shared" si="35"/>
        <v/>
      </c>
      <c r="AG63" s="8" t="str">
        <f t="shared" si="35"/>
        <v/>
      </c>
      <c r="AH63" s="8" t="str">
        <f t="shared" si="35"/>
        <v/>
      </c>
      <c r="AI63" s="8" t="str">
        <f t="shared" si="35"/>
        <v/>
      </c>
      <c r="AJ63" t="str">
        <f t="shared" si="35"/>
        <v/>
      </c>
      <c r="AK63" t="str">
        <f t="shared" si="35"/>
        <v/>
      </c>
      <c r="AL63" t="str">
        <f t="shared" si="35"/>
        <v/>
      </c>
      <c r="AM63" t="str">
        <f t="shared" si="35"/>
        <v/>
      </c>
      <c r="AN63" t="str">
        <f t="shared" si="35"/>
        <v/>
      </c>
      <c r="AO63" t="str">
        <f t="shared" si="35"/>
        <v/>
      </c>
      <c r="AP63" t="str">
        <f t="shared" si="35"/>
        <v/>
      </c>
      <c r="AQ63" t="str">
        <f t="shared" si="35"/>
        <v/>
      </c>
      <c r="AR63" t="str">
        <f t="shared" si="35"/>
        <v/>
      </c>
      <c r="AS63" t="str">
        <f t="shared" si="35"/>
        <v/>
      </c>
      <c r="AT63" t="str">
        <f t="shared" si="35"/>
        <v/>
      </c>
    </row>
    <row r="64" spans="1:49" ht="19" customHeight="1" x14ac:dyDescent="0.2">
      <c r="A64" t="str">
        <f t="shared" ref="A64:P64" si="36">IF(A24="","",A24)</f>
        <v/>
      </c>
      <c r="B64" t="str">
        <f t="shared" si="36"/>
        <v/>
      </c>
      <c r="C64" t="str">
        <f t="shared" si="36"/>
        <v>(4)</v>
      </c>
      <c r="F64" s="25">
        <f t="shared" ca="1" si="36"/>
        <v>50</v>
      </c>
      <c r="G64" s="25"/>
      <c r="H64" s="25" t="str">
        <f t="shared" si="36"/>
        <v>ｘ</v>
      </c>
      <c r="I64" s="25"/>
      <c r="J64" s="25" t="str">
        <f t="shared" si="36"/>
        <v>＝</v>
      </c>
      <c r="K64" s="25"/>
      <c r="L64" s="25">
        <f t="shared" ca="1" si="36"/>
        <v>260</v>
      </c>
      <c r="M64" s="25"/>
      <c r="N64" s="25"/>
      <c r="O64" t="str">
        <f t="shared" si="36"/>
        <v>(</v>
      </c>
      <c r="P64" s="25" t="str">
        <f t="shared" si="36"/>
        <v>ｘ</v>
      </c>
      <c r="Q64" s="25"/>
      <c r="R64" s="25" t="str">
        <f>IF(R24="","",R24)</f>
        <v>－</v>
      </c>
      <c r="S64" s="25"/>
      <c r="T64">
        <f ca="1">IF(T24="","",T24)</f>
        <v>1</v>
      </c>
      <c r="U64" t="str">
        <f>IF(U24="","",U24)</f>
        <v>)</v>
      </c>
      <c r="V64" t="str">
        <f>IF(V24="","",V24)</f>
        <v/>
      </c>
      <c r="W64" t="str">
        <f t="shared" ref="W64:AT64" si="37">IF(W24="","",W24)</f>
        <v/>
      </c>
      <c r="X64" t="str">
        <f t="shared" si="37"/>
        <v/>
      </c>
      <c r="Y64" t="str">
        <f t="shared" si="37"/>
        <v/>
      </c>
      <c r="Z64" t="str">
        <f t="shared" si="37"/>
        <v/>
      </c>
      <c r="AA64" t="str">
        <f t="shared" si="37"/>
        <v/>
      </c>
      <c r="AB64" t="str">
        <f t="shared" si="37"/>
        <v/>
      </c>
      <c r="AC64" t="str">
        <f t="shared" si="37"/>
        <v/>
      </c>
      <c r="AD64" t="str">
        <f t="shared" si="37"/>
        <v/>
      </c>
      <c r="AE64" t="str">
        <f t="shared" si="37"/>
        <v/>
      </c>
      <c r="AF64" t="str">
        <f t="shared" si="37"/>
        <v/>
      </c>
      <c r="AG64" t="str">
        <f t="shared" si="37"/>
        <v/>
      </c>
      <c r="AH64" t="str">
        <f t="shared" si="37"/>
        <v/>
      </c>
      <c r="AI64" t="str">
        <f t="shared" si="37"/>
        <v/>
      </c>
      <c r="AJ64" t="str">
        <f t="shared" si="37"/>
        <v/>
      </c>
      <c r="AK64" t="str">
        <f t="shared" si="37"/>
        <v/>
      </c>
      <c r="AL64" t="str">
        <f t="shared" si="37"/>
        <v/>
      </c>
      <c r="AM64" t="str">
        <f t="shared" si="37"/>
        <v/>
      </c>
      <c r="AN64" t="str">
        <f t="shared" si="37"/>
        <v/>
      </c>
      <c r="AO64" t="str">
        <f t="shared" si="37"/>
        <v/>
      </c>
      <c r="AP64" t="str">
        <f t="shared" si="37"/>
        <v/>
      </c>
      <c r="AQ64" t="str">
        <f t="shared" si="37"/>
        <v/>
      </c>
      <c r="AR64" t="str">
        <f t="shared" si="37"/>
        <v/>
      </c>
      <c r="AS64" t="str">
        <f t="shared" si="37"/>
        <v/>
      </c>
      <c r="AT64" t="str">
        <f t="shared" si="37"/>
        <v/>
      </c>
      <c r="AU64" s="7">
        <f ca="1">F64/10</f>
        <v>5</v>
      </c>
      <c r="AV64" s="7">
        <f ca="1">L64/10</f>
        <v>26</v>
      </c>
    </row>
    <row r="65" spans="1:49" ht="19" customHeight="1" x14ac:dyDescent="0.2">
      <c r="A65" t="str">
        <f>IF(A25="","",A25)</f>
        <v/>
      </c>
      <c r="B65" t="str">
        <f>IF(B25="","",B25)</f>
        <v/>
      </c>
      <c r="C65" t="str">
        <f>IF(C25="","",C25)</f>
        <v/>
      </c>
      <c r="E65" s="8"/>
      <c r="F65" s="8" t="str">
        <f>IF(F25="","",F25)</f>
        <v/>
      </c>
      <c r="G65" s="8">
        <f ca="1">IF(F64/10=1,"",F64/10)</f>
        <v>5</v>
      </c>
      <c r="H65" s="22" t="s">
        <v>8</v>
      </c>
      <c r="I65" s="22"/>
      <c r="J65" s="22" t="s">
        <v>10</v>
      </c>
      <c r="K65" s="22"/>
      <c r="L65" s="22">
        <f ca="1">L64/10</f>
        <v>26</v>
      </c>
      <c r="M65" s="22"/>
      <c r="N65" s="8" t="s">
        <v>91</v>
      </c>
      <c r="O65" s="22" t="s">
        <v>8</v>
      </c>
      <c r="P65" s="22"/>
      <c r="Q65" s="22" t="s">
        <v>9</v>
      </c>
      <c r="R65" s="22"/>
      <c r="S65" s="8">
        <f ca="1">T64</f>
        <v>1</v>
      </c>
      <c r="T65" s="8" t="s">
        <v>87</v>
      </c>
      <c r="U65" t="str">
        <f>IF(U25="","",U25)</f>
        <v/>
      </c>
      <c r="V65" t="str">
        <f>IF(V25="","",V25)</f>
        <v/>
      </c>
      <c r="W65" t="str">
        <f t="shared" ref="W65:AT65" si="38">IF(W25="","",W25)</f>
        <v/>
      </c>
      <c r="X65" t="str">
        <f t="shared" si="38"/>
        <v/>
      </c>
      <c r="Y65" t="str">
        <f t="shared" si="38"/>
        <v/>
      </c>
      <c r="Z65" t="str">
        <f t="shared" si="38"/>
        <v/>
      </c>
      <c r="AA65" t="str">
        <f t="shared" si="38"/>
        <v/>
      </c>
      <c r="AB65" t="str">
        <f t="shared" si="38"/>
        <v/>
      </c>
      <c r="AC65" t="str">
        <f t="shared" si="38"/>
        <v/>
      </c>
      <c r="AD65" t="str">
        <f t="shared" si="38"/>
        <v/>
      </c>
      <c r="AE65" t="str">
        <f t="shared" si="38"/>
        <v/>
      </c>
      <c r="AF65" t="str">
        <f t="shared" si="38"/>
        <v/>
      </c>
      <c r="AG65" t="str">
        <f t="shared" si="38"/>
        <v/>
      </c>
      <c r="AH65" t="str">
        <f t="shared" si="38"/>
        <v/>
      </c>
      <c r="AI65" t="str">
        <f t="shared" si="38"/>
        <v/>
      </c>
      <c r="AJ65" t="str">
        <f t="shared" si="38"/>
        <v/>
      </c>
      <c r="AK65" t="str">
        <f t="shared" si="38"/>
        <v/>
      </c>
      <c r="AL65" t="str">
        <f t="shared" si="38"/>
        <v/>
      </c>
      <c r="AM65" t="str">
        <f t="shared" si="38"/>
        <v/>
      </c>
      <c r="AN65" t="str">
        <f t="shared" si="38"/>
        <v/>
      </c>
      <c r="AO65" t="str">
        <f t="shared" si="38"/>
        <v/>
      </c>
      <c r="AP65" t="str">
        <f t="shared" si="38"/>
        <v/>
      </c>
      <c r="AQ65" t="str">
        <f t="shared" si="38"/>
        <v/>
      </c>
      <c r="AR65" t="str">
        <f t="shared" si="38"/>
        <v/>
      </c>
      <c r="AS65" t="str">
        <f t="shared" si="38"/>
        <v/>
      </c>
      <c r="AT65" t="str">
        <f t="shared" si="38"/>
        <v/>
      </c>
      <c r="AU65" s="7">
        <f ca="1">AU64-AV64</f>
        <v>-21</v>
      </c>
      <c r="AV65" s="7">
        <f ca="1">-L65*S65</f>
        <v>-26</v>
      </c>
      <c r="AW65" s="7" t="str">
        <f ca="1">IF(AU65=0,"",IF(ABS(AV65)/ABS(AU65)=INT(ABS(AV65)/ABS(AU65)),ABS(AV65)/ABS(AU65),""))</f>
        <v/>
      </c>
    </row>
    <row r="66" spans="1:49" ht="19" customHeight="1" x14ac:dyDescent="0.2">
      <c r="E66" s="8"/>
      <c r="F66" s="8"/>
      <c r="G66" s="8">
        <f ca="1">G65</f>
        <v>5</v>
      </c>
      <c r="H66" s="22" t="s">
        <v>209</v>
      </c>
      <c r="I66" s="22"/>
      <c r="J66" s="22" t="s">
        <v>208</v>
      </c>
      <c r="K66" s="22"/>
      <c r="L66" s="22">
        <f ca="1">L65</f>
        <v>26</v>
      </c>
      <c r="M66" s="22"/>
      <c r="N66" s="22" t="s">
        <v>209</v>
      </c>
      <c r="O66" s="22"/>
      <c r="P66" s="22" t="s">
        <v>46</v>
      </c>
      <c r="Q66" s="22"/>
      <c r="R66" s="22">
        <f ca="1">L65*S65</f>
        <v>26</v>
      </c>
      <c r="S66" s="22"/>
      <c r="T66" s="22"/>
    </row>
    <row r="67" spans="1:49" ht="19" customHeight="1" x14ac:dyDescent="0.2">
      <c r="A67" s="8">
        <f ca="1">G66</f>
        <v>5</v>
      </c>
      <c r="B67" s="22" t="s">
        <v>223</v>
      </c>
      <c r="C67" s="22"/>
      <c r="D67" s="22" t="s">
        <v>224</v>
      </c>
      <c r="E67" s="22"/>
      <c r="F67" s="22">
        <f ca="1">L66</f>
        <v>26</v>
      </c>
      <c r="G67" s="22"/>
      <c r="H67" s="22" t="s">
        <v>209</v>
      </c>
      <c r="I67" s="22"/>
      <c r="J67" s="22" t="s">
        <v>208</v>
      </c>
      <c r="K67" s="22"/>
      <c r="L67" s="22" t="s">
        <v>46</v>
      </c>
      <c r="M67" s="22"/>
      <c r="N67" s="22">
        <f ca="1">R66</f>
        <v>26</v>
      </c>
      <c r="O67" s="22"/>
      <c r="P67" s="22"/>
      <c r="Q67" s="10"/>
      <c r="R67" s="10"/>
      <c r="S67" s="8"/>
      <c r="T67" s="8"/>
    </row>
    <row r="68" spans="1:49" ht="19" customHeight="1" x14ac:dyDescent="0.2">
      <c r="A68" t="str">
        <f t="shared" ref="A68:C70" si="39">IF(A26="","",A26)</f>
        <v/>
      </c>
      <c r="B68" t="str">
        <f t="shared" si="39"/>
        <v/>
      </c>
      <c r="C68" t="str">
        <f t="shared" si="39"/>
        <v/>
      </c>
      <c r="E68" s="32">
        <f ca="1">AU65</f>
        <v>-21</v>
      </c>
      <c r="F68" s="32"/>
      <c r="G68" s="32"/>
      <c r="H68" s="22" t="s">
        <v>8</v>
      </c>
      <c r="I68" s="22"/>
      <c r="J68" s="22" t="s">
        <v>10</v>
      </c>
      <c r="K68" s="22"/>
      <c r="L68" s="23">
        <f ca="1">AV65</f>
        <v>-26</v>
      </c>
      <c r="M68" s="23"/>
      <c r="N68" s="23"/>
      <c r="O68" s="23"/>
      <c r="P68" s="8" t="str">
        <f t="shared" ref="P68:V68" si="40">IF(P26="","",P26)</f>
        <v/>
      </c>
      <c r="Q68" s="8" t="str">
        <f t="shared" si="40"/>
        <v/>
      </c>
      <c r="R68" s="8" t="str">
        <f t="shared" si="40"/>
        <v/>
      </c>
      <c r="S68" s="8" t="str">
        <f t="shared" si="40"/>
        <v/>
      </c>
      <c r="T68" s="8" t="str">
        <f t="shared" si="40"/>
        <v/>
      </c>
      <c r="U68" t="str">
        <f t="shared" si="40"/>
        <v/>
      </c>
      <c r="V68" t="str">
        <f t="shared" si="40"/>
        <v/>
      </c>
      <c r="W68" t="str">
        <f t="shared" ref="W68:AT68" si="41">IF(W26="","",W26)</f>
        <v/>
      </c>
      <c r="X68" t="str">
        <f t="shared" si="41"/>
        <v/>
      </c>
      <c r="Y68" t="str">
        <f t="shared" si="41"/>
        <v/>
      </c>
      <c r="Z68" t="str">
        <f t="shared" si="41"/>
        <v/>
      </c>
      <c r="AA68" t="str">
        <f t="shared" si="41"/>
        <v/>
      </c>
      <c r="AB68" t="str">
        <f t="shared" si="41"/>
        <v/>
      </c>
      <c r="AC68" t="str">
        <f t="shared" si="41"/>
        <v/>
      </c>
      <c r="AD68" t="str">
        <f t="shared" si="41"/>
        <v/>
      </c>
      <c r="AE68" t="str">
        <f t="shared" si="41"/>
        <v/>
      </c>
      <c r="AF68" t="str">
        <f t="shared" si="41"/>
        <v/>
      </c>
      <c r="AG68" t="str">
        <f t="shared" si="41"/>
        <v/>
      </c>
      <c r="AH68" t="str">
        <f t="shared" si="41"/>
        <v/>
      </c>
      <c r="AI68" t="str">
        <f t="shared" si="41"/>
        <v/>
      </c>
      <c r="AJ68" t="str">
        <f t="shared" si="41"/>
        <v/>
      </c>
      <c r="AK68" t="str">
        <f t="shared" si="41"/>
        <v/>
      </c>
      <c r="AL68" t="str">
        <f t="shared" si="41"/>
        <v/>
      </c>
      <c r="AM68" t="str">
        <f t="shared" si="41"/>
        <v/>
      </c>
      <c r="AN68" t="str">
        <f t="shared" si="41"/>
        <v/>
      </c>
      <c r="AO68" t="str">
        <f t="shared" si="41"/>
        <v/>
      </c>
      <c r="AP68" t="str">
        <f t="shared" si="41"/>
        <v/>
      </c>
      <c r="AQ68" t="str">
        <f t="shared" si="41"/>
        <v/>
      </c>
      <c r="AR68" t="str">
        <f t="shared" si="41"/>
        <v/>
      </c>
      <c r="AS68" t="str">
        <f t="shared" si="41"/>
        <v/>
      </c>
      <c r="AT68" t="str">
        <f t="shared" si="41"/>
        <v/>
      </c>
      <c r="AU68" s="7">
        <f ca="1">ABS(AV65)</f>
        <v>26</v>
      </c>
      <c r="AV68" s="7">
        <f ca="1">AU68/GCD(AU69,AU68)</f>
        <v>26</v>
      </c>
    </row>
    <row r="69" spans="1:49" ht="19" customHeight="1" x14ac:dyDescent="0.2">
      <c r="A69" t="str">
        <f t="shared" si="39"/>
        <v/>
      </c>
      <c r="B69" t="str">
        <f t="shared" si="39"/>
        <v/>
      </c>
      <c r="C69" t="str">
        <f t="shared" si="39"/>
        <v/>
      </c>
      <c r="E69" s="8"/>
      <c r="F69" s="8" t="str">
        <f>IF(F27="","",F27)</f>
        <v/>
      </c>
      <c r="G69" s="8" t="str">
        <f>IF(G27="","",G27)</f>
        <v/>
      </c>
      <c r="H69" s="22" t="s">
        <v>8</v>
      </c>
      <c r="I69" s="22"/>
      <c r="J69" s="22" t="s">
        <v>10</v>
      </c>
      <c r="K69" s="22"/>
      <c r="L69" s="22" t="str">
        <f ca="1">IF(AV65/AU65&lt;0,"－","")</f>
        <v/>
      </c>
      <c r="M69" s="22"/>
      <c r="N69" s="22" t="str">
        <f ca="1">IF(AW65="","",AW65)</f>
        <v/>
      </c>
      <c r="O69" s="22"/>
      <c r="P69" s="31">
        <f ca="1">IF(AW65&lt;&gt;"","",AV68)</f>
        <v>26</v>
      </c>
      <c r="Q69" s="31"/>
      <c r="R69" s="31"/>
      <c r="S69" s="8" t="str">
        <f t="shared" ref="S69:V70" si="42">IF(S27="","",S27)</f>
        <v/>
      </c>
      <c r="T69" s="8" t="str">
        <f t="shared" si="42"/>
        <v/>
      </c>
      <c r="U69" t="str">
        <f t="shared" si="42"/>
        <v/>
      </c>
      <c r="V69" t="str">
        <f t="shared" si="42"/>
        <v/>
      </c>
      <c r="W69" t="str">
        <f t="shared" ref="W69:AT69" si="43">IF(W27="","",W27)</f>
        <v/>
      </c>
      <c r="X69" t="str">
        <f t="shared" si="43"/>
        <v/>
      </c>
      <c r="Y69" t="str">
        <f t="shared" si="43"/>
        <v/>
      </c>
      <c r="Z69" t="str">
        <f t="shared" si="43"/>
        <v/>
      </c>
      <c r="AA69" t="str">
        <f t="shared" si="43"/>
        <v/>
      </c>
      <c r="AB69" t="str">
        <f t="shared" si="43"/>
        <v/>
      </c>
      <c r="AC69" t="str">
        <f t="shared" si="43"/>
        <v/>
      </c>
      <c r="AD69" t="str">
        <f t="shared" si="43"/>
        <v/>
      </c>
      <c r="AE69" t="str">
        <f t="shared" si="43"/>
        <v/>
      </c>
      <c r="AF69" t="str">
        <f t="shared" si="43"/>
        <v/>
      </c>
      <c r="AG69" t="str">
        <f t="shared" si="43"/>
        <v/>
      </c>
      <c r="AH69" t="str">
        <f t="shared" si="43"/>
        <v/>
      </c>
      <c r="AI69" t="str">
        <f t="shared" si="43"/>
        <v/>
      </c>
      <c r="AJ69" t="str">
        <f t="shared" si="43"/>
        <v/>
      </c>
      <c r="AK69" t="str">
        <f t="shared" si="43"/>
        <v/>
      </c>
      <c r="AL69" t="str">
        <f t="shared" si="43"/>
        <v/>
      </c>
      <c r="AM69" t="str">
        <f t="shared" si="43"/>
        <v/>
      </c>
      <c r="AN69" t="str">
        <f t="shared" si="43"/>
        <v/>
      </c>
      <c r="AO69" t="str">
        <f t="shared" si="43"/>
        <v/>
      </c>
      <c r="AP69" t="str">
        <f t="shared" si="43"/>
        <v/>
      </c>
      <c r="AQ69" t="str">
        <f t="shared" si="43"/>
        <v/>
      </c>
      <c r="AR69" t="str">
        <f t="shared" si="43"/>
        <v/>
      </c>
      <c r="AS69" t="str">
        <f t="shared" si="43"/>
        <v/>
      </c>
      <c r="AT69" t="str">
        <f t="shared" si="43"/>
        <v/>
      </c>
      <c r="AU69" s="7">
        <f ca="1">ABS(AU65)</f>
        <v>21</v>
      </c>
      <c r="AV69" s="7">
        <f ca="1">AU69/GCD(AU69,AU68)</f>
        <v>21</v>
      </c>
    </row>
    <row r="70" spans="1:49" ht="19" customHeight="1" x14ac:dyDescent="0.2">
      <c r="A70" t="str">
        <f t="shared" si="39"/>
        <v/>
      </c>
      <c r="B70" t="str">
        <f t="shared" si="39"/>
        <v/>
      </c>
      <c r="C70" t="str">
        <f t="shared" si="39"/>
        <v/>
      </c>
      <c r="E70" s="8"/>
      <c r="F70" s="8" t="str">
        <f>IF(F28="","",F28)</f>
        <v/>
      </c>
      <c r="G70" s="8" t="str">
        <f>IF(G28="","",G28)</f>
        <v/>
      </c>
      <c r="H70" s="22"/>
      <c r="I70" s="22"/>
      <c r="J70" s="22"/>
      <c r="K70" s="22"/>
      <c r="L70" s="22"/>
      <c r="M70" s="22"/>
      <c r="N70" s="22"/>
      <c r="O70" s="22"/>
      <c r="P70" s="22">
        <f ca="1">IF(AW65&lt;&gt;"","",AV69)</f>
        <v>21</v>
      </c>
      <c r="Q70" s="22"/>
      <c r="R70" s="22"/>
      <c r="S70" s="8" t="str">
        <f t="shared" si="42"/>
        <v/>
      </c>
      <c r="T70" s="8" t="str">
        <f t="shared" si="42"/>
        <v/>
      </c>
      <c r="U70" t="str">
        <f t="shared" si="42"/>
        <v/>
      </c>
      <c r="V70" t="str">
        <f t="shared" si="42"/>
        <v/>
      </c>
      <c r="W70" t="str">
        <f t="shared" ref="W70:AT70" si="44">IF(W28="","",W28)</f>
        <v/>
      </c>
      <c r="X70" t="str">
        <f t="shared" si="44"/>
        <v/>
      </c>
      <c r="Y70" t="str">
        <f t="shared" si="44"/>
        <v/>
      </c>
      <c r="Z70" t="str">
        <f t="shared" si="44"/>
        <v/>
      </c>
      <c r="AA70" t="str">
        <f t="shared" si="44"/>
        <v/>
      </c>
      <c r="AB70" t="str">
        <f t="shared" si="44"/>
        <v/>
      </c>
      <c r="AC70" t="str">
        <f t="shared" si="44"/>
        <v/>
      </c>
      <c r="AD70" t="str">
        <f t="shared" si="44"/>
        <v/>
      </c>
      <c r="AE70" t="str">
        <f t="shared" si="44"/>
        <v/>
      </c>
      <c r="AF70" t="str">
        <f t="shared" si="44"/>
        <v/>
      </c>
      <c r="AG70" t="str">
        <f t="shared" si="44"/>
        <v/>
      </c>
      <c r="AH70" t="str">
        <f t="shared" si="44"/>
        <v/>
      </c>
      <c r="AI70" t="str">
        <f t="shared" si="44"/>
        <v/>
      </c>
      <c r="AJ70" t="str">
        <f t="shared" si="44"/>
        <v/>
      </c>
      <c r="AK70" t="str">
        <f t="shared" si="44"/>
        <v/>
      </c>
      <c r="AL70" t="str">
        <f t="shared" si="44"/>
        <v/>
      </c>
      <c r="AM70" t="str">
        <f t="shared" si="44"/>
        <v/>
      </c>
      <c r="AN70" t="str">
        <f t="shared" si="44"/>
        <v/>
      </c>
      <c r="AO70" t="str">
        <f t="shared" si="44"/>
        <v/>
      </c>
      <c r="AP70" t="str">
        <f t="shared" si="44"/>
        <v/>
      </c>
      <c r="AQ70" t="str">
        <f t="shared" si="44"/>
        <v/>
      </c>
      <c r="AR70" t="str">
        <f t="shared" si="44"/>
        <v/>
      </c>
      <c r="AS70" t="str">
        <f t="shared" si="44"/>
        <v/>
      </c>
      <c r="AT70" t="str">
        <f t="shared" si="44"/>
        <v/>
      </c>
    </row>
    <row r="71" spans="1:49" ht="19" customHeight="1" x14ac:dyDescent="0.2">
      <c r="A71" t="str">
        <f t="shared" ref="A71:P71" si="45">IF(A30="","",A30)</f>
        <v/>
      </c>
      <c r="B71" t="str">
        <f t="shared" si="45"/>
        <v/>
      </c>
      <c r="C71" t="str">
        <f t="shared" si="45"/>
        <v>(5)</v>
      </c>
      <c r="F71">
        <f t="shared" ca="1" si="45"/>
        <v>2</v>
      </c>
      <c r="G71" s="25" t="str">
        <f t="shared" si="45"/>
        <v>ａ</v>
      </c>
      <c r="H71" s="25"/>
      <c r="I71" s="25" t="str">
        <f t="shared" si="45"/>
        <v>－</v>
      </c>
      <c r="J71" s="25"/>
      <c r="K71" s="25">
        <f t="shared" ca="1" si="45"/>
        <v>400</v>
      </c>
      <c r="L71" s="25"/>
      <c r="M71" s="25"/>
      <c r="N71" s="25" t="str">
        <f t="shared" si="45"/>
        <v>＝</v>
      </c>
      <c r="O71" s="25"/>
      <c r="P71" s="25">
        <f t="shared" ca="1" si="45"/>
        <v>1400</v>
      </c>
      <c r="Q71" s="25"/>
      <c r="R71" s="25"/>
      <c r="S71" s="25" t="str">
        <f>IF(S30="","",S30)</f>
        <v>＋</v>
      </c>
      <c r="T71" s="25"/>
      <c r="U71" s="25">
        <f ca="1">IF(U30="","",U30)</f>
        <v>4</v>
      </c>
      <c r="V71" s="25"/>
      <c r="W71" s="25" t="str">
        <f t="shared" ref="W71:AT71" si="46">IF(W30="","",W30)</f>
        <v>ａ</v>
      </c>
      <c r="X71" s="25"/>
      <c r="Y71" t="str">
        <f t="shared" si="46"/>
        <v/>
      </c>
      <c r="Z71" t="str">
        <f t="shared" si="46"/>
        <v/>
      </c>
      <c r="AA71" t="str">
        <f t="shared" si="46"/>
        <v/>
      </c>
      <c r="AB71" t="str">
        <f t="shared" si="46"/>
        <v/>
      </c>
      <c r="AC71" t="str">
        <f t="shared" si="46"/>
        <v/>
      </c>
      <c r="AD71" t="str">
        <f t="shared" si="46"/>
        <v/>
      </c>
      <c r="AE71" t="str">
        <f t="shared" si="46"/>
        <v/>
      </c>
      <c r="AF71" t="str">
        <f t="shared" si="46"/>
        <v/>
      </c>
      <c r="AG71" t="str">
        <f t="shared" si="46"/>
        <v/>
      </c>
      <c r="AH71" t="str">
        <f t="shared" si="46"/>
        <v/>
      </c>
      <c r="AI71" t="str">
        <f t="shared" si="46"/>
        <v/>
      </c>
      <c r="AJ71" t="str">
        <f t="shared" si="46"/>
        <v/>
      </c>
      <c r="AK71" t="str">
        <f t="shared" si="46"/>
        <v/>
      </c>
      <c r="AL71" t="str">
        <f t="shared" si="46"/>
        <v/>
      </c>
      <c r="AM71" t="str">
        <f t="shared" si="46"/>
        <v/>
      </c>
      <c r="AN71" t="str">
        <f t="shared" si="46"/>
        <v/>
      </c>
      <c r="AO71" t="str">
        <f t="shared" si="46"/>
        <v/>
      </c>
      <c r="AP71" t="str">
        <f t="shared" si="46"/>
        <v/>
      </c>
      <c r="AQ71" t="str">
        <f t="shared" si="46"/>
        <v/>
      </c>
      <c r="AR71" t="str">
        <f t="shared" si="46"/>
        <v/>
      </c>
      <c r="AS71" t="str">
        <f t="shared" si="46"/>
        <v/>
      </c>
      <c r="AT71" t="str">
        <f t="shared" si="46"/>
        <v/>
      </c>
    </row>
    <row r="72" spans="1:49" ht="19" customHeight="1" x14ac:dyDescent="0.2">
      <c r="A72" t="str">
        <f>IF(A31="","",A31)</f>
        <v/>
      </c>
      <c r="B72" t="str">
        <f>IF(B31="","",B31)</f>
        <v/>
      </c>
      <c r="C72" t="str">
        <f>IF(C31="","",C31)</f>
        <v/>
      </c>
      <c r="F72" t="str">
        <f>IF(F31="","",F31)</f>
        <v/>
      </c>
      <c r="G72" s="22" t="s">
        <v>93</v>
      </c>
      <c r="H72" s="22"/>
      <c r="I72" s="22" t="s">
        <v>58</v>
      </c>
      <c r="J72" s="22"/>
      <c r="K72" s="22">
        <f ca="1">K71/F71</f>
        <v>200</v>
      </c>
      <c r="L72" s="22"/>
      <c r="M72" s="22"/>
      <c r="N72" s="22" t="s">
        <v>59</v>
      </c>
      <c r="O72" s="22"/>
      <c r="P72" s="22">
        <f ca="1">P71/F71</f>
        <v>700</v>
      </c>
      <c r="Q72" s="22"/>
      <c r="R72" s="22"/>
      <c r="S72" s="22" t="s">
        <v>90</v>
      </c>
      <c r="T72" s="22"/>
      <c r="U72" s="22">
        <f ca="1">U71/F71</f>
        <v>2</v>
      </c>
      <c r="V72" s="22"/>
      <c r="W72" s="22" t="s">
        <v>93</v>
      </c>
      <c r="X72" s="22"/>
      <c r="Y72" t="str">
        <f t="shared" ref="Y72:AT72" si="47">IF(Y31="","",Y31)</f>
        <v/>
      </c>
      <c r="Z72" t="str">
        <f t="shared" si="47"/>
        <v/>
      </c>
      <c r="AA72" t="str">
        <f t="shared" si="47"/>
        <v/>
      </c>
      <c r="AB72" t="str">
        <f t="shared" si="47"/>
        <v/>
      </c>
      <c r="AC72" t="str">
        <f t="shared" si="47"/>
        <v/>
      </c>
      <c r="AD72" t="str">
        <f t="shared" si="47"/>
        <v/>
      </c>
      <c r="AE72" t="str">
        <f t="shared" si="47"/>
        <v/>
      </c>
      <c r="AF72" t="str">
        <f t="shared" si="47"/>
        <v/>
      </c>
      <c r="AG72" t="str">
        <f t="shared" si="47"/>
        <v/>
      </c>
      <c r="AH72" t="str">
        <f t="shared" si="47"/>
        <v/>
      </c>
      <c r="AI72" t="str">
        <f t="shared" si="47"/>
        <v/>
      </c>
      <c r="AJ72" t="str">
        <f t="shared" si="47"/>
        <v/>
      </c>
      <c r="AK72" t="str">
        <f t="shared" si="47"/>
        <v/>
      </c>
      <c r="AL72" t="str">
        <f t="shared" si="47"/>
        <v/>
      </c>
      <c r="AM72" t="str">
        <f t="shared" si="47"/>
        <v/>
      </c>
      <c r="AN72" t="str">
        <f t="shared" si="47"/>
        <v/>
      </c>
      <c r="AO72" t="str">
        <f t="shared" si="47"/>
        <v/>
      </c>
      <c r="AP72" t="str">
        <f t="shared" si="47"/>
        <v/>
      </c>
      <c r="AQ72" t="str">
        <f t="shared" si="47"/>
        <v/>
      </c>
      <c r="AR72" t="str">
        <f t="shared" si="47"/>
        <v/>
      </c>
      <c r="AS72" t="str">
        <f t="shared" si="47"/>
        <v/>
      </c>
      <c r="AT72" t="str">
        <f t="shared" si="47"/>
        <v/>
      </c>
      <c r="AU72" s="7">
        <f ca="1">1-U72</f>
        <v>-1</v>
      </c>
      <c r="AV72" s="7">
        <f ca="1">P72+K72</f>
        <v>900</v>
      </c>
    </row>
    <row r="73" spans="1:49" ht="19" customHeight="1" x14ac:dyDescent="0.2">
      <c r="F73" s="22" t="s">
        <v>226</v>
      </c>
      <c r="G73" s="22"/>
      <c r="H73" s="22" t="s">
        <v>46</v>
      </c>
      <c r="I73" s="22"/>
      <c r="J73" s="22">
        <f ca="1">U72</f>
        <v>2</v>
      </c>
      <c r="K73" s="22"/>
      <c r="L73" s="22" t="s">
        <v>225</v>
      </c>
      <c r="M73" s="22"/>
      <c r="N73" s="22" t="s">
        <v>208</v>
      </c>
      <c r="O73" s="22"/>
      <c r="P73" s="22">
        <f ca="1">P72</f>
        <v>700</v>
      </c>
      <c r="Q73" s="22"/>
      <c r="R73" s="22"/>
      <c r="S73" s="22" t="s">
        <v>53</v>
      </c>
      <c r="T73" s="22"/>
      <c r="U73" s="22">
        <f ca="1">K72</f>
        <v>200</v>
      </c>
      <c r="V73" s="22"/>
      <c r="W73" s="22"/>
      <c r="X73" s="10"/>
    </row>
    <row r="74" spans="1:49" ht="19" customHeight="1" x14ac:dyDescent="0.2">
      <c r="A74" t="str">
        <f>IF(A32="","",A32)</f>
        <v/>
      </c>
      <c r="B74" t="str">
        <f>IF(B32="","",B32)</f>
        <v/>
      </c>
      <c r="C74" t="str">
        <f>IF(C32="","",C32)</f>
        <v/>
      </c>
      <c r="F74" t="str">
        <f>IF(F32="","",F32)</f>
        <v/>
      </c>
      <c r="G74" s="8" t="str">
        <f>IF(G32="","",G32)</f>
        <v/>
      </c>
      <c r="H74" s="8" t="str">
        <f>IF(H32="","",H32)</f>
        <v/>
      </c>
      <c r="I74" s="8" t="str">
        <f>IF(I32="","",I32)</f>
        <v/>
      </c>
      <c r="J74" s="32" t="str">
        <f ca="1">IF(AU72=-1,"－",AU72)</f>
        <v>－</v>
      </c>
      <c r="K74" s="32"/>
      <c r="L74" s="22" t="s">
        <v>93</v>
      </c>
      <c r="M74" s="22"/>
      <c r="N74" s="22" t="s">
        <v>59</v>
      </c>
      <c r="O74" s="22"/>
      <c r="P74" s="22">
        <f ca="1">AV72</f>
        <v>900</v>
      </c>
      <c r="Q74" s="22"/>
      <c r="R74" s="22"/>
      <c r="S74" s="8" t="str">
        <f>IF(S32="","",S32)</f>
        <v/>
      </c>
      <c r="T74" s="8" t="str">
        <f>IF(T32="","",T32)</f>
        <v/>
      </c>
      <c r="U74" s="8" t="str">
        <f>IF(U32="","",U32)</f>
        <v/>
      </c>
      <c r="V74" s="8" t="str">
        <f>IF(V32="","",V32)</f>
        <v/>
      </c>
      <c r="W74" s="8" t="str">
        <f t="shared" ref="W74:AT74" si="48">IF(W32="","",W32)</f>
        <v/>
      </c>
      <c r="X74" s="8" t="str">
        <f t="shared" si="48"/>
        <v/>
      </c>
      <c r="Y74" t="str">
        <f t="shared" si="48"/>
        <v/>
      </c>
      <c r="Z74" t="str">
        <f t="shared" si="48"/>
        <v/>
      </c>
      <c r="AA74" t="str">
        <f t="shared" si="48"/>
        <v/>
      </c>
      <c r="AB74" t="str">
        <f t="shared" si="48"/>
        <v/>
      </c>
      <c r="AC74" t="str">
        <f t="shared" si="48"/>
        <v/>
      </c>
      <c r="AD74" t="str">
        <f t="shared" si="48"/>
        <v/>
      </c>
      <c r="AE74" t="str">
        <f t="shared" si="48"/>
        <v/>
      </c>
      <c r="AF74" t="str">
        <f t="shared" si="48"/>
        <v/>
      </c>
      <c r="AG74" t="str">
        <f t="shared" si="48"/>
        <v/>
      </c>
      <c r="AH74" t="str">
        <f t="shared" si="48"/>
        <v/>
      </c>
      <c r="AI74" t="str">
        <f t="shared" si="48"/>
        <v/>
      </c>
      <c r="AJ74" t="str">
        <f t="shared" si="48"/>
        <v/>
      </c>
      <c r="AK74" t="str">
        <f t="shared" si="48"/>
        <v/>
      </c>
      <c r="AL74" t="str">
        <f t="shared" si="48"/>
        <v/>
      </c>
      <c r="AM74" t="str">
        <f t="shared" si="48"/>
        <v/>
      </c>
      <c r="AN74" t="str">
        <f t="shared" si="48"/>
        <v/>
      </c>
      <c r="AO74" t="str">
        <f t="shared" si="48"/>
        <v/>
      </c>
      <c r="AP74" t="str">
        <f t="shared" si="48"/>
        <v/>
      </c>
      <c r="AQ74" t="str">
        <f t="shared" si="48"/>
        <v/>
      </c>
      <c r="AR74" t="str">
        <f t="shared" si="48"/>
        <v/>
      </c>
      <c r="AS74" t="str">
        <f t="shared" si="48"/>
        <v/>
      </c>
      <c r="AT74" t="str">
        <f t="shared" si="48"/>
        <v/>
      </c>
    </row>
    <row r="75" spans="1:49" ht="19" customHeight="1" x14ac:dyDescent="0.2">
      <c r="A75" t="str">
        <f t="shared" ref="A75:K75" si="49">IF(A33="","",A33)</f>
        <v/>
      </c>
      <c r="B75" t="str">
        <f t="shared" si="49"/>
        <v/>
      </c>
      <c r="C75" t="str">
        <f t="shared" si="49"/>
        <v/>
      </c>
      <c r="F75" t="str">
        <f t="shared" si="49"/>
        <v/>
      </c>
      <c r="G75" s="8" t="str">
        <f t="shared" si="49"/>
        <v/>
      </c>
      <c r="H75" s="8" t="str">
        <f t="shared" si="49"/>
        <v/>
      </c>
      <c r="I75" s="8" t="str">
        <f t="shared" si="49"/>
        <v/>
      </c>
      <c r="J75" s="8" t="str">
        <f t="shared" si="49"/>
        <v/>
      </c>
      <c r="K75" s="8" t="str">
        <f t="shared" si="49"/>
        <v/>
      </c>
      <c r="L75" s="22" t="s">
        <v>93</v>
      </c>
      <c r="M75" s="22"/>
      <c r="N75" s="22" t="s">
        <v>59</v>
      </c>
      <c r="O75" s="22"/>
      <c r="P75" s="22">
        <f ca="1">AV72/AU72</f>
        <v>-900</v>
      </c>
      <c r="Q75" s="22"/>
      <c r="R75" s="22"/>
      <c r="S75" s="22"/>
      <c r="T75" s="8" t="str">
        <f t="shared" ref="T75:U78" si="50">IF(T33="","",T33)</f>
        <v/>
      </c>
      <c r="U75" s="8" t="str">
        <f t="shared" si="50"/>
        <v/>
      </c>
      <c r="V75" s="8" t="str">
        <f>IF(V33="","",V33)</f>
        <v/>
      </c>
      <c r="W75" s="8" t="str">
        <f t="shared" ref="W75:AT75" si="51">IF(W33="","",W33)</f>
        <v/>
      </c>
      <c r="X75" s="8" t="str">
        <f t="shared" si="51"/>
        <v/>
      </c>
      <c r="Y75" t="str">
        <f t="shared" si="51"/>
        <v/>
      </c>
      <c r="Z75" t="str">
        <f t="shared" si="51"/>
        <v/>
      </c>
      <c r="AA75" t="str">
        <f t="shared" si="51"/>
        <v/>
      </c>
      <c r="AB75" t="str">
        <f t="shared" si="51"/>
        <v/>
      </c>
      <c r="AC75" t="str">
        <f t="shared" si="51"/>
        <v/>
      </c>
      <c r="AD75" t="str">
        <f t="shared" si="51"/>
        <v/>
      </c>
      <c r="AE75" t="str">
        <f t="shared" si="51"/>
        <v/>
      </c>
      <c r="AF75" t="str">
        <f t="shared" si="51"/>
        <v/>
      </c>
      <c r="AG75" t="str">
        <f t="shared" si="51"/>
        <v/>
      </c>
      <c r="AH75" t="str">
        <f t="shared" si="51"/>
        <v/>
      </c>
      <c r="AI75" t="str">
        <f t="shared" si="51"/>
        <v/>
      </c>
      <c r="AJ75" t="str">
        <f t="shared" si="51"/>
        <v/>
      </c>
      <c r="AK75" t="str">
        <f t="shared" si="51"/>
        <v/>
      </c>
      <c r="AL75" t="str">
        <f t="shared" si="51"/>
        <v/>
      </c>
      <c r="AM75" t="str">
        <f t="shared" si="51"/>
        <v/>
      </c>
      <c r="AN75" t="str">
        <f t="shared" si="51"/>
        <v/>
      </c>
      <c r="AO75" t="str">
        <f t="shared" si="51"/>
        <v/>
      </c>
      <c r="AP75" t="str">
        <f t="shared" si="51"/>
        <v/>
      </c>
      <c r="AQ75" t="str">
        <f t="shared" si="51"/>
        <v/>
      </c>
      <c r="AR75" t="str">
        <f t="shared" si="51"/>
        <v/>
      </c>
      <c r="AS75" t="str">
        <f t="shared" si="51"/>
        <v/>
      </c>
      <c r="AT75" t="str">
        <f t="shared" si="51"/>
        <v/>
      </c>
    </row>
    <row r="76" spans="1:49" ht="20.149999999999999" customHeight="1" x14ac:dyDescent="0.2">
      <c r="A76" t="str">
        <f t="shared" ref="A76:P76" si="52">IF(A34="","",A34)</f>
        <v/>
      </c>
      <c r="B76" t="str">
        <f t="shared" si="52"/>
        <v/>
      </c>
      <c r="C76" t="str">
        <f t="shared" si="52"/>
        <v/>
      </c>
      <c r="F76" t="str">
        <f t="shared" si="52"/>
        <v/>
      </c>
      <c r="G76" t="str">
        <f t="shared" si="52"/>
        <v/>
      </c>
      <c r="H76" t="str">
        <f t="shared" si="52"/>
        <v/>
      </c>
      <c r="I76" t="str">
        <f t="shared" si="52"/>
        <v/>
      </c>
      <c r="J76" t="str">
        <f t="shared" si="52"/>
        <v/>
      </c>
      <c r="K76" t="str">
        <f t="shared" si="52"/>
        <v/>
      </c>
      <c r="L76" t="str">
        <f t="shared" si="52"/>
        <v/>
      </c>
      <c r="M76" t="str">
        <f t="shared" si="52"/>
        <v/>
      </c>
      <c r="N76" t="str">
        <f t="shared" si="52"/>
        <v/>
      </c>
      <c r="O76" t="str">
        <f t="shared" si="52"/>
        <v/>
      </c>
      <c r="P76" t="str">
        <f t="shared" si="52"/>
        <v/>
      </c>
      <c r="Q76" t="str">
        <f t="shared" ref="Q76:S78" si="53">IF(Q34="","",Q34)</f>
        <v/>
      </c>
      <c r="R76" t="str">
        <f t="shared" si="53"/>
        <v/>
      </c>
      <c r="S76" t="str">
        <f t="shared" si="53"/>
        <v/>
      </c>
      <c r="T76" t="str">
        <f t="shared" si="50"/>
        <v/>
      </c>
      <c r="U76" t="str">
        <f t="shared" si="50"/>
        <v/>
      </c>
      <c r="V76" t="str">
        <f>IF(V34="","",V34)</f>
        <v/>
      </c>
      <c r="W76" t="str">
        <f t="shared" ref="W76:AT76" si="54">IF(W34="","",W34)</f>
        <v/>
      </c>
      <c r="X76" t="str">
        <f t="shared" si="54"/>
        <v/>
      </c>
      <c r="Y76" t="str">
        <f t="shared" si="54"/>
        <v/>
      </c>
      <c r="Z76" t="str">
        <f t="shared" si="54"/>
        <v/>
      </c>
      <c r="AA76" t="str">
        <f t="shared" si="54"/>
        <v/>
      </c>
      <c r="AB76" t="str">
        <f t="shared" si="54"/>
        <v/>
      </c>
      <c r="AC76" t="str">
        <f t="shared" si="54"/>
        <v/>
      </c>
      <c r="AD76" t="str">
        <f t="shared" si="54"/>
        <v/>
      </c>
      <c r="AE76" t="str">
        <f t="shared" si="54"/>
        <v/>
      </c>
      <c r="AF76" t="str">
        <f t="shared" si="54"/>
        <v/>
      </c>
      <c r="AG76" t="str">
        <f t="shared" si="54"/>
        <v/>
      </c>
      <c r="AH76" t="str">
        <f t="shared" si="54"/>
        <v/>
      </c>
      <c r="AI76" t="str">
        <f t="shared" si="54"/>
        <v/>
      </c>
      <c r="AJ76" t="str">
        <f t="shared" si="54"/>
        <v/>
      </c>
      <c r="AK76" t="str">
        <f t="shared" si="54"/>
        <v/>
      </c>
      <c r="AL76" t="str">
        <f t="shared" si="54"/>
        <v/>
      </c>
      <c r="AM76" t="str">
        <f t="shared" si="54"/>
        <v/>
      </c>
      <c r="AN76" t="str">
        <f t="shared" si="54"/>
        <v/>
      </c>
      <c r="AO76" t="str">
        <f t="shared" si="54"/>
        <v/>
      </c>
      <c r="AP76" t="str">
        <f t="shared" si="54"/>
        <v/>
      </c>
      <c r="AQ76" t="str">
        <f t="shared" si="54"/>
        <v/>
      </c>
      <c r="AR76" t="str">
        <f t="shared" si="54"/>
        <v/>
      </c>
      <c r="AS76" t="str">
        <f t="shared" si="54"/>
        <v/>
      </c>
      <c r="AT76" t="str">
        <f t="shared" si="54"/>
        <v/>
      </c>
    </row>
    <row r="77" spans="1:49" ht="20.149999999999999" customHeight="1" x14ac:dyDescent="0.2">
      <c r="A77" t="str">
        <f t="shared" ref="A77:P77" si="55">IF(A35="","",A35)</f>
        <v/>
      </c>
      <c r="B77" t="str">
        <f t="shared" si="55"/>
        <v/>
      </c>
      <c r="C77" t="str">
        <f t="shared" si="55"/>
        <v/>
      </c>
      <c r="F77" t="str">
        <f t="shared" si="55"/>
        <v/>
      </c>
      <c r="G77" t="str">
        <f t="shared" si="55"/>
        <v/>
      </c>
      <c r="H77" t="str">
        <f t="shared" si="55"/>
        <v/>
      </c>
      <c r="I77" t="str">
        <f t="shared" si="55"/>
        <v/>
      </c>
      <c r="J77" t="str">
        <f t="shared" si="55"/>
        <v/>
      </c>
      <c r="K77" t="str">
        <f t="shared" si="55"/>
        <v/>
      </c>
      <c r="L77" t="str">
        <f t="shared" si="55"/>
        <v/>
      </c>
      <c r="M77" t="str">
        <f t="shared" si="55"/>
        <v/>
      </c>
      <c r="N77" t="str">
        <f t="shared" si="55"/>
        <v/>
      </c>
      <c r="O77" t="str">
        <f t="shared" si="55"/>
        <v/>
      </c>
      <c r="P77" t="str">
        <f t="shared" si="55"/>
        <v/>
      </c>
      <c r="Q77" t="str">
        <f t="shared" si="53"/>
        <v/>
      </c>
      <c r="R77" t="str">
        <f t="shared" si="53"/>
        <v/>
      </c>
      <c r="S77" t="str">
        <f t="shared" si="53"/>
        <v/>
      </c>
      <c r="T77" t="str">
        <f t="shared" si="50"/>
        <v/>
      </c>
      <c r="U77" t="str">
        <f t="shared" si="50"/>
        <v/>
      </c>
      <c r="V77" t="str">
        <f>IF(V35="","",V35)</f>
        <v/>
      </c>
      <c r="W77" t="str">
        <f t="shared" ref="W77:AT77" si="56">IF(W35="","",W35)</f>
        <v/>
      </c>
      <c r="X77" t="str">
        <f t="shared" si="56"/>
        <v/>
      </c>
      <c r="Y77" t="str">
        <f t="shared" si="56"/>
        <v/>
      </c>
      <c r="Z77" t="str">
        <f t="shared" si="56"/>
        <v/>
      </c>
      <c r="AA77" t="str">
        <f t="shared" si="56"/>
        <v/>
      </c>
      <c r="AB77" t="str">
        <f t="shared" si="56"/>
        <v/>
      </c>
      <c r="AC77" t="str">
        <f t="shared" si="56"/>
        <v/>
      </c>
      <c r="AD77" t="str">
        <f t="shared" si="56"/>
        <v/>
      </c>
      <c r="AE77" t="str">
        <f t="shared" si="56"/>
        <v/>
      </c>
      <c r="AF77" t="str">
        <f t="shared" si="56"/>
        <v/>
      </c>
      <c r="AG77" t="str">
        <f t="shared" si="56"/>
        <v/>
      </c>
      <c r="AH77" t="str">
        <f t="shared" si="56"/>
        <v/>
      </c>
      <c r="AI77" t="str">
        <f t="shared" si="56"/>
        <v/>
      </c>
      <c r="AJ77" t="str">
        <f t="shared" si="56"/>
        <v/>
      </c>
      <c r="AK77" t="str">
        <f t="shared" si="56"/>
        <v/>
      </c>
      <c r="AL77" t="str">
        <f t="shared" si="56"/>
        <v/>
      </c>
      <c r="AM77" t="str">
        <f t="shared" si="56"/>
        <v/>
      </c>
      <c r="AN77" t="str">
        <f t="shared" si="56"/>
        <v/>
      </c>
      <c r="AO77" t="str">
        <f t="shared" si="56"/>
        <v/>
      </c>
      <c r="AP77" t="str">
        <f t="shared" si="56"/>
        <v/>
      </c>
      <c r="AQ77" t="str">
        <f t="shared" si="56"/>
        <v/>
      </c>
      <c r="AR77" t="str">
        <f t="shared" si="56"/>
        <v/>
      </c>
      <c r="AS77" t="str">
        <f t="shared" si="56"/>
        <v/>
      </c>
      <c r="AT77" t="str">
        <f t="shared" si="56"/>
        <v/>
      </c>
    </row>
    <row r="78" spans="1:49" ht="20.149999999999999" customHeight="1" x14ac:dyDescent="0.2">
      <c r="A78" t="str">
        <f t="shared" ref="A78:P78" si="57">IF(A36="","",A36)</f>
        <v/>
      </c>
      <c r="B78" t="str">
        <f t="shared" si="57"/>
        <v/>
      </c>
      <c r="C78" t="str">
        <f t="shared" si="57"/>
        <v/>
      </c>
      <c r="F78" t="str">
        <f t="shared" si="57"/>
        <v/>
      </c>
      <c r="G78" t="str">
        <f t="shared" si="57"/>
        <v/>
      </c>
      <c r="H78" t="str">
        <f t="shared" si="57"/>
        <v/>
      </c>
      <c r="I78" t="str">
        <f t="shared" si="57"/>
        <v/>
      </c>
      <c r="J78" t="str">
        <f t="shared" si="57"/>
        <v/>
      </c>
      <c r="K78" t="str">
        <f t="shared" si="57"/>
        <v/>
      </c>
      <c r="L78" t="str">
        <f t="shared" si="57"/>
        <v/>
      </c>
      <c r="M78" t="str">
        <f t="shared" si="57"/>
        <v/>
      </c>
      <c r="N78" t="str">
        <f t="shared" si="57"/>
        <v/>
      </c>
      <c r="O78" t="str">
        <f t="shared" si="57"/>
        <v/>
      </c>
      <c r="P78" t="str">
        <f t="shared" si="57"/>
        <v/>
      </c>
      <c r="Q78" t="str">
        <f t="shared" si="53"/>
        <v/>
      </c>
      <c r="R78" t="str">
        <f t="shared" si="53"/>
        <v/>
      </c>
      <c r="S78" t="str">
        <f t="shared" si="53"/>
        <v/>
      </c>
      <c r="T78" t="str">
        <f t="shared" si="50"/>
        <v/>
      </c>
      <c r="U78" t="str">
        <f t="shared" si="50"/>
        <v/>
      </c>
      <c r="V78" t="str">
        <f>IF(V36="","",V36)</f>
        <v/>
      </c>
      <c r="W78" t="str">
        <f t="shared" ref="W78:AT78" si="58">IF(W36="","",W36)</f>
        <v/>
      </c>
      <c r="X78" t="str">
        <f t="shared" si="58"/>
        <v/>
      </c>
      <c r="Y78" t="str">
        <f t="shared" si="58"/>
        <v/>
      </c>
      <c r="Z78" t="str">
        <f t="shared" si="58"/>
        <v/>
      </c>
      <c r="AA78" t="str">
        <f t="shared" si="58"/>
        <v/>
      </c>
      <c r="AB78" t="str">
        <f t="shared" si="58"/>
        <v/>
      </c>
      <c r="AC78" t="str">
        <f t="shared" si="58"/>
        <v/>
      </c>
      <c r="AD78" t="str">
        <f t="shared" si="58"/>
        <v/>
      </c>
      <c r="AE78" t="str">
        <f t="shared" si="58"/>
        <v/>
      </c>
      <c r="AF78" t="str">
        <f t="shared" si="58"/>
        <v/>
      </c>
      <c r="AG78" t="str">
        <f t="shared" si="58"/>
        <v/>
      </c>
      <c r="AH78" t="str">
        <f t="shared" si="58"/>
        <v/>
      </c>
      <c r="AI78" t="str">
        <f t="shared" si="58"/>
        <v/>
      </c>
      <c r="AJ78" t="str">
        <f t="shared" si="58"/>
        <v/>
      </c>
      <c r="AK78" t="str">
        <f t="shared" si="58"/>
        <v/>
      </c>
      <c r="AL78" t="str">
        <f t="shared" si="58"/>
        <v/>
      </c>
      <c r="AM78" t="str">
        <f t="shared" si="58"/>
        <v/>
      </c>
      <c r="AN78" t="str">
        <f t="shared" si="58"/>
        <v/>
      </c>
      <c r="AO78" t="str">
        <f t="shared" si="58"/>
        <v/>
      </c>
      <c r="AP78" t="str">
        <f t="shared" si="58"/>
        <v/>
      </c>
      <c r="AQ78" t="str">
        <f t="shared" si="58"/>
        <v/>
      </c>
      <c r="AR78" t="str">
        <f t="shared" si="58"/>
        <v/>
      </c>
      <c r="AS78" t="str">
        <f t="shared" si="58"/>
        <v/>
      </c>
      <c r="AT78" t="str">
        <f t="shared" si="58"/>
        <v/>
      </c>
    </row>
    <row r="79" spans="1:49" ht="20.149999999999999" customHeight="1" x14ac:dyDescent="0.2"/>
    <row r="80" spans="1:49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  <row r="101" ht="20.149999999999999" customHeight="1" x14ac:dyDescent="0.2"/>
    <row r="102" ht="20.149999999999999" customHeight="1" x14ac:dyDescent="0.2"/>
    <row r="103" ht="20.149999999999999" customHeight="1" x14ac:dyDescent="0.2"/>
    <row r="104" ht="20.149999999999999" customHeight="1" x14ac:dyDescent="0.2"/>
    <row r="105" ht="20.149999999999999" customHeight="1" x14ac:dyDescent="0.2"/>
  </sheetData>
  <mergeCells count="254">
    <mergeCell ref="L75:M75"/>
    <mergeCell ref="N75:O75"/>
    <mergeCell ref="P75:S75"/>
    <mergeCell ref="L74:M74"/>
    <mergeCell ref="G72:H72"/>
    <mergeCell ref="I72:J72"/>
    <mergeCell ref="K72:M72"/>
    <mergeCell ref="N72:O72"/>
    <mergeCell ref="N74:O74"/>
    <mergeCell ref="P66:Q66"/>
    <mergeCell ref="P72:R72"/>
    <mergeCell ref="S72:T72"/>
    <mergeCell ref="U72:V72"/>
    <mergeCell ref="L68:O68"/>
    <mergeCell ref="P64:Q64"/>
    <mergeCell ref="R66:T66"/>
    <mergeCell ref="J67:K67"/>
    <mergeCell ref="P74:R74"/>
    <mergeCell ref="H69:I70"/>
    <mergeCell ref="J69:K70"/>
    <mergeCell ref="L69:M70"/>
    <mergeCell ref="S71:T71"/>
    <mergeCell ref="U71:V71"/>
    <mergeCell ref="W71:X71"/>
    <mergeCell ref="G71:H71"/>
    <mergeCell ref="I71:J71"/>
    <mergeCell ref="J74:K74"/>
    <mergeCell ref="O61:Q61"/>
    <mergeCell ref="R62:S63"/>
    <mergeCell ref="Z63:AA63"/>
    <mergeCell ref="V62:W63"/>
    <mergeCell ref="X62:Y63"/>
    <mergeCell ref="J65:K65"/>
    <mergeCell ref="H65:I65"/>
    <mergeCell ref="L65:M65"/>
    <mergeCell ref="O65:P65"/>
    <mergeCell ref="Q65:R65"/>
    <mergeCell ref="T62:U63"/>
    <mergeCell ref="L64:N64"/>
    <mergeCell ref="R64:S64"/>
    <mergeCell ref="AJ55:AL55"/>
    <mergeCell ref="AJ56:AL56"/>
    <mergeCell ref="AG55:AI56"/>
    <mergeCell ref="Y58:AA58"/>
    <mergeCell ref="AA55:AB56"/>
    <mergeCell ref="AC55:AD56"/>
    <mergeCell ref="Z62:AA62"/>
    <mergeCell ref="Y59:Z59"/>
    <mergeCell ref="AA59:AB59"/>
    <mergeCell ref="N53:P53"/>
    <mergeCell ref="AE55:AF56"/>
    <mergeCell ref="Y53:Z53"/>
    <mergeCell ref="Y54:AA54"/>
    <mergeCell ref="F58:G58"/>
    <mergeCell ref="AB58:AC58"/>
    <mergeCell ref="AD58:AE58"/>
    <mergeCell ref="AF58:AH58"/>
    <mergeCell ref="O55:P55"/>
    <mergeCell ref="L55:N55"/>
    <mergeCell ref="Q55:R55"/>
    <mergeCell ref="S55:U55"/>
    <mergeCell ref="F57:G57"/>
    <mergeCell ref="I58:J58"/>
    <mergeCell ref="K58:M58"/>
    <mergeCell ref="N58:O58"/>
    <mergeCell ref="P58:Q58"/>
    <mergeCell ref="T58:U58"/>
    <mergeCell ref="V58:W58"/>
    <mergeCell ref="AC47:AD48"/>
    <mergeCell ref="AE47:AF48"/>
    <mergeCell ref="AI47:AJ47"/>
    <mergeCell ref="AI48:AJ48"/>
    <mergeCell ref="AG47:AH48"/>
    <mergeCell ref="AA47:AB48"/>
    <mergeCell ref="V51:W51"/>
    <mergeCell ref="X51:Y51"/>
    <mergeCell ref="U53:V53"/>
    <mergeCell ref="W53:X53"/>
    <mergeCell ref="V52:Z52"/>
    <mergeCell ref="AA51:AA52"/>
    <mergeCell ref="Q51:R52"/>
    <mergeCell ref="O47:P47"/>
    <mergeCell ref="M47:N47"/>
    <mergeCell ref="K47:L47"/>
    <mergeCell ref="Q47:S47"/>
    <mergeCell ref="M51:N52"/>
    <mergeCell ref="O50:S50"/>
    <mergeCell ref="S51:T52"/>
    <mergeCell ref="U51:U52"/>
    <mergeCell ref="V43:W43"/>
    <mergeCell ref="T44:X44"/>
    <mergeCell ref="Y43:Y44"/>
    <mergeCell ref="O45:P45"/>
    <mergeCell ref="W45:X45"/>
    <mergeCell ref="O43:P44"/>
    <mergeCell ref="Q43:R44"/>
    <mergeCell ref="S43:S44"/>
    <mergeCell ref="T43:U43"/>
    <mergeCell ref="U45:V45"/>
    <mergeCell ref="S45:T45"/>
    <mergeCell ref="Q45:R45"/>
    <mergeCell ref="K41:L42"/>
    <mergeCell ref="M41:N41"/>
    <mergeCell ref="F64:G64"/>
    <mergeCell ref="H64:I64"/>
    <mergeCell ref="J64:K64"/>
    <mergeCell ref="T60:U60"/>
    <mergeCell ref="R60:S60"/>
    <mergeCell ref="O60:P60"/>
    <mergeCell ref="J60:K60"/>
    <mergeCell ref="M60:N60"/>
    <mergeCell ref="F50:G50"/>
    <mergeCell ref="H49:I50"/>
    <mergeCell ref="J49:K50"/>
    <mergeCell ref="L49:L50"/>
    <mergeCell ref="M45:N45"/>
    <mergeCell ref="K45:L45"/>
    <mergeCell ref="I45:J45"/>
    <mergeCell ref="Q49:R49"/>
    <mergeCell ref="F51:G52"/>
    <mergeCell ref="H51:H52"/>
    <mergeCell ref="I51:J51"/>
    <mergeCell ref="K51:L52"/>
    <mergeCell ref="G45:H45"/>
    <mergeCell ref="F49:G49"/>
    <mergeCell ref="AO1:AP1"/>
    <mergeCell ref="AO38:AP38"/>
    <mergeCell ref="F4:G4"/>
    <mergeCell ref="H4:I4"/>
    <mergeCell ref="F5:J5"/>
    <mergeCell ref="K4:L5"/>
    <mergeCell ref="M4:N4"/>
    <mergeCell ref="W18:X18"/>
    <mergeCell ref="F18:G18"/>
    <mergeCell ref="H18:J18"/>
    <mergeCell ref="F12:G12"/>
    <mergeCell ref="Y18:AA18"/>
    <mergeCell ref="F24:G24"/>
    <mergeCell ref="H24:I24"/>
    <mergeCell ref="J24:K24"/>
    <mergeCell ref="L24:N24"/>
    <mergeCell ref="P24:Q24"/>
    <mergeCell ref="R24:S24"/>
    <mergeCell ref="P18:Q18"/>
    <mergeCell ref="R18:T18"/>
    <mergeCell ref="W30:X30"/>
    <mergeCell ref="G30:H30"/>
    <mergeCell ref="I30:J30"/>
    <mergeCell ref="K30:M30"/>
    <mergeCell ref="F11:G11"/>
    <mergeCell ref="G46:H46"/>
    <mergeCell ref="E46:F46"/>
    <mergeCell ref="Q46:R46"/>
    <mergeCell ref="H11:I12"/>
    <mergeCell ref="J11:K12"/>
    <mergeCell ref="L11:L12"/>
    <mergeCell ref="K18:L18"/>
    <mergeCell ref="M18:N18"/>
    <mergeCell ref="M11:N12"/>
    <mergeCell ref="N30:O30"/>
    <mergeCell ref="F43:G44"/>
    <mergeCell ref="H43:H44"/>
    <mergeCell ref="F41:G41"/>
    <mergeCell ref="H41:I41"/>
    <mergeCell ref="F42:J42"/>
    <mergeCell ref="I43:J43"/>
    <mergeCell ref="K43:L43"/>
    <mergeCell ref="I44:M44"/>
    <mergeCell ref="O41:P41"/>
    <mergeCell ref="M42:Q42"/>
    <mergeCell ref="M46:N46"/>
    <mergeCell ref="K46:L46"/>
    <mergeCell ref="N43:N44"/>
    <mergeCell ref="O4:P4"/>
    <mergeCell ref="M5:Q5"/>
    <mergeCell ref="O11:P11"/>
    <mergeCell ref="Q11:R11"/>
    <mergeCell ref="O12:S12"/>
    <mergeCell ref="U18:V18"/>
    <mergeCell ref="P30:R30"/>
    <mergeCell ref="S30:T30"/>
    <mergeCell ref="U30:V30"/>
    <mergeCell ref="W46:X46"/>
    <mergeCell ref="Q54:R54"/>
    <mergeCell ref="O54:P54"/>
    <mergeCell ref="O51:O52"/>
    <mergeCell ref="G54:H54"/>
    <mergeCell ref="S54:T54"/>
    <mergeCell ref="U54:V54"/>
    <mergeCell ref="W54:X54"/>
    <mergeCell ref="S46:T46"/>
    <mergeCell ref="O46:P46"/>
    <mergeCell ref="U46:V46"/>
    <mergeCell ref="M54:N54"/>
    <mergeCell ref="K54:L54"/>
    <mergeCell ref="I54:J54"/>
    <mergeCell ref="L53:M53"/>
    <mergeCell ref="M49:N50"/>
    <mergeCell ref="O49:P49"/>
    <mergeCell ref="I46:J46"/>
    <mergeCell ref="I52:J52"/>
    <mergeCell ref="P51:P52"/>
    <mergeCell ref="J53:K53"/>
    <mergeCell ref="H53:I53"/>
    <mergeCell ref="S53:T53"/>
    <mergeCell ref="Q53:R53"/>
    <mergeCell ref="J66:K66"/>
    <mergeCell ref="H66:I66"/>
    <mergeCell ref="L66:M66"/>
    <mergeCell ref="N66:O66"/>
    <mergeCell ref="Z60:AA60"/>
    <mergeCell ref="P57:Q57"/>
    <mergeCell ref="R57:T57"/>
    <mergeCell ref="U57:V57"/>
    <mergeCell ref="W57:X57"/>
    <mergeCell ref="Y57:AA57"/>
    <mergeCell ref="W59:X59"/>
    <mergeCell ref="T59:U59"/>
    <mergeCell ref="R59:S59"/>
    <mergeCell ref="P59:Q59"/>
    <mergeCell ref="H57:J57"/>
    <mergeCell ref="K57:L57"/>
    <mergeCell ref="M57:N57"/>
    <mergeCell ref="V61:X61"/>
    <mergeCell ref="V60:W60"/>
    <mergeCell ref="X60:Y60"/>
    <mergeCell ref="N59:O59"/>
    <mergeCell ref="K59:L59"/>
    <mergeCell ref="T61:U61"/>
    <mergeCell ref="R61:S61"/>
    <mergeCell ref="S73:T73"/>
    <mergeCell ref="U73:W73"/>
    <mergeCell ref="N73:O73"/>
    <mergeCell ref="L73:M73"/>
    <mergeCell ref="J73:K73"/>
    <mergeCell ref="H73:I73"/>
    <mergeCell ref="F67:G67"/>
    <mergeCell ref="D67:E67"/>
    <mergeCell ref="B67:C67"/>
    <mergeCell ref="L67:M67"/>
    <mergeCell ref="F73:G73"/>
    <mergeCell ref="P73:R73"/>
    <mergeCell ref="P71:R71"/>
    <mergeCell ref="H68:I68"/>
    <mergeCell ref="J68:K68"/>
    <mergeCell ref="E68:G68"/>
    <mergeCell ref="H67:I67"/>
    <mergeCell ref="N67:P67"/>
    <mergeCell ref="W72:X72"/>
    <mergeCell ref="N69:O70"/>
    <mergeCell ref="P69:R69"/>
    <mergeCell ref="P70:R70"/>
    <mergeCell ref="K71:M71"/>
    <mergeCell ref="N71:O71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&amp;L方程式&amp;R数学ドリル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U93"/>
  <sheetViews>
    <sheetView workbookViewId="0"/>
  </sheetViews>
  <sheetFormatPr defaultColWidth="9" defaultRowHeight="14" x14ac:dyDescent="0.2"/>
  <cols>
    <col min="1" max="43" width="1.75" customWidth="1"/>
    <col min="44" max="44" width="9" customWidth="1"/>
    <col min="45" max="46" width="9" style="16" customWidth="1"/>
    <col min="47" max="47" width="9" style="16"/>
  </cols>
  <sheetData>
    <row r="1" spans="1:42" ht="23.5" x14ac:dyDescent="0.2">
      <c r="D1" s="3" t="s">
        <v>261</v>
      </c>
      <c r="AM1" s="2" t="s">
        <v>0</v>
      </c>
      <c r="AN1" s="2"/>
      <c r="AO1" s="26"/>
      <c r="AP1" s="26"/>
    </row>
    <row r="2" spans="1:42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</row>
    <row r="3" spans="1:42" ht="20.149999999999999" customHeight="1" x14ac:dyDescent="0.2">
      <c r="A3" s="1" t="s">
        <v>233</v>
      </c>
      <c r="C3" t="s">
        <v>234</v>
      </c>
    </row>
    <row r="4" spans="1:42" ht="20.149999999999999" customHeight="1" x14ac:dyDescent="0.2">
      <c r="B4" s="1" t="s">
        <v>235</v>
      </c>
      <c r="C4" s="1"/>
      <c r="E4" s="25" t="s">
        <v>236</v>
      </c>
      <c r="F4" s="25"/>
      <c r="G4" s="9" t="s">
        <v>237</v>
      </c>
      <c r="H4" s="25">
        <f ca="1">O4*INT(RAND()*8+2)</f>
        <v>36</v>
      </c>
      <c r="I4" s="25"/>
      <c r="J4" s="25" t="s">
        <v>238</v>
      </c>
      <c r="K4" s="25"/>
      <c r="L4" s="25">
        <f ca="1">O4+INT(RAND()*2+1)</f>
        <v>6</v>
      </c>
      <c r="M4" s="25"/>
      <c r="N4" s="9" t="s">
        <v>239</v>
      </c>
      <c r="O4" s="25">
        <f ca="1">INT(RAND()*4+2)</f>
        <v>4</v>
      </c>
      <c r="P4" s="25"/>
    </row>
    <row r="5" spans="1:42" ht="20.149999999999999" customHeight="1" x14ac:dyDescent="0.2"/>
    <row r="6" spans="1:42" ht="20.149999999999999" customHeight="1" x14ac:dyDescent="0.2"/>
    <row r="7" spans="1:42" ht="20.149999999999999" customHeight="1" x14ac:dyDescent="0.2">
      <c r="B7" s="1" t="s">
        <v>240</v>
      </c>
      <c r="C7" s="1"/>
      <c r="E7" s="25">
        <f ca="1">INT(RAND()*5+3)</f>
        <v>5</v>
      </c>
      <c r="F7" s="25"/>
      <c r="G7" s="9" t="s">
        <v>239</v>
      </c>
      <c r="H7" s="25">
        <f ca="1">E7+(-1)^INT(RAND()*2)</f>
        <v>4</v>
      </c>
      <c r="I7" s="25"/>
      <c r="J7" s="25" t="s">
        <v>238</v>
      </c>
      <c r="K7" s="25"/>
      <c r="L7" s="25" t="s">
        <v>236</v>
      </c>
      <c r="M7" s="25"/>
      <c r="N7" s="9" t="s">
        <v>237</v>
      </c>
      <c r="O7" s="25">
        <f ca="1">H7*INT(RAND()*8+2)</f>
        <v>8</v>
      </c>
      <c r="P7" s="25"/>
    </row>
    <row r="8" spans="1:42" ht="20.149999999999999" customHeight="1" x14ac:dyDescent="0.2"/>
    <row r="9" spans="1:42" ht="20.149999999999999" customHeight="1" x14ac:dyDescent="0.2"/>
    <row r="10" spans="1:42" ht="20.149999999999999" customHeight="1" x14ac:dyDescent="0.2">
      <c r="B10" s="1" t="s">
        <v>241</v>
      </c>
      <c r="E10" s="25" t="s">
        <v>242</v>
      </c>
      <c r="F10" s="25"/>
      <c r="G10" s="9" t="s">
        <v>237</v>
      </c>
      <c r="H10" s="25">
        <f ca="1">O10*INT(RAND()*8+2)</f>
        <v>54</v>
      </c>
      <c r="I10" s="25"/>
      <c r="J10" s="25" t="s">
        <v>238</v>
      </c>
      <c r="K10" s="25"/>
      <c r="L10" s="25">
        <f ca="1">INT(RAND()*8+2)</f>
        <v>4</v>
      </c>
      <c r="M10" s="25"/>
      <c r="N10" s="9" t="s">
        <v>237</v>
      </c>
      <c r="O10" s="25">
        <f ca="1">INT(RAND()*8+2)</f>
        <v>9</v>
      </c>
      <c r="P10" s="25"/>
    </row>
    <row r="11" spans="1:42" ht="20.149999999999999" customHeight="1" x14ac:dyDescent="0.2">
      <c r="C11" s="1"/>
    </row>
    <row r="12" spans="1:42" ht="20.149999999999999" customHeight="1" x14ac:dyDescent="0.2"/>
    <row r="13" spans="1:42" ht="20.149999999999999" customHeight="1" x14ac:dyDescent="0.2">
      <c r="B13" s="1" t="s">
        <v>243</v>
      </c>
      <c r="E13" s="25">
        <f ca="1">INT(RAND()*9+1)*3</f>
        <v>6</v>
      </c>
      <c r="F13" s="25"/>
      <c r="G13" s="9" t="s">
        <v>237</v>
      </c>
      <c r="H13" s="25">
        <f ca="1">INT(RAND()*9+1)*3</f>
        <v>21</v>
      </c>
      <c r="I13" s="25"/>
      <c r="J13" s="25" t="s">
        <v>238</v>
      </c>
      <c r="K13" s="25"/>
      <c r="L13" s="25" t="s">
        <v>242</v>
      </c>
      <c r="M13" s="25"/>
      <c r="N13" s="9" t="s">
        <v>237</v>
      </c>
      <c r="O13" s="25">
        <f ca="1">INT(RAND()*4+1)*2</f>
        <v>6</v>
      </c>
      <c r="P13" s="25"/>
    </row>
    <row r="14" spans="1:42" ht="20.149999999999999" customHeight="1" x14ac:dyDescent="0.2"/>
    <row r="15" spans="1:42" ht="20.149999999999999" customHeight="1" x14ac:dyDescent="0.2"/>
    <row r="16" spans="1:42" ht="20.149999999999999" customHeight="1" x14ac:dyDescent="0.2">
      <c r="B16" s="1" t="s">
        <v>244</v>
      </c>
      <c r="E16" s="25" t="s">
        <v>242</v>
      </c>
      <c r="F16" s="25"/>
      <c r="G16" s="25" t="s">
        <v>237</v>
      </c>
      <c r="H16" s="29">
        <v>1</v>
      </c>
      <c r="I16" s="29"/>
      <c r="J16" s="25" t="s">
        <v>238</v>
      </c>
      <c r="K16" s="25"/>
      <c r="L16" s="25">
        <f ca="1">INT(RAND()*4+1)*2</f>
        <v>4</v>
      </c>
      <c r="M16" s="25"/>
      <c r="N16" s="25" t="s">
        <v>237</v>
      </c>
      <c r="O16" s="29">
        <f ca="1">INT(RAND()*5)*2+11</f>
        <v>11</v>
      </c>
      <c r="P16" s="29"/>
    </row>
    <row r="17" spans="2:46" ht="20.149999999999999" customHeight="1" x14ac:dyDescent="0.2">
      <c r="E17" s="25"/>
      <c r="F17" s="25"/>
      <c r="G17" s="25"/>
      <c r="H17" s="30">
        <v>2</v>
      </c>
      <c r="I17" s="30"/>
      <c r="J17" s="25"/>
      <c r="K17" s="25"/>
      <c r="L17" s="25"/>
      <c r="M17" s="25"/>
      <c r="N17" s="25"/>
      <c r="O17" s="30">
        <v>2</v>
      </c>
      <c r="P17" s="30"/>
    </row>
    <row r="18" spans="2:46" ht="20.149999999999999" customHeight="1" x14ac:dyDescent="0.2">
      <c r="C18" s="1"/>
    </row>
    <row r="19" spans="2:46" ht="20.149999999999999" customHeight="1" x14ac:dyDescent="0.2"/>
    <row r="20" spans="2:46" ht="20.149999999999999" customHeight="1" x14ac:dyDescent="0.2">
      <c r="B20" s="1" t="s">
        <v>245</v>
      </c>
      <c r="E20" s="25">
        <f ca="1">INT(RAND()*4+1)*2</f>
        <v>6</v>
      </c>
      <c r="F20" s="25"/>
      <c r="G20" s="25" t="s">
        <v>237</v>
      </c>
      <c r="H20" s="29">
        <f ca="1">AS20/GCD(AS20,AS21)</f>
        <v>13</v>
      </c>
      <c r="I20" s="29"/>
      <c r="J20" s="25" t="s">
        <v>238</v>
      </c>
      <c r="K20" s="25"/>
      <c r="L20" s="25" t="s">
        <v>242</v>
      </c>
      <c r="M20" s="25"/>
      <c r="N20" s="25" t="s">
        <v>237</v>
      </c>
      <c r="O20" s="29">
        <f ca="1">AT20/GCD(AT20,AT21)</f>
        <v>1</v>
      </c>
      <c r="P20" s="29"/>
      <c r="AS20" s="16">
        <f ca="1">AS21*INT(RAND()*5+1)+INT(RAND()*(AS21-1)+1)</f>
        <v>13</v>
      </c>
      <c r="AT20" s="16">
        <f ca="1">INT(RAND()*(AT21-1)+1)</f>
        <v>1</v>
      </c>
    </row>
    <row r="21" spans="2:46" ht="20.149999999999999" customHeight="1" x14ac:dyDescent="0.2">
      <c r="E21" s="25"/>
      <c r="F21" s="25"/>
      <c r="G21" s="25"/>
      <c r="H21" s="30">
        <f ca="1">AS21/GCD(AS21,AS20)</f>
        <v>9</v>
      </c>
      <c r="I21" s="30"/>
      <c r="J21" s="25"/>
      <c r="K21" s="25"/>
      <c r="L21" s="25"/>
      <c r="M21" s="25"/>
      <c r="N21" s="25"/>
      <c r="O21" s="30">
        <f ca="1">AT21/GCD(AT21,AT20)</f>
        <v>2</v>
      </c>
      <c r="P21" s="30"/>
      <c r="AS21" s="16">
        <f ca="1">INT(RAND()*8+2)</f>
        <v>9</v>
      </c>
      <c r="AT21" s="16">
        <f ca="1">INT(RAND()*8+2)</f>
        <v>2</v>
      </c>
    </row>
    <row r="22" spans="2:46" ht="20.149999999999999" customHeight="1" x14ac:dyDescent="0.2"/>
    <row r="23" spans="2:46" ht="20.149999999999999" customHeight="1" x14ac:dyDescent="0.2"/>
    <row r="24" spans="2:46" ht="20.149999999999999" customHeight="1" x14ac:dyDescent="0.2">
      <c r="B24" s="1" t="s">
        <v>246</v>
      </c>
      <c r="E24" s="25">
        <f ca="1">INT(RAND()*4+1)*2</f>
        <v>4</v>
      </c>
      <c r="F24" s="25"/>
      <c r="G24" s="25" t="s">
        <v>237</v>
      </c>
      <c r="H24" s="25" t="s">
        <v>242</v>
      </c>
      <c r="I24" s="25"/>
      <c r="J24" s="25" t="s">
        <v>238</v>
      </c>
      <c r="K24" s="25"/>
      <c r="L24" s="29">
        <f ca="1">AS24/GCD(AS24,AS25)</f>
        <v>2</v>
      </c>
      <c r="M24" s="29"/>
      <c r="N24" s="25" t="s">
        <v>237</v>
      </c>
      <c r="O24" s="29">
        <f ca="1">AT24/GCD(AT24,AT25)</f>
        <v>11</v>
      </c>
      <c r="P24" s="29"/>
      <c r="AS24" s="16">
        <f ca="1">INT(RAND()*(AS25-1)+1)</f>
        <v>6</v>
      </c>
      <c r="AT24" s="16">
        <f ca="1">AT25*INT(RAND()*2+1)+INT(RAND()*(AT25-1)+1)</f>
        <v>11</v>
      </c>
    </row>
    <row r="25" spans="2:46" ht="20.149999999999999" customHeight="1" x14ac:dyDescent="0.2">
      <c r="E25" s="25"/>
      <c r="F25" s="25"/>
      <c r="G25" s="25"/>
      <c r="H25" s="25"/>
      <c r="I25" s="25"/>
      <c r="J25" s="25"/>
      <c r="K25" s="25"/>
      <c r="L25" s="30">
        <f ca="1">AS25/GCD(AS25,AT24)</f>
        <v>9</v>
      </c>
      <c r="M25" s="30"/>
      <c r="N25" s="25"/>
      <c r="O25" s="30">
        <f ca="1">AT25/GCD(AT25,AT24)</f>
        <v>5</v>
      </c>
      <c r="P25" s="30"/>
      <c r="AS25" s="16">
        <f ca="1">INT(RAND()*8+2)</f>
        <v>9</v>
      </c>
      <c r="AT25" s="16">
        <f ca="1">INT(RAND()*8+2)</f>
        <v>5</v>
      </c>
    </row>
    <row r="26" spans="2:46" ht="20.149999999999999" customHeight="1" x14ac:dyDescent="0.2"/>
    <row r="27" spans="2:46" ht="20.149999999999999" customHeight="1" x14ac:dyDescent="0.2"/>
    <row r="28" spans="2:46" ht="20.149999999999999" customHeight="1" x14ac:dyDescent="0.2">
      <c r="B28" s="1" t="s">
        <v>252</v>
      </c>
      <c r="C28" s="1"/>
      <c r="E28" s="25" t="s">
        <v>242</v>
      </c>
      <c r="F28" s="25"/>
      <c r="G28" s="9" t="s">
        <v>237</v>
      </c>
      <c r="H28" t="s">
        <v>247</v>
      </c>
      <c r="L28">
        <f ca="1">INT(RAND()*5+1)</f>
        <v>3</v>
      </c>
      <c r="M28" t="s">
        <v>248</v>
      </c>
      <c r="N28" s="25" t="s">
        <v>238</v>
      </c>
      <c r="O28" s="25"/>
      <c r="P28" s="25">
        <f ca="1">INT(RAND()*5+5)</f>
        <v>5</v>
      </c>
      <c r="Q28" s="25"/>
      <c r="R28" s="9" t="s">
        <v>237</v>
      </c>
      <c r="S28" s="25">
        <f ca="1">INT(RAND()*3+2)</f>
        <v>4</v>
      </c>
      <c r="T28" s="25"/>
    </row>
    <row r="29" spans="2:46" ht="20.149999999999999" customHeight="1" x14ac:dyDescent="0.2"/>
    <row r="30" spans="2:46" ht="20.149999999999999" customHeight="1" x14ac:dyDescent="0.2"/>
    <row r="31" spans="2:46" ht="20.149999999999999" customHeight="1" x14ac:dyDescent="0.2">
      <c r="B31" s="1" t="s">
        <v>253</v>
      </c>
      <c r="E31" s="25" t="s">
        <v>242</v>
      </c>
      <c r="F31" s="25"/>
      <c r="G31" s="9" t="s">
        <v>237</v>
      </c>
      <c r="H31" t="s">
        <v>249</v>
      </c>
      <c r="I31" s="25">
        <f ca="1">INT(RAND()*8+2)</f>
        <v>9</v>
      </c>
      <c r="J31" s="25"/>
      <c r="K31" s="25" t="s">
        <v>250</v>
      </c>
      <c r="L31" s="25"/>
      <c r="M31" s="25" t="s">
        <v>242</v>
      </c>
      <c r="N31" s="25"/>
      <c r="O31" t="s">
        <v>251</v>
      </c>
      <c r="P31" s="25" t="s">
        <v>238</v>
      </c>
      <c r="Q31" s="25"/>
      <c r="R31" s="25">
        <f ca="1">INT(RAND()*5+5)</f>
        <v>9</v>
      </c>
      <c r="S31" s="25"/>
      <c r="T31" s="9" t="s">
        <v>237</v>
      </c>
      <c r="U31" s="25">
        <f ca="1">INT(RAND()*3+2)</f>
        <v>2</v>
      </c>
      <c r="V31" s="25"/>
    </row>
    <row r="32" spans="2:46" ht="20.149999999999999" customHeight="1" x14ac:dyDescent="0.2"/>
    <row r="33" spans="1:45" ht="20.149999999999999" customHeight="1" x14ac:dyDescent="0.2"/>
    <row r="34" spans="1:45" ht="20.149999999999999" customHeight="1" x14ac:dyDescent="0.2">
      <c r="B34" s="1" t="s">
        <v>254</v>
      </c>
      <c r="C34" s="1"/>
      <c r="E34" t="s">
        <v>247</v>
      </c>
      <c r="I34">
        <f ca="1">INT(RAND()*5+1)</f>
        <v>4</v>
      </c>
      <c r="J34" t="s">
        <v>248</v>
      </c>
      <c r="K34" s="9" t="s">
        <v>237</v>
      </c>
      <c r="M34" s="25">
        <f ca="1">INT(RAND()*5+5)</f>
        <v>8</v>
      </c>
      <c r="N34" s="25"/>
      <c r="O34" s="25" t="s">
        <v>238</v>
      </c>
      <c r="P34" s="25"/>
      <c r="Q34" s="25" t="s">
        <v>242</v>
      </c>
      <c r="R34" s="25"/>
      <c r="S34" s="9" t="s">
        <v>237</v>
      </c>
      <c r="T34" s="25">
        <f ca="1">INT(RAND()*3+2)</f>
        <v>2</v>
      </c>
      <c r="U34" s="25"/>
    </row>
    <row r="35" spans="1:45" ht="20.149999999999999" customHeight="1" x14ac:dyDescent="0.2"/>
    <row r="36" spans="1:45" ht="20.149999999999999" customHeight="1" x14ac:dyDescent="0.2"/>
    <row r="37" spans="1:45" ht="20.149999999999999" customHeight="1" x14ac:dyDescent="0.2"/>
    <row r="38" spans="1:45" ht="23.5" x14ac:dyDescent="0.2">
      <c r="A38" t="str">
        <f>IF(A1="","",A1)</f>
        <v/>
      </c>
      <c r="D38" s="3" t="str">
        <f>IF(D1="","",D1)</f>
        <v>比と比例式</v>
      </c>
      <c r="AM38" s="2" t="str">
        <f>IF(AM1="","",AM1)</f>
        <v>№</v>
      </c>
      <c r="AN38" s="2"/>
      <c r="AO38" s="26" t="str">
        <f>IF(AO1="","",AO1)</f>
        <v/>
      </c>
      <c r="AP38" s="26" t="str">
        <f>IF(AP1="","",AP1)</f>
        <v/>
      </c>
    </row>
    <row r="39" spans="1:45" ht="23.5" x14ac:dyDescent="0.2">
      <c r="A39" t="str">
        <f t="shared" ref="A39:C40" si="0">IF(A2="","",A2)</f>
        <v/>
      </c>
      <c r="E39" s="17" t="s">
        <v>183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</row>
    <row r="40" spans="1:45" ht="19" customHeight="1" x14ac:dyDescent="0.2">
      <c r="A40" t="str">
        <f t="shared" si="0"/>
        <v>１</v>
      </c>
      <c r="B40" t="str">
        <f t="shared" si="0"/>
        <v/>
      </c>
      <c r="C40" t="str">
        <f t="shared" si="0"/>
        <v>次の比例式を解きなさい。</v>
      </c>
    </row>
    <row r="41" spans="1:45" ht="19" customHeight="1" x14ac:dyDescent="0.2">
      <c r="A41" t="str">
        <f t="shared" ref="A41:B60" si="1">IF(A4="","",A4)</f>
        <v/>
      </c>
      <c r="B41" s="1" t="str">
        <f t="shared" si="1"/>
        <v>(1)</v>
      </c>
      <c r="C41" s="1"/>
      <c r="E41" s="25" t="str">
        <f t="shared" ref="E41:T41" si="2">IF(E4="","",E4)</f>
        <v>ｘ</v>
      </c>
      <c r="F41" s="25" t="str">
        <f t="shared" si="2"/>
        <v/>
      </c>
      <c r="G41" s="9" t="str">
        <f t="shared" si="2"/>
        <v>：</v>
      </c>
      <c r="H41" s="25">
        <f t="shared" ca="1" si="2"/>
        <v>36</v>
      </c>
      <c r="I41" s="25" t="str">
        <f t="shared" si="2"/>
        <v/>
      </c>
      <c r="J41" s="25" t="str">
        <f t="shared" si="2"/>
        <v>＝</v>
      </c>
      <c r="K41" s="25" t="str">
        <f t="shared" si="2"/>
        <v/>
      </c>
      <c r="L41" s="25">
        <f t="shared" ca="1" si="2"/>
        <v>6</v>
      </c>
      <c r="M41" s="25" t="str">
        <f t="shared" si="2"/>
        <v/>
      </c>
      <c r="N41" s="9" t="str">
        <f t="shared" si="2"/>
        <v>：</v>
      </c>
      <c r="O41" s="25">
        <f t="shared" ca="1" si="2"/>
        <v>4</v>
      </c>
      <c r="P41" s="25" t="str">
        <f t="shared" si="2"/>
        <v/>
      </c>
      <c r="Q41" t="str">
        <f t="shared" si="2"/>
        <v/>
      </c>
      <c r="R41" t="str">
        <f t="shared" si="2"/>
        <v/>
      </c>
      <c r="S41" t="str">
        <f t="shared" si="2"/>
        <v/>
      </c>
      <c r="T41" t="str">
        <f t="shared" si="2"/>
        <v/>
      </c>
      <c r="U41" s="36">
        <f ca="1">O41</f>
        <v>4</v>
      </c>
      <c r="V41" s="36"/>
      <c r="W41" s="36" t="str">
        <f>E41</f>
        <v>ｘ</v>
      </c>
      <c r="X41" s="36"/>
      <c r="Y41" s="36" t="s">
        <v>238</v>
      </c>
      <c r="Z41" s="36"/>
      <c r="AA41" s="36">
        <f ca="1">H41*L41</f>
        <v>216</v>
      </c>
      <c r="AB41" s="36"/>
      <c r="AC41" s="36"/>
      <c r="AD41" s="18" t="str">
        <f t="shared" ref="AD41:AQ41" si="3">IF(AD4="","",AD4)</f>
        <v/>
      </c>
      <c r="AE41" s="18" t="str">
        <f t="shared" si="3"/>
        <v/>
      </c>
      <c r="AF41" t="str">
        <f t="shared" si="3"/>
        <v/>
      </c>
      <c r="AG41" t="str">
        <f t="shared" si="3"/>
        <v/>
      </c>
      <c r="AH41" t="str">
        <f t="shared" si="3"/>
        <v/>
      </c>
      <c r="AI41" t="str">
        <f t="shared" si="3"/>
        <v/>
      </c>
      <c r="AJ41" t="str">
        <f t="shared" si="3"/>
        <v/>
      </c>
      <c r="AK41" t="str">
        <f t="shared" si="3"/>
        <v/>
      </c>
      <c r="AL41" t="str">
        <f t="shared" si="3"/>
        <v/>
      </c>
      <c r="AM41" t="str">
        <f t="shared" si="3"/>
        <v/>
      </c>
      <c r="AN41" t="str">
        <f t="shared" si="3"/>
        <v/>
      </c>
      <c r="AO41" t="str">
        <f t="shared" si="3"/>
        <v/>
      </c>
      <c r="AP41" t="str">
        <f t="shared" si="3"/>
        <v/>
      </c>
      <c r="AQ41" t="str">
        <f t="shared" si="3"/>
        <v/>
      </c>
    </row>
    <row r="42" spans="1:45" ht="19" customHeight="1" x14ac:dyDescent="0.2">
      <c r="A42" t="str">
        <f t="shared" si="1"/>
        <v/>
      </c>
      <c r="B42" t="str">
        <f t="shared" si="1"/>
        <v/>
      </c>
      <c r="E42" t="str">
        <f t="shared" ref="E42:T42" si="4">IF(E5="","",E5)</f>
        <v/>
      </c>
      <c r="F42" t="str">
        <f t="shared" si="4"/>
        <v/>
      </c>
      <c r="G42" t="str">
        <f t="shared" si="4"/>
        <v/>
      </c>
      <c r="H42" t="str">
        <f t="shared" si="4"/>
        <v/>
      </c>
      <c r="I42" t="str">
        <f t="shared" si="4"/>
        <v/>
      </c>
      <c r="J42" t="str">
        <f t="shared" si="4"/>
        <v/>
      </c>
      <c r="K42" t="str">
        <f t="shared" si="4"/>
        <v/>
      </c>
      <c r="L42" t="str">
        <f t="shared" si="4"/>
        <v/>
      </c>
      <c r="M42" t="str">
        <f t="shared" si="4"/>
        <v/>
      </c>
      <c r="N42" t="str">
        <f t="shared" si="4"/>
        <v/>
      </c>
      <c r="O42" t="str">
        <f t="shared" si="4"/>
        <v/>
      </c>
      <c r="P42" t="str">
        <f t="shared" si="4"/>
        <v/>
      </c>
      <c r="Q42" t="str">
        <f t="shared" si="4"/>
        <v/>
      </c>
      <c r="R42" t="str">
        <f t="shared" si="4"/>
        <v/>
      </c>
      <c r="S42" t="str">
        <f t="shared" si="4"/>
        <v/>
      </c>
      <c r="T42" t="str">
        <f t="shared" si="4"/>
        <v/>
      </c>
      <c r="U42" s="18" t="str">
        <f>IF(U5="","",U5)</f>
        <v/>
      </c>
      <c r="V42" s="18" t="str">
        <f>IF(V5="","",V5)</f>
        <v/>
      </c>
      <c r="W42" s="36" t="s">
        <v>242</v>
      </c>
      <c r="X42" s="36"/>
      <c r="Y42" s="36" t="s">
        <v>238</v>
      </c>
      <c r="Z42" s="36"/>
      <c r="AA42" s="36">
        <f ca="1">IF(AS42/AS43=INT(AS42/AS43),AS42/AS43,"")</f>
        <v>54</v>
      </c>
      <c r="AB42" s="36"/>
      <c r="AC42" s="36"/>
      <c r="AD42" s="34" t="str">
        <f ca="1">IF(AA42="",AS42/GCD(AS42,AS43),"")</f>
        <v/>
      </c>
      <c r="AE42" s="34"/>
      <c r="AF42" s="34"/>
      <c r="AG42" t="str">
        <f t="shared" ref="AG42:AR42" si="5">IF(AF5="","",AF5)</f>
        <v/>
      </c>
      <c r="AH42" t="str">
        <f t="shared" si="5"/>
        <v/>
      </c>
      <c r="AI42" t="str">
        <f t="shared" si="5"/>
        <v/>
      </c>
      <c r="AJ42" t="str">
        <f t="shared" si="5"/>
        <v/>
      </c>
      <c r="AK42" t="str">
        <f t="shared" si="5"/>
        <v/>
      </c>
      <c r="AL42" t="str">
        <f t="shared" si="5"/>
        <v/>
      </c>
      <c r="AM42" t="str">
        <f t="shared" si="5"/>
        <v/>
      </c>
      <c r="AN42" t="str">
        <f t="shared" si="5"/>
        <v/>
      </c>
      <c r="AO42" t="str">
        <f t="shared" si="5"/>
        <v/>
      </c>
      <c r="AP42" t="str">
        <f t="shared" si="5"/>
        <v/>
      </c>
      <c r="AQ42" t="str">
        <f t="shared" si="5"/>
        <v/>
      </c>
      <c r="AR42" t="str">
        <f t="shared" si="5"/>
        <v/>
      </c>
      <c r="AS42" s="16">
        <f ca="1">AA41</f>
        <v>216</v>
      </c>
    </row>
    <row r="43" spans="1:45" ht="19" customHeight="1" x14ac:dyDescent="0.2">
      <c r="A43" t="str">
        <f t="shared" si="1"/>
        <v/>
      </c>
      <c r="B43" t="str">
        <f t="shared" si="1"/>
        <v/>
      </c>
      <c r="E43" t="str">
        <f t="shared" ref="E43:T43" si="6">IF(E6="","",E6)</f>
        <v/>
      </c>
      <c r="F43" t="str">
        <f t="shared" si="6"/>
        <v/>
      </c>
      <c r="G43" t="str">
        <f t="shared" si="6"/>
        <v/>
      </c>
      <c r="H43" t="str">
        <f t="shared" si="6"/>
        <v/>
      </c>
      <c r="I43" t="str">
        <f t="shared" si="6"/>
        <v/>
      </c>
      <c r="J43" t="str">
        <f t="shared" si="6"/>
        <v/>
      </c>
      <c r="K43" t="str">
        <f t="shared" si="6"/>
        <v/>
      </c>
      <c r="L43" t="str">
        <f t="shared" si="6"/>
        <v/>
      </c>
      <c r="M43" t="str">
        <f t="shared" si="6"/>
        <v/>
      </c>
      <c r="N43" t="str">
        <f t="shared" si="6"/>
        <v/>
      </c>
      <c r="O43" t="str">
        <f t="shared" si="6"/>
        <v/>
      </c>
      <c r="P43" t="str">
        <f t="shared" si="6"/>
        <v/>
      </c>
      <c r="Q43" t="str">
        <f t="shared" si="6"/>
        <v/>
      </c>
      <c r="R43" t="str">
        <f t="shared" si="6"/>
        <v/>
      </c>
      <c r="S43" t="str">
        <f t="shared" si="6"/>
        <v/>
      </c>
      <c r="T43" t="str">
        <f t="shared" si="6"/>
        <v/>
      </c>
      <c r="U43" s="18" t="str">
        <f>IF(U6="","",U6)</f>
        <v/>
      </c>
      <c r="V43" s="18" t="str">
        <f>IF(V6="","",V6)</f>
        <v/>
      </c>
      <c r="W43" s="36"/>
      <c r="X43" s="36"/>
      <c r="Y43" s="36"/>
      <c r="Z43" s="36"/>
      <c r="AA43" s="36"/>
      <c r="AB43" s="36"/>
      <c r="AC43" s="36"/>
      <c r="AD43" s="36" t="str">
        <f ca="1">IF(AA42="",AS43/GCD(AS43,AS42),"")</f>
        <v/>
      </c>
      <c r="AE43" s="36"/>
      <c r="AF43" s="36"/>
      <c r="AG43" t="str">
        <f t="shared" ref="AG43:AR43" si="7">IF(AF6="","",AF6)</f>
        <v/>
      </c>
      <c r="AH43" t="str">
        <f t="shared" si="7"/>
        <v/>
      </c>
      <c r="AI43" t="str">
        <f t="shared" si="7"/>
        <v/>
      </c>
      <c r="AJ43" t="str">
        <f t="shared" si="7"/>
        <v/>
      </c>
      <c r="AK43" t="str">
        <f t="shared" si="7"/>
        <v/>
      </c>
      <c r="AL43" t="str">
        <f t="shared" si="7"/>
        <v/>
      </c>
      <c r="AM43" t="str">
        <f t="shared" si="7"/>
        <v/>
      </c>
      <c r="AN43" t="str">
        <f t="shared" si="7"/>
        <v/>
      </c>
      <c r="AO43" t="str">
        <f t="shared" si="7"/>
        <v/>
      </c>
      <c r="AP43" t="str">
        <f t="shared" si="7"/>
        <v/>
      </c>
      <c r="AQ43" t="str">
        <f t="shared" si="7"/>
        <v/>
      </c>
      <c r="AR43" t="str">
        <f t="shared" si="7"/>
        <v/>
      </c>
      <c r="AS43" s="16">
        <f ca="1">U41</f>
        <v>4</v>
      </c>
    </row>
    <row r="44" spans="1:45" ht="19" customHeight="1" x14ac:dyDescent="0.2">
      <c r="A44" t="str">
        <f t="shared" si="1"/>
        <v/>
      </c>
      <c r="B44" s="1" t="str">
        <f t="shared" si="1"/>
        <v>(2)</v>
      </c>
      <c r="C44" s="1"/>
      <c r="E44" s="25">
        <f t="shared" ref="E44:T44" ca="1" si="8">IF(E7="","",E7)</f>
        <v>5</v>
      </c>
      <c r="F44" s="25" t="str">
        <f t="shared" si="8"/>
        <v/>
      </c>
      <c r="G44" s="9" t="str">
        <f t="shared" si="8"/>
        <v>：</v>
      </c>
      <c r="H44" s="25">
        <f t="shared" ca="1" si="8"/>
        <v>4</v>
      </c>
      <c r="I44" s="25" t="str">
        <f t="shared" si="8"/>
        <v/>
      </c>
      <c r="J44" s="25" t="str">
        <f t="shared" si="8"/>
        <v>＝</v>
      </c>
      <c r="K44" s="25" t="str">
        <f t="shared" si="8"/>
        <v/>
      </c>
      <c r="L44" s="25" t="str">
        <f t="shared" si="8"/>
        <v>ｘ</v>
      </c>
      <c r="M44" s="25" t="str">
        <f t="shared" si="8"/>
        <v/>
      </c>
      <c r="N44" s="9" t="str">
        <f t="shared" si="8"/>
        <v>：</v>
      </c>
      <c r="O44" s="25">
        <f t="shared" ca="1" si="8"/>
        <v>8</v>
      </c>
      <c r="P44" s="25" t="str">
        <f t="shared" si="8"/>
        <v/>
      </c>
      <c r="Q44" t="str">
        <f t="shared" si="8"/>
        <v/>
      </c>
      <c r="R44" t="str">
        <f t="shared" si="8"/>
        <v/>
      </c>
      <c r="S44" t="str">
        <f t="shared" si="8"/>
        <v/>
      </c>
      <c r="T44" t="str">
        <f t="shared" si="8"/>
        <v/>
      </c>
      <c r="U44" s="36">
        <f ca="1">H44</f>
        <v>4</v>
      </c>
      <c r="V44" s="36"/>
      <c r="W44" s="36" t="str">
        <f>L44</f>
        <v>ｘ</v>
      </c>
      <c r="X44" s="36"/>
      <c r="Y44" s="36" t="s">
        <v>238</v>
      </c>
      <c r="Z44" s="36"/>
      <c r="AA44" s="36">
        <f ca="1">E44*O44</f>
        <v>40</v>
      </c>
      <c r="AB44" s="36"/>
      <c r="AC44" s="36"/>
      <c r="AD44" s="18" t="str">
        <f>IF(AD7="","",AD7)</f>
        <v/>
      </c>
      <c r="AE44" s="18" t="str">
        <f>IF(AE7="","",AE7)</f>
        <v/>
      </c>
      <c r="AF44" t="str">
        <f>IF(AF7="","",AF7)</f>
        <v/>
      </c>
    </row>
    <row r="45" spans="1:45" ht="19" customHeight="1" x14ac:dyDescent="0.2">
      <c r="A45" t="str">
        <f t="shared" si="1"/>
        <v/>
      </c>
      <c r="B45" t="str">
        <f t="shared" si="1"/>
        <v/>
      </c>
      <c r="E45" t="str">
        <f t="shared" ref="E45:T45" si="9">IF(E8="","",E8)</f>
        <v/>
      </c>
      <c r="F45" t="str">
        <f t="shared" si="9"/>
        <v/>
      </c>
      <c r="G45" t="str">
        <f t="shared" si="9"/>
        <v/>
      </c>
      <c r="H45" t="str">
        <f t="shared" si="9"/>
        <v/>
      </c>
      <c r="I45" t="str">
        <f t="shared" si="9"/>
        <v/>
      </c>
      <c r="J45" t="str">
        <f t="shared" si="9"/>
        <v/>
      </c>
      <c r="K45" t="str">
        <f t="shared" si="9"/>
        <v/>
      </c>
      <c r="L45" t="str">
        <f t="shared" si="9"/>
        <v/>
      </c>
      <c r="M45" t="str">
        <f t="shared" si="9"/>
        <v/>
      </c>
      <c r="N45" t="str">
        <f t="shared" si="9"/>
        <v/>
      </c>
      <c r="O45" t="str">
        <f t="shared" si="9"/>
        <v/>
      </c>
      <c r="P45" t="str">
        <f t="shared" si="9"/>
        <v/>
      </c>
      <c r="Q45" t="str">
        <f t="shared" si="9"/>
        <v/>
      </c>
      <c r="R45" t="str">
        <f t="shared" si="9"/>
        <v/>
      </c>
      <c r="S45" t="str">
        <f t="shared" si="9"/>
        <v/>
      </c>
      <c r="T45" t="str">
        <f t="shared" si="9"/>
        <v/>
      </c>
      <c r="U45" s="18" t="str">
        <f>IF(U8="","",U8)</f>
        <v/>
      </c>
      <c r="V45" s="18" t="str">
        <f>IF(V8="","",V8)</f>
        <v/>
      </c>
      <c r="W45" s="36" t="s">
        <v>242</v>
      </c>
      <c r="X45" s="36"/>
      <c r="Y45" s="36" t="s">
        <v>238</v>
      </c>
      <c r="Z45" s="36"/>
      <c r="AA45" s="36">
        <f ca="1">IF(AS45/AS46=INT(AS45/AS46),AS45/AS46,"")</f>
        <v>10</v>
      </c>
      <c r="AB45" s="36"/>
      <c r="AC45" s="36"/>
      <c r="AD45" s="34" t="str">
        <f ca="1">IF(AA45="",AS45/GCD(AS45,AS46),"")</f>
        <v/>
      </c>
      <c r="AE45" s="34"/>
      <c r="AF45" s="34"/>
      <c r="AG45" t="str">
        <f t="shared" ref="AG45:AR45" si="10">IF(AF8="","",AF8)</f>
        <v/>
      </c>
      <c r="AH45" t="str">
        <f t="shared" si="10"/>
        <v/>
      </c>
      <c r="AI45" t="str">
        <f t="shared" si="10"/>
        <v/>
      </c>
      <c r="AJ45" t="str">
        <f t="shared" si="10"/>
        <v/>
      </c>
      <c r="AK45" t="str">
        <f t="shared" si="10"/>
        <v/>
      </c>
      <c r="AL45" t="str">
        <f t="shared" si="10"/>
        <v/>
      </c>
      <c r="AM45" t="str">
        <f t="shared" si="10"/>
        <v/>
      </c>
      <c r="AN45" t="str">
        <f t="shared" si="10"/>
        <v/>
      </c>
      <c r="AO45" t="str">
        <f t="shared" si="10"/>
        <v/>
      </c>
      <c r="AP45" t="str">
        <f t="shared" si="10"/>
        <v/>
      </c>
      <c r="AQ45" t="str">
        <f t="shared" si="10"/>
        <v/>
      </c>
      <c r="AR45" t="str">
        <f t="shared" si="10"/>
        <v/>
      </c>
      <c r="AS45" s="16">
        <f ca="1">AA44</f>
        <v>40</v>
      </c>
    </row>
    <row r="46" spans="1:45" ht="19" customHeight="1" x14ac:dyDescent="0.2">
      <c r="A46" t="str">
        <f t="shared" si="1"/>
        <v/>
      </c>
      <c r="B46" t="str">
        <f t="shared" si="1"/>
        <v/>
      </c>
      <c r="E46" t="str">
        <f t="shared" ref="E46:T46" si="11">IF(E9="","",E9)</f>
        <v/>
      </c>
      <c r="F46" t="str">
        <f t="shared" si="11"/>
        <v/>
      </c>
      <c r="G46" t="str">
        <f t="shared" si="11"/>
        <v/>
      </c>
      <c r="H46" t="str">
        <f t="shared" si="11"/>
        <v/>
      </c>
      <c r="I46" t="str">
        <f t="shared" si="11"/>
        <v/>
      </c>
      <c r="J46" t="str">
        <f t="shared" si="11"/>
        <v/>
      </c>
      <c r="K46" t="str">
        <f t="shared" si="11"/>
        <v/>
      </c>
      <c r="L46" t="str">
        <f t="shared" si="11"/>
        <v/>
      </c>
      <c r="M46" t="str">
        <f t="shared" si="11"/>
        <v/>
      </c>
      <c r="N46" t="str">
        <f t="shared" si="11"/>
        <v/>
      </c>
      <c r="O46" t="str">
        <f t="shared" si="11"/>
        <v/>
      </c>
      <c r="P46" t="str">
        <f t="shared" si="11"/>
        <v/>
      </c>
      <c r="Q46" t="str">
        <f t="shared" si="11"/>
        <v/>
      </c>
      <c r="R46" t="str">
        <f t="shared" si="11"/>
        <v/>
      </c>
      <c r="S46" t="str">
        <f t="shared" si="11"/>
        <v/>
      </c>
      <c r="T46" t="str">
        <f t="shared" si="11"/>
        <v/>
      </c>
      <c r="U46" s="18" t="str">
        <f>IF(U9="","",U9)</f>
        <v/>
      </c>
      <c r="V46" s="18" t="str">
        <f>IF(V9="","",V9)</f>
        <v/>
      </c>
      <c r="W46" s="36"/>
      <c r="X46" s="36"/>
      <c r="Y46" s="36"/>
      <c r="Z46" s="36"/>
      <c r="AA46" s="36"/>
      <c r="AB46" s="36"/>
      <c r="AC46" s="36"/>
      <c r="AD46" s="36" t="str">
        <f ca="1">IF(AA45="",AS46/GCD(AS46,AS45),"")</f>
        <v/>
      </c>
      <c r="AE46" s="36"/>
      <c r="AF46" s="36"/>
      <c r="AG46" t="str">
        <f t="shared" ref="AG46:AR46" si="12">IF(AF9="","",AF9)</f>
        <v/>
      </c>
      <c r="AH46" t="str">
        <f t="shared" si="12"/>
        <v/>
      </c>
      <c r="AI46" t="str">
        <f t="shared" si="12"/>
        <v/>
      </c>
      <c r="AJ46" t="str">
        <f t="shared" si="12"/>
        <v/>
      </c>
      <c r="AK46" t="str">
        <f t="shared" si="12"/>
        <v/>
      </c>
      <c r="AL46" t="str">
        <f t="shared" si="12"/>
        <v/>
      </c>
      <c r="AM46" t="str">
        <f t="shared" si="12"/>
        <v/>
      </c>
      <c r="AN46" t="str">
        <f t="shared" si="12"/>
        <v/>
      </c>
      <c r="AO46" t="str">
        <f t="shared" si="12"/>
        <v/>
      </c>
      <c r="AP46" t="str">
        <f t="shared" si="12"/>
        <v/>
      </c>
      <c r="AQ46" t="str">
        <f t="shared" si="12"/>
        <v/>
      </c>
      <c r="AR46" t="str">
        <f t="shared" si="12"/>
        <v/>
      </c>
      <c r="AS46" s="16">
        <f ca="1">U44</f>
        <v>4</v>
      </c>
    </row>
    <row r="47" spans="1:45" ht="19" customHeight="1" x14ac:dyDescent="0.2">
      <c r="A47" t="str">
        <f t="shared" si="1"/>
        <v/>
      </c>
      <c r="B47" s="1" t="str">
        <f t="shared" si="1"/>
        <v>(3)</v>
      </c>
      <c r="E47" s="25" t="str">
        <f t="shared" ref="E47:T47" si="13">IF(E10="","",E10)</f>
        <v>ｘ</v>
      </c>
      <c r="F47" s="25" t="str">
        <f t="shared" si="13"/>
        <v/>
      </c>
      <c r="G47" s="9" t="str">
        <f t="shared" si="13"/>
        <v>：</v>
      </c>
      <c r="H47" s="25">
        <f t="shared" ca="1" si="13"/>
        <v>54</v>
      </c>
      <c r="I47" s="25" t="str">
        <f t="shared" si="13"/>
        <v/>
      </c>
      <c r="J47" s="25" t="str">
        <f t="shared" si="13"/>
        <v>＝</v>
      </c>
      <c r="K47" s="25" t="str">
        <f t="shared" si="13"/>
        <v/>
      </c>
      <c r="L47" s="25">
        <f t="shared" ca="1" si="13"/>
        <v>4</v>
      </c>
      <c r="M47" s="25" t="str">
        <f t="shared" si="13"/>
        <v/>
      </c>
      <c r="N47" s="9" t="str">
        <f t="shared" si="13"/>
        <v>：</v>
      </c>
      <c r="O47" s="25">
        <f t="shared" ca="1" si="13"/>
        <v>9</v>
      </c>
      <c r="P47" s="25" t="str">
        <f t="shared" si="13"/>
        <v/>
      </c>
      <c r="Q47" t="str">
        <f t="shared" si="13"/>
        <v/>
      </c>
      <c r="R47" t="str">
        <f t="shared" si="13"/>
        <v/>
      </c>
      <c r="S47" t="str">
        <f t="shared" si="13"/>
        <v/>
      </c>
      <c r="T47" t="str">
        <f t="shared" si="13"/>
        <v/>
      </c>
      <c r="U47" s="36">
        <f ca="1">O47</f>
        <v>9</v>
      </c>
      <c r="V47" s="36"/>
      <c r="W47" s="36" t="str">
        <f>E47</f>
        <v>ｘ</v>
      </c>
      <c r="X47" s="36"/>
      <c r="Y47" s="36" t="s">
        <v>238</v>
      </c>
      <c r="Z47" s="36"/>
      <c r="AA47" s="36">
        <f ca="1">H47*L47</f>
        <v>216</v>
      </c>
      <c r="AB47" s="36"/>
      <c r="AC47" s="36"/>
      <c r="AD47" s="18" t="str">
        <f>IF(AD10="","",AD10)</f>
        <v/>
      </c>
      <c r="AE47" s="18" t="str">
        <f>IF(AE10="","",AE10)</f>
        <v/>
      </c>
      <c r="AF47" t="str">
        <f>IF(AF10="","",AF10)</f>
        <v/>
      </c>
    </row>
    <row r="48" spans="1:45" ht="19" customHeight="1" x14ac:dyDescent="0.2">
      <c r="A48" t="str">
        <f t="shared" si="1"/>
        <v/>
      </c>
      <c r="B48" t="str">
        <f t="shared" si="1"/>
        <v/>
      </c>
      <c r="C48" s="1"/>
      <c r="E48" t="str">
        <f t="shared" ref="E48:T48" si="14">IF(E11="","",E11)</f>
        <v/>
      </c>
      <c r="F48" t="str">
        <f t="shared" si="14"/>
        <v/>
      </c>
      <c r="G48" t="str">
        <f t="shared" si="14"/>
        <v/>
      </c>
      <c r="H48" t="str">
        <f t="shared" si="14"/>
        <v/>
      </c>
      <c r="I48" t="str">
        <f t="shared" si="14"/>
        <v/>
      </c>
      <c r="J48" t="str">
        <f t="shared" si="14"/>
        <v/>
      </c>
      <c r="K48" t="str">
        <f t="shared" si="14"/>
        <v/>
      </c>
      <c r="L48" t="str">
        <f t="shared" si="14"/>
        <v/>
      </c>
      <c r="M48" t="str">
        <f t="shared" si="14"/>
        <v/>
      </c>
      <c r="N48" t="str">
        <f t="shared" si="14"/>
        <v/>
      </c>
      <c r="O48" t="str">
        <f t="shared" si="14"/>
        <v/>
      </c>
      <c r="P48" t="str">
        <f t="shared" si="14"/>
        <v/>
      </c>
      <c r="Q48" t="str">
        <f t="shared" si="14"/>
        <v/>
      </c>
      <c r="R48" t="str">
        <f t="shared" si="14"/>
        <v/>
      </c>
      <c r="S48" t="str">
        <f t="shared" si="14"/>
        <v/>
      </c>
      <c r="T48" t="str">
        <f t="shared" si="14"/>
        <v/>
      </c>
      <c r="U48" s="18" t="str">
        <f>IF(U11="","",U11)</f>
        <v/>
      </c>
      <c r="V48" s="18" t="str">
        <f>IF(V11="","",V11)</f>
        <v/>
      </c>
      <c r="W48" s="36" t="s">
        <v>242</v>
      </c>
      <c r="X48" s="36"/>
      <c r="Y48" s="36" t="s">
        <v>238</v>
      </c>
      <c r="Z48" s="36"/>
      <c r="AA48" s="36">
        <f ca="1">IF(AS48/AS49=INT(AS48/AS49),AS48/AS49,"")</f>
        <v>24</v>
      </c>
      <c r="AB48" s="36"/>
      <c r="AC48" s="36"/>
      <c r="AD48" s="34" t="str">
        <f ca="1">IF(AA48="",AS48/GCD(AS48,AS49),"")</f>
        <v/>
      </c>
      <c r="AE48" s="34"/>
      <c r="AF48" s="34"/>
      <c r="AG48" t="str">
        <f t="shared" ref="AG48:AR48" si="15">IF(AF11="","",AF11)</f>
        <v/>
      </c>
      <c r="AH48" t="str">
        <f t="shared" si="15"/>
        <v/>
      </c>
      <c r="AI48" t="str">
        <f t="shared" si="15"/>
        <v/>
      </c>
      <c r="AJ48" t="str">
        <f t="shared" si="15"/>
        <v/>
      </c>
      <c r="AK48" t="str">
        <f t="shared" si="15"/>
        <v/>
      </c>
      <c r="AL48" t="str">
        <f t="shared" si="15"/>
        <v/>
      </c>
      <c r="AM48" t="str">
        <f t="shared" si="15"/>
        <v/>
      </c>
      <c r="AN48" t="str">
        <f t="shared" si="15"/>
        <v/>
      </c>
      <c r="AO48" t="str">
        <f t="shared" si="15"/>
        <v/>
      </c>
      <c r="AP48" t="str">
        <f t="shared" si="15"/>
        <v/>
      </c>
      <c r="AQ48" t="str">
        <f t="shared" si="15"/>
        <v/>
      </c>
      <c r="AR48" t="str">
        <f t="shared" si="15"/>
        <v/>
      </c>
      <c r="AS48" s="16">
        <f ca="1">AA47</f>
        <v>216</v>
      </c>
    </row>
    <row r="49" spans="1:47" ht="19" customHeight="1" x14ac:dyDescent="0.2">
      <c r="A49" t="str">
        <f t="shared" si="1"/>
        <v/>
      </c>
      <c r="B49" t="str">
        <f t="shared" si="1"/>
        <v/>
      </c>
      <c r="E49" t="str">
        <f t="shared" ref="E49:T49" si="16">IF(E12="","",E12)</f>
        <v/>
      </c>
      <c r="F49" t="str">
        <f t="shared" si="16"/>
        <v/>
      </c>
      <c r="G49" t="str">
        <f t="shared" si="16"/>
        <v/>
      </c>
      <c r="H49" t="str">
        <f t="shared" si="16"/>
        <v/>
      </c>
      <c r="I49" t="str">
        <f t="shared" si="16"/>
        <v/>
      </c>
      <c r="J49" t="str">
        <f t="shared" si="16"/>
        <v/>
      </c>
      <c r="K49" t="str">
        <f t="shared" si="16"/>
        <v/>
      </c>
      <c r="L49" t="str">
        <f t="shared" si="16"/>
        <v/>
      </c>
      <c r="M49" t="str">
        <f t="shared" si="16"/>
        <v/>
      </c>
      <c r="N49" t="str">
        <f t="shared" si="16"/>
        <v/>
      </c>
      <c r="O49" t="str">
        <f t="shared" si="16"/>
        <v/>
      </c>
      <c r="P49" t="str">
        <f t="shared" si="16"/>
        <v/>
      </c>
      <c r="Q49" t="str">
        <f t="shared" si="16"/>
        <v/>
      </c>
      <c r="R49" t="str">
        <f t="shared" si="16"/>
        <v/>
      </c>
      <c r="S49" t="str">
        <f t="shared" si="16"/>
        <v/>
      </c>
      <c r="T49" t="str">
        <f t="shared" si="16"/>
        <v/>
      </c>
      <c r="U49" s="18" t="str">
        <f>IF(U12="","",U12)</f>
        <v/>
      </c>
      <c r="V49" s="18" t="str">
        <f>IF(V12="","",V12)</f>
        <v/>
      </c>
      <c r="W49" s="36"/>
      <c r="X49" s="36"/>
      <c r="Y49" s="36"/>
      <c r="Z49" s="36"/>
      <c r="AA49" s="36"/>
      <c r="AB49" s="36"/>
      <c r="AC49" s="36"/>
      <c r="AD49" s="36" t="str">
        <f ca="1">IF(AA48="",AS49/GCD(AS49,AS48),"")</f>
        <v/>
      </c>
      <c r="AE49" s="36"/>
      <c r="AF49" s="36"/>
      <c r="AG49" t="str">
        <f t="shared" ref="AG49:AR49" si="17">IF(AF12="","",AF12)</f>
        <v/>
      </c>
      <c r="AH49" t="str">
        <f t="shared" si="17"/>
        <v/>
      </c>
      <c r="AI49" t="str">
        <f t="shared" si="17"/>
        <v/>
      </c>
      <c r="AJ49" t="str">
        <f t="shared" si="17"/>
        <v/>
      </c>
      <c r="AK49" t="str">
        <f t="shared" si="17"/>
        <v/>
      </c>
      <c r="AL49" t="str">
        <f t="shared" si="17"/>
        <v/>
      </c>
      <c r="AM49" t="str">
        <f t="shared" si="17"/>
        <v/>
      </c>
      <c r="AN49" t="str">
        <f t="shared" si="17"/>
        <v/>
      </c>
      <c r="AO49" t="str">
        <f t="shared" si="17"/>
        <v/>
      </c>
      <c r="AP49" t="str">
        <f t="shared" si="17"/>
        <v/>
      </c>
      <c r="AQ49" t="str">
        <f t="shared" si="17"/>
        <v/>
      </c>
      <c r="AR49" t="str">
        <f t="shared" si="17"/>
        <v/>
      </c>
      <c r="AS49" s="16">
        <f ca="1">U47</f>
        <v>9</v>
      </c>
    </row>
    <row r="50" spans="1:47" ht="19" customHeight="1" x14ac:dyDescent="0.2">
      <c r="A50" t="str">
        <f t="shared" si="1"/>
        <v/>
      </c>
      <c r="B50" s="1" t="str">
        <f t="shared" si="1"/>
        <v>(4)</v>
      </c>
      <c r="E50" s="25">
        <f t="shared" ref="E50:T50" ca="1" si="18">IF(E13="","",E13)</f>
        <v>6</v>
      </c>
      <c r="F50" s="25" t="str">
        <f t="shared" si="18"/>
        <v/>
      </c>
      <c r="G50" s="9" t="str">
        <f t="shared" si="18"/>
        <v>：</v>
      </c>
      <c r="H50" s="25">
        <f t="shared" ca="1" si="18"/>
        <v>21</v>
      </c>
      <c r="I50" s="25" t="str">
        <f t="shared" si="18"/>
        <v/>
      </c>
      <c r="J50" s="25" t="str">
        <f t="shared" si="18"/>
        <v>＝</v>
      </c>
      <c r="K50" s="25" t="str">
        <f t="shared" si="18"/>
        <v/>
      </c>
      <c r="L50" s="25" t="str">
        <f t="shared" si="18"/>
        <v>ｘ</v>
      </c>
      <c r="M50" s="25" t="str">
        <f t="shared" si="18"/>
        <v/>
      </c>
      <c r="N50" s="9" t="str">
        <f t="shared" si="18"/>
        <v>：</v>
      </c>
      <c r="O50" s="25">
        <f t="shared" ca="1" si="18"/>
        <v>6</v>
      </c>
      <c r="P50" s="25" t="str">
        <f t="shared" si="18"/>
        <v/>
      </c>
      <c r="Q50" t="str">
        <f t="shared" si="18"/>
        <v/>
      </c>
      <c r="R50" t="str">
        <f t="shared" si="18"/>
        <v/>
      </c>
      <c r="S50" t="str">
        <f t="shared" si="18"/>
        <v/>
      </c>
      <c r="T50" t="str">
        <f t="shared" si="18"/>
        <v/>
      </c>
      <c r="U50" s="36">
        <f ca="1">H50</f>
        <v>21</v>
      </c>
      <c r="V50" s="36"/>
      <c r="W50" s="36" t="str">
        <f>L50</f>
        <v>ｘ</v>
      </c>
      <c r="X50" s="36"/>
      <c r="Y50" s="36" t="s">
        <v>238</v>
      </c>
      <c r="Z50" s="36"/>
      <c r="AA50" s="36">
        <f ca="1">E50*O50</f>
        <v>36</v>
      </c>
      <c r="AB50" s="36"/>
      <c r="AC50" s="36"/>
      <c r="AD50" s="18" t="str">
        <f>IF(AD13="","",AD13)</f>
        <v/>
      </c>
      <c r="AE50" s="18" t="str">
        <f>IF(AE13="","",AE13)</f>
        <v/>
      </c>
      <c r="AF50" t="str">
        <f>IF(AF13="","",AF13)</f>
        <v/>
      </c>
    </row>
    <row r="51" spans="1:47" ht="19" customHeight="1" x14ac:dyDescent="0.2">
      <c r="A51" t="str">
        <f t="shared" si="1"/>
        <v/>
      </c>
      <c r="B51" t="str">
        <f t="shared" si="1"/>
        <v/>
      </c>
      <c r="E51" t="str">
        <f t="shared" ref="E51:T51" si="19">IF(E14="","",E14)</f>
        <v/>
      </c>
      <c r="F51" t="str">
        <f t="shared" si="19"/>
        <v/>
      </c>
      <c r="G51" t="str">
        <f t="shared" si="19"/>
        <v/>
      </c>
      <c r="H51" t="str">
        <f t="shared" si="19"/>
        <v/>
      </c>
      <c r="I51" t="str">
        <f t="shared" si="19"/>
        <v/>
      </c>
      <c r="J51" t="str">
        <f t="shared" si="19"/>
        <v/>
      </c>
      <c r="K51" t="str">
        <f t="shared" si="19"/>
        <v/>
      </c>
      <c r="L51" t="str">
        <f t="shared" si="19"/>
        <v/>
      </c>
      <c r="M51" t="str">
        <f t="shared" si="19"/>
        <v/>
      </c>
      <c r="N51" t="str">
        <f t="shared" si="19"/>
        <v/>
      </c>
      <c r="O51" t="str">
        <f t="shared" si="19"/>
        <v/>
      </c>
      <c r="P51" t="str">
        <f t="shared" si="19"/>
        <v/>
      </c>
      <c r="Q51" t="str">
        <f t="shared" si="19"/>
        <v/>
      </c>
      <c r="R51" t="str">
        <f t="shared" si="19"/>
        <v/>
      </c>
      <c r="S51" t="str">
        <f t="shared" si="19"/>
        <v/>
      </c>
      <c r="T51" t="str">
        <f t="shared" si="19"/>
        <v/>
      </c>
      <c r="U51" s="18" t="str">
        <f>IF(U14="","",U14)</f>
        <v/>
      </c>
      <c r="V51" s="18" t="str">
        <f>IF(V14="","",V14)</f>
        <v/>
      </c>
      <c r="W51" s="36" t="s">
        <v>242</v>
      </c>
      <c r="X51" s="36"/>
      <c r="Y51" s="36" t="s">
        <v>238</v>
      </c>
      <c r="Z51" s="36"/>
      <c r="AA51" s="36" t="str">
        <f ca="1">IF(AS51/AS52=INT(AS51/AS52),AS51/AS52,"")</f>
        <v/>
      </c>
      <c r="AB51" s="36"/>
      <c r="AC51" s="36"/>
      <c r="AD51" s="34">
        <f ca="1">IF(AA51="",AS51/GCD(AS51,AS52),"")</f>
        <v>12</v>
      </c>
      <c r="AE51" s="34"/>
      <c r="AF51" s="34"/>
      <c r="AG51" t="str">
        <f t="shared" ref="AG51:AR51" si="20">IF(AF14="","",AF14)</f>
        <v/>
      </c>
      <c r="AH51" t="str">
        <f t="shared" si="20"/>
        <v/>
      </c>
      <c r="AI51" t="str">
        <f t="shared" si="20"/>
        <v/>
      </c>
      <c r="AJ51" t="str">
        <f t="shared" si="20"/>
        <v/>
      </c>
      <c r="AK51" t="str">
        <f t="shared" si="20"/>
        <v/>
      </c>
      <c r="AL51" t="str">
        <f t="shared" si="20"/>
        <v/>
      </c>
      <c r="AM51" t="str">
        <f t="shared" si="20"/>
        <v/>
      </c>
      <c r="AN51" t="str">
        <f t="shared" si="20"/>
        <v/>
      </c>
      <c r="AO51" t="str">
        <f t="shared" si="20"/>
        <v/>
      </c>
      <c r="AP51" t="str">
        <f t="shared" si="20"/>
        <v/>
      </c>
      <c r="AQ51" t="str">
        <f t="shared" si="20"/>
        <v/>
      </c>
      <c r="AR51" t="str">
        <f t="shared" si="20"/>
        <v/>
      </c>
      <c r="AS51" s="16">
        <f ca="1">AA50</f>
        <v>36</v>
      </c>
    </row>
    <row r="52" spans="1:47" ht="19" customHeight="1" x14ac:dyDescent="0.2">
      <c r="A52" t="str">
        <f t="shared" si="1"/>
        <v/>
      </c>
      <c r="B52" t="str">
        <f t="shared" si="1"/>
        <v/>
      </c>
      <c r="E52" t="str">
        <f t="shared" ref="E52:T52" si="21">IF(E15="","",E15)</f>
        <v/>
      </c>
      <c r="F52" t="str">
        <f t="shared" si="21"/>
        <v/>
      </c>
      <c r="G52" t="str">
        <f t="shared" si="21"/>
        <v/>
      </c>
      <c r="H52" t="str">
        <f t="shared" si="21"/>
        <v/>
      </c>
      <c r="I52" t="str">
        <f t="shared" si="21"/>
        <v/>
      </c>
      <c r="J52" t="str">
        <f t="shared" si="21"/>
        <v/>
      </c>
      <c r="K52" t="str">
        <f t="shared" si="21"/>
        <v/>
      </c>
      <c r="L52" t="str">
        <f t="shared" si="21"/>
        <v/>
      </c>
      <c r="M52" t="str">
        <f t="shared" si="21"/>
        <v/>
      </c>
      <c r="N52" t="str">
        <f t="shared" si="21"/>
        <v/>
      </c>
      <c r="O52" t="str">
        <f t="shared" si="21"/>
        <v/>
      </c>
      <c r="P52" t="str">
        <f t="shared" si="21"/>
        <v/>
      </c>
      <c r="Q52" t="str">
        <f t="shared" si="21"/>
        <v/>
      </c>
      <c r="R52" t="str">
        <f t="shared" si="21"/>
        <v/>
      </c>
      <c r="S52" t="str">
        <f t="shared" si="21"/>
        <v/>
      </c>
      <c r="T52" t="str">
        <f t="shared" si="21"/>
        <v/>
      </c>
      <c r="U52" s="18" t="str">
        <f>IF(U15="","",U15)</f>
        <v/>
      </c>
      <c r="V52" s="18" t="str">
        <f>IF(V15="","",V15)</f>
        <v/>
      </c>
      <c r="W52" s="36"/>
      <c r="X52" s="36"/>
      <c r="Y52" s="36"/>
      <c r="Z52" s="36"/>
      <c r="AA52" s="36"/>
      <c r="AB52" s="36"/>
      <c r="AC52" s="36"/>
      <c r="AD52" s="36">
        <f ca="1">IF(AA51="",AS52/GCD(AS52,AS51),"")</f>
        <v>7</v>
      </c>
      <c r="AE52" s="36"/>
      <c r="AF52" s="36"/>
      <c r="AG52" t="str">
        <f t="shared" ref="AG52:AR52" si="22">IF(AF15="","",AF15)</f>
        <v/>
      </c>
      <c r="AH52" t="str">
        <f t="shared" si="22"/>
        <v/>
      </c>
      <c r="AI52" t="str">
        <f t="shared" si="22"/>
        <v/>
      </c>
      <c r="AJ52" t="str">
        <f t="shared" si="22"/>
        <v/>
      </c>
      <c r="AK52" t="str">
        <f t="shared" si="22"/>
        <v/>
      </c>
      <c r="AL52" t="str">
        <f t="shared" si="22"/>
        <v/>
      </c>
      <c r="AM52" t="str">
        <f t="shared" si="22"/>
        <v/>
      </c>
      <c r="AN52" t="str">
        <f t="shared" si="22"/>
        <v/>
      </c>
      <c r="AO52" t="str">
        <f t="shared" si="22"/>
        <v/>
      </c>
      <c r="AP52" t="str">
        <f t="shared" si="22"/>
        <v/>
      </c>
      <c r="AQ52" t="str">
        <f t="shared" si="22"/>
        <v/>
      </c>
      <c r="AR52" t="str">
        <f t="shared" si="22"/>
        <v/>
      </c>
      <c r="AS52" s="16">
        <f ca="1">U50</f>
        <v>21</v>
      </c>
    </row>
    <row r="53" spans="1:47" ht="19" customHeight="1" x14ac:dyDescent="0.2">
      <c r="A53" t="str">
        <f t="shared" si="1"/>
        <v/>
      </c>
      <c r="B53" s="1" t="str">
        <f t="shared" si="1"/>
        <v>(5)</v>
      </c>
      <c r="E53" s="25" t="str">
        <f t="shared" ref="E53:T53" si="23">IF(E16="","",E16)</f>
        <v>ｘ</v>
      </c>
      <c r="F53" s="25" t="str">
        <f t="shared" si="23"/>
        <v/>
      </c>
      <c r="G53" s="25" t="str">
        <f t="shared" si="23"/>
        <v>：</v>
      </c>
      <c r="H53" s="29">
        <f t="shared" si="23"/>
        <v>1</v>
      </c>
      <c r="I53" s="29" t="str">
        <f t="shared" si="23"/>
        <v/>
      </c>
      <c r="J53" s="25" t="str">
        <f t="shared" si="23"/>
        <v>＝</v>
      </c>
      <c r="K53" s="25" t="str">
        <f t="shared" si="23"/>
        <v/>
      </c>
      <c r="L53" s="25">
        <f t="shared" ca="1" si="23"/>
        <v>4</v>
      </c>
      <c r="M53" s="25" t="str">
        <f t="shared" si="23"/>
        <v/>
      </c>
      <c r="N53" s="25" t="str">
        <f t="shared" si="23"/>
        <v>：</v>
      </c>
      <c r="O53" s="29">
        <f t="shared" ca="1" si="23"/>
        <v>11</v>
      </c>
      <c r="P53" s="29" t="str">
        <f t="shared" si="23"/>
        <v/>
      </c>
      <c r="Q53" t="str">
        <f t="shared" si="23"/>
        <v/>
      </c>
      <c r="R53" t="str">
        <f t="shared" si="23"/>
        <v/>
      </c>
      <c r="S53" t="str">
        <f t="shared" si="23"/>
        <v/>
      </c>
      <c r="T53" t="str">
        <f t="shared" si="23"/>
        <v/>
      </c>
      <c r="U53" s="34">
        <f ca="1">O53</f>
        <v>11</v>
      </c>
      <c r="V53" s="34" t="str">
        <f>IF(V16="","",V16)</f>
        <v/>
      </c>
      <c r="W53" s="36" t="str">
        <f>E53</f>
        <v>ｘ</v>
      </c>
      <c r="X53" s="36"/>
      <c r="Y53" s="36" t="s">
        <v>238</v>
      </c>
      <c r="Z53" s="36"/>
      <c r="AA53" s="34">
        <f ca="1">H53*L53</f>
        <v>4</v>
      </c>
      <c r="AB53" s="34"/>
      <c r="AC53" s="34"/>
      <c r="AD53" t="str">
        <f t="shared" ref="AD53:AQ53" si="24">IF(AD16="","",AD16)</f>
        <v/>
      </c>
      <c r="AE53" t="str">
        <f t="shared" si="24"/>
        <v/>
      </c>
      <c r="AF53" t="str">
        <f t="shared" si="24"/>
        <v/>
      </c>
      <c r="AG53" t="str">
        <f t="shared" si="24"/>
        <v/>
      </c>
      <c r="AH53" t="str">
        <f t="shared" si="24"/>
        <v/>
      </c>
      <c r="AI53" t="str">
        <f t="shared" si="24"/>
        <v/>
      </c>
      <c r="AJ53" t="str">
        <f t="shared" si="24"/>
        <v/>
      </c>
      <c r="AK53" t="str">
        <f t="shared" si="24"/>
        <v/>
      </c>
      <c r="AL53" t="str">
        <f t="shared" si="24"/>
        <v/>
      </c>
      <c r="AM53" t="str">
        <f t="shared" si="24"/>
        <v/>
      </c>
      <c r="AN53" t="str">
        <f t="shared" si="24"/>
        <v/>
      </c>
      <c r="AO53" t="str">
        <f t="shared" si="24"/>
        <v/>
      </c>
      <c r="AP53" t="str">
        <f t="shared" si="24"/>
        <v/>
      </c>
      <c r="AQ53" t="str">
        <f t="shared" si="24"/>
        <v/>
      </c>
    </row>
    <row r="54" spans="1:47" ht="19" customHeight="1" x14ac:dyDescent="0.2">
      <c r="A54" t="str">
        <f t="shared" si="1"/>
        <v/>
      </c>
      <c r="B54" t="str">
        <f t="shared" si="1"/>
        <v/>
      </c>
      <c r="E54" s="25" t="str">
        <f t="shared" ref="E54:T54" si="25">IF(E17="","",E17)</f>
        <v/>
      </c>
      <c r="F54" s="25" t="str">
        <f t="shared" si="25"/>
        <v/>
      </c>
      <c r="G54" s="25" t="str">
        <f t="shared" si="25"/>
        <v/>
      </c>
      <c r="H54" s="30">
        <f t="shared" si="25"/>
        <v>2</v>
      </c>
      <c r="I54" s="30" t="str">
        <f t="shared" si="25"/>
        <v/>
      </c>
      <c r="J54" s="25" t="str">
        <f t="shared" si="25"/>
        <v/>
      </c>
      <c r="K54" s="25" t="str">
        <f t="shared" si="25"/>
        <v/>
      </c>
      <c r="L54" s="25" t="str">
        <f t="shared" si="25"/>
        <v/>
      </c>
      <c r="M54" s="25" t="str">
        <f t="shared" si="25"/>
        <v/>
      </c>
      <c r="N54" s="25" t="str">
        <f t="shared" si="25"/>
        <v/>
      </c>
      <c r="O54" s="30">
        <f t="shared" si="25"/>
        <v>2</v>
      </c>
      <c r="P54" s="30" t="str">
        <f t="shared" si="25"/>
        <v/>
      </c>
      <c r="Q54" t="str">
        <f t="shared" si="25"/>
        <v/>
      </c>
      <c r="R54" t="str">
        <f t="shared" si="25"/>
        <v/>
      </c>
      <c r="S54" t="str">
        <f t="shared" si="25"/>
        <v/>
      </c>
      <c r="T54" t="str">
        <f t="shared" si="25"/>
        <v/>
      </c>
      <c r="U54" s="36">
        <f>O54</f>
        <v>2</v>
      </c>
      <c r="V54" s="36" t="str">
        <f>IF(V17="","",V17)</f>
        <v/>
      </c>
      <c r="W54" s="36"/>
      <c r="X54" s="36"/>
      <c r="Y54" s="36"/>
      <c r="Z54" s="36"/>
      <c r="AA54" s="36">
        <f>H54</f>
        <v>2</v>
      </c>
      <c r="AB54" s="36"/>
      <c r="AC54" s="36"/>
      <c r="AD54" t="str">
        <f t="shared" ref="AD54:AQ54" si="26">IF(AD17="","",AD17)</f>
        <v/>
      </c>
      <c r="AE54" t="str">
        <f t="shared" si="26"/>
        <v/>
      </c>
      <c r="AF54" t="str">
        <f t="shared" si="26"/>
        <v/>
      </c>
      <c r="AG54" t="str">
        <f t="shared" si="26"/>
        <v/>
      </c>
      <c r="AH54" t="str">
        <f t="shared" si="26"/>
        <v/>
      </c>
      <c r="AI54" t="str">
        <f t="shared" si="26"/>
        <v/>
      </c>
      <c r="AJ54" t="str">
        <f t="shared" si="26"/>
        <v/>
      </c>
      <c r="AK54" t="str">
        <f t="shared" si="26"/>
        <v/>
      </c>
      <c r="AL54" t="str">
        <f t="shared" si="26"/>
        <v/>
      </c>
      <c r="AM54" t="str">
        <f t="shared" si="26"/>
        <v/>
      </c>
      <c r="AN54" t="str">
        <f t="shared" si="26"/>
        <v/>
      </c>
      <c r="AO54" t="str">
        <f t="shared" si="26"/>
        <v/>
      </c>
      <c r="AP54" t="str">
        <f t="shared" si="26"/>
        <v/>
      </c>
      <c r="AQ54" t="str">
        <f t="shared" si="26"/>
        <v/>
      </c>
    </row>
    <row r="55" spans="1:47" ht="19" customHeight="1" x14ac:dyDescent="0.2">
      <c r="A55" t="str">
        <f t="shared" si="1"/>
        <v/>
      </c>
      <c r="B55" t="str">
        <f t="shared" si="1"/>
        <v/>
      </c>
      <c r="C55" s="1"/>
      <c r="E55" t="str">
        <f t="shared" ref="E55:T55" si="27">IF(E18="","",E18)</f>
        <v/>
      </c>
      <c r="F55" t="str">
        <f t="shared" si="27"/>
        <v/>
      </c>
      <c r="G55" t="str">
        <f t="shared" si="27"/>
        <v/>
      </c>
      <c r="H55" t="str">
        <f t="shared" si="27"/>
        <v/>
      </c>
      <c r="I55" t="str">
        <f t="shared" si="27"/>
        <v/>
      </c>
      <c r="J55" t="str">
        <f t="shared" si="27"/>
        <v/>
      </c>
      <c r="K55" t="str">
        <f t="shared" si="27"/>
        <v/>
      </c>
      <c r="L55" t="str">
        <f t="shared" si="27"/>
        <v/>
      </c>
      <c r="M55" t="str">
        <f t="shared" si="27"/>
        <v/>
      </c>
      <c r="N55" t="str">
        <f t="shared" si="27"/>
        <v/>
      </c>
      <c r="O55" t="str">
        <f t="shared" si="27"/>
        <v/>
      </c>
      <c r="P55" t="str">
        <f t="shared" si="27"/>
        <v/>
      </c>
      <c r="Q55" t="str">
        <f t="shared" si="27"/>
        <v/>
      </c>
      <c r="R55" t="str">
        <f t="shared" si="27"/>
        <v/>
      </c>
      <c r="S55" t="str">
        <f t="shared" si="27"/>
        <v/>
      </c>
      <c r="T55" t="str">
        <f t="shared" si="27"/>
        <v/>
      </c>
      <c r="U55" t="str">
        <f>IF(U18="","",U18)</f>
        <v/>
      </c>
      <c r="V55" t="str">
        <f>IF(V18="","",V18)</f>
        <v/>
      </c>
      <c r="W55" s="36" t="s">
        <v>242</v>
      </c>
      <c r="X55" s="36"/>
      <c r="Y55" s="36" t="s">
        <v>238</v>
      </c>
      <c r="Z55" s="36"/>
      <c r="AA55" s="36" t="str">
        <f ca="1">IF(AS55/AS56=INT(AS55/AS56),AS55/AS56,"")</f>
        <v/>
      </c>
      <c r="AB55" s="36"/>
      <c r="AC55" s="36"/>
      <c r="AD55" s="34">
        <f ca="1">IF(AA55="",AS55/GCD(AS55,AS56),"")</f>
        <v>4</v>
      </c>
      <c r="AE55" s="34"/>
      <c r="AF55" s="34"/>
      <c r="AG55" t="str">
        <f t="shared" ref="AG55:AR55" si="28">IF(AF18="","",AF18)</f>
        <v/>
      </c>
      <c r="AH55" t="str">
        <f t="shared" si="28"/>
        <v/>
      </c>
      <c r="AI55" t="str">
        <f t="shared" si="28"/>
        <v/>
      </c>
      <c r="AJ55" t="str">
        <f t="shared" si="28"/>
        <v/>
      </c>
      <c r="AK55" t="str">
        <f t="shared" si="28"/>
        <v/>
      </c>
      <c r="AL55" t="str">
        <f t="shared" si="28"/>
        <v/>
      </c>
      <c r="AM55" t="str">
        <f t="shared" si="28"/>
        <v/>
      </c>
      <c r="AN55" t="str">
        <f t="shared" si="28"/>
        <v/>
      </c>
      <c r="AO55" t="str">
        <f t="shared" si="28"/>
        <v/>
      </c>
      <c r="AP55" t="str">
        <f t="shared" si="28"/>
        <v/>
      </c>
      <c r="AQ55" t="str">
        <f t="shared" si="28"/>
        <v/>
      </c>
      <c r="AR55" t="str">
        <f t="shared" si="28"/>
        <v/>
      </c>
      <c r="AS55" s="16">
        <f ca="1">AT55*AU55</f>
        <v>8</v>
      </c>
      <c r="AT55" s="16">
        <f ca="1">AA53</f>
        <v>4</v>
      </c>
      <c r="AU55" s="16">
        <f>U54</f>
        <v>2</v>
      </c>
    </row>
    <row r="56" spans="1:47" ht="19" customHeight="1" x14ac:dyDescent="0.2">
      <c r="A56" t="str">
        <f t="shared" si="1"/>
        <v/>
      </c>
      <c r="B56" t="str">
        <f t="shared" si="1"/>
        <v/>
      </c>
      <c r="E56" t="str">
        <f t="shared" ref="E56:T56" si="29">IF(E19="","",E19)</f>
        <v/>
      </c>
      <c r="F56" t="str">
        <f t="shared" si="29"/>
        <v/>
      </c>
      <c r="G56" t="str">
        <f t="shared" si="29"/>
        <v/>
      </c>
      <c r="H56" t="str">
        <f t="shared" si="29"/>
        <v/>
      </c>
      <c r="I56" t="str">
        <f t="shared" si="29"/>
        <v/>
      </c>
      <c r="J56" t="str">
        <f t="shared" si="29"/>
        <v/>
      </c>
      <c r="K56" t="str">
        <f t="shared" si="29"/>
        <v/>
      </c>
      <c r="L56" t="str">
        <f t="shared" si="29"/>
        <v/>
      </c>
      <c r="M56" t="str">
        <f t="shared" si="29"/>
        <v/>
      </c>
      <c r="N56" t="str">
        <f t="shared" si="29"/>
        <v/>
      </c>
      <c r="O56" t="str">
        <f t="shared" si="29"/>
        <v/>
      </c>
      <c r="P56" t="str">
        <f t="shared" si="29"/>
        <v/>
      </c>
      <c r="Q56" t="str">
        <f t="shared" si="29"/>
        <v/>
      </c>
      <c r="R56" t="str">
        <f t="shared" si="29"/>
        <v/>
      </c>
      <c r="S56" t="str">
        <f t="shared" si="29"/>
        <v/>
      </c>
      <c r="T56" t="str">
        <f t="shared" si="29"/>
        <v/>
      </c>
      <c r="U56" t="str">
        <f>IF(U19="","",U19)</f>
        <v/>
      </c>
      <c r="V56" t="str">
        <f>IF(V19="","",V19)</f>
        <v/>
      </c>
      <c r="W56" s="36"/>
      <c r="X56" s="36"/>
      <c r="Y56" s="36"/>
      <c r="Z56" s="36"/>
      <c r="AA56" s="36"/>
      <c r="AB56" s="36"/>
      <c r="AC56" s="36"/>
      <c r="AD56" s="36">
        <f ca="1">IF(AA55="",AS56/GCD(AS56,AS55),"")</f>
        <v>11</v>
      </c>
      <c r="AE56" s="36"/>
      <c r="AF56" s="36"/>
      <c r="AG56" t="str">
        <f t="shared" ref="AG56:AR56" si="30">IF(AF19="","",AF19)</f>
        <v/>
      </c>
      <c r="AH56" t="str">
        <f t="shared" si="30"/>
        <v/>
      </c>
      <c r="AI56" t="str">
        <f t="shared" si="30"/>
        <v/>
      </c>
      <c r="AJ56" t="str">
        <f t="shared" si="30"/>
        <v/>
      </c>
      <c r="AK56" t="str">
        <f t="shared" si="30"/>
        <v/>
      </c>
      <c r="AL56" t="str">
        <f t="shared" si="30"/>
        <v/>
      </c>
      <c r="AM56" t="str">
        <f t="shared" si="30"/>
        <v/>
      </c>
      <c r="AN56" t="str">
        <f t="shared" si="30"/>
        <v/>
      </c>
      <c r="AO56" t="str">
        <f t="shared" si="30"/>
        <v/>
      </c>
      <c r="AP56" t="str">
        <f t="shared" si="30"/>
        <v/>
      </c>
      <c r="AQ56" t="str">
        <f t="shared" si="30"/>
        <v/>
      </c>
      <c r="AR56" t="str">
        <f t="shared" si="30"/>
        <v/>
      </c>
      <c r="AS56" s="16">
        <f ca="1">AT56*AU56</f>
        <v>22</v>
      </c>
      <c r="AT56" s="16">
        <f>AA54</f>
        <v>2</v>
      </c>
      <c r="AU56" s="16">
        <f ca="1">U53</f>
        <v>11</v>
      </c>
    </row>
    <row r="57" spans="1:47" ht="19" customHeight="1" x14ac:dyDescent="0.2">
      <c r="A57" t="str">
        <f t="shared" si="1"/>
        <v/>
      </c>
      <c r="B57" s="1" t="str">
        <f t="shared" si="1"/>
        <v>(6)</v>
      </c>
      <c r="E57" s="25">
        <f t="shared" ref="E57:T57" ca="1" si="31">IF(E20="","",E20)</f>
        <v>6</v>
      </c>
      <c r="F57" s="25" t="str">
        <f t="shared" si="31"/>
        <v/>
      </c>
      <c r="G57" s="25" t="str">
        <f t="shared" si="31"/>
        <v>：</v>
      </c>
      <c r="H57" s="29">
        <f t="shared" ca="1" si="31"/>
        <v>13</v>
      </c>
      <c r="I57" s="29" t="str">
        <f t="shared" si="31"/>
        <v/>
      </c>
      <c r="J57" s="25" t="str">
        <f t="shared" si="31"/>
        <v>＝</v>
      </c>
      <c r="K57" s="25" t="str">
        <f t="shared" si="31"/>
        <v/>
      </c>
      <c r="L57" s="25" t="str">
        <f t="shared" si="31"/>
        <v>ｘ</v>
      </c>
      <c r="M57" s="25" t="str">
        <f t="shared" si="31"/>
        <v/>
      </c>
      <c r="N57" s="25" t="str">
        <f t="shared" si="31"/>
        <v>：</v>
      </c>
      <c r="O57" s="29">
        <f t="shared" ca="1" si="31"/>
        <v>1</v>
      </c>
      <c r="P57" s="29" t="str">
        <f t="shared" si="31"/>
        <v/>
      </c>
      <c r="Q57" t="str">
        <f t="shared" si="31"/>
        <v/>
      </c>
      <c r="R57" t="str">
        <f t="shared" si="31"/>
        <v/>
      </c>
      <c r="S57" t="str">
        <f t="shared" si="31"/>
        <v/>
      </c>
      <c r="T57" t="str">
        <f t="shared" si="31"/>
        <v/>
      </c>
      <c r="U57" s="34">
        <f ca="1">H57</f>
        <v>13</v>
      </c>
      <c r="V57" s="34"/>
      <c r="W57" s="36" t="str">
        <f>L57</f>
        <v>ｘ</v>
      </c>
      <c r="X57" s="36"/>
      <c r="Y57" s="36" t="s">
        <v>238</v>
      </c>
      <c r="Z57" s="36"/>
      <c r="AA57" s="34">
        <f ca="1">E57*O57</f>
        <v>6</v>
      </c>
      <c r="AB57" s="34"/>
      <c r="AC57" s="34"/>
      <c r="AD57" t="str">
        <f t="shared" ref="AD57:AQ57" si="32">IF(AD20="","",AD20)</f>
        <v/>
      </c>
      <c r="AE57" t="str">
        <f t="shared" si="32"/>
        <v/>
      </c>
      <c r="AF57" t="str">
        <f t="shared" si="32"/>
        <v/>
      </c>
      <c r="AG57" t="str">
        <f t="shared" si="32"/>
        <v/>
      </c>
      <c r="AH57" t="str">
        <f t="shared" si="32"/>
        <v/>
      </c>
      <c r="AI57" t="str">
        <f t="shared" si="32"/>
        <v/>
      </c>
      <c r="AJ57" t="str">
        <f t="shared" si="32"/>
        <v/>
      </c>
      <c r="AK57" t="str">
        <f t="shared" si="32"/>
        <v/>
      </c>
      <c r="AL57" t="str">
        <f t="shared" si="32"/>
        <v/>
      </c>
      <c r="AM57" t="str">
        <f t="shared" si="32"/>
        <v/>
      </c>
      <c r="AN57" t="str">
        <f t="shared" si="32"/>
        <v/>
      </c>
      <c r="AO57" t="str">
        <f t="shared" si="32"/>
        <v/>
      </c>
      <c r="AP57" t="str">
        <f t="shared" si="32"/>
        <v/>
      </c>
      <c r="AQ57" t="str">
        <f t="shared" si="32"/>
        <v/>
      </c>
    </row>
    <row r="58" spans="1:47" ht="19" customHeight="1" x14ac:dyDescent="0.2">
      <c r="A58" t="str">
        <f t="shared" si="1"/>
        <v/>
      </c>
      <c r="B58" s="1" t="str">
        <f t="shared" si="1"/>
        <v/>
      </c>
      <c r="E58" s="25" t="str">
        <f t="shared" ref="E58:T58" si="33">IF(E21="","",E21)</f>
        <v/>
      </c>
      <c r="F58" s="25" t="str">
        <f t="shared" si="33"/>
        <v/>
      </c>
      <c r="G58" s="25" t="str">
        <f t="shared" si="33"/>
        <v/>
      </c>
      <c r="H58" s="30">
        <f t="shared" ca="1" si="33"/>
        <v>9</v>
      </c>
      <c r="I58" s="30" t="str">
        <f t="shared" si="33"/>
        <v/>
      </c>
      <c r="J58" s="25" t="str">
        <f t="shared" si="33"/>
        <v/>
      </c>
      <c r="K58" s="25" t="str">
        <f t="shared" si="33"/>
        <v/>
      </c>
      <c r="L58" s="25" t="str">
        <f t="shared" si="33"/>
        <v/>
      </c>
      <c r="M58" s="25" t="str">
        <f t="shared" si="33"/>
        <v/>
      </c>
      <c r="N58" s="25" t="str">
        <f t="shared" si="33"/>
        <v/>
      </c>
      <c r="O58" s="30">
        <f t="shared" ca="1" si="33"/>
        <v>2</v>
      </c>
      <c r="P58" s="30" t="str">
        <f t="shared" si="33"/>
        <v/>
      </c>
      <c r="Q58" t="str">
        <f t="shared" si="33"/>
        <v/>
      </c>
      <c r="R58" t="str">
        <f t="shared" si="33"/>
        <v/>
      </c>
      <c r="S58" t="str">
        <f t="shared" si="33"/>
        <v/>
      </c>
      <c r="T58" t="str">
        <f t="shared" si="33"/>
        <v/>
      </c>
      <c r="U58" s="35">
        <f ca="1">H58</f>
        <v>9</v>
      </c>
      <c r="V58" s="35" t="str">
        <f>IF(V21="","",V21)</f>
        <v/>
      </c>
      <c r="W58" s="36"/>
      <c r="X58" s="36"/>
      <c r="Y58" s="36"/>
      <c r="Z58" s="36"/>
      <c r="AA58" s="36">
        <f ca="1">O58</f>
        <v>2</v>
      </c>
      <c r="AB58" s="36"/>
      <c r="AC58" s="36"/>
      <c r="AD58" t="str">
        <f t="shared" ref="AD58:AQ58" si="34">IF(AD21="","",AD21)</f>
        <v/>
      </c>
      <c r="AE58" t="str">
        <f t="shared" si="34"/>
        <v/>
      </c>
      <c r="AF58" t="str">
        <f t="shared" si="34"/>
        <v/>
      </c>
      <c r="AG58" t="str">
        <f t="shared" si="34"/>
        <v/>
      </c>
      <c r="AH58" t="str">
        <f t="shared" si="34"/>
        <v/>
      </c>
      <c r="AI58" t="str">
        <f t="shared" si="34"/>
        <v/>
      </c>
      <c r="AJ58" t="str">
        <f t="shared" si="34"/>
        <v/>
      </c>
      <c r="AK58" t="str">
        <f t="shared" si="34"/>
        <v/>
      </c>
      <c r="AL58" t="str">
        <f t="shared" si="34"/>
        <v/>
      </c>
      <c r="AM58" t="str">
        <f t="shared" si="34"/>
        <v/>
      </c>
      <c r="AN58" t="str">
        <f t="shared" si="34"/>
        <v/>
      </c>
      <c r="AO58" t="str">
        <f t="shared" si="34"/>
        <v/>
      </c>
      <c r="AP58" t="str">
        <f t="shared" si="34"/>
        <v/>
      </c>
      <c r="AQ58" t="str">
        <f t="shared" si="34"/>
        <v/>
      </c>
    </row>
    <row r="59" spans="1:47" ht="19" customHeight="1" x14ac:dyDescent="0.2">
      <c r="A59" t="str">
        <f t="shared" si="1"/>
        <v/>
      </c>
      <c r="B59" s="1" t="str">
        <f t="shared" si="1"/>
        <v/>
      </c>
      <c r="E59" t="str">
        <f t="shared" ref="E59:T59" si="35">IF(E22="","",E22)</f>
        <v/>
      </c>
      <c r="F59" t="str">
        <f t="shared" si="35"/>
        <v/>
      </c>
      <c r="G59" t="str">
        <f t="shared" si="35"/>
        <v/>
      </c>
      <c r="H59" t="str">
        <f t="shared" si="35"/>
        <v/>
      </c>
      <c r="I59" t="str">
        <f t="shared" si="35"/>
        <v/>
      </c>
      <c r="J59" t="str">
        <f t="shared" si="35"/>
        <v/>
      </c>
      <c r="K59" t="str">
        <f t="shared" si="35"/>
        <v/>
      </c>
      <c r="L59" t="str">
        <f t="shared" si="35"/>
        <v/>
      </c>
      <c r="M59" t="str">
        <f t="shared" si="35"/>
        <v/>
      </c>
      <c r="N59" t="str">
        <f t="shared" si="35"/>
        <v/>
      </c>
      <c r="O59" t="str">
        <f t="shared" si="35"/>
        <v/>
      </c>
      <c r="P59" t="str">
        <f t="shared" si="35"/>
        <v/>
      </c>
      <c r="Q59" t="str">
        <f t="shared" si="35"/>
        <v/>
      </c>
      <c r="R59" t="str">
        <f t="shared" si="35"/>
        <v/>
      </c>
      <c r="S59" t="str">
        <f t="shared" si="35"/>
        <v/>
      </c>
      <c r="T59" t="str">
        <f t="shared" si="35"/>
        <v/>
      </c>
      <c r="U59" t="str">
        <f>IF(U22="","",U22)</f>
        <v/>
      </c>
      <c r="V59" t="str">
        <f>IF(V22="","",V22)</f>
        <v/>
      </c>
      <c r="W59" s="36" t="s">
        <v>242</v>
      </c>
      <c r="X59" s="36"/>
      <c r="Y59" s="36" t="s">
        <v>238</v>
      </c>
      <c r="Z59" s="36"/>
      <c r="AA59" s="36" t="str">
        <f ca="1">IF(AS59/AS60=INT(AS59/AS60),AS59/AS60,"")</f>
        <v/>
      </c>
      <c r="AB59" s="36"/>
      <c r="AC59" s="36"/>
      <c r="AD59" s="34">
        <f ca="1">IF(AA59="",AS59/GCD(AS59,AS60),"")</f>
        <v>27</v>
      </c>
      <c r="AE59" s="34"/>
      <c r="AF59" s="34"/>
      <c r="AG59" t="str">
        <f t="shared" ref="AG59:AR59" si="36">IF(AF22="","",AF22)</f>
        <v/>
      </c>
      <c r="AH59" t="str">
        <f t="shared" si="36"/>
        <v/>
      </c>
      <c r="AI59" t="str">
        <f t="shared" si="36"/>
        <v/>
      </c>
      <c r="AJ59" t="str">
        <f t="shared" si="36"/>
        <v/>
      </c>
      <c r="AK59" t="str">
        <f t="shared" si="36"/>
        <v/>
      </c>
      <c r="AL59" t="str">
        <f t="shared" si="36"/>
        <v/>
      </c>
      <c r="AM59" t="str">
        <f t="shared" si="36"/>
        <v/>
      </c>
      <c r="AN59" t="str">
        <f t="shared" si="36"/>
        <v/>
      </c>
      <c r="AO59" t="str">
        <f t="shared" si="36"/>
        <v/>
      </c>
      <c r="AP59" t="str">
        <f t="shared" si="36"/>
        <v/>
      </c>
      <c r="AQ59" t="str">
        <f t="shared" si="36"/>
        <v/>
      </c>
      <c r="AR59" t="str">
        <f t="shared" si="36"/>
        <v/>
      </c>
      <c r="AS59" s="16">
        <f ca="1">AT59*AU59</f>
        <v>54</v>
      </c>
      <c r="AT59" s="16">
        <f ca="1">AA57</f>
        <v>6</v>
      </c>
      <c r="AU59" s="16">
        <f ca="1">U58</f>
        <v>9</v>
      </c>
    </row>
    <row r="60" spans="1:47" ht="19" customHeight="1" x14ac:dyDescent="0.2">
      <c r="A60" t="str">
        <f t="shared" si="1"/>
        <v/>
      </c>
      <c r="B60" s="1" t="str">
        <f t="shared" si="1"/>
        <v/>
      </c>
      <c r="E60" t="str">
        <f t="shared" ref="E60:T60" si="37">IF(E23="","",E23)</f>
        <v/>
      </c>
      <c r="F60" t="str">
        <f t="shared" si="37"/>
        <v/>
      </c>
      <c r="G60" t="str">
        <f t="shared" si="37"/>
        <v/>
      </c>
      <c r="H60" t="str">
        <f t="shared" si="37"/>
        <v/>
      </c>
      <c r="I60" t="str">
        <f t="shared" si="37"/>
        <v/>
      </c>
      <c r="J60" t="str">
        <f t="shared" si="37"/>
        <v/>
      </c>
      <c r="K60" t="str">
        <f t="shared" si="37"/>
        <v/>
      </c>
      <c r="L60" t="str">
        <f t="shared" si="37"/>
        <v/>
      </c>
      <c r="M60" t="str">
        <f t="shared" si="37"/>
        <v/>
      </c>
      <c r="N60" t="str">
        <f t="shared" si="37"/>
        <v/>
      </c>
      <c r="O60" t="str">
        <f t="shared" si="37"/>
        <v/>
      </c>
      <c r="P60" t="str">
        <f t="shared" si="37"/>
        <v/>
      </c>
      <c r="Q60" t="str">
        <f t="shared" si="37"/>
        <v/>
      </c>
      <c r="R60" t="str">
        <f t="shared" si="37"/>
        <v/>
      </c>
      <c r="S60" t="str">
        <f t="shared" si="37"/>
        <v/>
      </c>
      <c r="T60" t="str">
        <f t="shared" si="37"/>
        <v/>
      </c>
      <c r="U60" t="str">
        <f>IF(U23="","",U23)</f>
        <v/>
      </c>
      <c r="V60" t="str">
        <f>IF(V23="","",V23)</f>
        <v/>
      </c>
      <c r="W60" s="36"/>
      <c r="X60" s="36"/>
      <c r="Y60" s="36"/>
      <c r="Z60" s="36"/>
      <c r="AA60" s="36"/>
      <c r="AB60" s="36"/>
      <c r="AC60" s="36"/>
      <c r="AD60" s="36">
        <f ca="1">IF(AA59="",AS60/GCD(AS60,AS59),"")</f>
        <v>13</v>
      </c>
      <c r="AE60" s="36"/>
      <c r="AF60" s="36"/>
      <c r="AG60" t="str">
        <f t="shared" ref="AG60:AR60" si="38">IF(AF23="","",AF23)</f>
        <v/>
      </c>
      <c r="AH60" t="str">
        <f t="shared" si="38"/>
        <v/>
      </c>
      <c r="AI60" t="str">
        <f t="shared" si="38"/>
        <v/>
      </c>
      <c r="AJ60" t="str">
        <f t="shared" si="38"/>
        <v/>
      </c>
      <c r="AK60" t="str">
        <f t="shared" si="38"/>
        <v/>
      </c>
      <c r="AL60" t="str">
        <f t="shared" si="38"/>
        <v/>
      </c>
      <c r="AM60" t="str">
        <f t="shared" si="38"/>
        <v/>
      </c>
      <c r="AN60" t="str">
        <f t="shared" si="38"/>
        <v/>
      </c>
      <c r="AO60" t="str">
        <f t="shared" si="38"/>
        <v/>
      </c>
      <c r="AP60" t="str">
        <f t="shared" si="38"/>
        <v/>
      </c>
      <c r="AQ60" t="str">
        <f t="shared" si="38"/>
        <v/>
      </c>
      <c r="AR60" t="str">
        <f t="shared" si="38"/>
        <v/>
      </c>
      <c r="AS60" s="16">
        <f ca="1">AT60*AU60</f>
        <v>26</v>
      </c>
      <c r="AT60" s="16">
        <f ca="1">AA58</f>
        <v>2</v>
      </c>
      <c r="AU60" s="16">
        <f ca="1">U57</f>
        <v>13</v>
      </c>
    </row>
    <row r="61" spans="1:47" ht="19" customHeight="1" x14ac:dyDescent="0.2">
      <c r="B61" s="1" t="str">
        <f>IF(B24="","",B24)</f>
        <v>(7)</v>
      </c>
      <c r="C61" s="1"/>
      <c r="E61" s="25">
        <f t="shared" ref="E61:T61" ca="1" si="39">IF(E24="","",E24)</f>
        <v>4</v>
      </c>
      <c r="F61" s="25" t="str">
        <f t="shared" si="39"/>
        <v/>
      </c>
      <c r="G61" s="25" t="str">
        <f t="shared" si="39"/>
        <v>：</v>
      </c>
      <c r="H61" s="25" t="str">
        <f t="shared" si="39"/>
        <v>ｘ</v>
      </c>
      <c r="I61" s="25" t="str">
        <f t="shared" si="39"/>
        <v/>
      </c>
      <c r="J61" s="25" t="str">
        <f t="shared" si="39"/>
        <v>＝</v>
      </c>
      <c r="K61" s="25" t="str">
        <f t="shared" si="39"/>
        <v/>
      </c>
      <c r="L61" s="29">
        <f t="shared" ca="1" si="39"/>
        <v>2</v>
      </c>
      <c r="M61" s="29" t="str">
        <f t="shared" si="39"/>
        <v/>
      </c>
      <c r="N61" s="25" t="str">
        <f t="shared" si="39"/>
        <v>：</v>
      </c>
      <c r="O61" s="29">
        <f t="shared" ca="1" si="39"/>
        <v>11</v>
      </c>
      <c r="P61" s="29" t="str">
        <f t="shared" si="39"/>
        <v/>
      </c>
      <c r="Q61" t="str">
        <f t="shared" si="39"/>
        <v/>
      </c>
      <c r="R61" t="str">
        <f t="shared" si="39"/>
        <v/>
      </c>
      <c r="S61" t="str">
        <f t="shared" si="39"/>
        <v/>
      </c>
      <c r="T61" t="str">
        <f t="shared" si="39"/>
        <v/>
      </c>
      <c r="U61" s="34">
        <f ca="1">L61</f>
        <v>2</v>
      </c>
      <c r="V61" s="34"/>
      <c r="W61" s="36" t="str">
        <f>H61</f>
        <v>ｘ</v>
      </c>
      <c r="X61" s="36"/>
      <c r="Y61" s="36" t="s">
        <v>238</v>
      </c>
      <c r="Z61" s="36"/>
      <c r="AA61" s="34">
        <f ca="1">E61*O61</f>
        <v>44</v>
      </c>
      <c r="AB61" s="34"/>
      <c r="AC61" s="34"/>
      <c r="AD61" t="str">
        <f t="shared" ref="AD61:AQ61" si="40">IF(AD24="","",AD24)</f>
        <v/>
      </c>
      <c r="AE61" t="str">
        <f t="shared" si="40"/>
        <v/>
      </c>
      <c r="AF61" t="str">
        <f t="shared" si="40"/>
        <v/>
      </c>
      <c r="AG61" t="str">
        <f t="shared" si="40"/>
        <v/>
      </c>
      <c r="AH61" t="str">
        <f t="shared" si="40"/>
        <v/>
      </c>
      <c r="AI61" t="str">
        <f t="shared" si="40"/>
        <v/>
      </c>
      <c r="AJ61" t="str">
        <f t="shared" si="40"/>
        <v/>
      </c>
      <c r="AK61" t="str">
        <f t="shared" si="40"/>
        <v/>
      </c>
      <c r="AL61" t="str">
        <f t="shared" si="40"/>
        <v/>
      </c>
      <c r="AM61" t="str">
        <f t="shared" si="40"/>
        <v/>
      </c>
      <c r="AN61" t="str">
        <f t="shared" si="40"/>
        <v/>
      </c>
      <c r="AO61" t="str">
        <f t="shared" si="40"/>
        <v/>
      </c>
      <c r="AP61" t="str">
        <f t="shared" si="40"/>
        <v/>
      </c>
      <c r="AQ61" t="str">
        <f t="shared" si="40"/>
        <v/>
      </c>
    </row>
    <row r="62" spans="1:47" ht="19" customHeight="1" x14ac:dyDescent="0.2">
      <c r="B62" s="1" t="str">
        <f>IF(B25="","",B25)</f>
        <v/>
      </c>
      <c r="C62" s="1"/>
      <c r="E62" s="25" t="str">
        <f t="shared" ref="E62:T62" si="41">IF(E25="","",E25)</f>
        <v/>
      </c>
      <c r="F62" s="25" t="str">
        <f t="shared" si="41"/>
        <v/>
      </c>
      <c r="G62" s="25" t="str">
        <f t="shared" si="41"/>
        <v/>
      </c>
      <c r="H62" s="25" t="str">
        <f t="shared" si="41"/>
        <v/>
      </c>
      <c r="I62" s="25" t="str">
        <f t="shared" si="41"/>
        <v/>
      </c>
      <c r="J62" s="25" t="str">
        <f t="shared" si="41"/>
        <v/>
      </c>
      <c r="K62" s="25" t="str">
        <f t="shared" si="41"/>
        <v/>
      </c>
      <c r="L62" s="30">
        <f t="shared" ca="1" si="41"/>
        <v>9</v>
      </c>
      <c r="M62" s="30" t="str">
        <f t="shared" si="41"/>
        <v/>
      </c>
      <c r="N62" s="25" t="str">
        <f t="shared" si="41"/>
        <v/>
      </c>
      <c r="O62" s="30">
        <f t="shared" ca="1" si="41"/>
        <v>5</v>
      </c>
      <c r="P62" s="30" t="str">
        <f t="shared" si="41"/>
        <v/>
      </c>
      <c r="Q62" t="str">
        <f t="shared" si="41"/>
        <v/>
      </c>
      <c r="R62" t="str">
        <f t="shared" si="41"/>
        <v/>
      </c>
      <c r="S62" t="str">
        <f t="shared" si="41"/>
        <v/>
      </c>
      <c r="T62" t="str">
        <f t="shared" si="41"/>
        <v/>
      </c>
      <c r="U62" s="35">
        <f ca="1">L62</f>
        <v>9</v>
      </c>
      <c r="V62" s="35" t="str">
        <f>IF(V25="","",V25)</f>
        <v/>
      </c>
      <c r="W62" s="36"/>
      <c r="X62" s="36"/>
      <c r="Y62" s="36"/>
      <c r="Z62" s="36"/>
      <c r="AA62" s="36">
        <f ca="1">O62</f>
        <v>5</v>
      </c>
      <c r="AB62" s="36"/>
      <c r="AC62" s="36"/>
      <c r="AD62" t="str">
        <f t="shared" ref="AD62:AQ62" si="42">IF(AD25="","",AD25)</f>
        <v/>
      </c>
      <c r="AE62" t="str">
        <f t="shared" si="42"/>
        <v/>
      </c>
      <c r="AF62" t="str">
        <f t="shared" si="42"/>
        <v/>
      </c>
      <c r="AG62" t="str">
        <f t="shared" si="42"/>
        <v/>
      </c>
      <c r="AH62" t="str">
        <f t="shared" si="42"/>
        <v/>
      </c>
      <c r="AI62" t="str">
        <f t="shared" si="42"/>
        <v/>
      </c>
      <c r="AJ62" t="str">
        <f t="shared" si="42"/>
        <v/>
      </c>
      <c r="AK62" t="str">
        <f t="shared" si="42"/>
        <v/>
      </c>
      <c r="AL62" t="str">
        <f t="shared" si="42"/>
        <v/>
      </c>
      <c r="AM62" t="str">
        <f t="shared" si="42"/>
        <v/>
      </c>
      <c r="AN62" t="str">
        <f t="shared" si="42"/>
        <v/>
      </c>
      <c r="AO62" t="str">
        <f t="shared" si="42"/>
        <v/>
      </c>
      <c r="AP62" t="str">
        <f t="shared" si="42"/>
        <v/>
      </c>
      <c r="AQ62" t="str">
        <f t="shared" si="42"/>
        <v/>
      </c>
    </row>
    <row r="63" spans="1:47" ht="19" customHeight="1" x14ac:dyDescent="0.2">
      <c r="B63" s="1" t="str">
        <f>IF(B26="","",B26)</f>
        <v/>
      </c>
      <c r="C63" s="1"/>
      <c r="E63" t="str">
        <f t="shared" ref="E63:T63" si="43">IF(E26="","",E26)</f>
        <v/>
      </c>
      <c r="F63" t="str">
        <f t="shared" si="43"/>
        <v/>
      </c>
      <c r="G63" t="str">
        <f t="shared" si="43"/>
        <v/>
      </c>
      <c r="H63" t="str">
        <f t="shared" si="43"/>
        <v/>
      </c>
      <c r="I63" t="str">
        <f t="shared" si="43"/>
        <v/>
      </c>
      <c r="J63" t="str">
        <f t="shared" si="43"/>
        <v/>
      </c>
      <c r="K63" t="str">
        <f t="shared" si="43"/>
        <v/>
      </c>
      <c r="L63" t="str">
        <f t="shared" si="43"/>
        <v/>
      </c>
      <c r="M63" t="str">
        <f t="shared" si="43"/>
        <v/>
      </c>
      <c r="N63" t="str">
        <f t="shared" si="43"/>
        <v/>
      </c>
      <c r="O63" t="str">
        <f t="shared" si="43"/>
        <v/>
      </c>
      <c r="P63" t="str">
        <f t="shared" si="43"/>
        <v/>
      </c>
      <c r="Q63" t="str">
        <f t="shared" si="43"/>
        <v/>
      </c>
      <c r="R63" t="str">
        <f t="shared" si="43"/>
        <v/>
      </c>
      <c r="S63" t="str">
        <f t="shared" si="43"/>
        <v/>
      </c>
      <c r="T63" t="str">
        <f t="shared" si="43"/>
        <v/>
      </c>
      <c r="U63" t="str">
        <f>IF(U26="","",U26)</f>
        <v/>
      </c>
      <c r="V63" t="str">
        <f>IF(V26="","",V26)</f>
        <v/>
      </c>
      <c r="W63" s="36" t="s">
        <v>242</v>
      </c>
      <c r="X63" s="36"/>
      <c r="Y63" s="36" t="s">
        <v>238</v>
      </c>
      <c r="Z63" s="36"/>
      <c r="AA63" s="36" t="str">
        <f ca="1">IF(AS63/AS64=INT(AS63/AS64),AS63/AS64,"")</f>
        <v/>
      </c>
      <c r="AB63" s="36"/>
      <c r="AC63" s="36"/>
      <c r="AD63" s="34">
        <f ca="1">IF(AA63="",AS63/GCD(AS63,AS64),"")</f>
        <v>198</v>
      </c>
      <c r="AE63" s="34"/>
      <c r="AF63" s="34"/>
      <c r="AG63" t="str">
        <f t="shared" ref="AG63:AR63" si="44">IF(AF26="","",AF26)</f>
        <v/>
      </c>
      <c r="AH63" t="str">
        <f t="shared" si="44"/>
        <v/>
      </c>
      <c r="AI63" t="str">
        <f t="shared" si="44"/>
        <v/>
      </c>
      <c r="AJ63" t="str">
        <f t="shared" si="44"/>
        <v/>
      </c>
      <c r="AK63" t="str">
        <f t="shared" si="44"/>
        <v/>
      </c>
      <c r="AL63" t="str">
        <f t="shared" si="44"/>
        <v/>
      </c>
      <c r="AM63" t="str">
        <f t="shared" si="44"/>
        <v/>
      </c>
      <c r="AN63" t="str">
        <f t="shared" si="44"/>
        <v/>
      </c>
      <c r="AO63" t="str">
        <f t="shared" si="44"/>
        <v/>
      </c>
      <c r="AP63" t="str">
        <f t="shared" si="44"/>
        <v/>
      </c>
      <c r="AQ63" t="str">
        <f t="shared" si="44"/>
        <v/>
      </c>
      <c r="AR63" t="str">
        <f t="shared" si="44"/>
        <v/>
      </c>
      <c r="AS63" s="16">
        <f ca="1">AT63*AU63</f>
        <v>396</v>
      </c>
      <c r="AT63" s="16">
        <f ca="1">AA61</f>
        <v>44</v>
      </c>
      <c r="AU63" s="16">
        <f ca="1">U62</f>
        <v>9</v>
      </c>
    </row>
    <row r="64" spans="1:47" ht="19" customHeight="1" x14ac:dyDescent="0.2">
      <c r="B64" s="1" t="str">
        <f>IF(B27="","",B27)</f>
        <v/>
      </c>
      <c r="C64" s="1"/>
      <c r="E64" t="str">
        <f t="shared" ref="E64:T64" si="45">IF(E27="","",E27)</f>
        <v/>
      </c>
      <c r="F64" t="str">
        <f t="shared" si="45"/>
        <v/>
      </c>
      <c r="G64" t="str">
        <f t="shared" si="45"/>
        <v/>
      </c>
      <c r="H64" t="str">
        <f t="shared" si="45"/>
        <v/>
      </c>
      <c r="I64" t="str">
        <f t="shared" si="45"/>
        <v/>
      </c>
      <c r="J64" t="str">
        <f t="shared" si="45"/>
        <v/>
      </c>
      <c r="K64" t="str">
        <f t="shared" si="45"/>
        <v/>
      </c>
      <c r="L64" t="str">
        <f t="shared" si="45"/>
        <v/>
      </c>
      <c r="M64" t="str">
        <f t="shared" si="45"/>
        <v/>
      </c>
      <c r="N64" t="str">
        <f t="shared" si="45"/>
        <v/>
      </c>
      <c r="O64" t="str">
        <f t="shared" si="45"/>
        <v/>
      </c>
      <c r="P64" t="str">
        <f t="shared" si="45"/>
        <v/>
      </c>
      <c r="Q64" t="str">
        <f t="shared" si="45"/>
        <v/>
      </c>
      <c r="R64" t="str">
        <f t="shared" si="45"/>
        <v/>
      </c>
      <c r="S64" t="str">
        <f t="shared" si="45"/>
        <v/>
      </c>
      <c r="T64" t="str">
        <f t="shared" si="45"/>
        <v/>
      </c>
      <c r="U64" t="str">
        <f>IF(U27="","",U27)</f>
        <v/>
      </c>
      <c r="V64" t="str">
        <f>IF(V27="","",V27)</f>
        <v/>
      </c>
      <c r="W64" s="36"/>
      <c r="X64" s="36"/>
      <c r="Y64" s="36"/>
      <c r="Z64" s="36"/>
      <c r="AA64" s="36"/>
      <c r="AB64" s="36"/>
      <c r="AC64" s="36"/>
      <c r="AD64" s="36">
        <f ca="1">IF(AA63="",AS64/GCD(AS64,AS63),"")</f>
        <v>5</v>
      </c>
      <c r="AE64" s="36"/>
      <c r="AF64" s="36"/>
      <c r="AG64" t="str">
        <f t="shared" ref="AG64:AR64" si="46">IF(AF27="","",AF27)</f>
        <v/>
      </c>
      <c r="AH64" t="str">
        <f t="shared" si="46"/>
        <v/>
      </c>
      <c r="AI64" t="str">
        <f t="shared" si="46"/>
        <v/>
      </c>
      <c r="AJ64" t="str">
        <f t="shared" si="46"/>
        <v/>
      </c>
      <c r="AK64" t="str">
        <f t="shared" si="46"/>
        <v/>
      </c>
      <c r="AL64" t="str">
        <f t="shared" si="46"/>
        <v/>
      </c>
      <c r="AM64" t="str">
        <f t="shared" si="46"/>
        <v/>
      </c>
      <c r="AN64" t="str">
        <f t="shared" si="46"/>
        <v/>
      </c>
      <c r="AO64" t="str">
        <f t="shared" si="46"/>
        <v/>
      </c>
      <c r="AP64" t="str">
        <f t="shared" si="46"/>
        <v/>
      </c>
      <c r="AQ64" t="str">
        <f t="shared" si="46"/>
        <v/>
      </c>
      <c r="AR64" t="str">
        <f t="shared" si="46"/>
        <v/>
      </c>
      <c r="AS64" s="16">
        <f ca="1">AT64*AU64</f>
        <v>10</v>
      </c>
      <c r="AT64" s="16">
        <f ca="1">AA62</f>
        <v>5</v>
      </c>
      <c r="AU64" s="16">
        <f ca="1">U61</f>
        <v>2</v>
      </c>
    </row>
    <row r="65" spans="1:45" ht="19" customHeight="1" x14ac:dyDescent="0.2">
      <c r="A65" t="str">
        <f t="shared" ref="A65:A74" si="47">IF(A28="","",A28)</f>
        <v/>
      </c>
      <c r="B65" s="1" t="str">
        <f t="shared" ref="B65:W65" si="48">IF(B28="","",B28)</f>
        <v>(8)</v>
      </c>
      <c r="C65" s="1"/>
      <c r="E65" s="25" t="str">
        <f t="shared" si="48"/>
        <v>ｘ</v>
      </c>
      <c r="F65" s="25" t="str">
        <f t="shared" si="48"/>
        <v/>
      </c>
      <c r="G65" s="9" t="str">
        <f t="shared" si="48"/>
        <v>：</v>
      </c>
      <c r="H65" t="str">
        <f t="shared" si="48"/>
        <v>（ｘ＋</v>
      </c>
      <c r="L65">
        <f t="shared" ca="1" si="48"/>
        <v>3</v>
      </c>
      <c r="M65" t="str">
        <f t="shared" si="48"/>
        <v>)</v>
      </c>
      <c r="N65" s="25" t="str">
        <f t="shared" si="48"/>
        <v>＝</v>
      </c>
      <c r="O65" s="25" t="str">
        <f t="shared" si="48"/>
        <v/>
      </c>
      <c r="P65" s="25">
        <f t="shared" ca="1" si="48"/>
        <v>5</v>
      </c>
      <c r="Q65" s="25" t="str">
        <f t="shared" si="48"/>
        <v/>
      </c>
      <c r="R65" s="9" t="str">
        <f t="shared" si="48"/>
        <v>：</v>
      </c>
      <c r="S65" s="25">
        <f t="shared" ca="1" si="48"/>
        <v>4</v>
      </c>
      <c r="T65" s="25" t="str">
        <f t="shared" si="48"/>
        <v/>
      </c>
      <c r="U65" t="str">
        <f t="shared" si="48"/>
        <v/>
      </c>
      <c r="V65" t="str">
        <f t="shared" si="48"/>
        <v/>
      </c>
      <c r="W65" t="str">
        <f t="shared" si="48"/>
        <v/>
      </c>
      <c r="X65" s="36">
        <f ca="1">S65</f>
        <v>4</v>
      </c>
      <c r="Y65" s="36"/>
      <c r="Z65" s="36" t="s">
        <v>242</v>
      </c>
      <c r="AA65" s="36"/>
      <c r="AB65" s="36" t="s">
        <v>238</v>
      </c>
      <c r="AC65" s="36"/>
      <c r="AD65" s="36">
        <f ca="1">P65</f>
        <v>5</v>
      </c>
      <c r="AE65" s="36"/>
      <c r="AF65" s="18" t="str">
        <f>H65</f>
        <v>（ｘ＋</v>
      </c>
      <c r="AG65" s="18"/>
      <c r="AH65" s="18"/>
      <c r="AI65" s="18"/>
      <c r="AJ65" s="18">
        <f ca="1">L65</f>
        <v>3</v>
      </c>
      <c r="AK65" s="18" t="s">
        <v>255</v>
      </c>
      <c r="AL65" s="18"/>
      <c r="AM65" s="18"/>
      <c r="AN65" s="18"/>
      <c r="AO65" s="18"/>
      <c r="AP65" s="18"/>
      <c r="AQ65" s="18"/>
    </row>
    <row r="66" spans="1:45" ht="19" customHeight="1" x14ac:dyDescent="0.2">
      <c r="A66" t="str">
        <f t="shared" si="47"/>
        <v/>
      </c>
      <c r="B66" s="1" t="str">
        <f t="shared" ref="B66:AG66" si="49">IF(B29="","",B29)</f>
        <v/>
      </c>
      <c r="C66" s="1"/>
      <c r="E66" t="str">
        <f t="shared" si="49"/>
        <v/>
      </c>
      <c r="F66" t="str">
        <f t="shared" si="49"/>
        <v/>
      </c>
      <c r="G66" t="str">
        <f t="shared" si="49"/>
        <v/>
      </c>
      <c r="H66" t="str">
        <f t="shared" si="49"/>
        <v/>
      </c>
      <c r="I66" t="str">
        <f t="shared" si="49"/>
        <v/>
      </c>
      <c r="J66" t="str">
        <f t="shared" si="49"/>
        <v/>
      </c>
      <c r="K66" t="str">
        <f t="shared" si="49"/>
        <v/>
      </c>
      <c r="L66" t="str">
        <f t="shared" si="49"/>
        <v/>
      </c>
      <c r="M66" t="str">
        <f t="shared" si="49"/>
        <v/>
      </c>
      <c r="N66" t="str">
        <f t="shared" si="49"/>
        <v/>
      </c>
      <c r="O66" t="str">
        <f t="shared" si="49"/>
        <v/>
      </c>
      <c r="P66" t="str">
        <f t="shared" si="49"/>
        <v/>
      </c>
      <c r="Q66" t="str">
        <f t="shared" si="49"/>
        <v/>
      </c>
      <c r="R66" t="str">
        <f t="shared" si="49"/>
        <v/>
      </c>
      <c r="S66" t="str">
        <f t="shared" si="49"/>
        <v/>
      </c>
      <c r="T66" t="str">
        <f t="shared" si="49"/>
        <v/>
      </c>
      <c r="U66" t="str">
        <f t="shared" si="49"/>
        <v/>
      </c>
      <c r="V66" t="str">
        <f t="shared" si="49"/>
        <v/>
      </c>
      <c r="W66" t="str">
        <f t="shared" si="49"/>
        <v/>
      </c>
      <c r="X66" s="36" t="str">
        <f ca="1">IF(X65-AD65=1,"",IF(X65-AD65=-1,"－",X65-AD65))</f>
        <v>－</v>
      </c>
      <c r="Y66" s="36"/>
      <c r="Z66" s="36" t="s">
        <v>242</v>
      </c>
      <c r="AA66" s="36"/>
      <c r="AB66" s="36" t="s">
        <v>238</v>
      </c>
      <c r="AC66" s="36"/>
      <c r="AD66" s="36">
        <f ca="1">AD65*AJ65</f>
        <v>15</v>
      </c>
      <c r="AE66" s="36"/>
      <c r="AF66" s="36"/>
      <c r="AG66" s="18" t="str">
        <f t="shared" si="49"/>
        <v/>
      </c>
      <c r="AH66" s="36" t="s">
        <v>242</v>
      </c>
      <c r="AI66" s="36"/>
      <c r="AJ66" s="36" t="s">
        <v>238</v>
      </c>
      <c r="AK66" s="36"/>
      <c r="AL66" s="33">
        <f ca="1">IF(AS66/AS67=INT(AS66/AS67),AS66/AS67,IF(AS66/AS67&lt;0,"－",""))</f>
        <v>-15</v>
      </c>
      <c r="AM66" s="33"/>
      <c r="AN66" s="33"/>
      <c r="AO66" s="34" t="str">
        <f ca="1">IF(AL66="",ABS(AS66)/GCD(ABS(AS66),ABS(AS67)),IF(AL66="－",ABS(AS66)/GCD(ABS(AS66),ABS(AS67)),""))</f>
        <v/>
      </c>
      <c r="AP66" s="34"/>
      <c r="AQ66" s="34"/>
      <c r="AS66" s="16">
        <f ca="1">AD65*AJ65</f>
        <v>15</v>
      </c>
    </row>
    <row r="67" spans="1:45" ht="19" customHeight="1" x14ac:dyDescent="0.2">
      <c r="A67" t="str">
        <f t="shared" si="47"/>
        <v/>
      </c>
      <c r="B67" s="1" t="str">
        <f t="shared" ref="B67:AG67" si="50">IF(B30="","",B30)</f>
        <v/>
      </c>
      <c r="C67" s="1"/>
      <c r="E67" t="str">
        <f t="shared" si="50"/>
        <v/>
      </c>
      <c r="F67" t="str">
        <f t="shared" si="50"/>
        <v/>
      </c>
      <c r="G67" t="str">
        <f t="shared" si="50"/>
        <v/>
      </c>
      <c r="H67" t="str">
        <f t="shared" si="50"/>
        <v/>
      </c>
      <c r="I67" t="str">
        <f t="shared" si="50"/>
        <v/>
      </c>
      <c r="J67" t="str">
        <f t="shared" si="50"/>
        <v/>
      </c>
      <c r="K67" t="str">
        <f t="shared" si="50"/>
        <v/>
      </c>
      <c r="L67" t="str">
        <f t="shared" si="50"/>
        <v/>
      </c>
      <c r="M67" t="str">
        <f t="shared" si="50"/>
        <v/>
      </c>
      <c r="N67" t="str">
        <f t="shared" si="50"/>
        <v/>
      </c>
      <c r="O67" t="str">
        <f t="shared" si="50"/>
        <v/>
      </c>
      <c r="P67" t="str">
        <f t="shared" si="50"/>
        <v/>
      </c>
      <c r="Q67" t="str">
        <f t="shared" si="50"/>
        <v/>
      </c>
      <c r="R67" t="str">
        <f t="shared" si="50"/>
        <v/>
      </c>
      <c r="S67" t="str">
        <f t="shared" si="50"/>
        <v/>
      </c>
      <c r="T67" t="str">
        <f t="shared" si="50"/>
        <v/>
      </c>
      <c r="U67" t="str">
        <f t="shared" si="50"/>
        <v/>
      </c>
      <c r="V67" t="str">
        <f t="shared" si="50"/>
        <v/>
      </c>
      <c r="W67" t="str">
        <f t="shared" si="50"/>
        <v/>
      </c>
      <c r="X67" s="18" t="str">
        <f t="shared" si="50"/>
        <v/>
      </c>
      <c r="Y67" s="18" t="str">
        <f t="shared" si="50"/>
        <v/>
      </c>
      <c r="Z67" s="18" t="str">
        <f t="shared" si="50"/>
        <v/>
      </c>
      <c r="AA67" s="18" t="str">
        <f t="shared" si="50"/>
        <v/>
      </c>
      <c r="AB67" s="18" t="str">
        <f t="shared" si="50"/>
        <v/>
      </c>
      <c r="AC67" s="18" t="str">
        <f t="shared" si="50"/>
        <v/>
      </c>
      <c r="AD67" s="18" t="str">
        <f t="shared" si="50"/>
        <v/>
      </c>
      <c r="AE67" s="18" t="str">
        <f t="shared" si="50"/>
        <v/>
      </c>
      <c r="AF67" s="18" t="str">
        <f t="shared" si="50"/>
        <v/>
      </c>
      <c r="AG67" s="18" t="str">
        <f t="shared" si="50"/>
        <v/>
      </c>
      <c r="AH67" s="36"/>
      <c r="AI67" s="36"/>
      <c r="AJ67" s="36"/>
      <c r="AK67" s="36"/>
      <c r="AL67" s="33"/>
      <c r="AM67" s="33"/>
      <c r="AN67" s="33"/>
      <c r="AO67" s="35" t="str">
        <f ca="1">IF(AL66="",ABS(AS67)/GCD(ABS(AS67),ABS(AS66)),IF(AL66="－",ABS(AS67)/GCD(ABS(AS67),ABS(AS66)),""))</f>
        <v/>
      </c>
      <c r="AP67" s="35"/>
      <c r="AQ67" s="35"/>
      <c r="AS67" s="16">
        <f ca="1">X65-AD65</f>
        <v>-1</v>
      </c>
    </row>
    <row r="68" spans="1:45" ht="19" customHeight="1" x14ac:dyDescent="0.2">
      <c r="A68" t="str">
        <f t="shared" si="47"/>
        <v/>
      </c>
      <c r="B68" t="str">
        <f t="shared" ref="B68:B74" si="51">IF(B31="","",B31)</f>
        <v>(9)</v>
      </c>
      <c r="E68" s="25" t="str">
        <f t="shared" ref="E68:W68" si="52">IF(E31="","",E31)</f>
        <v>ｘ</v>
      </c>
      <c r="F68" s="25" t="str">
        <f t="shared" si="52"/>
        <v/>
      </c>
      <c r="G68" s="9" t="str">
        <f t="shared" si="52"/>
        <v>：</v>
      </c>
      <c r="H68" t="str">
        <f t="shared" si="52"/>
        <v>(</v>
      </c>
      <c r="I68" s="25">
        <f t="shared" ca="1" si="52"/>
        <v>9</v>
      </c>
      <c r="J68" s="25" t="str">
        <f t="shared" si="52"/>
        <v/>
      </c>
      <c r="K68" s="25" t="str">
        <f t="shared" si="52"/>
        <v>－</v>
      </c>
      <c r="L68" s="25" t="str">
        <f t="shared" si="52"/>
        <v/>
      </c>
      <c r="M68" s="25" t="str">
        <f t="shared" si="52"/>
        <v>ｘ</v>
      </c>
      <c r="N68" s="25" t="str">
        <f t="shared" si="52"/>
        <v/>
      </c>
      <c r="O68" t="str">
        <f t="shared" si="52"/>
        <v>）</v>
      </c>
      <c r="P68" s="25" t="str">
        <f t="shared" si="52"/>
        <v>＝</v>
      </c>
      <c r="Q68" s="25" t="str">
        <f t="shared" si="52"/>
        <v/>
      </c>
      <c r="R68" s="25">
        <f t="shared" ca="1" si="52"/>
        <v>9</v>
      </c>
      <c r="S68" s="25" t="str">
        <f t="shared" si="52"/>
        <v/>
      </c>
      <c r="T68" s="9" t="str">
        <f t="shared" si="52"/>
        <v>：</v>
      </c>
      <c r="U68" s="25">
        <f t="shared" ca="1" si="52"/>
        <v>2</v>
      </c>
      <c r="V68" s="25" t="str">
        <f t="shared" si="52"/>
        <v/>
      </c>
      <c r="W68" t="str">
        <f t="shared" si="52"/>
        <v/>
      </c>
      <c r="X68" s="36">
        <f ca="1">U68</f>
        <v>2</v>
      </c>
      <c r="Y68" s="36"/>
      <c r="Z68" s="36" t="str">
        <f>E68</f>
        <v>ｘ</v>
      </c>
      <c r="AA68" s="36"/>
      <c r="AB68" s="36" t="s">
        <v>238</v>
      </c>
      <c r="AC68" s="36"/>
      <c r="AD68" s="36">
        <f ca="1">R68</f>
        <v>9</v>
      </c>
      <c r="AE68" s="36"/>
      <c r="AF68" s="18" t="str">
        <f>H68</f>
        <v>(</v>
      </c>
      <c r="AG68" s="36">
        <f ca="1">I68</f>
        <v>9</v>
      </c>
      <c r="AH68" s="36" t="str">
        <f>IF(AH31="","",AH31)</f>
        <v/>
      </c>
      <c r="AI68" s="36" t="str">
        <f>K68</f>
        <v>－</v>
      </c>
      <c r="AJ68" s="36" t="str">
        <f>IF(AJ31="","",AJ31)</f>
        <v/>
      </c>
      <c r="AK68" s="36" t="str">
        <f>M68</f>
        <v>ｘ</v>
      </c>
      <c r="AL68" s="36" t="str">
        <f>IF(AL31="","",AL31)</f>
        <v/>
      </c>
      <c r="AM68" s="18" t="str">
        <f>O68</f>
        <v>）</v>
      </c>
      <c r="AN68" t="str">
        <f>IF(AN31="","",AN31)</f>
        <v/>
      </c>
      <c r="AO68" t="str">
        <f>IF(AO31="","",AO31)</f>
        <v/>
      </c>
      <c r="AP68" t="str">
        <f>IF(AP31="","",AP31)</f>
        <v/>
      </c>
      <c r="AQ68" t="str">
        <f>IF(AQ31="","",AQ31)</f>
        <v/>
      </c>
    </row>
    <row r="69" spans="1:45" ht="19" customHeight="1" x14ac:dyDescent="0.2">
      <c r="A69" t="str">
        <f t="shared" si="47"/>
        <v/>
      </c>
      <c r="B69" s="1" t="str">
        <f t="shared" si="51"/>
        <v/>
      </c>
      <c r="C69" s="1"/>
      <c r="E69" t="str">
        <f t="shared" ref="E69:W69" si="53">IF(E32="","",E32)</f>
        <v/>
      </c>
      <c r="F69" t="str">
        <f t="shared" si="53"/>
        <v/>
      </c>
      <c r="G69" t="str">
        <f t="shared" si="53"/>
        <v/>
      </c>
      <c r="H69" t="str">
        <f t="shared" si="53"/>
        <v/>
      </c>
      <c r="I69" t="str">
        <f t="shared" si="53"/>
        <v/>
      </c>
      <c r="J69" t="str">
        <f t="shared" si="53"/>
        <v/>
      </c>
      <c r="K69" t="str">
        <f t="shared" si="53"/>
        <v/>
      </c>
      <c r="L69" t="str">
        <f t="shared" si="53"/>
        <v/>
      </c>
      <c r="M69" t="str">
        <f t="shared" si="53"/>
        <v/>
      </c>
      <c r="N69" t="str">
        <f t="shared" si="53"/>
        <v/>
      </c>
      <c r="O69" t="str">
        <f t="shared" si="53"/>
        <v/>
      </c>
      <c r="P69" t="str">
        <f t="shared" si="53"/>
        <v/>
      </c>
      <c r="Q69" t="str">
        <f t="shared" si="53"/>
        <v/>
      </c>
      <c r="R69" t="str">
        <f t="shared" si="53"/>
        <v/>
      </c>
      <c r="S69" t="str">
        <f t="shared" si="53"/>
        <v/>
      </c>
      <c r="T69" t="str">
        <f t="shared" si="53"/>
        <v/>
      </c>
      <c r="U69" t="str">
        <f t="shared" si="53"/>
        <v/>
      </c>
      <c r="V69" t="str">
        <f t="shared" si="53"/>
        <v/>
      </c>
      <c r="W69" t="str">
        <f t="shared" si="53"/>
        <v/>
      </c>
      <c r="X69" s="36">
        <f ca="1">X68+AD68</f>
        <v>11</v>
      </c>
      <c r="Y69" s="36"/>
      <c r="Z69" s="36" t="s">
        <v>242</v>
      </c>
      <c r="AA69" s="36"/>
      <c r="AB69" s="36" t="s">
        <v>238</v>
      </c>
      <c r="AC69" s="36"/>
      <c r="AD69" s="36">
        <f ca="1">AD68*AG68</f>
        <v>81</v>
      </c>
      <c r="AE69" s="36"/>
      <c r="AF69" s="36"/>
      <c r="AG69" t="str">
        <f>IF(AG32="","",AG32)</f>
        <v/>
      </c>
      <c r="AH69" s="36" t="s">
        <v>242</v>
      </c>
      <c r="AI69" s="36"/>
      <c r="AJ69" s="36" t="s">
        <v>238</v>
      </c>
      <c r="AK69" s="36"/>
      <c r="AL69" s="33" t="str">
        <f ca="1">IF(AS69/AS70=INT(AS69/AS70),AS69/AS70,IF(AS69/AS70&lt;0,"－",""))</f>
        <v/>
      </c>
      <c r="AM69" s="33"/>
      <c r="AN69" s="33"/>
      <c r="AO69" s="34">
        <f ca="1">IF(AL69="",ABS(AS69)/GCD(ABS(AS69),ABS(AS70)),IF(AL69="－",ABS(AS69)/GCD(ABS(AS69),ABS(AS70)),""))</f>
        <v>81</v>
      </c>
      <c r="AP69" s="34"/>
      <c r="AQ69" s="34"/>
      <c r="AS69" s="16">
        <f ca="1">AD69</f>
        <v>81</v>
      </c>
    </row>
    <row r="70" spans="1:45" ht="19" customHeight="1" x14ac:dyDescent="0.2">
      <c r="A70" t="str">
        <f t="shared" si="47"/>
        <v/>
      </c>
      <c r="B70" t="str">
        <f t="shared" si="51"/>
        <v/>
      </c>
      <c r="E70" t="str">
        <f t="shared" ref="E70:W70" si="54">IF(E33="","",E33)</f>
        <v/>
      </c>
      <c r="F70" t="str">
        <f t="shared" si="54"/>
        <v/>
      </c>
      <c r="G70" t="str">
        <f t="shared" si="54"/>
        <v/>
      </c>
      <c r="H70" t="str">
        <f t="shared" si="54"/>
        <v/>
      </c>
      <c r="I70" t="str">
        <f t="shared" si="54"/>
        <v/>
      </c>
      <c r="J70" t="str">
        <f t="shared" si="54"/>
        <v/>
      </c>
      <c r="K70" t="str">
        <f t="shared" si="54"/>
        <v/>
      </c>
      <c r="L70" t="str">
        <f t="shared" si="54"/>
        <v/>
      </c>
      <c r="M70" t="str">
        <f t="shared" si="54"/>
        <v/>
      </c>
      <c r="N70" t="str">
        <f t="shared" si="54"/>
        <v/>
      </c>
      <c r="O70" t="str">
        <f t="shared" si="54"/>
        <v/>
      </c>
      <c r="P70" t="str">
        <f t="shared" si="54"/>
        <v/>
      </c>
      <c r="Q70" t="str">
        <f t="shared" si="54"/>
        <v/>
      </c>
      <c r="R70" t="str">
        <f t="shared" si="54"/>
        <v/>
      </c>
      <c r="S70" t="str">
        <f t="shared" si="54"/>
        <v/>
      </c>
      <c r="T70" t="str">
        <f t="shared" si="54"/>
        <v/>
      </c>
      <c r="U70" t="str">
        <f t="shared" si="54"/>
        <v/>
      </c>
      <c r="V70" t="str">
        <f t="shared" si="54"/>
        <v/>
      </c>
      <c r="W70" t="str">
        <f t="shared" si="54"/>
        <v/>
      </c>
      <c r="X70" t="str">
        <f t="shared" ref="X70:AF70" si="55">IF(X33="","",X33)</f>
        <v/>
      </c>
      <c r="Y70" t="str">
        <f t="shared" si="55"/>
        <v/>
      </c>
      <c r="Z70" t="str">
        <f t="shared" si="55"/>
        <v/>
      </c>
      <c r="AA70" t="str">
        <f t="shared" si="55"/>
        <v/>
      </c>
      <c r="AB70" t="str">
        <f t="shared" si="55"/>
        <v/>
      </c>
      <c r="AC70" t="str">
        <f t="shared" si="55"/>
        <v/>
      </c>
      <c r="AD70" t="str">
        <f t="shared" si="55"/>
        <v/>
      </c>
      <c r="AE70" t="str">
        <f t="shared" si="55"/>
        <v/>
      </c>
      <c r="AF70" t="str">
        <f t="shared" si="55"/>
        <v/>
      </c>
      <c r="AG70" t="str">
        <f>IF(AG33="","",AG33)</f>
        <v/>
      </c>
      <c r="AH70" s="36"/>
      <c r="AI70" s="36"/>
      <c r="AJ70" s="36"/>
      <c r="AK70" s="36"/>
      <c r="AL70" s="33"/>
      <c r="AM70" s="33"/>
      <c r="AN70" s="33"/>
      <c r="AO70" s="35">
        <f ca="1">IF(AL69="",ABS(AS70)/GCD(ABS(AS70),ABS(AS69)),IF(AL69="－",ABS(AS70)/GCD(ABS(AS70),ABS(AS69)),""))</f>
        <v>11</v>
      </c>
      <c r="AP70" s="35"/>
      <c r="AQ70" s="35"/>
      <c r="AS70" s="16">
        <f ca="1">X68+AD68</f>
        <v>11</v>
      </c>
    </row>
    <row r="71" spans="1:45" ht="19" customHeight="1" x14ac:dyDescent="0.2">
      <c r="A71" t="str">
        <f t="shared" si="47"/>
        <v/>
      </c>
      <c r="B71" t="str">
        <f t="shared" si="51"/>
        <v>(10)</v>
      </c>
      <c r="E71" t="str">
        <f>IF(E34="","",E34)</f>
        <v>（ｘ＋</v>
      </c>
      <c r="I71">
        <f t="shared" ref="I71:W71" ca="1" si="56">IF(I34="","",I34)</f>
        <v>4</v>
      </c>
      <c r="J71" t="str">
        <f t="shared" si="56"/>
        <v>)</v>
      </c>
      <c r="K71" s="9" t="str">
        <f t="shared" si="56"/>
        <v>：</v>
      </c>
      <c r="L71" t="str">
        <f t="shared" si="56"/>
        <v/>
      </c>
      <c r="M71" s="25">
        <f t="shared" ca="1" si="56"/>
        <v>8</v>
      </c>
      <c r="N71" s="25" t="str">
        <f t="shared" si="56"/>
        <v/>
      </c>
      <c r="O71" s="25" t="str">
        <f t="shared" si="56"/>
        <v>＝</v>
      </c>
      <c r="P71" s="25" t="str">
        <f t="shared" si="56"/>
        <v/>
      </c>
      <c r="Q71" s="25" t="str">
        <f t="shared" si="56"/>
        <v>ｘ</v>
      </c>
      <c r="R71" s="25" t="str">
        <f t="shared" si="56"/>
        <v/>
      </c>
      <c r="S71" s="9" t="str">
        <f t="shared" si="56"/>
        <v>：</v>
      </c>
      <c r="T71" s="25">
        <f t="shared" ca="1" si="56"/>
        <v>2</v>
      </c>
      <c r="U71" s="25" t="str">
        <f t="shared" si="56"/>
        <v/>
      </c>
      <c r="V71" t="str">
        <f t="shared" si="56"/>
        <v/>
      </c>
      <c r="W71" t="str">
        <f t="shared" si="56"/>
        <v/>
      </c>
      <c r="X71" s="36">
        <f ca="1">M71</f>
        <v>8</v>
      </c>
      <c r="Y71" s="36"/>
      <c r="Z71" s="36" t="str">
        <f>Q71</f>
        <v>ｘ</v>
      </c>
      <c r="AA71" s="36"/>
      <c r="AB71" s="36" t="s">
        <v>238</v>
      </c>
      <c r="AC71" s="36"/>
      <c r="AD71" s="18">
        <f ca="1">T71</f>
        <v>2</v>
      </c>
      <c r="AE71" s="18" t="str">
        <f>E71</f>
        <v>（ｘ＋</v>
      </c>
      <c r="AF71" s="18"/>
      <c r="AG71" s="18"/>
      <c r="AH71" s="18"/>
      <c r="AI71" s="18">
        <f ca="1">I71</f>
        <v>4</v>
      </c>
      <c r="AJ71" s="18" t="str">
        <f>J71</f>
        <v>)</v>
      </c>
      <c r="AK71" s="18"/>
      <c r="AL71" s="18"/>
      <c r="AM71" s="18"/>
      <c r="AO71" t="str">
        <f>IF(AO34="","",AO34)</f>
        <v/>
      </c>
      <c r="AP71" t="str">
        <f>IF(AP34="","",AP34)</f>
        <v/>
      </c>
      <c r="AQ71" t="str">
        <f>IF(AQ34="","",AQ34)</f>
        <v/>
      </c>
    </row>
    <row r="72" spans="1:45" ht="19" customHeight="1" x14ac:dyDescent="0.2">
      <c r="A72" t="str">
        <f t="shared" si="47"/>
        <v/>
      </c>
      <c r="B72" s="1" t="str">
        <f t="shared" si="51"/>
        <v/>
      </c>
      <c r="E72" t="str">
        <f>IF(E35="","",E35)</f>
        <v/>
      </c>
      <c r="F72" t="str">
        <f t="shared" ref="F72:H74" si="57">IF(F35="","",F35)</f>
        <v/>
      </c>
      <c r="G72" t="str">
        <f t="shared" si="57"/>
        <v/>
      </c>
      <c r="H72" t="str">
        <f t="shared" si="57"/>
        <v/>
      </c>
      <c r="I72" t="str">
        <f t="shared" ref="I72:W72" si="58">IF(I35="","",I35)</f>
        <v/>
      </c>
      <c r="J72" t="str">
        <f t="shared" si="58"/>
        <v/>
      </c>
      <c r="K72" t="str">
        <f t="shared" si="58"/>
        <v/>
      </c>
      <c r="L72" t="str">
        <f t="shared" si="58"/>
        <v/>
      </c>
      <c r="M72" t="str">
        <f t="shared" si="58"/>
        <v/>
      </c>
      <c r="N72" t="str">
        <f t="shared" si="58"/>
        <v/>
      </c>
      <c r="O72" t="str">
        <f t="shared" si="58"/>
        <v/>
      </c>
      <c r="P72" t="str">
        <f t="shared" si="58"/>
        <v/>
      </c>
      <c r="Q72" t="str">
        <f t="shared" si="58"/>
        <v/>
      </c>
      <c r="R72" t="str">
        <f t="shared" si="58"/>
        <v/>
      </c>
      <c r="S72" t="str">
        <f t="shared" si="58"/>
        <v/>
      </c>
      <c r="T72" t="str">
        <f t="shared" si="58"/>
        <v/>
      </c>
      <c r="U72" t="str">
        <f t="shared" si="58"/>
        <v/>
      </c>
      <c r="V72" t="str">
        <f t="shared" si="58"/>
        <v/>
      </c>
      <c r="W72" t="str">
        <f t="shared" si="58"/>
        <v/>
      </c>
      <c r="X72" s="36">
        <f ca="1">IF(X71-AD71=1,"",IF(X71-AD71=-1,"－",X71-AD71))</f>
        <v>6</v>
      </c>
      <c r="Y72" s="36"/>
      <c r="Z72" s="36" t="s">
        <v>242</v>
      </c>
      <c r="AA72" s="36"/>
      <c r="AB72" s="36" t="s">
        <v>238</v>
      </c>
      <c r="AC72" s="36"/>
      <c r="AD72" s="36">
        <f ca="1">AD71*AI71</f>
        <v>8</v>
      </c>
      <c r="AE72" s="36"/>
      <c r="AF72" s="36"/>
      <c r="AG72" t="str">
        <f>IF(AG35="","",AG35)</f>
        <v/>
      </c>
      <c r="AH72" s="36" t="s">
        <v>242</v>
      </c>
      <c r="AI72" s="36"/>
      <c r="AJ72" s="36" t="s">
        <v>238</v>
      </c>
      <c r="AK72" s="36"/>
      <c r="AL72" s="33" t="str">
        <f ca="1">IF(AS72/AS73=INT(AS72/AS73),AS72/AS73,IF(AS72/AS73&lt;0,"－",""))</f>
        <v/>
      </c>
      <c r="AM72" s="33"/>
      <c r="AN72" s="33"/>
      <c r="AO72" s="34">
        <f ca="1">IF(AL72="",ABS(AS72)/GCD(ABS(AS72),ABS(AS73)),IF(AL72="－",ABS(AS72)/GCD(ABS(AS72),ABS(AS73)),""))</f>
        <v>4</v>
      </c>
      <c r="AP72" s="34"/>
      <c r="AQ72" s="34"/>
      <c r="AS72" s="16">
        <f ca="1">AD72</f>
        <v>8</v>
      </c>
    </row>
    <row r="73" spans="1:45" ht="19" customHeight="1" x14ac:dyDescent="0.2">
      <c r="A73" t="str">
        <f t="shared" si="47"/>
        <v/>
      </c>
      <c r="B73" t="str">
        <f t="shared" si="51"/>
        <v/>
      </c>
      <c r="E73" t="str">
        <f>IF(E36="","",E36)</f>
        <v/>
      </c>
      <c r="F73" t="str">
        <f t="shared" si="57"/>
        <v/>
      </c>
      <c r="G73" t="str">
        <f t="shared" si="57"/>
        <v/>
      </c>
      <c r="H73" t="str">
        <f t="shared" si="57"/>
        <v/>
      </c>
      <c r="I73" t="str">
        <f t="shared" ref="I73:W73" si="59">IF(I36="","",I36)</f>
        <v/>
      </c>
      <c r="J73" t="str">
        <f t="shared" si="59"/>
        <v/>
      </c>
      <c r="K73" t="str">
        <f t="shared" si="59"/>
        <v/>
      </c>
      <c r="L73" t="str">
        <f t="shared" si="59"/>
        <v/>
      </c>
      <c r="M73" t="str">
        <f t="shared" si="59"/>
        <v/>
      </c>
      <c r="N73" t="str">
        <f t="shared" si="59"/>
        <v/>
      </c>
      <c r="O73" t="str">
        <f t="shared" si="59"/>
        <v/>
      </c>
      <c r="P73" t="str">
        <f t="shared" si="59"/>
        <v/>
      </c>
      <c r="Q73" t="str">
        <f t="shared" si="59"/>
        <v/>
      </c>
      <c r="R73" t="str">
        <f t="shared" si="59"/>
        <v/>
      </c>
      <c r="S73" t="str">
        <f t="shared" si="59"/>
        <v/>
      </c>
      <c r="T73" t="str">
        <f t="shared" si="59"/>
        <v/>
      </c>
      <c r="U73" t="str">
        <f t="shared" si="59"/>
        <v/>
      </c>
      <c r="V73" t="str">
        <f t="shared" si="59"/>
        <v/>
      </c>
      <c r="W73" t="str">
        <f t="shared" si="59"/>
        <v/>
      </c>
      <c r="X73" t="str">
        <f t="shared" ref="X73:AF73" si="60">IF(X36="","",X36)</f>
        <v/>
      </c>
      <c r="Y73" t="str">
        <f t="shared" si="60"/>
        <v/>
      </c>
      <c r="Z73" t="str">
        <f t="shared" si="60"/>
        <v/>
      </c>
      <c r="AA73" t="str">
        <f t="shared" si="60"/>
        <v/>
      </c>
      <c r="AB73" t="str">
        <f t="shared" si="60"/>
        <v/>
      </c>
      <c r="AC73" t="str">
        <f t="shared" si="60"/>
        <v/>
      </c>
      <c r="AD73" t="str">
        <f t="shared" si="60"/>
        <v/>
      </c>
      <c r="AE73" t="str">
        <f t="shared" si="60"/>
        <v/>
      </c>
      <c r="AF73" t="str">
        <f t="shared" si="60"/>
        <v/>
      </c>
      <c r="AG73" t="str">
        <f>IF(AG36="","",AG36)</f>
        <v/>
      </c>
      <c r="AH73" s="36"/>
      <c r="AI73" s="36"/>
      <c r="AJ73" s="36"/>
      <c r="AK73" s="36"/>
      <c r="AL73" s="33"/>
      <c r="AM73" s="33"/>
      <c r="AN73" s="33"/>
      <c r="AO73" s="35">
        <f ca="1">IF(AL72="",ABS(AS73)/GCD(ABS(AS73),ABS(AS72)),IF(AL72="－",ABS(AS73)/GCD(ABS(AS73),ABS(AS72)),""))</f>
        <v>3</v>
      </c>
      <c r="AP73" s="35"/>
      <c r="AQ73" s="35"/>
      <c r="AS73" s="16">
        <f ca="1">X71-AD71</f>
        <v>6</v>
      </c>
    </row>
    <row r="74" spans="1:45" ht="19" customHeight="1" x14ac:dyDescent="0.2">
      <c r="A74" t="str">
        <f t="shared" si="47"/>
        <v/>
      </c>
      <c r="B74" t="str">
        <f t="shared" si="51"/>
        <v/>
      </c>
      <c r="E74" t="str">
        <f>IF(E37="","",E37)</f>
        <v/>
      </c>
      <c r="F74" t="str">
        <f t="shared" si="57"/>
        <v/>
      </c>
      <c r="G74" t="str">
        <f t="shared" si="57"/>
        <v/>
      </c>
      <c r="H74" t="str">
        <f t="shared" si="57"/>
        <v/>
      </c>
      <c r="I74" t="str">
        <f t="shared" ref="I74:W74" si="61">IF(I37="","",I37)</f>
        <v/>
      </c>
      <c r="J74" t="str">
        <f t="shared" si="61"/>
        <v/>
      </c>
      <c r="K74" t="str">
        <f t="shared" si="61"/>
        <v/>
      </c>
      <c r="L74" t="str">
        <f t="shared" si="61"/>
        <v/>
      </c>
      <c r="M74" t="str">
        <f t="shared" si="61"/>
        <v/>
      </c>
      <c r="N74" t="str">
        <f t="shared" si="61"/>
        <v/>
      </c>
      <c r="O74" t="str">
        <f t="shared" si="61"/>
        <v/>
      </c>
      <c r="P74" t="str">
        <f t="shared" si="61"/>
        <v/>
      </c>
      <c r="Q74" t="str">
        <f t="shared" si="61"/>
        <v/>
      </c>
      <c r="R74" t="str">
        <f t="shared" si="61"/>
        <v/>
      </c>
      <c r="S74" t="str">
        <f t="shared" si="61"/>
        <v/>
      </c>
      <c r="T74" t="str">
        <f t="shared" si="61"/>
        <v/>
      </c>
      <c r="U74" t="str">
        <f t="shared" si="61"/>
        <v/>
      </c>
      <c r="V74" t="str">
        <f t="shared" si="61"/>
        <v/>
      </c>
      <c r="W74" t="str">
        <f t="shared" si="61"/>
        <v/>
      </c>
      <c r="X74" t="str">
        <f t="shared" ref="X74:AF74" si="62">IF(X37="","",X37)</f>
        <v/>
      </c>
      <c r="Y74" t="str">
        <f t="shared" si="62"/>
        <v/>
      </c>
      <c r="Z74" t="str">
        <f t="shared" si="62"/>
        <v/>
      </c>
      <c r="AA74" t="str">
        <f t="shared" si="62"/>
        <v/>
      </c>
      <c r="AB74" t="str">
        <f t="shared" si="62"/>
        <v/>
      </c>
      <c r="AC74" t="str">
        <f t="shared" si="62"/>
        <v/>
      </c>
      <c r="AD74" t="str">
        <f t="shared" si="62"/>
        <v/>
      </c>
      <c r="AE74" t="str">
        <f t="shared" si="62"/>
        <v/>
      </c>
      <c r="AF74" t="str">
        <f t="shared" si="62"/>
        <v/>
      </c>
      <c r="AG74" t="str">
        <f>IF(AG37="","",AG37)</f>
        <v/>
      </c>
      <c r="AH74" t="str">
        <f t="shared" ref="AH74:AQ74" si="63">IF(AH37="","",AH37)</f>
        <v/>
      </c>
      <c r="AI74" t="str">
        <f t="shared" si="63"/>
        <v/>
      </c>
      <c r="AJ74" t="str">
        <f t="shared" si="63"/>
        <v/>
      </c>
      <c r="AK74" t="str">
        <f t="shared" si="63"/>
        <v/>
      </c>
      <c r="AL74" t="str">
        <f t="shared" si="63"/>
        <v/>
      </c>
      <c r="AM74" t="str">
        <f t="shared" si="63"/>
        <v/>
      </c>
      <c r="AN74" t="str">
        <f t="shared" si="63"/>
        <v/>
      </c>
      <c r="AO74" t="str">
        <f t="shared" si="63"/>
        <v/>
      </c>
      <c r="AP74" t="str">
        <f t="shared" si="63"/>
        <v/>
      </c>
      <c r="AQ74" t="str">
        <f t="shared" si="63"/>
        <v/>
      </c>
    </row>
    <row r="75" spans="1:45" ht="20.149999999999999" customHeight="1" x14ac:dyDescent="0.2"/>
    <row r="76" spans="1:45" ht="20.149999999999999" customHeight="1" x14ac:dyDescent="0.2"/>
    <row r="77" spans="1:45" ht="20.149999999999999" customHeight="1" x14ac:dyDescent="0.2"/>
    <row r="78" spans="1:45" ht="20.149999999999999" customHeight="1" x14ac:dyDescent="0.2"/>
    <row r="79" spans="1:45" ht="20.149999999999999" customHeight="1" x14ac:dyDescent="0.2"/>
    <row r="80" spans="1:45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</sheetData>
  <mergeCells count="236">
    <mergeCell ref="J4:K4"/>
    <mergeCell ref="L4:M4"/>
    <mergeCell ref="E7:F7"/>
    <mergeCell ref="H7:I7"/>
    <mergeCell ref="J7:K7"/>
    <mergeCell ref="L7:M7"/>
    <mergeCell ref="E4:F4"/>
    <mergeCell ref="O7:P7"/>
    <mergeCell ref="E10:F10"/>
    <mergeCell ref="H10:I10"/>
    <mergeCell ref="J10:K10"/>
    <mergeCell ref="L10:M10"/>
    <mergeCell ref="O10:P10"/>
    <mergeCell ref="E13:F13"/>
    <mergeCell ref="H13:I13"/>
    <mergeCell ref="J13:K13"/>
    <mergeCell ref="L13:M13"/>
    <mergeCell ref="O13:P13"/>
    <mergeCell ref="E16:F17"/>
    <mergeCell ref="G16:G17"/>
    <mergeCell ref="H16:I16"/>
    <mergeCell ref="H17:I17"/>
    <mergeCell ref="J16:K17"/>
    <mergeCell ref="L16:M17"/>
    <mergeCell ref="N16:N17"/>
    <mergeCell ref="O16:P16"/>
    <mergeCell ref="O17:P17"/>
    <mergeCell ref="E20:F21"/>
    <mergeCell ref="G20:G21"/>
    <mergeCell ref="H20:I20"/>
    <mergeCell ref="J20:K21"/>
    <mergeCell ref="L20:M21"/>
    <mergeCell ref="N20:N21"/>
    <mergeCell ref="E31:F31"/>
    <mergeCell ref="I31:J31"/>
    <mergeCell ref="K31:L31"/>
    <mergeCell ref="M31:N31"/>
    <mergeCell ref="P31:Q31"/>
    <mergeCell ref="R31:S31"/>
    <mergeCell ref="O20:P20"/>
    <mergeCell ref="H21:I21"/>
    <mergeCell ref="O21:P21"/>
    <mergeCell ref="E28:F28"/>
    <mergeCell ref="N28:O28"/>
    <mergeCell ref="P28:Q28"/>
    <mergeCell ref="E24:F25"/>
    <mergeCell ref="G24:G25"/>
    <mergeCell ref="H24:I25"/>
    <mergeCell ref="J24:K25"/>
    <mergeCell ref="U31:V31"/>
    <mergeCell ref="M34:N34"/>
    <mergeCell ref="O34:P34"/>
    <mergeCell ref="Q34:R34"/>
    <mergeCell ref="T34:U34"/>
    <mergeCell ref="L24:M24"/>
    <mergeCell ref="L25:M25"/>
    <mergeCell ref="N24:N25"/>
    <mergeCell ref="O24:P24"/>
    <mergeCell ref="O25:P25"/>
    <mergeCell ref="S28:T28"/>
    <mergeCell ref="E41:F41"/>
    <mergeCell ref="H41:I41"/>
    <mergeCell ref="J41:K41"/>
    <mergeCell ref="L41:M41"/>
    <mergeCell ref="O41:P41"/>
    <mergeCell ref="E44:F44"/>
    <mergeCell ref="H44:I44"/>
    <mergeCell ref="J44:K44"/>
    <mergeCell ref="L44:M44"/>
    <mergeCell ref="O44:P44"/>
    <mergeCell ref="E47:F47"/>
    <mergeCell ref="H47:I47"/>
    <mergeCell ref="J47:K47"/>
    <mergeCell ref="L47:M47"/>
    <mergeCell ref="O47:P47"/>
    <mergeCell ref="E50:F50"/>
    <mergeCell ref="H50:I50"/>
    <mergeCell ref="J50:K50"/>
    <mergeCell ref="L50:M50"/>
    <mergeCell ref="O50:P50"/>
    <mergeCell ref="O53:P53"/>
    <mergeCell ref="O54:P54"/>
    <mergeCell ref="E57:F58"/>
    <mergeCell ref="G57:G58"/>
    <mergeCell ref="H57:I57"/>
    <mergeCell ref="J57:K58"/>
    <mergeCell ref="L57:M58"/>
    <mergeCell ref="N57:N58"/>
    <mergeCell ref="O57:P57"/>
    <mergeCell ref="H58:I58"/>
    <mergeCell ref="E53:F54"/>
    <mergeCell ref="G53:G54"/>
    <mergeCell ref="H53:I53"/>
    <mergeCell ref="J53:K54"/>
    <mergeCell ref="L53:M54"/>
    <mergeCell ref="N53:N54"/>
    <mergeCell ref="H54:I54"/>
    <mergeCell ref="O58:P58"/>
    <mergeCell ref="X68:Y68"/>
    <mergeCell ref="Z68:AA68"/>
    <mergeCell ref="AB68:AC68"/>
    <mergeCell ref="AD68:AE68"/>
    <mergeCell ref="AG68:AH68"/>
    <mergeCell ref="AA58:AC58"/>
    <mergeCell ref="W59:X60"/>
    <mergeCell ref="Y59:Z60"/>
    <mergeCell ref="AA59:AC60"/>
    <mergeCell ref="AD42:AF42"/>
    <mergeCell ref="AD43:AF43"/>
    <mergeCell ref="AA42:AC43"/>
    <mergeCell ref="T71:U71"/>
    <mergeCell ref="U41:V41"/>
    <mergeCell ref="U44:V44"/>
    <mergeCell ref="U47:V47"/>
    <mergeCell ref="U50:V50"/>
    <mergeCell ref="AO69:AQ69"/>
    <mergeCell ref="AO70:AQ70"/>
    <mergeCell ref="X71:Y71"/>
    <mergeCell ref="Z71:AA71"/>
    <mergeCell ref="AB71:AC71"/>
    <mergeCell ref="X69:Y69"/>
    <mergeCell ref="Z69:AA69"/>
    <mergeCell ref="AB69:AC69"/>
    <mergeCell ref="AD69:AF69"/>
    <mergeCell ref="AH69:AI70"/>
    <mergeCell ref="AJ69:AK70"/>
    <mergeCell ref="W44:X44"/>
    <mergeCell ref="Y44:Z44"/>
    <mergeCell ref="AA44:AC44"/>
    <mergeCell ref="W45:X46"/>
    <mergeCell ref="Y45:Z46"/>
    <mergeCell ref="AA45:AC46"/>
    <mergeCell ref="W41:X41"/>
    <mergeCell ref="Y41:Z41"/>
    <mergeCell ref="AA41:AC41"/>
    <mergeCell ref="W42:X43"/>
    <mergeCell ref="Y42:Z43"/>
    <mergeCell ref="AD45:AF45"/>
    <mergeCell ref="AD46:AF46"/>
    <mergeCell ref="W47:X47"/>
    <mergeCell ref="Y47:Z47"/>
    <mergeCell ref="AA47:AC47"/>
    <mergeCell ref="W48:X49"/>
    <mergeCell ref="Y48:Z49"/>
    <mergeCell ref="AA48:AC49"/>
    <mergeCell ref="AD48:AF48"/>
    <mergeCell ref="AD49:AF49"/>
    <mergeCell ref="AD51:AF51"/>
    <mergeCell ref="AD52:AF52"/>
    <mergeCell ref="U53:V53"/>
    <mergeCell ref="U54:V54"/>
    <mergeCell ref="W53:X54"/>
    <mergeCell ref="Y53:Z54"/>
    <mergeCell ref="AA53:AC53"/>
    <mergeCell ref="AA54:AC54"/>
    <mergeCell ref="W50:X50"/>
    <mergeCell ref="Y50:Z50"/>
    <mergeCell ref="AA50:AC50"/>
    <mergeCell ref="W51:X52"/>
    <mergeCell ref="Y51:Z52"/>
    <mergeCell ref="AA51:AC52"/>
    <mergeCell ref="W55:X56"/>
    <mergeCell ref="Y55:Z56"/>
    <mergeCell ref="AA55:AC56"/>
    <mergeCell ref="AD55:AF55"/>
    <mergeCell ref="AD56:AF56"/>
    <mergeCell ref="U57:V57"/>
    <mergeCell ref="W57:X58"/>
    <mergeCell ref="Y57:Z58"/>
    <mergeCell ref="AA57:AC57"/>
    <mergeCell ref="U58:V58"/>
    <mergeCell ref="O62:P62"/>
    <mergeCell ref="E65:F65"/>
    <mergeCell ref="N65:O65"/>
    <mergeCell ref="P65:Q65"/>
    <mergeCell ref="S65:T65"/>
    <mergeCell ref="L62:M62"/>
    <mergeCell ref="AB65:AC65"/>
    <mergeCell ref="U61:V61"/>
    <mergeCell ref="AD59:AF59"/>
    <mergeCell ref="AD60:AF60"/>
    <mergeCell ref="E61:F62"/>
    <mergeCell ref="G61:G62"/>
    <mergeCell ref="H61:I62"/>
    <mergeCell ref="J61:K62"/>
    <mergeCell ref="L61:M61"/>
    <mergeCell ref="N61:N62"/>
    <mergeCell ref="O61:P61"/>
    <mergeCell ref="W61:X62"/>
    <mergeCell ref="U62:V62"/>
    <mergeCell ref="W63:X64"/>
    <mergeCell ref="X65:Y65"/>
    <mergeCell ref="Y61:Z62"/>
    <mergeCell ref="AA61:AC61"/>
    <mergeCell ref="AA62:AC62"/>
    <mergeCell ref="Y63:Z64"/>
    <mergeCell ref="AA63:AC64"/>
    <mergeCell ref="Q71:R71"/>
    <mergeCell ref="AB66:AC66"/>
    <mergeCell ref="AD66:AF66"/>
    <mergeCell ref="AD63:AF63"/>
    <mergeCell ref="AD64:AF64"/>
    <mergeCell ref="Z65:AA65"/>
    <mergeCell ref="E68:F68"/>
    <mergeCell ref="I68:J68"/>
    <mergeCell ref="K68:L68"/>
    <mergeCell ref="M68:N68"/>
    <mergeCell ref="P68:Q68"/>
    <mergeCell ref="R68:S68"/>
    <mergeCell ref="AD65:AE65"/>
    <mergeCell ref="X66:Y66"/>
    <mergeCell ref="Z66:AA66"/>
    <mergeCell ref="AL72:AN73"/>
    <mergeCell ref="AO72:AQ72"/>
    <mergeCell ref="AO73:AQ73"/>
    <mergeCell ref="AO1:AP1"/>
    <mergeCell ref="H4:I4"/>
    <mergeCell ref="O4:P4"/>
    <mergeCell ref="X72:Y72"/>
    <mergeCell ref="Z72:AA72"/>
    <mergeCell ref="AB72:AC72"/>
    <mergeCell ref="AD72:AF72"/>
    <mergeCell ref="AH72:AI73"/>
    <mergeCell ref="AJ72:AK73"/>
    <mergeCell ref="AH66:AI67"/>
    <mergeCell ref="AJ66:AK67"/>
    <mergeCell ref="AL66:AN67"/>
    <mergeCell ref="AO66:AQ66"/>
    <mergeCell ref="AO67:AQ67"/>
    <mergeCell ref="AI68:AJ68"/>
    <mergeCell ref="AK68:AL68"/>
    <mergeCell ref="AL69:AN70"/>
    <mergeCell ref="AO38:AP38"/>
    <mergeCell ref="U68:V68"/>
    <mergeCell ref="M71:N71"/>
    <mergeCell ref="O71:P71"/>
  </mergeCells>
  <phoneticPr fontId="9"/>
  <conditionalFormatting sqref="AD42:AF42">
    <cfRule type="expression" dxfId="11" priority="10" stopIfTrue="1">
      <formula>AD42=""</formula>
    </cfRule>
  </conditionalFormatting>
  <conditionalFormatting sqref="AD45:AF45">
    <cfRule type="expression" dxfId="10" priority="9" stopIfTrue="1">
      <formula>AD45=""</formula>
    </cfRule>
  </conditionalFormatting>
  <conditionalFormatting sqref="AD48:AF48">
    <cfRule type="expression" dxfId="9" priority="8" stopIfTrue="1">
      <formula>AD48=""</formula>
    </cfRule>
  </conditionalFormatting>
  <conditionalFormatting sqref="AD51:AF51">
    <cfRule type="expression" dxfId="8" priority="7" stopIfTrue="1">
      <formula>AD51=""</formula>
    </cfRule>
  </conditionalFormatting>
  <conditionalFormatting sqref="AD55:AF55">
    <cfRule type="expression" dxfId="7" priority="6" stopIfTrue="1">
      <formula>AD55=""</formula>
    </cfRule>
  </conditionalFormatting>
  <conditionalFormatting sqref="AD59:AF59">
    <cfRule type="expression" dxfId="6" priority="5" stopIfTrue="1">
      <formula>AD59=""</formula>
    </cfRule>
  </conditionalFormatting>
  <conditionalFormatting sqref="AD63:AF63">
    <cfRule type="expression" dxfId="5" priority="4" stopIfTrue="1">
      <formula>AD63=""</formula>
    </cfRule>
  </conditionalFormatting>
  <conditionalFormatting sqref="AO66:AQ66">
    <cfRule type="expression" dxfId="4" priority="3" stopIfTrue="1">
      <formula>AO66=""</formula>
    </cfRule>
  </conditionalFormatting>
  <conditionalFormatting sqref="AO69:AQ69">
    <cfRule type="expression" dxfId="3" priority="2" stopIfTrue="1">
      <formula>AO69=""</formula>
    </cfRule>
  </conditionalFormatting>
  <conditionalFormatting sqref="AO72:AQ72">
    <cfRule type="expression" dxfId="2" priority="1" stopIfTrue="1">
      <formula>AO72=""</formula>
    </cfRule>
  </conditionalFormatting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&amp;L方程式&amp;R数学ドリル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X100"/>
  <sheetViews>
    <sheetView workbookViewId="0"/>
  </sheetViews>
  <sheetFormatPr defaultRowHeight="14" x14ac:dyDescent="0.2"/>
  <cols>
    <col min="1" max="43" width="1.75" customWidth="1"/>
    <col min="44" max="46" width="9" customWidth="1"/>
    <col min="47" max="50" width="9" style="7"/>
  </cols>
  <sheetData>
    <row r="1" spans="1:50" ht="23.5" x14ac:dyDescent="0.2">
      <c r="D1" s="3" t="s">
        <v>262</v>
      </c>
      <c r="AM1" s="2" t="s">
        <v>94</v>
      </c>
      <c r="AN1" s="2"/>
      <c r="AO1" s="26"/>
      <c r="AP1" s="26"/>
      <c r="AR1" s="7"/>
      <c r="AS1" s="7"/>
      <c r="AT1" s="7"/>
      <c r="AV1"/>
      <c r="AW1"/>
      <c r="AX1"/>
    </row>
    <row r="2" spans="1:50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7"/>
      <c r="AS2" s="7"/>
      <c r="AT2" s="7"/>
      <c r="AV2"/>
      <c r="AW2"/>
      <c r="AX2"/>
    </row>
    <row r="3" spans="1:50" ht="20.149999999999999" customHeight="1" x14ac:dyDescent="0.2">
      <c r="A3" s="1" t="s">
        <v>17</v>
      </c>
      <c r="D3" s="25">
        <f ca="1">INT(AV3/1000+1)*1000</f>
        <v>2000</v>
      </c>
      <c r="E3" s="25"/>
      <c r="F3" s="25"/>
      <c r="G3" s="25"/>
      <c r="H3" t="s">
        <v>198</v>
      </c>
      <c r="O3">
        <f ca="1">INT(RAND()*5+4)</f>
        <v>6</v>
      </c>
      <c r="P3" t="s">
        <v>199</v>
      </c>
      <c r="S3" s="30">
        <f ca="1">INT(RAND()*10)*10+300</f>
        <v>390</v>
      </c>
      <c r="T3" s="30"/>
      <c r="U3" s="30"/>
      <c r="V3" t="s">
        <v>200</v>
      </c>
      <c r="AU3" s="7">
        <f ca="1">INT(RAND()*10)*10+200</f>
        <v>200</v>
      </c>
      <c r="AV3" s="7">
        <f ca="1">AU3*O3+S3</f>
        <v>1590</v>
      </c>
    </row>
    <row r="4" spans="1:50" ht="20.149999999999999" customHeight="1" x14ac:dyDescent="0.2">
      <c r="D4" s="25">
        <f ca="1">D3-AV3</f>
        <v>410</v>
      </c>
      <c r="E4" s="25"/>
      <c r="F4" s="25"/>
      <c r="G4" t="s">
        <v>95</v>
      </c>
      <c r="I4" t="s">
        <v>201</v>
      </c>
      <c r="AT4" s="7"/>
      <c r="AX4"/>
    </row>
    <row r="5" spans="1:50" ht="20.149999999999999" customHeight="1" x14ac:dyDescent="0.2"/>
    <row r="6" spans="1:50" ht="20.149999999999999" customHeight="1" x14ac:dyDescent="0.2"/>
    <row r="7" spans="1:50" ht="20.149999999999999" customHeight="1" x14ac:dyDescent="0.2"/>
    <row r="8" spans="1:50" ht="20.149999999999999" customHeight="1" x14ac:dyDescent="0.2"/>
    <row r="9" spans="1:50" ht="20.149999999999999" customHeight="1" x14ac:dyDescent="0.2"/>
    <row r="10" spans="1:50" ht="20.149999999999999" customHeight="1" x14ac:dyDescent="0.2"/>
    <row r="11" spans="1:50" ht="20.149999999999999" customHeight="1" x14ac:dyDescent="0.2"/>
    <row r="12" spans="1:50" ht="20.149999999999999" customHeight="1" x14ac:dyDescent="0.2"/>
    <row r="13" spans="1:50" ht="20.149999999999999" customHeight="1" x14ac:dyDescent="0.2">
      <c r="A13" s="1" t="s">
        <v>96</v>
      </c>
      <c r="D13" t="s">
        <v>119</v>
      </c>
      <c r="H13">
        <f ca="1">INT(RAND()*6+AI13)</f>
        <v>7</v>
      </c>
      <c r="I13" t="s">
        <v>120</v>
      </c>
      <c r="L13" s="25">
        <f ca="1">AU14</f>
        <v>210</v>
      </c>
      <c r="M13" s="25"/>
      <c r="N13" s="25"/>
      <c r="O13" t="s">
        <v>121</v>
      </c>
      <c r="AI13">
        <f ca="1">INT(RAND()*2+2)</f>
        <v>3</v>
      </c>
      <c r="AJ13" t="s">
        <v>120</v>
      </c>
      <c r="AM13" s="25">
        <f ca="1">INT(RAND()*5+5)*10</f>
        <v>60</v>
      </c>
      <c r="AN13" s="25"/>
      <c r="AO13" t="s">
        <v>122</v>
      </c>
      <c r="AU13" s="7">
        <f ca="1">INT(RAND()*4+1)*5+10</f>
        <v>15</v>
      </c>
      <c r="AV13" s="7">
        <f ca="1">AI13*AU13+AM13</f>
        <v>105</v>
      </c>
    </row>
    <row r="14" spans="1:50" ht="20.149999999999999" customHeight="1" x14ac:dyDescent="0.2">
      <c r="D14" t="s">
        <v>123</v>
      </c>
      <c r="N14">
        <f ca="1">INT(RAND()*2+2)</f>
        <v>3</v>
      </c>
      <c r="O14" t="s">
        <v>103</v>
      </c>
      <c r="AU14" s="7">
        <f ca="1">AV13*N14-H13*AU13</f>
        <v>210</v>
      </c>
    </row>
    <row r="15" spans="1:50" ht="20.149999999999999" customHeight="1" x14ac:dyDescent="0.2">
      <c r="D15" t="s">
        <v>204</v>
      </c>
    </row>
    <row r="16" spans="1:50" ht="20.149999999999999" customHeight="1" x14ac:dyDescent="0.2"/>
    <row r="17" spans="1:47" ht="20.149999999999999" customHeight="1" x14ac:dyDescent="0.2"/>
    <row r="18" spans="1:47" ht="20.149999999999999" customHeight="1" x14ac:dyDescent="0.2"/>
    <row r="19" spans="1:47" ht="20.149999999999999" customHeight="1" x14ac:dyDescent="0.2"/>
    <row r="20" spans="1:47" ht="20.149999999999999" customHeight="1" x14ac:dyDescent="0.2"/>
    <row r="21" spans="1:47" ht="20.149999999999999" customHeight="1" x14ac:dyDescent="0.2"/>
    <row r="22" spans="1:47" ht="20.149999999999999" customHeight="1" x14ac:dyDescent="0.2"/>
    <row r="23" spans="1:47" ht="20.149999999999999" customHeight="1" x14ac:dyDescent="0.2"/>
    <row r="24" spans="1:47" ht="20.149999999999999" customHeight="1" x14ac:dyDescent="0.2">
      <c r="A24" s="1" t="s">
        <v>97</v>
      </c>
      <c r="D24" t="s">
        <v>98</v>
      </c>
      <c r="K24" s="25">
        <f ca="1">AU27+AU26*J26</f>
        <v>1060</v>
      </c>
      <c r="L24" s="25"/>
      <c r="M24" s="25"/>
      <c r="N24" t="s">
        <v>99</v>
      </c>
      <c r="W24" s="25">
        <f ca="1">AU27+AU26</f>
        <v>940</v>
      </c>
      <c r="X24" s="25"/>
      <c r="Y24" s="25"/>
      <c r="Z24" t="s">
        <v>105</v>
      </c>
    </row>
    <row r="25" spans="1:47" ht="20.149999999999999" customHeight="1" x14ac:dyDescent="0.2">
      <c r="D25" t="s">
        <v>100</v>
      </c>
      <c r="R25" t="s">
        <v>101</v>
      </c>
    </row>
    <row r="26" spans="1:47" ht="20.149999999999999" customHeight="1" x14ac:dyDescent="0.2">
      <c r="D26" t="s">
        <v>102</v>
      </c>
      <c r="J26">
        <f ca="1">INT(RAND()*4+2)</f>
        <v>5</v>
      </c>
      <c r="K26" t="s">
        <v>103</v>
      </c>
      <c r="AU26" s="7">
        <f ca="1">INT(RAND()*18+2)*10</f>
        <v>30</v>
      </c>
    </row>
    <row r="27" spans="1:47" ht="20.149999999999999" customHeight="1" x14ac:dyDescent="0.2">
      <c r="D27" t="s">
        <v>104</v>
      </c>
      <c r="AU27" s="7">
        <f ca="1">INT(RAND()*60+40)*10</f>
        <v>910</v>
      </c>
    </row>
    <row r="28" spans="1:47" ht="20.149999999999999" customHeight="1" x14ac:dyDescent="0.2"/>
    <row r="29" spans="1:47" ht="20.149999999999999" customHeight="1" x14ac:dyDescent="0.2"/>
    <row r="30" spans="1:47" ht="20.149999999999999" customHeight="1" x14ac:dyDescent="0.2"/>
    <row r="31" spans="1:47" ht="20.149999999999999" customHeight="1" x14ac:dyDescent="0.2"/>
    <row r="32" spans="1:47" ht="20.149999999999999" customHeight="1" x14ac:dyDescent="0.2"/>
    <row r="33" spans="1:50" ht="20.149999999999999" customHeight="1" x14ac:dyDescent="0.2"/>
    <row r="34" spans="1:50" ht="20.149999999999999" customHeight="1" x14ac:dyDescent="0.2"/>
    <row r="35" spans="1:50" ht="20.149999999999999" customHeight="1" x14ac:dyDescent="0.2"/>
    <row r="36" spans="1:50" ht="19" customHeight="1" x14ac:dyDescent="0.2"/>
    <row r="37" spans="1:50" ht="19" customHeight="1" x14ac:dyDescent="0.2"/>
    <row r="38" spans="1:50" ht="23.5" x14ac:dyDescent="0.2">
      <c r="D38" s="3" t="str">
        <f>IF(D1="","",D1)</f>
        <v>方程式の利用①</v>
      </c>
      <c r="AM38" s="2" t="str">
        <f>IF(AM1="","",AM1)</f>
        <v>№</v>
      </c>
      <c r="AN38" s="2"/>
      <c r="AO38" s="26" t="str">
        <f>IF(AO1="","",AO1)</f>
        <v/>
      </c>
      <c r="AP38" s="26" t="str">
        <f>IF(AP1="","",AP1)</f>
        <v/>
      </c>
      <c r="AR38" s="7"/>
      <c r="AS38" s="7"/>
      <c r="AT38" s="7"/>
      <c r="AV38"/>
      <c r="AW38"/>
      <c r="AX38"/>
    </row>
    <row r="39" spans="1:50" ht="23.5" x14ac:dyDescent="0.2">
      <c r="E39" s="5" t="s">
        <v>183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7"/>
      <c r="AS39" s="7"/>
      <c r="AT39" s="7"/>
      <c r="AV39"/>
      <c r="AW39"/>
      <c r="AX39"/>
    </row>
    <row r="40" spans="1:50" ht="20.149999999999999" customHeight="1" x14ac:dyDescent="0.2">
      <c r="A40" t="str">
        <f>IF(A3="","",A3)</f>
        <v>１．</v>
      </c>
      <c r="D40" s="25">
        <f ca="1">IF(D3="","",D3)</f>
        <v>2000</v>
      </c>
      <c r="E40" s="25"/>
      <c r="F40" s="25"/>
      <c r="G40" s="25"/>
      <c r="H40" t="str">
        <f>IF(H3="","",H3)</f>
        <v>円で，ばら</v>
      </c>
      <c r="O40">
        <f ca="1">IF(O3="","",O3)</f>
        <v>6</v>
      </c>
      <c r="P40" t="str">
        <f>IF(P3="","",P3)</f>
        <v>本と</v>
      </c>
      <c r="S40" s="30">
        <f ca="1">IF(S3="","",S3)</f>
        <v>390</v>
      </c>
      <c r="T40" s="30"/>
      <c r="U40" s="30"/>
      <c r="V40" t="str">
        <f>IF(V3="","",V3)</f>
        <v>円のかすみそうを買うと，おつりが</v>
      </c>
    </row>
    <row r="41" spans="1:50" ht="20.149999999999999" customHeight="1" x14ac:dyDescent="0.2">
      <c r="A41" t="str">
        <f>IF(A4="","",A4)</f>
        <v/>
      </c>
      <c r="B41" t="str">
        <f>IF(B4="","",B4)</f>
        <v/>
      </c>
      <c r="C41" t="str">
        <f>IF(C4="","",C4)</f>
        <v/>
      </c>
      <c r="D41" s="25">
        <f ca="1">IF(D4="","",D4)</f>
        <v>410</v>
      </c>
      <c r="E41" s="25"/>
      <c r="F41" s="25"/>
      <c r="G41" t="str">
        <f>IF(G4="","",G4)</f>
        <v>円</v>
      </c>
      <c r="I41" t="str">
        <f>IF(I4="","",I4)</f>
        <v>でした。ばら１本の値段を求めなさい。</v>
      </c>
      <c r="AS41" s="7"/>
      <c r="AT41" s="7"/>
      <c r="AW41"/>
      <c r="AX41"/>
    </row>
    <row r="42" spans="1:50" ht="20.149999999999999" customHeight="1" x14ac:dyDescent="0.2">
      <c r="A42" t="str">
        <f t="shared" ref="A42:AT42" si="0">IF(A5="","",A5)</f>
        <v/>
      </c>
      <c r="B42" t="str">
        <f t="shared" si="0"/>
        <v/>
      </c>
      <c r="C42" t="str">
        <f t="shared" si="0"/>
        <v/>
      </c>
      <c r="D42" s="8" t="s">
        <v>202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t="str">
        <f t="shared" si="0"/>
        <v/>
      </c>
      <c r="AA42" t="str">
        <f t="shared" si="0"/>
        <v/>
      </c>
      <c r="AB42" t="str">
        <f t="shared" si="0"/>
        <v/>
      </c>
      <c r="AC42" t="str">
        <f t="shared" si="0"/>
        <v/>
      </c>
      <c r="AD42" t="str">
        <f t="shared" si="0"/>
        <v/>
      </c>
      <c r="AE42" t="str">
        <f t="shared" si="0"/>
        <v/>
      </c>
      <c r="AF42" t="str">
        <f t="shared" si="0"/>
        <v/>
      </c>
      <c r="AG42" t="str">
        <f t="shared" si="0"/>
        <v/>
      </c>
      <c r="AH42" t="str">
        <f t="shared" si="0"/>
        <v/>
      </c>
      <c r="AI42" t="str">
        <f t="shared" si="0"/>
        <v/>
      </c>
      <c r="AJ42" t="str">
        <f t="shared" si="0"/>
        <v/>
      </c>
      <c r="AK42" t="str">
        <f t="shared" si="0"/>
        <v/>
      </c>
      <c r="AL42" t="str">
        <f t="shared" si="0"/>
        <v/>
      </c>
      <c r="AM42" t="str">
        <f t="shared" si="0"/>
        <v/>
      </c>
      <c r="AN42" t="str">
        <f t="shared" si="0"/>
        <v/>
      </c>
      <c r="AO42" t="str">
        <f t="shared" si="0"/>
        <v/>
      </c>
      <c r="AP42" t="str">
        <f t="shared" si="0"/>
        <v/>
      </c>
      <c r="AQ42" t="str">
        <f t="shared" si="0"/>
        <v/>
      </c>
      <c r="AR42" t="str">
        <f t="shared" si="0"/>
        <v/>
      </c>
      <c r="AS42" t="str">
        <f t="shared" si="0"/>
        <v/>
      </c>
      <c r="AT42" t="str">
        <f t="shared" si="0"/>
        <v/>
      </c>
    </row>
    <row r="43" spans="1:50" ht="20.149999999999999" customHeight="1" x14ac:dyDescent="0.2">
      <c r="A43" t="str">
        <f>IF(A6="","",A6)</f>
        <v/>
      </c>
      <c r="B43" t="str">
        <f>IF(B6="","",B6)</f>
        <v/>
      </c>
      <c r="C43" t="str">
        <f>IF(C6="","",C6)</f>
        <v/>
      </c>
      <c r="D43" s="32">
        <f ca="1">D40</f>
        <v>2000</v>
      </c>
      <c r="E43" s="32"/>
      <c r="F43" s="32"/>
      <c r="G43" s="32"/>
      <c r="H43" s="22" t="s">
        <v>106</v>
      </c>
      <c r="I43" s="22"/>
      <c r="J43" s="8" t="s">
        <v>107</v>
      </c>
      <c r="K43" s="8">
        <f ca="1">O40</f>
        <v>6</v>
      </c>
      <c r="L43" s="22" t="s">
        <v>108</v>
      </c>
      <c r="M43" s="22"/>
      <c r="N43" s="22" t="s">
        <v>109</v>
      </c>
      <c r="O43" s="22"/>
      <c r="P43" s="22">
        <f ca="1">S40</f>
        <v>390</v>
      </c>
      <c r="Q43" s="22"/>
      <c r="R43" s="22"/>
      <c r="S43" s="8" t="s">
        <v>110</v>
      </c>
      <c r="T43" s="22" t="s">
        <v>111</v>
      </c>
      <c r="U43" s="22"/>
      <c r="V43" s="22">
        <f ca="1">D41</f>
        <v>410</v>
      </c>
      <c r="W43" s="22"/>
      <c r="X43" s="22"/>
      <c r="Y43" s="8"/>
      <c r="Z43" s="8"/>
      <c r="AA43" s="8"/>
      <c r="AB43" s="8"/>
      <c r="AC43" s="8"/>
      <c r="AD43" s="8"/>
      <c r="AE43" s="8"/>
      <c r="AF43" s="8"/>
    </row>
    <row r="44" spans="1:50" ht="20.149999999999999" customHeight="1" x14ac:dyDescent="0.2">
      <c r="A44" t="str">
        <f t="shared" ref="A44:AT44" si="1">IF(A7="","",A7)</f>
        <v/>
      </c>
      <c r="B44" t="str">
        <f t="shared" si="1"/>
        <v/>
      </c>
      <c r="C44" t="str">
        <f t="shared" si="1"/>
        <v/>
      </c>
      <c r="F44" s="32">
        <f ca="1">D43</f>
        <v>2000</v>
      </c>
      <c r="G44" s="32"/>
      <c r="H44" s="32"/>
      <c r="I44" s="32"/>
      <c r="J44" s="22" t="s">
        <v>58</v>
      </c>
      <c r="K44" s="22"/>
      <c r="L44" s="8">
        <f ca="1">K43</f>
        <v>6</v>
      </c>
      <c r="M44" s="22" t="s">
        <v>60</v>
      </c>
      <c r="N44" s="22"/>
      <c r="O44" s="22" t="s">
        <v>58</v>
      </c>
      <c r="P44" s="22"/>
      <c r="Q44" s="22">
        <f ca="1">P43</f>
        <v>390</v>
      </c>
      <c r="R44" s="22"/>
      <c r="S44" s="22"/>
      <c r="T44" s="22" t="s">
        <v>59</v>
      </c>
      <c r="U44" s="22"/>
      <c r="V44" s="22">
        <f ca="1">V43</f>
        <v>410</v>
      </c>
      <c r="W44" s="22"/>
      <c r="X44" s="22"/>
      <c r="Y44" s="8"/>
      <c r="Z44" s="8" t="str">
        <f t="shared" si="1"/>
        <v/>
      </c>
      <c r="AA44" s="8" t="str">
        <f t="shared" si="1"/>
        <v/>
      </c>
      <c r="AB44" s="8" t="str">
        <f t="shared" si="1"/>
        <v/>
      </c>
      <c r="AC44" s="8" t="str">
        <f t="shared" si="1"/>
        <v/>
      </c>
      <c r="AD44" s="8" t="str">
        <f t="shared" si="1"/>
        <v/>
      </c>
      <c r="AE44" s="8" t="str">
        <f t="shared" si="1"/>
        <v/>
      </c>
      <c r="AF44" s="8" t="str">
        <f t="shared" si="1"/>
        <v/>
      </c>
      <c r="AG44" s="8" t="str">
        <f t="shared" si="1"/>
        <v/>
      </c>
      <c r="AH44" s="8" t="str">
        <f t="shared" si="1"/>
        <v/>
      </c>
      <c r="AI44" s="8" t="str">
        <f t="shared" si="1"/>
        <v/>
      </c>
      <c r="AJ44" t="str">
        <f t="shared" si="1"/>
        <v/>
      </c>
      <c r="AK44" t="str">
        <f t="shared" si="1"/>
        <v/>
      </c>
      <c r="AL44" t="str">
        <f t="shared" si="1"/>
        <v/>
      </c>
      <c r="AM44" t="str">
        <f t="shared" si="1"/>
        <v/>
      </c>
      <c r="AN44" t="str">
        <f t="shared" si="1"/>
        <v/>
      </c>
      <c r="AO44" t="str">
        <f t="shared" si="1"/>
        <v/>
      </c>
      <c r="AP44" t="str">
        <f t="shared" si="1"/>
        <v/>
      </c>
      <c r="AQ44" t="str">
        <f t="shared" si="1"/>
        <v/>
      </c>
      <c r="AR44" t="str">
        <f t="shared" si="1"/>
        <v/>
      </c>
      <c r="AS44" t="str">
        <f t="shared" si="1"/>
        <v/>
      </c>
      <c r="AT44" t="str">
        <f t="shared" si="1"/>
        <v/>
      </c>
    </row>
    <row r="45" spans="1:50" ht="20.149999999999999" customHeight="1" x14ac:dyDescent="0.2">
      <c r="A45" t="str">
        <f t="shared" ref="A45:AT45" si="2">IF(A8="","",A8)</f>
        <v/>
      </c>
      <c r="B45" t="str">
        <f t="shared" si="2"/>
        <v/>
      </c>
      <c r="C45" t="str">
        <f t="shared" si="2"/>
        <v/>
      </c>
      <c r="D45" s="8" t="str">
        <f t="shared" si="2"/>
        <v/>
      </c>
      <c r="E45" s="8" t="str">
        <f t="shared" si="2"/>
        <v/>
      </c>
      <c r="F45" s="8" t="str">
        <f t="shared" si="2"/>
        <v/>
      </c>
      <c r="G45" s="8" t="str">
        <f t="shared" si="2"/>
        <v/>
      </c>
      <c r="H45" s="8" t="str">
        <f t="shared" si="2"/>
        <v/>
      </c>
      <c r="I45" s="8" t="str">
        <f t="shared" si="2"/>
        <v/>
      </c>
      <c r="J45" s="8" t="str">
        <f t="shared" si="2"/>
        <v/>
      </c>
      <c r="K45" s="8" t="str">
        <f t="shared" si="2"/>
        <v/>
      </c>
      <c r="L45" s="8" t="str">
        <f t="shared" si="2"/>
        <v/>
      </c>
      <c r="M45" s="8" t="str">
        <f t="shared" si="2"/>
        <v/>
      </c>
      <c r="N45" s="8" t="str">
        <f t="shared" si="2"/>
        <v/>
      </c>
      <c r="O45" s="22" t="s">
        <v>58</v>
      </c>
      <c r="P45" s="22"/>
      <c r="Q45" s="8">
        <f ca="1">L44</f>
        <v>6</v>
      </c>
      <c r="R45" s="22" t="s">
        <v>60</v>
      </c>
      <c r="S45" s="22"/>
      <c r="T45" s="22" t="s">
        <v>59</v>
      </c>
      <c r="U45" s="22"/>
      <c r="V45" s="22">
        <f ca="1">V44</f>
        <v>410</v>
      </c>
      <c r="W45" s="22"/>
      <c r="X45" s="22"/>
      <c r="Y45" s="22" t="s">
        <v>58</v>
      </c>
      <c r="Z45" s="22"/>
      <c r="AA45" s="22">
        <f ca="1">F44</f>
        <v>2000</v>
      </c>
      <c r="AB45" s="22"/>
      <c r="AC45" s="22"/>
      <c r="AD45" s="22"/>
      <c r="AE45" s="22" t="s">
        <v>90</v>
      </c>
      <c r="AF45" s="22"/>
      <c r="AG45" s="22">
        <f ca="1">Q44</f>
        <v>390</v>
      </c>
      <c r="AH45" s="22"/>
      <c r="AI45" s="22"/>
      <c r="AJ45" t="str">
        <f t="shared" si="2"/>
        <v/>
      </c>
      <c r="AK45" t="str">
        <f t="shared" si="2"/>
        <v/>
      </c>
      <c r="AL45" t="str">
        <f t="shared" si="2"/>
        <v/>
      </c>
      <c r="AM45" t="str">
        <f t="shared" si="2"/>
        <v/>
      </c>
      <c r="AN45" t="str">
        <f t="shared" si="2"/>
        <v/>
      </c>
      <c r="AO45" t="str">
        <f t="shared" si="2"/>
        <v/>
      </c>
      <c r="AP45" t="str">
        <f t="shared" si="2"/>
        <v/>
      </c>
      <c r="AQ45" t="str">
        <f t="shared" si="2"/>
        <v/>
      </c>
      <c r="AR45" t="str">
        <f t="shared" si="2"/>
        <v/>
      </c>
      <c r="AS45" t="str">
        <f t="shared" si="2"/>
        <v/>
      </c>
      <c r="AT45" t="str">
        <f t="shared" si="2"/>
        <v/>
      </c>
    </row>
    <row r="46" spans="1:50" ht="20.149999999999999" customHeight="1" x14ac:dyDescent="0.2">
      <c r="A46" t="str">
        <f t="shared" ref="A46:AT46" si="3">IF(A9="","",A9)</f>
        <v/>
      </c>
      <c r="B46" t="str">
        <f t="shared" si="3"/>
        <v/>
      </c>
      <c r="C46" t="str">
        <f t="shared" si="3"/>
        <v/>
      </c>
      <c r="D46" s="8" t="str">
        <f t="shared" si="3"/>
        <v/>
      </c>
      <c r="E46" s="8" t="str">
        <f t="shared" si="3"/>
        <v/>
      </c>
      <c r="F46" s="8" t="str">
        <f t="shared" si="3"/>
        <v/>
      </c>
      <c r="G46" s="8" t="str">
        <f t="shared" si="3"/>
        <v/>
      </c>
      <c r="H46" s="8" t="str">
        <f t="shared" si="3"/>
        <v/>
      </c>
      <c r="I46" s="8" t="str">
        <f t="shared" si="3"/>
        <v/>
      </c>
      <c r="J46" s="8" t="str">
        <f t="shared" si="3"/>
        <v/>
      </c>
      <c r="K46" s="8" t="str">
        <f t="shared" si="3"/>
        <v/>
      </c>
      <c r="L46" s="8" t="str">
        <f t="shared" si="3"/>
        <v/>
      </c>
      <c r="M46" s="8" t="str">
        <f t="shared" si="3"/>
        <v/>
      </c>
      <c r="N46" s="8" t="str">
        <f t="shared" si="3"/>
        <v/>
      </c>
      <c r="O46" s="22" t="s">
        <v>106</v>
      </c>
      <c r="P46" s="22"/>
      <c r="Q46" s="8">
        <f ca="1">K43</f>
        <v>6</v>
      </c>
      <c r="R46" s="22" t="s">
        <v>108</v>
      </c>
      <c r="S46" s="22"/>
      <c r="T46" s="22" t="s">
        <v>111</v>
      </c>
      <c r="U46" s="22"/>
      <c r="V46" s="23">
        <f ca="1">V43-D43+P43</f>
        <v>-1200</v>
      </c>
      <c r="W46" s="23"/>
      <c r="X46" s="23"/>
      <c r="Y46" s="23"/>
      <c r="Z46" s="8" t="str">
        <f t="shared" ref="Z46:AG47" si="4">IF(Z8="","",Z8)</f>
        <v/>
      </c>
      <c r="AA46" s="8" t="str">
        <f t="shared" si="4"/>
        <v/>
      </c>
      <c r="AB46" s="8" t="str">
        <f t="shared" si="4"/>
        <v/>
      </c>
      <c r="AC46" s="8" t="str">
        <f t="shared" si="4"/>
        <v/>
      </c>
      <c r="AD46" s="8" t="str">
        <f t="shared" si="4"/>
        <v/>
      </c>
      <c r="AE46" s="8" t="str">
        <f t="shared" si="4"/>
        <v/>
      </c>
      <c r="AF46" s="8" t="str">
        <f t="shared" si="4"/>
        <v/>
      </c>
      <c r="AG46" t="str">
        <f t="shared" si="4"/>
        <v/>
      </c>
      <c r="AH46" t="str">
        <f t="shared" si="3"/>
        <v/>
      </c>
      <c r="AI46" t="str">
        <f t="shared" si="3"/>
        <v/>
      </c>
      <c r="AJ46" t="str">
        <f t="shared" si="3"/>
        <v/>
      </c>
      <c r="AK46" t="str">
        <f t="shared" si="3"/>
        <v/>
      </c>
      <c r="AL46" t="str">
        <f t="shared" si="3"/>
        <v/>
      </c>
      <c r="AM46" t="str">
        <f t="shared" si="3"/>
        <v/>
      </c>
      <c r="AN46" t="str">
        <f t="shared" si="3"/>
        <v/>
      </c>
      <c r="AO46" t="str">
        <f t="shared" si="3"/>
        <v/>
      </c>
      <c r="AP46" t="str">
        <f t="shared" si="3"/>
        <v/>
      </c>
      <c r="AQ46" t="str">
        <f t="shared" si="3"/>
        <v/>
      </c>
      <c r="AR46" t="str">
        <f t="shared" si="3"/>
        <v/>
      </c>
      <c r="AS46" t="str">
        <f t="shared" si="3"/>
        <v/>
      </c>
      <c r="AT46" t="str">
        <f t="shared" si="3"/>
        <v/>
      </c>
    </row>
    <row r="47" spans="1:50" ht="20.149999999999999" customHeight="1" x14ac:dyDescent="0.2">
      <c r="A47" t="str">
        <f t="shared" ref="A47:N47" si="5">IF(A10="","",A10)</f>
        <v/>
      </c>
      <c r="B47" t="str">
        <f t="shared" si="5"/>
        <v/>
      </c>
      <c r="C47" t="str">
        <f t="shared" si="5"/>
        <v/>
      </c>
      <c r="D47" s="8" t="str">
        <f t="shared" si="5"/>
        <v/>
      </c>
      <c r="E47" s="8" t="str">
        <f t="shared" si="5"/>
        <v/>
      </c>
      <c r="F47" s="8" t="str">
        <f t="shared" si="5"/>
        <v/>
      </c>
      <c r="G47" s="8" t="str">
        <f t="shared" si="5"/>
        <v/>
      </c>
      <c r="H47" s="8" t="str">
        <f t="shared" si="5"/>
        <v/>
      </c>
      <c r="I47" s="8" t="str">
        <f t="shared" si="5"/>
        <v/>
      </c>
      <c r="J47" s="8" t="str">
        <f t="shared" si="5"/>
        <v/>
      </c>
      <c r="K47" s="8" t="str">
        <f t="shared" si="5"/>
        <v/>
      </c>
      <c r="L47" s="8" t="str">
        <f t="shared" si="5"/>
        <v/>
      </c>
      <c r="M47" s="8" t="str">
        <f t="shared" si="5"/>
        <v/>
      </c>
      <c r="N47" s="8" t="str">
        <f t="shared" si="5"/>
        <v/>
      </c>
      <c r="O47" s="8" t="str">
        <f t="shared" ref="O47:Q48" si="6">IF(O9="","",O9)</f>
        <v/>
      </c>
      <c r="P47" s="8" t="str">
        <f t="shared" si="6"/>
        <v/>
      </c>
      <c r="Q47" s="8" t="str">
        <f t="shared" si="6"/>
        <v/>
      </c>
      <c r="R47" s="10" t="s">
        <v>108</v>
      </c>
      <c r="S47" s="10"/>
      <c r="T47" s="10" t="s">
        <v>111</v>
      </c>
      <c r="U47" s="10"/>
      <c r="V47" s="22">
        <f ca="1">V46/(-Q46)</f>
        <v>200</v>
      </c>
      <c r="W47" s="22"/>
      <c r="X47" s="22"/>
      <c r="Y47" s="12"/>
      <c r="Z47" s="8" t="str">
        <f t="shared" si="4"/>
        <v/>
      </c>
      <c r="AA47" s="8" t="str">
        <f t="shared" si="4"/>
        <v/>
      </c>
      <c r="AB47" s="8" t="str">
        <f t="shared" si="4"/>
        <v/>
      </c>
      <c r="AC47" s="8" t="str">
        <f t="shared" si="4"/>
        <v/>
      </c>
      <c r="AD47" s="8" t="str">
        <f t="shared" si="4"/>
        <v/>
      </c>
      <c r="AE47" s="8" t="str">
        <f t="shared" si="4"/>
        <v/>
      </c>
      <c r="AF47" s="8" t="str">
        <f t="shared" si="4"/>
        <v/>
      </c>
      <c r="AG47" t="str">
        <f t="shared" si="4"/>
        <v/>
      </c>
    </row>
    <row r="48" spans="1:50" ht="20.149999999999999" customHeight="1" x14ac:dyDescent="0.2">
      <c r="A48" t="str">
        <f t="shared" ref="A48:AT48" si="7">IF(A11="","",A11)</f>
        <v/>
      </c>
      <c r="B48" t="str">
        <f t="shared" si="7"/>
        <v/>
      </c>
      <c r="C48" t="str">
        <f t="shared" si="7"/>
        <v/>
      </c>
      <c r="D48" t="str">
        <f t="shared" si="7"/>
        <v/>
      </c>
      <c r="E48" t="str">
        <f t="shared" si="7"/>
        <v/>
      </c>
      <c r="F48" t="str">
        <f t="shared" si="7"/>
        <v/>
      </c>
      <c r="G48" t="str">
        <f t="shared" si="7"/>
        <v/>
      </c>
      <c r="H48" t="str">
        <f t="shared" si="7"/>
        <v/>
      </c>
      <c r="I48" t="str">
        <f t="shared" si="7"/>
        <v/>
      </c>
      <c r="J48" t="str">
        <f t="shared" si="7"/>
        <v/>
      </c>
      <c r="K48" t="str">
        <f t="shared" si="7"/>
        <v/>
      </c>
      <c r="L48" t="str">
        <f t="shared" si="7"/>
        <v/>
      </c>
      <c r="M48" t="str">
        <f t="shared" si="7"/>
        <v/>
      </c>
      <c r="N48" t="str">
        <f t="shared" si="7"/>
        <v/>
      </c>
      <c r="O48" s="8" t="str">
        <f t="shared" si="6"/>
        <v/>
      </c>
      <c r="P48" s="8" t="str">
        <f t="shared" si="6"/>
        <v/>
      </c>
      <c r="Q48" s="8" t="str">
        <f t="shared" si="6"/>
        <v/>
      </c>
      <c r="R48" s="11" t="s">
        <v>203</v>
      </c>
      <c r="S48" s="11"/>
      <c r="T48" s="11"/>
      <c r="U48" s="11"/>
      <c r="V48" s="11"/>
      <c r="W48" s="11"/>
      <c r="X48" s="11"/>
      <c r="Y48" s="11"/>
      <c r="Z48" s="11"/>
      <c r="AA48" s="11"/>
      <c r="AB48" s="31">
        <f ca="1">V47</f>
        <v>200</v>
      </c>
      <c r="AC48" s="31"/>
      <c r="AD48" s="31"/>
      <c r="AE48" s="11" t="s">
        <v>95</v>
      </c>
      <c r="AF48" s="11"/>
      <c r="AH48" t="str">
        <f t="shared" si="7"/>
        <v/>
      </c>
      <c r="AI48" t="str">
        <f t="shared" si="7"/>
        <v/>
      </c>
      <c r="AJ48" t="str">
        <f t="shared" si="7"/>
        <v/>
      </c>
      <c r="AK48" t="str">
        <f t="shared" si="7"/>
        <v/>
      </c>
      <c r="AL48" t="str">
        <f t="shared" si="7"/>
        <v/>
      </c>
      <c r="AM48" t="str">
        <f t="shared" si="7"/>
        <v/>
      </c>
      <c r="AN48" t="str">
        <f t="shared" si="7"/>
        <v/>
      </c>
      <c r="AO48" t="str">
        <f t="shared" si="7"/>
        <v/>
      </c>
      <c r="AP48" t="str">
        <f t="shared" si="7"/>
        <v/>
      </c>
      <c r="AQ48" t="str">
        <f t="shared" si="7"/>
        <v/>
      </c>
      <c r="AR48" t="str">
        <f t="shared" si="7"/>
        <v/>
      </c>
      <c r="AS48" t="str">
        <f t="shared" si="7"/>
        <v/>
      </c>
      <c r="AT48" t="str">
        <f t="shared" si="7"/>
        <v/>
      </c>
    </row>
    <row r="49" spans="1:48" ht="20.149999999999999" customHeight="1" x14ac:dyDescent="0.2">
      <c r="A49" t="str">
        <f t="shared" ref="A49:AT49" si="8">IF(A12="","",A12)</f>
        <v/>
      </c>
      <c r="B49" t="str">
        <f t="shared" si="8"/>
        <v/>
      </c>
      <c r="C49" t="str">
        <f t="shared" si="8"/>
        <v/>
      </c>
      <c r="D49" t="str">
        <f t="shared" si="8"/>
        <v/>
      </c>
      <c r="E49" t="str">
        <f t="shared" si="8"/>
        <v/>
      </c>
      <c r="F49" t="str">
        <f t="shared" si="8"/>
        <v/>
      </c>
      <c r="G49" t="str">
        <f t="shared" si="8"/>
        <v/>
      </c>
      <c r="H49" t="str">
        <f t="shared" si="8"/>
        <v/>
      </c>
      <c r="I49" t="str">
        <f t="shared" si="8"/>
        <v/>
      </c>
      <c r="J49" t="str">
        <f t="shared" si="8"/>
        <v/>
      </c>
      <c r="K49" t="str">
        <f t="shared" si="8"/>
        <v/>
      </c>
      <c r="L49" t="str">
        <f t="shared" si="8"/>
        <v/>
      </c>
      <c r="M49" t="str">
        <f t="shared" si="8"/>
        <v/>
      </c>
      <c r="N49" t="str">
        <f t="shared" si="8"/>
        <v/>
      </c>
      <c r="O49" t="str">
        <f t="shared" si="8"/>
        <v/>
      </c>
      <c r="P49" t="str">
        <f t="shared" si="8"/>
        <v/>
      </c>
      <c r="Q49" t="str">
        <f t="shared" si="8"/>
        <v/>
      </c>
      <c r="R49" t="str">
        <f t="shared" si="8"/>
        <v/>
      </c>
      <c r="S49" t="str">
        <f t="shared" si="8"/>
        <v/>
      </c>
      <c r="T49" t="str">
        <f t="shared" si="8"/>
        <v/>
      </c>
      <c r="U49" t="str">
        <f t="shared" si="8"/>
        <v/>
      </c>
      <c r="V49" t="str">
        <f t="shared" si="8"/>
        <v/>
      </c>
      <c r="W49" t="str">
        <f t="shared" si="8"/>
        <v/>
      </c>
      <c r="X49" t="str">
        <f t="shared" si="8"/>
        <v/>
      </c>
      <c r="Y49" t="str">
        <f t="shared" si="8"/>
        <v/>
      </c>
      <c r="Z49" t="str">
        <f t="shared" si="8"/>
        <v/>
      </c>
      <c r="AA49" t="str">
        <f t="shared" si="8"/>
        <v/>
      </c>
      <c r="AB49" t="str">
        <f t="shared" si="8"/>
        <v/>
      </c>
      <c r="AC49" t="str">
        <f t="shared" si="8"/>
        <v/>
      </c>
      <c r="AD49" t="str">
        <f t="shared" si="8"/>
        <v/>
      </c>
      <c r="AE49" t="str">
        <f t="shared" si="8"/>
        <v/>
      </c>
      <c r="AF49" t="str">
        <f t="shared" si="8"/>
        <v/>
      </c>
      <c r="AG49" t="str">
        <f t="shared" si="8"/>
        <v/>
      </c>
      <c r="AH49" t="str">
        <f t="shared" si="8"/>
        <v/>
      </c>
      <c r="AI49" t="str">
        <f t="shared" si="8"/>
        <v/>
      </c>
      <c r="AJ49" t="str">
        <f t="shared" si="8"/>
        <v/>
      </c>
      <c r="AK49" t="str">
        <f t="shared" si="8"/>
        <v/>
      </c>
      <c r="AL49" t="str">
        <f t="shared" si="8"/>
        <v/>
      </c>
      <c r="AM49" t="str">
        <f t="shared" si="8"/>
        <v/>
      </c>
      <c r="AN49" t="str">
        <f t="shared" si="8"/>
        <v/>
      </c>
      <c r="AO49" t="str">
        <f t="shared" si="8"/>
        <v/>
      </c>
      <c r="AP49" t="str">
        <f t="shared" si="8"/>
        <v/>
      </c>
      <c r="AQ49" t="str">
        <f t="shared" si="8"/>
        <v/>
      </c>
      <c r="AR49" t="str">
        <f t="shared" si="8"/>
        <v/>
      </c>
      <c r="AS49" t="str">
        <f t="shared" si="8"/>
        <v/>
      </c>
      <c r="AT49" t="str">
        <f t="shared" si="8"/>
        <v/>
      </c>
    </row>
    <row r="50" spans="1:48" ht="20.149999999999999" customHeight="1" x14ac:dyDescent="0.2">
      <c r="A50" t="str">
        <f t="shared" ref="A50:A59" si="9">IF(A13="","",A13)</f>
        <v>２．</v>
      </c>
      <c r="D50" t="str">
        <f>IF(D13="","",D13)</f>
        <v>画用紙</v>
      </c>
      <c r="H50">
        <f ca="1">IF(H13="","",H13)</f>
        <v>7</v>
      </c>
      <c r="I50" t="str">
        <f>IF(I13="","",I13)</f>
        <v>枚と</v>
      </c>
      <c r="L50" s="25">
        <f ca="1">IF(L13="","",L13)</f>
        <v>210</v>
      </c>
      <c r="M50" s="25"/>
      <c r="N50" s="25"/>
      <c r="O50" t="str">
        <f>IF(O13="","",O13)</f>
        <v>円の絵筆1本の代金は，同じ画用紙</v>
      </c>
      <c r="AI50">
        <f ca="1">IF(AI13="","",AI13)</f>
        <v>3</v>
      </c>
      <c r="AJ50" t="str">
        <f>IF(AJ13="","",AJ13)</f>
        <v>枚と</v>
      </c>
      <c r="AM50" s="25">
        <f ca="1">IF(AM13="","",AM13)</f>
        <v>60</v>
      </c>
      <c r="AN50" s="25"/>
      <c r="AO50" t="str">
        <f>IF(AO13="","",AO13)</f>
        <v>円の</v>
      </c>
    </row>
    <row r="51" spans="1:48" ht="20.149999999999999" customHeight="1" x14ac:dyDescent="0.2">
      <c r="A51" t="str">
        <f t="shared" si="9"/>
        <v/>
      </c>
      <c r="B51" t="str">
        <f t="shared" ref="B51:C55" si="10">IF(B14="","",B14)</f>
        <v/>
      </c>
      <c r="C51" t="str">
        <f t="shared" si="10"/>
        <v/>
      </c>
      <c r="D51" t="str">
        <f>IF(D14="","",D14)</f>
        <v>鉛筆1本の代金の</v>
      </c>
      <c r="N51">
        <f ca="1">IF(N14="","",N14)</f>
        <v>3</v>
      </c>
      <c r="O51" t="str">
        <f>IF(O14="","",O14)</f>
        <v>倍になりました。</v>
      </c>
    </row>
    <row r="52" spans="1:48" ht="20.149999999999999" customHeight="1" x14ac:dyDescent="0.2">
      <c r="A52" t="str">
        <f t="shared" si="9"/>
        <v/>
      </c>
      <c r="B52" t="str">
        <f t="shared" si="10"/>
        <v/>
      </c>
      <c r="C52" t="str">
        <f t="shared" si="10"/>
        <v/>
      </c>
      <c r="D52" t="str">
        <f>IF(D15="","",D15)</f>
        <v>この画用紙1枚の値段を求めなさい。</v>
      </c>
    </row>
    <row r="53" spans="1:48" ht="20.149999999999999" customHeight="1" x14ac:dyDescent="0.2">
      <c r="A53" t="str">
        <f t="shared" si="9"/>
        <v/>
      </c>
      <c r="B53" t="str">
        <f t="shared" si="10"/>
        <v/>
      </c>
      <c r="C53" t="str">
        <f t="shared" si="10"/>
        <v/>
      </c>
      <c r="D53" s="8" t="s">
        <v>134</v>
      </c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K53" t="str">
        <f t="shared" ref="AK53:AT53" si="11">IF(AK16="","",AK16)</f>
        <v/>
      </c>
      <c r="AL53" t="str">
        <f t="shared" si="11"/>
        <v/>
      </c>
      <c r="AM53" t="str">
        <f t="shared" si="11"/>
        <v/>
      </c>
      <c r="AN53" t="str">
        <f t="shared" si="11"/>
        <v/>
      </c>
      <c r="AO53" t="str">
        <f t="shared" si="11"/>
        <v/>
      </c>
      <c r="AP53" t="str">
        <f t="shared" si="11"/>
        <v/>
      </c>
      <c r="AQ53" t="str">
        <f t="shared" si="11"/>
        <v/>
      </c>
      <c r="AR53" t="str">
        <f t="shared" si="11"/>
        <v/>
      </c>
      <c r="AS53" t="str">
        <f t="shared" si="11"/>
        <v/>
      </c>
      <c r="AT53" t="str">
        <f t="shared" si="11"/>
        <v/>
      </c>
    </row>
    <row r="54" spans="1:48" ht="20.149999999999999" customHeight="1" x14ac:dyDescent="0.2">
      <c r="A54" t="str">
        <f t="shared" si="9"/>
        <v/>
      </c>
      <c r="B54" t="str">
        <f t="shared" si="10"/>
        <v/>
      </c>
      <c r="C54" t="str">
        <f t="shared" si="10"/>
        <v/>
      </c>
      <c r="D54" s="8">
        <f ca="1">H50</f>
        <v>7</v>
      </c>
      <c r="E54" s="22" t="s">
        <v>135</v>
      </c>
      <c r="F54" s="22"/>
      <c r="G54" s="22" t="s">
        <v>136</v>
      </c>
      <c r="H54" s="22"/>
      <c r="I54" s="22">
        <f ca="1">L50</f>
        <v>210</v>
      </c>
      <c r="J54" s="22"/>
      <c r="K54" s="22"/>
      <c r="L54" s="22" t="s">
        <v>137</v>
      </c>
      <c r="M54" s="22"/>
      <c r="N54" s="8">
        <f ca="1">N51</f>
        <v>3</v>
      </c>
      <c r="O54" s="8" t="s">
        <v>138</v>
      </c>
      <c r="P54" s="8">
        <f ca="1">AI50</f>
        <v>3</v>
      </c>
      <c r="Q54" s="22" t="s">
        <v>135</v>
      </c>
      <c r="R54" s="22"/>
      <c r="S54" s="22" t="s">
        <v>136</v>
      </c>
      <c r="T54" s="22"/>
      <c r="U54" s="22">
        <f ca="1">AM50</f>
        <v>60</v>
      </c>
      <c r="V54" s="22"/>
      <c r="W54" s="8" t="s">
        <v>139</v>
      </c>
      <c r="X54" s="8" t="str">
        <f t="shared" ref="X54:AJ54" si="12">IF(X21="","",X21)</f>
        <v/>
      </c>
      <c r="Y54" s="8" t="str">
        <f t="shared" si="12"/>
        <v/>
      </c>
      <c r="Z54" s="8" t="str">
        <f t="shared" si="12"/>
        <v/>
      </c>
      <c r="AA54" s="8" t="str">
        <f t="shared" si="12"/>
        <v/>
      </c>
      <c r="AB54" s="8" t="str">
        <f t="shared" si="12"/>
        <v/>
      </c>
      <c r="AC54" s="8" t="str">
        <f t="shared" si="12"/>
        <v/>
      </c>
      <c r="AD54" t="str">
        <f t="shared" si="12"/>
        <v/>
      </c>
      <c r="AE54" t="str">
        <f t="shared" si="12"/>
        <v/>
      </c>
      <c r="AF54" t="str">
        <f t="shared" si="12"/>
        <v/>
      </c>
      <c r="AG54" t="str">
        <f t="shared" si="12"/>
        <v/>
      </c>
      <c r="AH54" t="str">
        <f t="shared" si="12"/>
        <v/>
      </c>
      <c r="AI54" t="str">
        <f t="shared" si="12"/>
        <v/>
      </c>
      <c r="AJ54" t="str">
        <f t="shared" si="12"/>
        <v/>
      </c>
    </row>
    <row r="55" spans="1:48" ht="20.149999999999999" customHeight="1" x14ac:dyDescent="0.2">
      <c r="A55" t="str">
        <f t="shared" si="9"/>
        <v/>
      </c>
      <c r="B55" t="str">
        <f t="shared" si="10"/>
        <v/>
      </c>
      <c r="C55" t="str">
        <f t="shared" si="10"/>
        <v/>
      </c>
      <c r="D55" s="8">
        <f ca="1">D54</f>
        <v>7</v>
      </c>
      <c r="E55" s="22" t="s">
        <v>135</v>
      </c>
      <c r="F55" s="22"/>
      <c r="G55" s="22" t="s">
        <v>136</v>
      </c>
      <c r="H55" s="22"/>
      <c r="I55" s="22">
        <f ca="1">I54</f>
        <v>210</v>
      </c>
      <c r="J55" s="22"/>
      <c r="K55" s="22"/>
      <c r="L55" s="22" t="s">
        <v>137</v>
      </c>
      <c r="M55" s="22"/>
      <c r="N55" s="32">
        <f ca="1">N54*P54</f>
        <v>9</v>
      </c>
      <c r="O55" s="32"/>
      <c r="P55" s="22" t="s">
        <v>135</v>
      </c>
      <c r="Q55" s="22"/>
      <c r="R55" s="22" t="s">
        <v>136</v>
      </c>
      <c r="S55" s="22"/>
      <c r="T55" s="23">
        <f ca="1">N54*U54</f>
        <v>180</v>
      </c>
      <c r="U55" s="23"/>
      <c r="V55" s="23"/>
      <c r="W55" s="8" t="str">
        <f>IF(W22="","",W22)</f>
        <v/>
      </c>
      <c r="X55" s="8" t="str">
        <f t="shared" ref="X55:AJ55" si="13">IF(X22="","",X22)</f>
        <v/>
      </c>
      <c r="Y55" s="8" t="str">
        <f t="shared" si="13"/>
        <v/>
      </c>
      <c r="Z55" s="8" t="str">
        <f t="shared" si="13"/>
        <v/>
      </c>
      <c r="AA55" s="8" t="str">
        <f t="shared" si="13"/>
        <v/>
      </c>
      <c r="AB55" s="8" t="str">
        <f t="shared" si="13"/>
        <v/>
      </c>
      <c r="AC55" s="8" t="str">
        <f t="shared" si="13"/>
        <v/>
      </c>
      <c r="AD55" t="str">
        <f t="shared" si="13"/>
        <v/>
      </c>
      <c r="AE55" t="str">
        <f t="shared" si="13"/>
        <v/>
      </c>
      <c r="AF55" t="str">
        <f t="shared" si="13"/>
        <v/>
      </c>
      <c r="AG55" t="str">
        <f t="shared" si="13"/>
        <v/>
      </c>
      <c r="AH55" t="str">
        <f t="shared" si="13"/>
        <v/>
      </c>
      <c r="AI55" t="str">
        <f t="shared" si="13"/>
        <v/>
      </c>
      <c r="AJ55" t="str">
        <f t="shared" si="13"/>
        <v/>
      </c>
      <c r="AK55" t="str">
        <f t="shared" ref="AK55:AT55" si="14">IF(AK21="","",AK21)</f>
        <v/>
      </c>
      <c r="AL55" t="str">
        <f t="shared" si="14"/>
        <v/>
      </c>
      <c r="AM55" t="str">
        <f t="shared" si="14"/>
        <v/>
      </c>
      <c r="AN55" t="str">
        <f t="shared" si="14"/>
        <v/>
      </c>
      <c r="AO55" t="str">
        <f t="shared" si="14"/>
        <v/>
      </c>
      <c r="AP55" t="str">
        <f t="shared" si="14"/>
        <v/>
      </c>
      <c r="AQ55" t="str">
        <f t="shared" si="14"/>
        <v/>
      </c>
      <c r="AR55" t="str">
        <f t="shared" si="14"/>
        <v/>
      </c>
      <c r="AS55" t="str">
        <f t="shared" si="14"/>
        <v/>
      </c>
      <c r="AT55" t="str">
        <f t="shared" si="14"/>
        <v/>
      </c>
    </row>
    <row r="56" spans="1:48" ht="20.149999999999999" customHeight="1" x14ac:dyDescent="0.2">
      <c r="A56" t="str">
        <f t="shared" si="9"/>
        <v/>
      </c>
      <c r="B56" t="str">
        <f>IF(B19="","",B19)</f>
        <v/>
      </c>
      <c r="C56" s="8">
        <f ca="1">D55</f>
        <v>7</v>
      </c>
      <c r="D56" s="22" t="s">
        <v>34</v>
      </c>
      <c r="E56" s="22"/>
      <c r="F56" s="22" t="s">
        <v>22</v>
      </c>
      <c r="G56" s="22"/>
      <c r="H56" s="22">
        <f ca="1">N55</f>
        <v>9</v>
      </c>
      <c r="I56" s="22"/>
      <c r="J56" s="22" t="s">
        <v>34</v>
      </c>
      <c r="K56" s="22"/>
      <c r="L56" s="22" t="s">
        <v>33</v>
      </c>
      <c r="M56" s="22"/>
      <c r="N56" s="22">
        <f ca="1">T55</f>
        <v>180</v>
      </c>
      <c r="O56" s="22"/>
      <c r="P56" s="22"/>
      <c r="Q56" s="22" t="s">
        <v>22</v>
      </c>
      <c r="R56" s="22"/>
      <c r="S56" s="22">
        <f ca="1">I55</f>
        <v>210</v>
      </c>
      <c r="T56" s="22"/>
      <c r="U56" s="22"/>
      <c r="AK56" t="str">
        <f t="shared" ref="AK56:AT56" si="15">IF(AK22="","",AK22)</f>
        <v/>
      </c>
      <c r="AL56" t="str">
        <f t="shared" si="15"/>
        <v/>
      </c>
      <c r="AM56" t="str">
        <f t="shared" si="15"/>
        <v/>
      </c>
      <c r="AN56" t="str">
        <f t="shared" si="15"/>
        <v/>
      </c>
      <c r="AO56" t="str">
        <f t="shared" si="15"/>
        <v/>
      </c>
      <c r="AP56" t="str">
        <f t="shared" si="15"/>
        <v/>
      </c>
      <c r="AQ56" t="str">
        <f t="shared" si="15"/>
        <v/>
      </c>
      <c r="AR56" t="str">
        <f t="shared" si="15"/>
        <v/>
      </c>
      <c r="AS56" t="str">
        <f t="shared" si="15"/>
        <v/>
      </c>
      <c r="AT56" t="str">
        <f t="shared" si="15"/>
        <v/>
      </c>
      <c r="AU56" s="7">
        <f ca="1">D55-N55</f>
        <v>-2</v>
      </c>
      <c r="AV56" s="7">
        <f ca="1">T55-I55</f>
        <v>-30</v>
      </c>
    </row>
    <row r="57" spans="1:48" ht="20.149999999999999" customHeight="1" x14ac:dyDescent="0.2">
      <c r="A57" t="str">
        <f t="shared" si="9"/>
        <v/>
      </c>
      <c r="B57" t="str">
        <f>IF(B20="","",B20)</f>
        <v/>
      </c>
      <c r="C57" t="str">
        <f>IF(C20="","",C20)</f>
        <v/>
      </c>
      <c r="D57" s="8" t="str">
        <f>IF(D23="","",D23)</f>
        <v/>
      </c>
      <c r="E57" s="8" t="str">
        <f>IF(E23="","",E23)</f>
        <v/>
      </c>
      <c r="F57" s="8" t="str">
        <f>IF(F23="","",F23)</f>
        <v/>
      </c>
      <c r="G57" s="8" t="str">
        <f>IF(G23="","",G23)</f>
        <v/>
      </c>
      <c r="H57" s="22">
        <f ca="1">IF(AU56=0,"",IF(AU56=-1,"－",IF(AU56=1,"",AU56)))</f>
        <v>-2</v>
      </c>
      <c r="I57" s="22"/>
      <c r="J57" s="22" t="str">
        <f ca="1">IF(AU56=0,"","ｘ")</f>
        <v>ｘ</v>
      </c>
      <c r="K57" s="22"/>
      <c r="L57" s="22" t="str">
        <f ca="1">IF(AU56=0,"","＝")</f>
        <v>＝</v>
      </c>
      <c r="M57" s="22"/>
      <c r="N57" s="23">
        <f ca="1">IF(AU56=0,"",AV56)</f>
        <v>-30</v>
      </c>
      <c r="O57" s="23"/>
      <c r="P57" s="23"/>
      <c r="Q57" s="8" t="str">
        <f t="shared" ref="Q57:AJ57" si="16">IF(Q23="","",Q23)</f>
        <v/>
      </c>
      <c r="R57" s="8" t="str">
        <f t="shared" si="16"/>
        <v/>
      </c>
      <c r="S57" s="8" t="str">
        <f t="shared" si="16"/>
        <v/>
      </c>
      <c r="T57" s="8" t="str">
        <f t="shared" si="16"/>
        <v/>
      </c>
      <c r="U57" s="8" t="str">
        <f t="shared" si="16"/>
        <v/>
      </c>
      <c r="V57" s="8" t="str">
        <f t="shared" si="16"/>
        <v/>
      </c>
      <c r="W57" s="8" t="str">
        <f t="shared" si="16"/>
        <v/>
      </c>
      <c r="X57" s="8" t="str">
        <f t="shared" si="16"/>
        <v/>
      </c>
      <c r="Y57" s="8" t="str">
        <f t="shared" si="16"/>
        <v/>
      </c>
      <c r="Z57" s="8" t="str">
        <f t="shared" si="16"/>
        <v/>
      </c>
      <c r="AA57" s="8" t="str">
        <f t="shared" si="16"/>
        <v/>
      </c>
      <c r="AB57" s="8" t="str">
        <f t="shared" si="16"/>
        <v/>
      </c>
      <c r="AC57" s="8" t="str">
        <f t="shared" si="16"/>
        <v/>
      </c>
      <c r="AD57" t="str">
        <f t="shared" si="16"/>
        <v/>
      </c>
      <c r="AE57" t="str">
        <f t="shared" si="16"/>
        <v/>
      </c>
      <c r="AF57" t="str">
        <f t="shared" si="16"/>
        <v/>
      </c>
      <c r="AG57" t="str">
        <f t="shared" si="16"/>
        <v/>
      </c>
      <c r="AH57" t="str">
        <f t="shared" si="16"/>
        <v/>
      </c>
      <c r="AI57" t="str">
        <f t="shared" si="16"/>
        <v/>
      </c>
      <c r="AJ57" t="str">
        <f t="shared" si="16"/>
        <v/>
      </c>
      <c r="AK57" t="str">
        <f t="shared" ref="AK57:AT57" si="17">IF(AK23="","",AK23)</f>
        <v/>
      </c>
      <c r="AL57" t="str">
        <f t="shared" si="17"/>
        <v/>
      </c>
      <c r="AM57" t="str">
        <f t="shared" si="17"/>
        <v/>
      </c>
      <c r="AN57" t="str">
        <f t="shared" si="17"/>
        <v/>
      </c>
      <c r="AO57" t="str">
        <f t="shared" si="17"/>
        <v/>
      </c>
      <c r="AP57" t="str">
        <f t="shared" si="17"/>
        <v/>
      </c>
      <c r="AQ57" t="str">
        <f t="shared" si="17"/>
        <v/>
      </c>
      <c r="AR57" t="str">
        <f t="shared" si="17"/>
        <v/>
      </c>
      <c r="AS57" t="str">
        <f t="shared" si="17"/>
        <v/>
      </c>
      <c r="AT57" t="str">
        <f t="shared" si="17"/>
        <v/>
      </c>
    </row>
    <row r="58" spans="1:48" ht="20.149999999999999" customHeight="1" x14ac:dyDescent="0.2">
      <c r="A58" t="str">
        <f t="shared" si="9"/>
        <v/>
      </c>
      <c r="B58" t="str">
        <f>IF(B21="","",B21)</f>
        <v/>
      </c>
      <c r="C58" t="str">
        <f>IF(C21="","",C21)</f>
        <v/>
      </c>
      <c r="D58" s="8"/>
      <c r="E58" s="8"/>
      <c r="F58" s="8"/>
      <c r="G58" s="8"/>
      <c r="H58" s="8"/>
      <c r="I58" s="8"/>
      <c r="J58" s="22" t="str">
        <f ca="1">IF(AU56=0,"",IF(AU56=1,"","ｘ"))</f>
        <v>ｘ</v>
      </c>
      <c r="K58" s="22"/>
      <c r="L58" s="22" t="str">
        <f ca="1">IF(AU56=0,"",IF(AU56=1,"","＝"))</f>
        <v>＝</v>
      </c>
      <c r="M58" s="22"/>
      <c r="N58" s="23">
        <f ca="1">IF(AU56=0,"",IF(AU56=1,"",AV56/AU56))</f>
        <v>15</v>
      </c>
      <c r="O58" s="23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</row>
    <row r="59" spans="1:48" ht="20.149999999999999" customHeight="1" x14ac:dyDescent="0.2">
      <c r="A59" t="str">
        <f t="shared" si="9"/>
        <v/>
      </c>
      <c r="B59" t="str">
        <f>IF(B22="","",B22)</f>
        <v/>
      </c>
      <c r="C59" t="str">
        <f>IF(C22="","",C22)</f>
        <v/>
      </c>
      <c r="D59" s="8"/>
      <c r="E59" s="8"/>
      <c r="F59" s="8"/>
      <c r="G59" s="8"/>
      <c r="H59" s="8"/>
      <c r="I59" s="8"/>
      <c r="J59" s="8" t="str">
        <f>IF(J25="","",J25)</f>
        <v/>
      </c>
      <c r="K59" s="8" t="str">
        <f>IF(K25="","",K25)</f>
        <v/>
      </c>
      <c r="L59" s="8" t="str">
        <f>IF(L25="","",L25)</f>
        <v/>
      </c>
      <c r="M59" s="8" t="str">
        <f>IF(M25="","",M25)</f>
        <v/>
      </c>
      <c r="R59" s="11" t="s">
        <v>205</v>
      </c>
      <c r="S59" s="11"/>
      <c r="T59" s="11"/>
      <c r="U59" s="14"/>
      <c r="V59" s="11"/>
      <c r="W59" s="11"/>
      <c r="X59" s="11"/>
      <c r="Y59" s="11"/>
      <c r="Z59" s="11"/>
      <c r="AA59" s="11"/>
      <c r="AB59" s="11"/>
      <c r="AC59" s="11" t="str">
        <f>IF(Y25="","",Y25)</f>
        <v/>
      </c>
      <c r="AD59" s="31">
        <f ca="1">IF(N58&lt;&gt;"",N58,N57)</f>
        <v>15</v>
      </c>
      <c r="AE59" s="31"/>
      <c r="AF59" s="11" t="str">
        <f ca="1">IF(AU56=0,"","円")</f>
        <v>円</v>
      </c>
      <c r="AG59" s="11"/>
      <c r="AH59" t="str">
        <f t="shared" ref="AH59:AT59" si="18">IF(AH25="","",AH25)</f>
        <v/>
      </c>
      <c r="AI59" t="str">
        <f t="shared" si="18"/>
        <v/>
      </c>
      <c r="AJ59" t="str">
        <f t="shared" si="18"/>
        <v/>
      </c>
      <c r="AK59" t="str">
        <f t="shared" si="18"/>
        <v/>
      </c>
      <c r="AL59" t="str">
        <f t="shared" si="18"/>
        <v/>
      </c>
      <c r="AM59" t="str">
        <f t="shared" si="18"/>
        <v/>
      </c>
      <c r="AN59" t="str">
        <f t="shared" si="18"/>
        <v/>
      </c>
      <c r="AO59" t="str">
        <f t="shared" si="18"/>
        <v/>
      </c>
      <c r="AP59" t="str">
        <f t="shared" si="18"/>
        <v/>
      </c>
      <c r="AQ59" t="str">
        <f t="shared" si="18"/>
        <v/>
      </c>
      <c r="AR59" t="str">
        <f t="shared" si="18"/>
        <v/>
      </c>
      <c r="AS59" t="str">
        <f t="shared" si="18"/>
        <v/>
      </c>
      <c r="AT59" t="str">
        <f t="shared" si="18"/>
        <v/>
      </c>
    </row>
    <row r="60" spans="1:48" ht="20.149999999999999" customHeight="1" x14ac:dyDescent="0.2">
      <c r="A60" t="str">
        <f t="shared" ref="A60:AT60" si="19">IF(A23="","",A23)</f>
        <v/>
      </c>
      <c r="B60" t="str">
        <f t="shared" si="19"/>
        <v/>
      </c>
      <c r="C60" t="str">
        <f t="shared" si="19"/>
        <v/>
      </c>
      <c r="D60" t="str">
        <f t="shared" si="19"/>
        <v/>
      </c>
      <c r="E60" t="str">
        <f t="shared" si="19"/>
        <v/>
      </c>
      <c r="F60" t="str">
        <f t="shared" si="19"/>
        <v/>
      </c>
      <c r="G60" t="str">
        <f t="shared" si="19"/>
        <v/>
      </c>
      <c r="H60" t="str">
        <f t="shared" si="19"/>
        <v/>
      </c>
      <c r="I60" t="str">
        <f t="shared" si="19"/>
        <v/>
      </c>
      <c r="J60" t="str">
        <f t="shared" si="19"/>
        <v/>
      </c>
      <c r="K60" t="str">
        <f t="shared" si="19"/>
        <v/>
      </c>
      <c r="L60" t="str">
        <f t="shared" si="19"/>
        <v/>
      </c>
      <c r="M60" t="str">
        <f t="shared" si="19"/>
        <v/>
      </c>
      <c r="R60" t="str">
        <f>IF(N23="","",N23)</f>
        <v/>
      </c>
      <c r="S60" t="str">
        <f>IF(O23="","",O23)</f>
        <v/>
      </c>
      <c r="X60" t="str">
        <f t="shared" ref="X60:AG60" si="20">IF(P23="","",P23)</f>
        <v/>
      </c>
      <c r="Y60" t="str">
        <f t="shared" si="20"/>
        <v/>
      </c>
      <c r="Z60" t="str">
        <f t="shared" si="20"/>
        <v/>
      </c>
      <c r="AA60" t="str">
        <f t="shared" si="20"/>
        <v/>
      </c>
      <c r="AB60" t="str">
        <f t="shared" si="20"/>
        <v/>
      </c>
      <c r="AC60" t="str">
        <f t="shared" si="20"/>
        <v/>
      </c>
      <c r="AD60" t="str">
        <f t="shared" si="20"/>
        <v/>
      </c>
      <c r="AE60" t="str">
        <f t="shared" si="20"/>
        <v/>
      </c>
      <c r="AF60" t="str">
        <f t="shared" si="20"/>
        <v/>
      </c>
      <c r="AG60" t="str">
        <f t="shared" si="20"/>
        <v/>
      </c>
      <c r="AH60" t="str">
        <f>IF(AD23="","",AD23)</f>
        <v/>
      </c>
      <c r="AI60" t="str">
        <f>IF(AE23="","",AE23)</f>
        <v/>
      </c>
      <c r="AJ60" t="str">
        <f t="shared" si="19"/>
        <v/>
      </c>
      <c r="AK60" t="str">
        <f t="shared" si="19"/>
        <v/>
      </c>
      <c r="AL60" t="str">
        <f t="shared" si="19"/>
        <v/>
      </c>
      <c r="AM60" t="str">
        <f t="shared" si="19"/>
        <v/>
      </c>
      <c r="AN60" t="str">
        <f t="shared" si="19"/>
        <v/>
      </c>
      <c r="AO60" t="str">
        <f t="shared" si="19"/>
        <v/>
      </c>
      <c r="AP60" t="str">
        <f t="shared" si="19"/>
        <v/>
      </c>
      <c r="AQ60" t="str">
        <f t="shared" si="19"/>
        <v/>
      </c>
      <c r="AR60" t="str">
        <f t="shared" si="19"/>
        <v/>
      </c>
      <c r="AS60" t="str">
        <f t="shared" si="19"/>
        <v/>
      </c>
      <c r="AT60" t="str">
        <f t="shared" si="19"/>
        <v/>
      </c>
    </row>
    <row r="61" spans="1:48" ht="20.149999999999999" customHeight="1" x14ac:dyDescent="0.2">
      <c r="A61" t="str">
        <f>IF(A24="","",A24)</f>
        <v>３．</v>
      </c>
      <c r="D61" t="str">
        <f>IF(D24="","",D24)</f>
        <v>田中さんは</v>
      </c>
      <c r="K61" s="25">
        <f ca="1">IF(K24="","",K24)</f>
        <v>1060</v>
      </c>
      <c r="L61" s="25"/>
      <c r="M61" s="25"/>
      <c r="N61" t="str">
        <f>IF(N24="","",N24)</f>
        <v>円，福田さんは</v>
      </c>
      <c r="W61" s="25">
        <f ca="1">IF(W24="","",W24)</f>
        <v>940</v>
      </c>
      <c r="X61" s="25"/>
      <c r="Y61" s="25"/>
      <c r="Z61" t="str">
        <f>IF(Z24="","",Z24)</f>
        <v>円持っていて，２人と</v>
      </c>
    </row>
    <row r="62" spans="1:48" ht="20.149999999999999" customHeight="1" x14ac:dyDescent="0.2">
      <c r="A62" t="str">
        <f>IF(A25="","",A25)</f>
        <v/>
      </c>
      <c r="B62" t="str">
        <f t="shared" ref="B62:C64" si="21">IF(B25="","",B25)</f>
        <v/>
      </c>
      <c r="C62" t="str">
        <f t="shared" si="21"/>
        <v/>
      </c>
      <c r="D62" t="str">
        <f>IF(D25="","",D25)</f>
        <v>も同じ本を買いました。</v>
      </c>
      <c r="R62" t="str">
        <f>IF(R25="","",R25)</f>
        <v>すると，田中さんの残金は福田さん</v>
      </c>
    </row>
    <row r="63" spans="1:48" ht="20.149999999999999" customHeight="1" x14ac:dyDescent="0.2">
      <c r="A63" t="str">
        <f>IF(A26="","",A26)</f>
        <v/>
      </c>
      <c r="B63" t="str">
        <f t="shared" si="21"/>
        <v/>
      </c>
      <c r="C63" t="str">
        <f t="shared" si="21"/>
        <v/>
      </c>
      <c r="D63" t="str">
        <f>IF(D26="","",D26)</f>
        <v>の残金の</v>
      </c>
      <c r="J63">
        <f ca="1">IF(J26="","",J26)</f>
        <v>5</v>
      </c>
      <c r="K63" t="str">
        <f>IF(K26="","",K26)</f>
        <v>倍になりました。</v>
      </c>
    </row>
    <row r="64" spans="1:48" ht="20.149999999999999" customHeight="1" x14ac:dyDescent="0.2">
      <c r="A64" t="str">
        <f>IF(A27="","",A27)</f>
        <v/>
      </c>
      <c r="B64" t="str">
        <f t="shared" si="21"/>
        <v/>
      </c>
      <c r="C64" t="str">
        <f t="shared" si="21"/>
        <v/>
      </c>
      <c r="D64" t="str">
        <f>IF(D27="","",D27)</f>
        <v>本代はいくらだったのでしょう。</v>
      </c>
    </row>
    <row r="65" spans="1:47" ht="20.149999999999999" customHeight="1" x14ac:dyDescent="0.2">
      <c r="A65" t="str">
        <f t="shared" ref="A65:AT65" si="22">IF(A28="","",A28)</f>
        <v/>
      </c>
      <c r="B65" t="str">
        <f t="shared" si="22"/>
        <v/>
      </c>
      <c r="C65" t="str">
        <f t="shared" si="22"/>
        <v/>
      </c>
      <c r="D65" s="8" t="s">
        <v>117</v>
      </c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t="str">
        <f t="shared" si="22"/>
        <v/>
      </c>
      <c r="Y65" t="str">
        <f t="shared" si="22"/>
        <v/>
      </c>
      <c r="Z65" t="str">
        <f t="shared" si="22"/>
        <v/>
      </c>
      <c r="AA65" t="str">
        <f t="shared" si="22"/>
        <v/>
      </c>
      <c r="AB65" t="str">
        <f t="shared" si="22"/>
        <v/>
      </c>
      <c r="AC65" t="str">
        <f t="shared" si="22"/>
        <v/>
      </c>
      <c r="AD65" t="str">
        <f t="shared" si="22"/>
        <v/>
      </c>
      <c r="AE65" t="str">
        <f t="shared" si="22"/>
        <v/>
      </c>
      <c r="AF65" t="str">
        <f t="shared" si="22"/>
        <v/>
      </c>
      <c r="AG65" t="str">
        <f t="shared" si="22"/>
        <v/>
      </c>
      <c r="AH65" t="str">
        <f t="shared" si="22"/>
        <v/>
      </c>
      <c r="AI65" t="str">
        <f t="shared" si="22"/>
        <v/>
      </c>
      <c r="AJ65" t="str">
        <f t="shared" si="22"/>
        <v/>
      </c>
      <c r="AK65" t="str">
        <f t="shared" si="22"/>
        <v/>
      </c>
      <c r="AL65" t="str">
        <f t="shared" si="22"/>
        <v/>
      </c>
      <c r="AM65" t="str">
        <f t="shared" si="22"/>
        <v/>
      </c>
      <c r="AN65" t="str">
        <f t="shared" si="22"/>
        <v/>
      </c>
      <c r="AO65" t="str">
        <f t="shared" si="22"/>
        <v/>
      </c>
      <c r="AP65" t="str">
        <f t="shared" si="22"/>
        <v/>
      </c>
      <c r="AQ65" t="str">
        <f t="shared" si="22"/>
        <v/>
      </c>
      <c r="AR65" t="str">
        <f t="shared" si="22"/>
        <v/>
      </c>
      <c r="AS65" t="str">
        <f t="shared" si="22"/>
        <v/>
      </c>
      <c r="AT65" t="str">
        <f t="shared" si="22"/>
        <v/>
      </c>
    </row>
    <row r="66" spans="1:47" ht="20.149999999999999" customHeight="1" x14ac:dyDescent="0.2">
      <c r="A66" t="str">
        <f>IF(A29="","",A29)</f>
        <v/>
      </c>
      <c r="B66" t="str">
        <f>IF(B29="","",B29)</f>
        <v/>
      </c>
      <c r="C66" t="str">
        <f>IF(C29="","",C29)</f>
        <v/>
      </c>
      <c r="D66" s="32">
        <f ca="1">K61</f>
        <v>1060</v>
      </c>
      <c r="E66" s="32"/>
      <c r="F66" s="32"/>
      <c r="G66" s="32"/>
      <c r="H66" s="22" t="s">
        <v>112</v>
      </c>
      <c r="I66" s="22"/>
      <c r="J66" s="22" t="s">
        <v>114</v>
      </c>
      <c r="K66" s="22"/>
      <c r="L66" s="22" t="s">
        <v>116</v>
      </c>
      <c r="M66" s="22"/>
      <c r="N66" s="8">
        <f ca="1">J63</f>
        <v>5</v>
      </c>
      <c r="O66" s="8" t="s">
        <v>113</v>
      </c>
      <c r="P66" s="22">
        <f ca="1">W61</f>
        <v>940</v>
      </c>
      <c r="Q66" s="22"/>
      <c r="R66" s="22"/>
      <c r="S66" s="22" t="s">
        <v>112</v>
      </c>
      <c r="T66" s="22"/>
      <c r="U66" s="22" t="s">
        <v>114</v>
      </c>
      <c r="V66" s="22"/>
      <c r="W66" s="8" t="s">
        <v>115</v>
      </c>
      <c r="X66" s="8"/>
      <c r="Y66" s="8"/>
      <c r="Z66" s="8"/>
      <c r="AA66" s="8"/>
      <c r="AB66" s="8"/>
      <c r="AC66" s="8"/>
      <c r="AD66" s="8"/>
      <c r="AE66" s="8"/>
      <c r="AF66" s="8"/>
      <c r="AG66" s="8"/>
    </row>
    <row r="67" spans="1:47" ht="20.149999999999999" customHeight="1" x14ac:dyDescent="0.2">
      <c r="A67" t="str">
        <f t="shared" ref="A67:AT67" si="23">IF(A30="","",A30)</f>
        <v/>
      </c>
      <c r="B67" t="str">
        <f t="shared" si="23"/>
        <v/>
      </c>
      <c r="C67" t="str">
        <f t="shared" si="23"/>
        <v/>
      </c>
      <c r="D67" s="32">
        <f ca="1">D66</f>
        <v>1060</v>
      </c>
      <c r="E67" s="32"/>
      <c r="F67" s="32"/>
      <c r="G67" s="32"/>
      <c r="H67" s="22" t="str">
        <f>H66</f>
        <v>－</v>
      </c>
      <c r="I67" s="22"/>
      <c r="J67" s="22" t="str">
        <f>J66</f>
        <v>ｘ</v>
      </c>
      <c r="K67" s="22"/>
      <c r="L67" s="22" t="str">
        <f>L66</f>
        <v>＝</v>
      </c>
      <c r="M67" s="22"/>
      <c r="N67" s="22">
        <f ca="1">N66*P66</f>
        <v>4700</v>
      </c>
      <c r="O67" s="22"/>
      <c r="P67" s="22"/>
      <c r="Q67" s="22"/>
      <c r="R67" s="22" t="s">
        <v>9</v>
      </c>
      <c r="S67" s="22"/>
      <c r="T67" s="10">
        <f ca="1">N66</f>
        <v>5</v>
      </c>
      <c r="U67" s="22" t="str">
        <f>U66</f>
        <v>ｘ</v>
      </c>
      <c r="V67" s="22"/>
      <c r="W67" s="8"/>
      <c r="Y67" s="8" t="str">
        <f t="shared" si="23"/>
        <v/>
      </c>
      <c r="Z67" s="8" t="str">
        <f t="shared" si="23"/>
        <v/>
      </c>
      <c r="AA67" s="8" t="str">
        <f t="shared" si="23"/>
        <v/>
      </c>
      <c r="AB67" s="8" t="str">
        <f t="shared" si="23"/>
        <v/>
      </c>
      <c r="AC67" s="8" t="str">
        <f t="shared" si="23"/>
        <v/>
      </c>
      <c r="AD67" s="8" t="str">
        <f t="shared" si="23"/>
        <v/>
      </c>
      <c r="AE67" s="8" t="str">
        <f t="shared" si="23"/>
        <v/>
      </c>
      <c r="AF67" s="8" t="str">
        <f t="shared" si="23"/>
        <v/>
      </c>
      <c r="AG67" s="8" t="str">
        <f t="shared" si="23"/>
        <v/>
      </c>
      <c r="AH67" t="str">
        <f t="shared" si="23"/>
        <v/>
      </c>
      <c r="AI67" t="str">
        <f t="shared" si="23"/>
        <v/>
      </c>
      <c r="AJ67" t="str">
        <f t="shared" si="23"/>
        <v/>
      </c>
      <c r="AK67" t="str">
        <f t="shared" si="23"/>
        <v/>
      </c>
      <c r="AL67" t="str">
        <f t="shared" si="23"/>
        <v/>
      </c>
      <c r="AM67" t="str">
        <f t="shared" si="23"/>
        <v/>
      </c>
      <c r="AN67" t="str">
        <f t="shared" si="23"/>
        <v/>
      </c>
      <c r="AO67" t="str">
        <f t="shared" si="23"/>
        <v/>
      </c>
      <c r="AP67" t="str">
        <f t="shared" si="23"/>
        <v/>
      </c>
      <c r="AQ67" t="str">
        <f t="shared" si="23"/>
        <v/>
      </c>
      <c r="AR67" t="str">
        <f t="shared" si="23"/>
        <v/>
      </c>
      <c r="AS67" t="str">
        <f t="shared" si="23"/>
        <v/>
      </c>
      <c r="AT67" t="str">
        <f t="shared" si="23"/>
        <v/>
      </c>
    </row>
    <row r="68" spans="1:47" ht="20.149999999999999" customHeight="1" x14ac:dyDescent="0.2">
      <c r="C68" s="22" t="s">
        <v>206</v>
      </c>
      <c r="D68" s="22"/>
      <c r="E68" s="22" t="s">
        <v>37</v>
      </c>
      <c r="F68" s="22"/>
      <c r="G68" s="22" t="s">
        <v>54</v>
      </c>
      <c r="H68" s="22"/>
      <c r="I68" s="8">
        <f ca="1">T67</f>
        <v>5</v>
      </c>
      <c r="J68" s="22" t="s">
        <v>37</v>
      </c>
      <c r="K68" s="22"/>
      <c r="L68" s="22" t="s">
        <v>36</v>
      </c>
      <c r="M68" s="22"/>
      <c r="N68" s="22">
        <f ca="1">N67</f>
        <v>4700</v>
      </c>
      <c r="O68" s="22"/>
      <c r="P68" s="22"/>
      <c r="Q68" s="22"/>
      <c r="R68" s="22" t="s">
        <v>206</v>
      </c>
      <c r="S68" s="22"/>
      <c r="T68" s="22">
        <f ca="1">D67</f>
        <v>1060</v>
      </c>
      <c r="U68" s="22"/>
      <c r="V68" s="22"/>
      <c r="W68" s="22"/>
      <c r="Y68" s="8"/>
      <c r="Z68" s="8"/>
      <c r="AA68" s="8"/>
      <c r="AB68" s="8"/>
      <c r="AC68" s="8"/>
      <c r="AD68" s="8"/>
      <c r="AE68" s="8"/>
      <c r="AF68" s="8"/>
      <c r="AG68" s="8"/>
    </row>
    <row r="69" spans="1:47" ht="20.149999999999999" customHeight="1" x14ac:dyDescent="0.2">
      <c r="A69" t="str">
        <f t="shared" ref="A69:AT69" si="24">IF(A31="","",A31)</f>
        <v/>
      </c>
      <c r="B69" t="str">
        <f t="shared" si="24"/>
        <v/>
      </c>
      <c r="C69" t="str">
        <f t="shared" si="24"/>
        <v/>
      </c>
      <c r="D69" s="8" t="str">
        <f t="shared" si="24"/>
        <v/>
      </c>
      <c r="E69" s="8" t="str">
        <f t="shared" si="24"/>
        <v/>
      </c>
      <c r="F69" s="8" t="str">
        <f t="shared" si="24"/>
        <v/>
      </c>
      <c r="G69" s="8" t="str">
        <f t="shared" si="24"/>
        <v/>
      </c>
      <c r="H69" s="8" t="str">
        <f t="shared" si="24"/>
        <v/>
      </c>
      <c r="I69" s="8">
        <f ca="1">IF(AU69=1,"",AU69)</f>
        <v>4</v>
      </c>
      <c r="J69" s="22" t="s">
        <v>114</v>
      </c>
      <c r="K69" s="22"/>
      <c r="L69" s="22" t="s">
        <v>116</v>
      </c>
      <c r="M69" s="22"/>
      <c r="N69" s="23">
        <f ca="1">N66*P66-D66</f>
        <v>3640</v>
      </c>
      <c r="O69" s="23"/>
      <c r="P69" s="23"/>
      <c r="Q69" s="23"/>
      <c r="R69" s="8" t="str">
        <f t="shared" si="24"/>
        <v/>
      </c>
      <c r="S69" s="8" t="str">
        <f t="shared" si="24"/>
        <v/>
      </c>
      <c r="T69" s="8" t="str">
        <f t="shared" si="24"/>
        <v/>
      </c>
      <c r="U69" s="8" t="str">
        <f t="shared" si="24"/>
        <v/>
      </c>
      <c r="V69" s="8" t="str">
        <f t="shared" si="24"/>
        <v/>
      </c>
      <c r="W69" s="8" t="str">
        <f t="shared" si="24"/>
        <v/>
      </c>
      <c r="X69" s="8" t="str">
        <f t="shared" si="24"/>
        <v/>
      </c>
      <c r="Y69" s="8" t="str">
        <f t="shared" si="24"/>
        <v/>
      </c>
      <c r="Z69" s="8" t="str">
        <f t="shared" si="24"/>
        <v/>
      </c>
      <c r="AA69" s="8" t="str">
        <f t="shared" si="24"/>
        <v/>
      </c>
      <c r="AB69" s="8" t="str">
        <f t="shared" si="24"/>
        <v/>
      </c>
      <c r="AC69" s="8" t="str">
        <f t="shared" si="24"/>
        <v/>
      </c>
      <c r="AD69" s="8" t="str">
        <f t="shared" si="24"/>
        <v/>
      </c>
      <c r="AE69" s="8" t="str">
        <f t="shared" si="24"/>
        <v/>
      </c>
      <c r="AF69" s="8" t="str">
        <f t="shared" si="24"/>
        <v/>
      </c>
      <c r="AG69" s="8" t="str">
        <f t="shared" si="24"/>
        <v/>
      </c>
      <c r="AH69" t="str">
        <f t="shared" si="24"/>
        <v/>
      </c>
      <c r="AI69" t="str">
        <f t="shared" si="24"/>
        <v/>
      </c>
      <c r="AJ69" t="str">
        <f t="shared" si="24"/>
        <v/>
      </c>
      <c r="AK69" t="str">
        <f t="shared" si="24"/>
        <v/>
      </c>
      <c r="AL69" t="str">
        <f t="shared" si="24"/>
        <v/>
      </c>
      <c r="AM69" t="str">
        <f t="shared" si="24"/>
        <v/>
      </c>
      <c r="AN69" t="str">
        <f t="shared" si="24"/>
        <v/>
      </c>
      <c r="AO69" t="str">
        <f t="shared" si="24"/>
        <v/>
      </c>
      <c r="AP69" t="str">
        <f t="shared" si="24"/>
        <v/>
      </c>
      <c r="AQ69" t="str">
        <f t="shared" si="24"/>
        <v/>
      </c>
      <c r="AR69" t="str">
        <f t="shared" si="24"/>
        <v/>
      </c>
      <c r="AS69" t="str">
        <f t="shared" si="24"/>
        <v/>
      </c>
      <c r="AT69" t="str">
        <f t="shared" si="24"/>
        <v/>
      </c>
      <c r="AU69" s="7">
        <f ca="1">N66-1</f>
        <v>4</v>
      </c>
    </row>
    <row r="70" spans="1:47" ht="20.149999999999999" customHeight="1" x14ac:dyDescent="0.2">
      <c r="A70" t="str">
        <f t="shared" ref="A70:AT70" si="25">IF(A32="","",A32)</f>
        <v/>
      </c>
      <c r="B70" t="str">
        <f t="shared" si="25"/>
        <v/>
      </c>
      <c r="C70" t="str">
        <f t="shared" si="25"/>
        <v/>
      </c>
      <c r="D70" s="8" t="str">
        <f t="shared" si="25"/>
        <v/>
      </c>
      <c r="E70" s="8" t="str">
        <f t="shared" si="25"/>
        <v/>
      </c>
      <c r="F70" s="8" t="str">
        <f t="shared" si="25"/>
        <v/>
      </c>
      <c r="G70" s="8" t="str">
        <f t="shared" si="25"/>
        <v/>
      </c>
      <c r="H70" s="8" t="str">
        <f t="shared" si="25"/>
        <v/>
      </c>
      <c r="I70" s="8" t="str">
        <f t="shared" si="25"/>
        <v/>
      </c>
      <c r="J70" s="22" t="str">
        <f ca="1">IF(AU69=1,"","ｘ")</f>
        <v>ｘ</v>
      </c>
      <c r="K70" s="22"/>
      <c r="L70" s="22" t="str">
        <f ca="1">IF(AU69=1,"","＝")</f>
        <v>＝</v>
      </c>
      <c r="M70" s="22"/>
      <c r="N70" s="23">
        <f ca="1">IF(AU69=1,"",N69/I69)</f>
        <v>910</v>
      </c>
      <c r="O70" s="23"/>
      <c r="P70" s="23"/>
      <c r="Q70" s="23"/>
      <c r="R70" s="8" t="str">
        <f t="shared" si="25"/>
        <v/>
      </c>
      <c r="S70" s="8" t="str">
        <f t="shared" si="25"/>
        <v/>
      </c>
      <c r="T70" s="8" t="str">
        <f t="shared" si="25"/>
        <v/>
      </c>
      <c r="U70" s="8" t="str">
        <f t="shared" si="25"/>
        <v/>
      </c>
      <c r="V70" s="8" t="str">
        <f t="shared" si="25"/>
        <v/>
      </c>
      <c r="W70" s="8" t="str">
        <f t="shared" si="25"/>
        <v/>
      </c>
      <c r="X70" s="8" t="str">
        <f t="shared" si="25"/>
        <v/>
      </c>
      <c r="Y70" s="8" t="str">
        <f t="shared" si="25"/>
        <v/>
      </c>
      <c r="Z70" s="8" t="str">
        <f t="shared" si="25"/>
        <v/>
      </c>
      <c r="AA70" s="8" t="str">
        <f t="shared" si="25"/>
        <v/>
      </c>
      <c r="AB70" s="8" t="str">
        <f t="shared" si="25"/>
        <v/>
      </c>
      <c r="AC70" s="8" t="str">
        <f t="shared" si="25"/>
        <v/>
      </c>
      <c r="AD70" s="8"/>
      <c r="AE70" s="8"/>
      <c r="AF70" s="8" t="str">
        <f t="shared" si="25"/>
        <v/>
      </c>
      <c r="AG70" s="8" t="str">
        <f t="shared" si="25"/>
        <v/>
      </c>
      <c r="AH70" t="str">
        <f t="shared" si="25"/>
        <v/>
      </c>
      <c r="AI70" t="str">
        <f t="shared" si="25"/>
        <v/>
      </c>
      <c r="AJ70" t="str">
        <f t="shared" si="25"/>
        <v/>
      </c>
      <c r="AK70" t="str">
        <f t="shared" si="25"/>
        <v/>
      </c>
      <c r="AL70" t="str">
        <f t="shared" si="25"/>
        <v/>
      </c>
      <c r="AM70" t="str">
        <f t="shared" si="25"/>
        <v/>
      </c>
      <c r="AN70" t="str">
        <f t="shared" si="25"/>
        <v/>
      </c>
      <c r="AO70" t="str">
        <f t="shared" si="25"/>
        <v/>
      </c>
      <c r="AP70" t="str">
        <f t="shared" si="25"/>
        <v/>
      </c>
      <c r="AQ70" t="str">
        <f t="shared" si="25"/>
        <v/>
      </c>
      <c r="AR70" t="str">
        <f t="shared" si="25"/>
        <v/>
      </c>
      <c r="AS70" t="str">
        <f t="shared" si="25"/>
        <v/>
      </c>
      <c r="AT70" t="str">
        <f t="shared" si="25"/>
        <v/>
      </c>
    </row>
    <row r="71" spans="1:47" ht="20.149999999999999" customHeight="1" x14ac:dyDescent="0.2">
      <c r="A71" t="str">
        <f t="shared" ref="A71:Q71" si="26">IF(A33="","",A33)</f>
        <v/>
      </c>
      <c r="B71" t="str">
        <f t="shared" si="26"/>
        <v/>
      </c>
      <c r="C71" t="str">
        <f t="shared" si="26"/>
        <v/>
      </c>
      <c r="D71" s="8" t="str">
        <f t="shared" si="26"/>
        <v/>
      </c>
      <c r="E71" s="8" t="str">
        <f t="shared" si="26"/>
        <v/>
      </c>
      <c r="F71" s="8" t="str">
        <f t="shared" si="26"/>
        <v/>
      </c>
      <c r="G71" s="8" t="str">
        <f t="shared" si="26"/>
        <v/>
      </c>
      <c r="H71" s="8" t="str">
        <f t="shared" si="26"/>
        <v/>
      </c>
      <c r="I71" s="8" t="str">
        <f t="shared" si="26"/>
        <v/>
      </c>
      <c r="J71" s="8" t="str">
        <f t="shared" si="26"/>
        <v/>
      </c>
      <c r="K71" s="8" t="str">
        <f t="shared" si="26"/>
        <v/>
      </c>
      <c r="L71" s="8" t="str">
        <f t="shared" si="26"/>
        <v/>
      </c>
      <c r="M71" s="8" t="str">
        <f t="shared" si="26"/>
        <v/>
      </c>
      <c r="N71" s="8" t="str">
        <f t="shared" si="26"/>
        <v/>
      </c>
      <c r="O71" s="8" t="str">
        <f t="shared" si="26"/>
        <v/>
      </c>
      <c r="P71" s="8" t="str">
        <f t="shared" si="26"/>
        <v/>
      </c>
      <c r="Q71" s="8" t="str">
        <f t="shared" si="26"/>
        <v/>
      </c>
      <c r="R71" s="11" t="s">
        <v>207</v>
      </c>
      <c r="S71" s="11"/>
      <c r="T71" s="11"/>
      <c r="U71" s="11" t="str">
        <f>IF(AB33="","",AB33)</f>
        <v/>
      </c>
      <c r="V71" s="31">
        <f ca="1">IF(N70="",N69,N70)</f>
        <v>910</v>
      </c>
      <c r="W71" s="31"/>
      <c r="X71" s="31"/>
      <c r="Y71" s="11" t="s">
        <v>95</v>
      </c>
      <c r="Z71" s="11"/>
      <c r="AA71" s="8"/>
    </row>
    <row r="72" spans="1:47" ht="20.149999999999999" customHeight="1" x14ac:dyDescent="0.2">
      <c r="A72" t="str">
        <f t="shared" ref="A72:AT72" si="27">IF(A34="","",A34)</f>
        <v/>
      </c>
      <c r="B72" t="str">
        <f t="shared" si="27"/>
        <v/>
      </c>
      <c r="C72" t="str">
        <f t="shared" si="27"/>
        <v/>
      </c>
      <c r="D72" t="str">
        <f t="shared" si="27"/>
        <v/>
      </c>
      <c r="E72" t="str">
        <f t="shared" si="27"/>
        <v/>
      </c>
      <c r="F72" t="str">
        <f t="shared" si="27"/>
        <v/>
      </c>
      <c r="G72" t="str">
        <f t="shared" si="27"/>
        <v/>
      </c>
      <c r="H72" t="str">
        <f t="shared" si="27"/>
        <v/>
      </c>
      <c r="I72" t="str">
        <f t="shared" si="27"/>
        <v/>
      </c>
      <c r="J72" t="str">
        <f t="shared" si="27"/>
        <v/>
      </c>
      <c r="K72" t="str">
        <f t="shared" si="27"/>
        <v/>
      </c>
      <c r="L72" t="str">
        <f t="shared" si="27"/>
        <v/>
      </c>
      <c r="M72" t="str">
        <f t="shared" si="27"/>
        <v/>
      </c>
      <c r="N72" t="str">
        <f t="shared" si="27"/>
        <v/>
      </c>
      <c r="O72" t="str">
        <f t="shared" si="27"/>
        <v/>
      </c>
      <c r="P72" t="str">
        <f t="shared" si="27"/>
        <v/>
      </c>
      <c r="Q72" t="str">
        <f t="shared" si="27"/>
        <v/>
      </c>
      <c r="R72" t="str">
        <f t="shared" si="27"/>
        <v/>
      </c>
      <c r="S72" t="str">
        <f t="shared" si="27"/>
        <v/>
      </c>
      <c r="T72" t="str">
        <f t="shared" si="27"/>
        <v/>
      </c>
      <c r="U72" t="str">
        <f>IF(AB34="","",AB34)</f>
        <v/>
      </c>
      <c r="V72" t="str">
        <f>IF(AC34="","",AC34)</f>
        <v/>
      </c>
      <c r="W72" t="str">
        <f>IF(AD34="","",AD34)</f>
        <v/>
      </c>
      <c r="X72" t="str">
        <f>IF(AE34="","",AE34)</f>
        <v/>
      </c>
      <c r="Y72" t="str">
        <f>IF(AF34="","",AF34)</f>
        <v/>
      </c>
      <c r="Z72" t="str">
        <f>IF(AG34="","",AG34)</f>
        <v/>
      </c>
      <c r="AA72" t="str">
        <f t="shared" si="27"/>
        <v/>
      </c>
      <c r="AH72" t="str">
        <f t="shared" si="27"/>
        <v/>
      </c>
      <c r="AI72" t="str">
        <f t="shared" si="27"/>
        <v/>
      </c>
      <c r="AJ72" t="str">
        <f t="shared" si="27"/>
        <v/>
      </c>
      <c r="AK72" t="str">
        <f t="shared" si="27"/>
        <v/>
      </c>
      <c r="AL72" t="str">
        <f t="shared" si="27"/>
        <v/>
      </c>
      <c r="AM72" t="str">
        <f t="shared" si="27"/>
        <v/>
      </c>
      <c r="AN72" t="str">
        <f t="shared" si="27"/>
        <v/>
      </c>
      <c r="AO72" t="str">
        <f t="shared" si="27"/>
        <v/>
      </c>
      <c r="AP72" t="str">
        <f t="shared" si="27"/>
        <v/>
      </c>
      <c r="AQ72" t="str">
        <f t="shared" si="27"/>
        <v/>
      </c>
      <c r="AR72" t="str">
        <f t="shared" si="27"/>
        <v/>
      </c>
      <c r="AS72" t="str">
        <f t="shared" si="27"/>
        <v/>
      </c>
      <c r="AT72" t="str">
        <f t="shared" si="27"/>
        <v/>
      </c>
    </row>
    <row r="73" spans="1:47" ht="20.149999999999999" customHeight="1" x14ac:dyDescent="0.2">
      <c r="A73" t="str">
        <f t="shared" ref="A73:AT73" si="28">IF(A35="","",A35)</f>
        <v/>
      </c>
      <c r="B73" t="str">
        <f t="shared" si="28"/>
        <v/>
      </c>
      <c r="C73" t="str">
        <f t="shared" si="28"/>
        <v/>
      </c>
      <c r="D73" t="str">
        <f t="shared" si="28"/>
        <v/>
      </c>
      <c r="E73" t="str">
        <f t="shared" si="28"/>
        <v/>
      </c>
      <c r="F73" t="str">
        <f t="shared" si="28"/>
        <v/>
      </c>
      <c r="G73" t="str">
        <f t="shared" si="28"/>
        <v/>
      </c>
      <c r="H73" t="str">
        <f t="shared" si="28"/>
        <v/>
      </c>
      <c r="I73" t="str">
        <f t="shared" si="28"/>
        <v/>
      </c>
      <c r="J73" t="str">
        <f t="shared" si="28"/>
        <v/>
      </c>
      <c r="K73" t="str">
        <f t="shared" si="28"/>
        <v/>
      </c>
      <c r="L73" t="str">
        <f t="shared" si="28"/>
        <v/>
      </c>
      <c r="M73" t="str">
        <f t="shared" si="28"/>
        <v/>
      </c>
      <c r="N73" t="str">
        <f t="shared" si="28"/>
        <v/>
      </c>
      <c r="O73" t="str">
        <f t="shared" si="28"/>
        <v/>
      </c>
      <c r="P73" t="str">
        <f t="shared" si="28"/>
        <v/>
      </c>
      <c r="Q73" t="str">
        <f t="shared" si="28"/>
        <v/>
      </c>
      <c r="R73" t="str">
        <f t="shared" si="28"/>
        <v/>
      </c>
      <c r="S73" t="str">
        <f t="shared" si="28"/>
        <v/>
      </c>
      <c r="T73" t="str">
        <f t="shared" si="28"/>
        <v/>
      </c>
      <c r="U73" t="str">
        <f t="shared" si="28"/>
        <v/>
      </c>
      <c r="V73" t="str">
        <f t="shared" si="28"/>
        <v/>
      </c>
      <c r="W73" t="str">
        <f t="shared" si="28"/>
        <v/>
      </c>
      <c r="X73" t="str">
        <f t="shared" si="28"/>
        <v/>
      </c>
      <c r="Y73" t="str">
        <f t="shared" si="28"/>
        <v/>
      </c>
      <c r="Z73" t="str">
        <f t="shared" si="28"/>
        <v/>
      </c>
      <c r="AA73" t="str">
        <f t="shared" si="28"/>
        <v/>
      </c>
      <c r="AB73" t="str">
        <f t="shared" si="28"/>
        <v/>
      </c>
      <c r="AC73" t="str">
        <f t="shared" si="28"/>
        <v/>
      </c>
      <c r="AD73" t="str">
        <f t="shared" si="28"/>
        <v/>
      </c>
      <c r="AE73" t="str">
        <f t="shared" si="28"/>
        <v/>
      </c>
      <c r="AF73" t="str">
        <f t="shared" si="28"/>
        <v/>
      </c>
      <c r="AG73" t="str">
        <f t="shared" si="28"/>
        <v/>
      </c>
      <c r="AH73" t="str">
        <f t="shared" si="28"/>
        <v/>
      </c>
      <c r="AI73" t="str">
        <f t="shared" si="28"/>
        <v/>
      </c>
      <c r="AJ73" t="str">
        <f t="shared" si="28"/>
        <v/>
      </c>
      <c r="AK73" t="str">
        <f t="shared" si="28"/>
        <v/>
      </c>
      <c r="AL73" t="str">
        <f t="shared" si="28"/>
        <v/>
      </c>
      <c r="AM73" t="str">
        <f t="shared" si="28"/>
        <v/>
      </c>
      <c r="AN73" t="str">
        <f t="shared" si="28"/>
        <v/>
      </c>
      <c r="AO73" t="str">
        <f t="shared" si="28"/>
        <v/>
      </c>
      <c r="AP73" t="str">
        <f t="shared" si="28"/>
        <v/>
      </c>
      <c r="AQ73" t="str">
        <f t="shared" si="28"/>
        <v/>
      </c>
      <c r="AR73" t="str">
        <f t="shared" si="28"/>
        <v/>
      </c>
      <c r="AS73" t="str">
        <f t="shared" si="28"/>
        <v/>
      </c>
      <c r="AT73" t="str">
        <f t="shared" si="28"/>
        <v/>
      </c>
    </row>
    <row r="74" spans="1:47" ht="20.149999999999999" customHeight="1" x14ac:dyDescent="0.2"/>
    <row r="75" spans="1:47" ht="20.149999999999999" customHeight="1" x14ac:dyDescent="0.2"/>
    <row r="76" spans="1:47" ht="20.149999999999999" customHeight="1" x14ac:dyDescent="0.2"/>
    <row r="77" spans="1:47" ht="20.149999999999999" customHeight="1" x14ac:dyDescent="0.2"/>
    <row r="78" spans="1:47" ht="20.149999999999999" customHeight="1" x14ac:dyDescent="0.2"/>
    <row r="79" spans="1:47" ht="20.149999999999999" customHeight="1" x14ac:dyDescent="0.2"/>
    <row r="80" spans="1:47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104">
    <mergeCell ref="AG45:AI45"/>
    <mergeCell ref="V46:Y46"/>
    <mergeCell ref="L50:N50"/>
    <mergeCell ref="V47:X47"/>
    <mergeCell ref="AB48:AD48"/>
    <mergeCell ref="P55:Q55"/>
    <mergeCell ref="O46:P46"/>
    <mergeCell ref="Q54:R54"/>
    <mergeCell ref="D41:F41"/>
    <mergeCell ref="D40:G40"/>
    <mergeCell ref="S40:U40"/>
    <mergeCell ref="D43:G43"/>
    <mergeCell ref="H43:I43"/>
    <mergeCell ref="L43:M43"/>
    <mergeCell ref="AO1:AP1"/>
    <mergeCell ref="AO38:AP38"/>
    <mergeCell ref="D3:G3"/>
    <mergeCell ref="S3:U3"/>
    <mergeCell ref="K24:M24"/>
    <mergeCell ref="W24:Y24"/>
    <mergeCell ref="D4:F4"/>
    <mergeCell ref="V43:X43"/>
    <mergeCell ref="P43:R43"/>
    <mergeCell ref="L69:M69"/>
    <mergeCell ref="N69:Q69"/>
    <mergeCell ref="L55:M55"/>
    <mergeCell ref="L13:N13"/>
    <mergeCell ref="AM13:AN13"/>
    <mergeCell ref="V71:X71"/>
    <mergeCell ref="W61:Y61"/>
    <mergeCell ref="U67:V67"/>
    <mergeCell ref="L66:M66"/>
    <mergeCell ref="K61:M61"/>
    <mergeCell ref="J66:K66"/>
    <mergeCell ref="L70:M70"/>
    <mergeCell ref="N70:Q70"/>
    <mergeCell ref="R67:S67"/>
    <mergeCell ref="S66:T66"/>
    <mergeCell ref="J67:K67"/>
    <mergeCell ref="L67:M67"/>
    <mergeCell ref="N67:Q67"/>
    <mergeCell ref="J70:K70"/>
    <mergeCell ref="J69:K69"/>
    <mergeCell ref="R46:S46"/>
    <mergeCell ref="T44:U44"/>
    <mergeCell ref="Q44:S44"/>
    <mergeCell ref="T45:U45"/>
    <mergeCell ref="AM50:AN50"/>
    <mergeCell ref="N43:O43"/>
    <mergeCell ref="N55:O55"/>
    <mergeCell ref="T55:V55"/>
    <mergeCell ref="F44:I44"/>
    <mergeCell ref="T43:U43"/>
    <mergeCell ref="T46:U46"/>
    <mergeCell ref="H57:I57"/>
    <mergeCell ref="J57:K57"/>
    <mergeCell ref="L57:M57"/>
    <mergeCell ref="N57:P57"/>
    <mergeCell ref="J56:K56"/>
    <mergeCell ref="H56:I56"/>
    <mergeCell ref="R45:S45"/>
    <mergeCell ref="M44:N44"/>
    <mergeCell ref="V44:X44"/>
    <mergeCell ref="V45:X45"/>
    <mergeCell ref="Y45:Z45"/>
    <mergeCell ref="AA45:AD45"/>
    <mergeCell ref="J44:K44"/>
    <mergeCell ref="O44:P44"/>
    <mergeCell ref="O45:P45"/>
    <mergeCell ref="R55:S55"/>
    <mergeCell ref="AE45:AF45"/>
    <mergeCell ref="S54:T54"/>
    <mergeCell ref="U54:V54"/>
    <mergeCell ref="E54:F54"/>
    <mergeCell ref="G54:H54"/>
    <mergeCell ref="I54:K54"/>
    <mergeCell ref="E55:F55"/>
    <mergeCell ref="AD59:AE59"/>
    <mergeCell ref="F56:G56"/>
    <mergeCell ref="D56:E56"/>
    <mergeCell ref="L56:M56"/>
    <mergeCell ref="N56:P56"/>
    <mergeCell ref="L58:M58"/>
    <mergeCell ref="N58:O58"/>
    <mergeCell ref="Q56:R56"/>
    <mergeCell ref="S56:U56"/>
    <mergeCell ref="J58:K58"/>
    <mergeCell ref="G55:H55"/>
    <mergeCell ref="I55:K55"/>
    <mergeCell ref="L54:M54"/>
    <mergeCell ref="E68:F68"/>
    <mergeCell ref="C68:D68"/>
    <mergeCell ref="N68:Q68"/>
    <mergeCell ref="R68:S68"/>
    <mergeCell ref="U66:V66"/>
    <mergeCell ref="L68:M68"/>
    <mergeCell ref="J68:K68"/>
    <mergeCell ref="G68:H68"/>
    <mergeCell ref="T68:W68"/>
    <mergeCell ref="H66:I66"/>
    <mergeCell ref="D66:G66"/>
    <mergeCell ref="P66:R66"/>
    <mergeCell ref="D67:G67"/>
    <mergeCell ref="H67:I67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&amp;L方程式&amp;R数学ドリル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Y95"/>
  <sheetViews>
    <sheetView workbookViewId="0"/>
  </sheetViews>
  <sheetFormatPr defaultRowHeight="14" x14ac:dyDescent="0.2"/>
  <cols>
    <col min="1" max="43" width="1.75" customWidth="1"/>
    <col min="44" max="46" width="9" customWidth="1"/>
    <col min="47" max="48" width="9" style="7"/>
    <col min="49" max="51" width="9" style="13"/>
  </cols>
  <sheetData>
    <row r="1" spans="1:51" ht="23.5" x14ac:dyDescent="0.2">
      <c r="D1" s="3" t="s">
        <v>263</v>
      </c>
      <c r="AM1" s="2" t="s">
        <v>118</v>
      </c>
      <c r="AN1" s="2"/>
      <c r="AO1" s="26"/>
      <c r="AP1" s="26"/>
      <c r="AR1" s="7"/>
      <c r="AS1" s="7"/>
      <c r="AT1" s="13"/>
      <c r="AU1" s="13"/>
      <c r="AV1" s="13"/>
      <c r="AW1"/>
      <c r="AX1"/>
      <c r="AY1"/>
    </row>
    <row r="2" spans="1:51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7"/>
      <c r="AS2" s="7"/>
      <c r="AT2" s="13"/>
      <c r="AU2" s="13"/>
      <c r="AV2" s="13"/>
      <c r="AW2"/>
      <c r="AX2"/>
      <c r="AY2"/>
    </row>
    <row r="3" spans="1:51" ht="21.65" customHeight="1" x14ac:dyDescent="0.2">
      <c r="A3" s="1" t="s">
        <v>4</v>
      </c>
      <c r="D3" t="s">
        <v>145</v>
      </c>
      <c r="AD3">
        <f ca="1">INT(RAND()*4+2)</f>
        <v>5</v>
      </c>
      <c r="AE3" t="s">
        <v>130</v>
      </c>
      <c r="AS3" s="7">
        <f ca="1">INT(RAND()*9+11)</f>
        <v>11</v>
      </c>
      <c r="AT3" s="7">
        <f ca="1">AD3*AS3+D4</f>
        <v>64</v>
      </c>
      <c r="AU3" s="13"/>
      <c r="AV3" s="13"/>
      <c r="AX3"/>
      <c r="AY3"/>
    </row>
    <row r="4" spans="1:51" ht="21.65" customHeight="1" x14ac:dyDescent="0.2">
      <c r="D4" s="25">
        <f ca="1">INT(RAND()*10+8)</f>
        <v>9</v>
      </c>
      <c r="E4" s="25"/>
      <c r="F4" t="s">
        <v>131</v>
      </c>
      <c r="K4" s="25">
        <f ca="1">AT4</f>
        <v>6</v>
      </c>
      <c r="L4" s="25"/>
      <c r="M4" t="s">
        <v>133</v>
      </c>
      <c r="S4" s="25">
        <f ca="1">AU4</f>
        <v>2</v>
      </c>
      <c r="T4" s="25"/>
      <c r="U4" t="s">
        <v>132</v>
      </c>
      <c r="AT4" s="7">
        <f ca="1">INT(AT3/AS3)+INT(RAND()*2+1)</f>
        <v>6</v>
      </c>
      <c r="AU4" s="7">
        <f ca="1">AT4*AS3-AT3</f>
        <v>2</v>
      </c>
      <c r="AV4" s="13"/>
      <c r="AY4"/>
    </row>
    <row r="5" spans="1:51" ht="21.65" customHeight="1" x14ac:dyDescent="0.2">
      <c r="D5" t="s">
        <v>129</v>
      </c>
    </row>
    <row r="6" spans="1:51" ht="21.65" customHeight="1" x14ac:dyDescent="0.2"/>
    <row r="7" spans="1:51" ht="21.65" customHeight="1" x14ac:dyDescent="0.2"/>
    <row r="8" spans="1:51" ht="21.65" customHeight="1" x14ac:dyDescent="0.2"/>
    <row r="9" spans="1:51" ht="21.65" customHeight="1" x14ac:dyDescent="0.2"/>
    <row r="10" spans="1:51" ht="21.65" customHeight="1" x14ac:dyDescent="0.2"/>
    <row r="11" spans="1:51" ht="21.65" customHeight="1" x14ac:dyDescent="0.2"/>
    <row r="12" spans="1:51" ht="21.65" customHeight="1" x14ac:dyDescent="0.2"/>
    <row r="13" spans="1:51" ht="21.65" customHeight="1" x14ac:dyDescent="0.2"/>
    <row r="14" spans="1:51" ht="21.65" customHeight="1" x14ac:dyDescent="0.2">
      <c r="A14" s="1" t="s">
        <v>28</v>
      </c>
      <c r="D14" t="s">
        <v>124</v>
      </c>
      <c r="W14">
        <f ca="1">INT(RAND()*3+4)</f>
        <v>5</v>
      </c>
      <c r="X14" t="s">
        <v>125</v>
      </c>
      <c r="AF14" s="25">
        <f ca="1">INT(RAND()*10+2)</f>
        <v>9</v>
      </c>
      <c r="AG14" s="25"/>
      <c r="AH14" t="s">
        <v>126</v>
      </c>
      <c r="AT14" s="7">
        <f ca="1">INT(RAND()*4+6)</f>
        <v>9</v>
      </c>
      <c r="AU14" s="7">
        <f ca="1">W14*AT14+AF14</f>
        <v>54</v>
      </c>
      <c r="AV14" s="13"/>
      <c r="AY14"/>
    </row>
    <row r="15" spans="1:51" ht="21.65" customHeight="1" x14ac:dyDescent="0.2">
      <c r="D15" s="37">
        <f ca="1">AU15</f>
        <v>7</v>
      </c>
      <c r="E15" s="37"/>
      <c r="F15" t="s">
        <v>127</v>
      </c>
      <c r="O15" s="37">
        <f ca="1">AV15</f>
        <v>9</v>
      </c>
      <c r="P15" s="37"/>
      <c r="Q15" t="s">
        <v>128</v>
      </c>
      <c r="Z15" t="s">
        <v>129</v>
      </c>
      <c r="AU15" s="7">
        <f ca="1">INT(AU14/AT14)+INT(RAND()*2+1)</f>
        <v>7</v>
      </c>
      <c r="AV15" s="7">
        <f ca="1">AU15*AT14-AU14</f>
        <v>9</v>
      </c>
    </row>
    <row r="16" spans="1:51" ht="21.65" customHeight="1" x14ac:dyDescent="0.2"/>
    <row r="17" spans="1:51" ht="21.65" customHeight="1" x14ac:dyDescent="0.2"/>
    <row r="18" spans="1:51" ht="21.65" customHeight="1" x14ac:dyDescent="0.2"/>
    <row r="19" spans="1:51" ht="21.65" customHeight="1" x14ac:dyDescent="0.2"/>
    <row r="20" spans="1:51" ht="21.65" customHeight="1" x14ac:dyDescent="0.2"/>
    <row r="21" spans="1:51" ht="21.65" customHeight="1" x14ac:dyDescent="0.2"/>
    <row r="22" spans="1:51" ht="21.65" customHeight="1" x14ac:dyDescent="0.2"/>
    <row r="23" spans="1:51" ht="21.65" customHeight="1" x14ac:dyDescent="0.2"/>
    <row r="24" spans="1:51" ht="21.65" customHeight="1" x14ac:dyDescent="0.2">
      <c r="A24" s="1" t="s">
        <v>15</v>
      </c>
      <c r="D24" t="s">
        <v>211</v>
      </c>
      <c r="AH24">
        <f ca="1">INT(RAND()*3+3)</f>
        <v>4</v>
      </c>
      <c r="AI24" t="s">
        <v>212</v>
      </c>
      <c r="AR24" s="7">
        <f ca="1">10+INT(RAND()*6)</f>
        <v>10</v>
      </c>
      <c r="AS24" s="7"/>
      <c r="AT24" s="13"/>
      <c r="AU24" s="13"/>
      <c r="AV24" s="13"/>
      <c r="AW24"/>
      <c r="AX24"/>
      <c r="AY24"/>
    </row>
    <row r="25" spans="1:51" ht="21.65" customHeight="1" x14ac:dyDescent="0.2">
      <c r="D25" s="38">
        <f ca="1">AU25-AH24*AR24</f>
        <v>6</v>
      </c>
      <c r="E25" s="38"/>
      <c r="F25" t="s">
        <v>213</v>
      </c>
      <c r="O25">
        <f ca="1">AH24+1</f>
        <v>5</v>
      </c>
      <c r="P25" t="s">
        <v>212</v>
      </c>
      <c r="Y25">
        <f ca="1">INT(RAND()*(O25-1)+1)</f>
        <v>1</v>
      </c>
      <c r="Z25" t="s">
        <v>231</v>
      </c>
      <c r="AU25" s="7">
        <f ca="1">O25*(AR24-1)+Y25</f>
        <v>46</v>
      </c>
    </row>
    <row r="26" spans="1:51" ht="21.65" customHeight="1" x14ac:dyDescent="0.2">
      <c r="D26" t="s">
        <v>232</v>
      </c>
    </row>
    <row r="27" spans="1:51" ht="21.65" customHeight="1" x14ac:dyDescent="0.2"/>
    <row r="28" spans="1:51" ht="21.65" customHeight="1" x14ac:dyDescent="0.2"/>
    <row r="29" spans="1:51" ht="21.65" customHeight="1" x14ac:dyDescent="0.2"/>
    <row r="30" spans="1:51" ht="21.65" customHeight="1" x14ac:dyDescent="0.2"/>
    <row r="31" spans="1:51" ht="21.65" customHeight="1" x14ac:dyDescent="0.2"/>
    <row r="32" spans="1:51" ht="21.65" customHeight="1" x14ac:dyDescent="0.2"/>
    <row r="33" spans="1:51" ht="21.65" customHeight="1" x14ac:dyDescent="0.2"/>
    <row r="34" spans="1:51" ht="21.65" customHeight="1" x14ac:dyDescent="0.2"/>
    <row r="35" spans="1:51" ht="23.5" x14ac:dyDescent="0.2">
      <c r="D35" s="3" t="str">
        <f>IF(D1="","",D1)</f>
        <v>方程式の利用②</v>
      </c>
      <c r="AM35" s="2" t="str">
        <f>IF(AM1="","",AM1)</f>
        <v>№</v>
      </c>
      <c r="AN35" s="2"/>
      <c r="AO35" s="26" t="str">
        <f>IF(AO1="","",AO1)</f>
        <v/>
      </c>
      <c r="AP35" s="26" t="str">
        <f>IF(AP1="","",AP1)</f>
        <v/>
      </c>
      <c r="AR35" s="7"/>
      <c r="AS35" s="7"/>
      <c r="AT35" s="13"/>
      <c r="AU35" s="13"/>
      <c r="AV35" s="13"/>
      <c r="AW35"/>
      <c r="AX35"/>
      <c r="AY35"/>
    </row>
    <row r="36" spans="1:51" ht="23.5" x14ac:dyDescent="0.2">
      <c r="E36" s="5" t="s">
        <v>183</v>
      </c>
      <c r="Q36" s="6" t="str">
        <f>IF(Q2="","",Q2)</f>
        <v>名前</v>
      </c>
      <c r="R36" s="2"/>
      <c r="S36" s="2"/>
      <c r="T36" s="2"/>
      <c r="U36" s="2"/>
      <c r="V36" s="4" t="str">
        <f>IF(V2="","",V2)</f>
        <v/>
      </c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R36" s="7"/>
      <c r="AS36" s="7"/>
      <c r="AT36" s="13"/>
      <c r="AU36" s="13"/>
      <c r="AV36" s="13"/>
      <c r="AW36"/>
      <c r="AX36"/>
      <c r="AY36"/>
    </row>
    <row r="37" spans="1:51" ht="21.65" customHeight="1" x14ac:dyDescent="0.2">
      <c r="A37" t="str">
        <f t="shared" ref="A37:A45" si="0">IF(A3="","",A3)</f>
        <v>１．</v>
      </c>
      <c r="D37" t="str">
        <f>IF(D3="","",D3)</f>
        <v>何人かの生徒でクッキーを同じ数ずつ分けます。</v>
      </c>
      <c r="AD37">
        <f ca="1">IF(AD3="","",AD3)</f>
        <v>5</v>
      </c>
      <c r="AE37" t="str">
        <f>IF(AE3="","",AE3)</f>
        <v>個ずつにすると</v>
      </c>
      <c r="AS37" s="7"/>
      <c r="AT37" s="7"/>
      <c r="AU37" s="13"/>
      <c r="AV37" s="13"/>
      <c r="AX37"/>
      <c r="AY37"/>
    </row>
    <row r="38" spans="1:51" ht="21.65" customHeight="1" x14ac:dyDescent="0.2">
      <c r="A38" t="str">
        <f t="shared" si="0"/>
        <v/>
      </c>
      <c r="B38" t="str">
        <f t="shared" ref="B38:C41" si="1">IF(B4="","",B4)</f>
        <v/>
      </c>
      <c r="C38" t="str">
        <f t="shared" si="1"/>
        <v/>
      </c>
      <c r="D38" s="25">
        <f ca="1">IF(D4="","",D4)</f>
        <v>9</v>
      </c>
      <c r="E38" s="25"/>
      <c r="F38" t="str">
        <f>IF(F4="","",F4)</f>
        <v>個余り,</v>
      </c>
      <c r="K38" s="25">
        <f ca="1">IF(K4="","",K4)</f>
        <v>6</v>
      </c>
      <c r="L38" s="25"/>
      <c r="M38" t="str">
        <f>IF(M4="","",M4)</f>
        <v>枚ずつでは</v>
      </c>
      <c r="T38" s="25">
        <f ca="1">IF(S4="","",S4)</f>
        <v>2</v>
      </c>
      <c r="U38" s="25"/>
      <c r="V38" t="str">
        <f>IF(U4="","",U4)</f>
        <v>個たりません。</v>
      </c>
    </row>
    <row r="39" spans="1:51" ht="21.65" customHeight="1" x14ac:dyDescent="0.2">
      <c r="A39" t="str">
        <f t="shared" si="0"/>
        <v/>
      </c>
      <c r="B39" t="str">
        <f t="shared" si="1"/>
        <v/>
      </c>
      <c r="C39" t="str">
        <f t="shared" si="1"/>
        <v/>
      </c>
      <c r="D39" t="str">
        <f>IF(D5="","",D5)</f>
        <v>生徒の人数を求めなさい。</v>
      </c>
    </row>
    <row r="40" spans="1:51" ht="21.65" customHeight="1" x14ac:dyDescent="0.2">
      <c r="A40" t="str">
        <f t="shared" si="0"/>
        <v/>
      </c>
      <c r="B40" t="str">
        <f t="shared" si="1"/>
        <v/>
      </c>
      <c r="C40" t="str">
        <f t="shared" si="1"/>
        <v/>
      </c>
      <c r="D40" s="8" t="s">
        <v>140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</row>
    <row r="41" spans="1:51" ht="21.65" customHeight="1" x14ac:dyDescent="0.2">
      <c r="A41" t="str">
        <f t="shared" si="0"/>
        <v/>
      </c>
      <c r="B41" t="str">
        <f t="shared" si="1"/>
        <v/>
      </c>
      <c r="C41" t="str">
        <f t="shared" si="1"/>
        <v/>
      </c>
      <c r="D41" s="8">
        <f ca="1">AD37</f>
        <v>5</v>
      </c>
      <c r="E41" s="22" t="s">
        <v>141</v>
      </c>
      <c r="F41" s="22"/>
      <c r="G41" s="22" t="s">
        <v>142</v>
      </c>
      <c r="H41" s="22"/>
      <c r="I41" s="22">
        <f ca="1">D38</f>
        <v>9</v>
      </c>
      <c r="J41" s="22"/>
      <c r="K41" s="22" t="s">
        <v>143</v>
      </c>
      <c r="L41" s="22"/>
      <c r="M41" s="32">
        <f ca="1">K38</f>
        <v>6</v>
      </c>
      <c r="N41" s="32"/>
      <c r="O41" s="22" t="s">
        <v>141</v>
      </c>
      <c r="P41" s="22"/>
      <c r="Q41" s="22" t="s">
        <v>144</v>
      </c>
      <c r="R41" s="22"/>
      <c r="S41" s="23">
        <f ca="1">T38</f>
        <v>2</v>
      </c>
      <c r="T41" s="23"/>
      <c r="U41" s="8" t="str">
        <f t="shared" ref="U41:AT41" si="2">IF(U29="","",U29)</f>
        <v/>
      </c>
      <c r="V41" s="8" t="str">
        <f t="shared" si="2"/>
        <v/>
      </c>
      <c r="W41" s="8" t="str">
        <f t="shared" si="2"/>
        <v/>
      </c>
      <c r="X41" s="8" t="str">
        <f t="shared" si="2"/>
        <v/>
      </c>
      <c r="Y41" s="8" t="str">
        <f t="shared" si="2"/>
        <v/>
      </c>
      <c r="Z41" s="8" t="str">
        <f t="shared" si="2"/>
        <v/>
      </c>
      <c r="AA41" s="8" t="str">
        <f t="shared" si="2"/>
        <v/>
      </c>
      <c r="AB41" s="8" t="str">
        <f t="shared" si="2"/>
        <v/>
      </c>
      <c r="AC41" s="8" t="str">
        <f t="shared" si="2"/>
        <v/>
      </c>
      <c r="AD41" t="str">
        <f t="shared" si="2"/>
        <v/>
      </c>
      <c r="AE41" t="str">
        <f t="shared" si="2"/>
        <v/>
      </c>
      <c r="AF41" t="str">
        <f t="shared" si="2"/>
        <v/>
      </c>
      <c r="AG41" t="str">
        <f t="shared" si="2"/>
        <v/>
      </c>
      <c r="AH41" t="str">
        <f t="shared" si="2"/>
        <v/>
      </c>
      <c r="AI41" t="str">
        <f t="shared" si="2"/>
        <v/>
      </c>
      <c r="AJ41" t="str">
        <f t="shared" si="2"/>
        <v/>
      </c>
      <c r="AK41" t="str">
        <f t="shared" si="2"/>
        <v/>
      </c>
      <c r="AL41" t="str">
        <f t="shared" si="2"/>
        <v/>
      </c>
      <c r="AM41" t="str">
        <f t="shared" si="2"/>
        <v/>
      </c>
      <c r="AN41" t="str">
        <f t="shared" si="2"/>
        <v/>
      </c>
      <c r="AO41" t="str">
        <f t="shared" si="2"/>
        <v/>
      </c>
      <c r="AP41" t="str">
        <f t="shared" si="2"/>
        <v/>
      </c>
      <c r="AQ41" t="str">
        <f t="shared" si="2"/>
        <v/>
      </c>
      <c r="AR41" t="str">
        <f t="shared" si="2"/>
        <v/>
      </c>
      <c r="AS41" t="str">
        <f t="shared" si="2"/>
        <v/>
      </c>
      <c r="AT41" t="str">
        <f t="shared" si="2"/>
        <v/>
      </c>
      <c r="AU41" s="7">
        <f ca="1">D41-M41</f>
        <v>-1</v>
      </c>
      <c r="AV41" s="7">
        <f ca="1">-S41-I41</f>
        <v>-11</v>
      </c>
    </row>
    <row r="42" spans="1:51" ht="21.65" customHeight="1" x14ac:dyDescent="0.2">
      <c r="A42" t="str">
        <f t="shared" si="0"/>
        <v/>
      </c>
      <c r="B42" s="8">
        <f ca="1">D41</f>
        <v>5</v>
      </c>
      <c r="C42" s="22" t="s">
        <v>34</v>
      </c>
      <c r="D42" s="22"/>
      <c r="E42" s="22" t="s">
        <v>22</v>
      </c>
      <c r="F42" s="22"/>
      <c r="G42" s="22">
        <f ca="1">M41</f>
        <v>6</v>
      </c>
      <c r="H42" s="22"/>
      <c r="I42" s="22" t="s">
        <v>34</v>
      </c>
      <c r="J42" s="22"/>
      <c r="K42" s="22" t="s">
        <v>33</v>
      </c>
      <c r="L42" s="22"/>
      <c r="M42" s="22" t="s">
        <v>22</v>
      </c>
      <c r="N42" s="22"/>
      <c r="O42" s="22">
        <f ca="1">S41</f>
        <v>2</v>
      </c>
      <c r="P42" s="22"/>
      <c r="Q42" s="22" t="s">
        <v>22</v>
      </c>
      <c r="R42" s="22"/>
      <c r="S42" s="22">
        <f ca="1">I41</f>
        <v>9</v>
      </c>
      <c r="T42" s="22"/>
    </row>
    <row r="43" spans="1:51" ht="21.65" customHeight="1" x14ac:dyDescent="0.2">
      <c r="A43" t="str">
        <f t="shared" si="0"/>
        <v/>
      </c>
      <c r="B43" t="str">
        <f t="shared" ref="B43:C45" si="3">IF(B9="","",B9)</f>
        <v/>
      </c>
      <c r="C43" t="str">
        <f t="shared" si="3"/>
        <v/>
      </c>
      <c r="D43" s="8" t="str">
        <f t="shared" ref="D43:F45" si="4">IF(D30="","",D30)</f>
        <v/>
      </c>
      <c r="E43" s="8" t="str">
        <f t="shared" si="4"/>
        <v/>
      </c>
      <c r="F43" s="8" t="str">
        <f t="shared" si="4"/>
        <v/>
      </c>
      <c r="G43" s="22" t="str">
        <f ca="1">IF(AU41=0,"",IF(AU41=-1,"－",IF(AU41=1,"",AU41)))</f>
        <v>－</v>
      </c>
      <c r="H43" s="22"/>
      <c r="I43" s="22" t="str">
        <f ca="1">IF(AU41=0,"","ｘ")</f>
        <v>ｘ</v>
      </c>
      <c r="J43" s="22"/>
      <c r="K43" s="22" t="str">
        <f ca="1">IF(AU41=0,"","＝")</f>
        <v>＝</v>
      </c>
      <c r="L43" s="22"/>
      <c r="M43" s="22">
        <f ca="1">IF(AV41=0,"",AV41)</f>
        <v>-11</v>
      </c>
      <c r="N43" s="22"/>
      <c r="O43" s="22"/>
      <c r="P43" s="8" t="str">
        <f t="shared" ref="P43:AT43" si="5">IF(P30="","",P30)</f>
        <v/>
      </c>
      <c r="Q43" s="8" t="str">
        <f t="shared" si="5"/>
        <v/>
      </c>
      <c r="R43" s="8" t="str">
        <f t="shared" si="5"/>
        <v/>
      </c>
      <c r="S43" s="8" t="str">
        <f t="shared" si="5"/>
        <v/>
      </c>
      <c r="T43" s="8" t="str">
        <f t="shared" si="5"/>
        <v/>
      </c>
      <c r="U43" s="8" t="str">
        <f t="shared" si="5"/>
        <v/>
      </c>
      <c r="V43" s="8" t="str">
        <f t="shared" si="5"/>
        <v/>
      </c>
      <c r="W43" s="8" t="str">
        <f t="shared" si="5"/>
        <v/>
      </c>
      <c r="X43" s="8" t="str">
        <f t="shared" si="5"/>
        <v/>
      </c>
      <c r="Y43" s="8" t="str">
        <f t="shared" si="5"/>
        <v/>
      </c>
      <c r="Z43" s="8" t="str">
        <f t="shared" si="5"/>
        <v/>
      </c>
      <c r="AA43" s="8" t="str">
        <f t="shared" si="5"/>
        <v/>
      </c>
      <c r="AB43" s="8" t="str">
        <f t="shared" si="5"/>
        <v/>
      </c>
      <c r="AC43" s="8" t="str">
        <f t="shared" si="5"/>
        <v/>
      </c>
      <c r="AD43" t="str">
        <f t="shared" si="5"/>
        <v/>
      </c>
      <c r="AE43" t="str">
        <f t="shared" si="5"/>
        <v/>
      </c>
      <c r="AF43" t="str">
        <f t="shared" si="5"/>
        <v/>
      </c>
      <c r="AG43" t="str">
        <f t="shared" si="5"/>
        <v/>
      </c>
      <c r="AH43" t="str">
        <f t="shared" si="5"/>
        <v/>
      </c>
      <c r="AI43" t="str">
        <f t="shared" si="5"/>
        <v/>
      </c>
      <c r="AJ43" t="str">
        <f t="shared" si="5"/>
        <v/>
      </c>
      <c r="AK43" t="str">
        <f t="shared" si="5"/>
        <v/>
      </c>
      <c r="AL43" t="str">
        <f t="shared" si="5"/>
        <v/>
      </c>
      <c r="AM43" t="str">
        <f t="shared" si="5"/>
        <v/>
      </c>
      <c r="AN43" t="str">
        <f t="shared" si="5"/>
        <v/>
      </c>
      <c r="AO43" t="str">
        <f t="shared" si="5"/>
        <v/>
      </c>
      <c r="AP43" t="str">
        <f t="shared" si="5"/>
        <v/>
      </c>
      <c r="AQ43" t="str">
        <f t="shared" si="5"/>
        <v/>
      </c>
      <c r="AR43" t="str">
        <f t="shared" si="5"/>
        <v/>
      </c>
      <c r="AS43" t="str">
        <f t="shared" si="5"/>
        <v/>
      </c>
      <c r="AT43" t="str">
        <f t="shared" si="5"/>
        <v/>
      </c>
    </row>
    <row r="44" spans="1:51" ht="21.65" customHeight="1" x14ac:dyDescent="0.2">
      <c r="A44" t="str">
        <f t="shared" si="0"/>
        <v/>
      </c>
      <c r="B44" t="str">
        <f t="shared" si="3"/>
        <v/>
      </c>
      <c r="C44" t="str">
        <f t="shared" si="3"/>
        <v/>
      </c>
      <c r="D44" s="8" t="str">
        <f t="shared" si="4"/>
        <v/>
      </c>
      <c r="E44" s="8" t="str">
        <f t="shared" si="4"/>
        <v/>
      </c>
      <c r="F44" s="8" t="str">
        <f t="shared" si="4"/>
        <v/>
      </c>
      <c r="G44" s="8" t="str">
        <f>IF(G31="","",G31)</f>
        <v/>
      </c>
      <c r="H44" s="8" t="str">
        <f>IF(H31="","",H31)</f>
        <v/>
      </c>
      <c r="I44" s="22" t="str">
        <f ca="1">IF(AU41=0,"","ｘ")</f>
        <v>ｘ</v>
      </c>
      <c r="J44" s="22"/>
      <c r="K44" s="22" t="str">
        <f ca="1">IF(AU41=0,"","＝")</f>
        <v>＝</v>
      </c>
      <c r="L44" s="22"/>
      <c r="M44" s="22">
        <f ca="1">IF(AU41=0,"",AV41/AU41)</f>
        <v>11</v>
      </c>
      <c r="N44" s="22"/>
      <c r="O44" s="8" t="str">
        <f>IF(O31="","",O31)</f>
        <v/>
      </c>
      <c r="P44" s="8" t="str">
        <f t="shared" ref="P44:AT44" si="6">IF(P31="","",P31)</f>
        <v/>
      </c>
      <c r="Q44" s="8" t="str">
        <f t="shared" si="6"/>
        <v/>
      </c>
      <c r="R44" s="8" t="str">
        <f t="shared" si="6"/>
        <v/>
      </c>
      <c r="S44" s="8" t="str">
        <f t="shared" si="6"/>
        <v/>
      </c>
      <c r="T44" s="8" t="str">
        <f t="shared" si="6"/>
        <v/>
      </c>
      <c r="U44" s="8" t="str">
        <f t="shared" si="6"/>
        <v/>
      </c>
      <c r="V44" s="8" t="str">
        <f t="shared" si="6"/>
        <v/>
      </c>
      <c r="W44" s="8" t="str">
        <f t="shared" si="6"/>
        <v/>
      </c>
      <c r="X44" s="8" t="str">
        <f t="shared" si="6"/>
        <v/>
      </c>
      <c r="Y44" s="8" t="str">
        <f t="shared" si="6"/>
        <v/>
      </c>
      <c r="Z44" s="8" t="str">
        <f t="shared" si="6"/>
        <v/>
      </c>
      <c r="AA44" s="8" t="str">
        <f t="shared" si="6"/>
        <v/>
      </c>
      <c r="AB44" s="8" t="str">
        <f t="shared" si="6"/>
        <v/>
      </c>
      <c r="AC44" s="8" t="str">
        <f t="shared" si="6"/>
        <v/>
      </c>
      <c r="AD44" t="str">
        <f t="shared" si="6"/>
        <v/>
      </c>
      <c r="AE44" t="str">
        <f t="shared" si="6"/>
        <v/>
      </c>
      <c r="AF44" t="str">
        <f t="shared" si="6"/>
        <v/>
      </c>
      <c r="AG44" t="str">
        <f t="shared" si="6"/>
        <v/>
      </c>
      <c r="AH44" t="str">
        <f t="shared" si="6"/>
        <v/>
      </c>
      <c r="AI44" t="str">
        <f t="shared" si="6"/>
        <v/>
      </c>
      <c r="AJ44" t="str">
        <f t="shared" si="6"/>
        <v/>
      </c>
      <c r="AK44" t="str">
        <f t="shared" si="6"/>
        <v/>
      </c>
      <c r="AL44" t="str">
        <f t="shared" si="6"/>
        <v/>
      </c>
      <c r="AM44" t="str">
        <f t="shared" si="6"/>
        <v/>
      </c>
      <c r="AN44" t="str">
        <f t="shared" si="6"/>
        <v/>
      </c>
      <c r="AO44" t="str">
        <f t="shared" si="6"/>
        <v/>
      </c>
      <c r="AP44" t="str">
        <f t="shared" si="6"/>
        <v/>
      </c>
      <c r="AQ44" t="str">
        <f t="shared" si="6"/>
        <v/>
      </c>
      <c r="AR44" t="str">
        <f t="shared" si="6"/>
        <v/>
      </c>
      <c r="AS44" t="str">
        <f t="shared" si="6"/>
        <v/>
      </c>
      <c r="AT44" t="str">
        <f t="shared" si="6"/>
        <v/>
      </c>
    </row>
    <row r="45" spans="1:51" ht="21.65" customHeight="1" x14ac:dyDescent="0.2">
      <c r="A45" t="str">
        <f t="shared" si="0"/>
        <v/>
      </c>
      <c r="B45" t="str">
        <f t="shared" si="3"/>
        <v/>
      </c>
      <c r="C45" t="str">
        <f t="shared" si="3"/>
        <v/>
      </c>
      <c r="D45" s="8" t="str">
        <f t="shared" si="4"/>
        <v/>
      </c>
      <c r="E45" s="8" t="str">
        <f t="shared" si="4"/>
        <v/>
      </c>
      <c r="F45" s="8" t="str">
        <f t="shared" si="4"/>
        <v/>
      </c>
      <c r="G45" s="8" t="str">
        <f>IF(G32="","",G32)</f>
        <v/>
      </c>
      <c r="H45" s="8" t="str">
        <f>IF(H32="","",H32)</f>
        <v/>
      </c>
      <c r="I45" s="8" t="str">
        <f t="shared" ref="I45:N45" si="7">IF(I32="","",I32)</f>
        <v/>
      </c>
      <c r="J45" s="8" t="str">
        <f t="shared" si="7"/>
        <v/>
      </c>
      <c r="K45" s="8" t="str">
        <f t="shared" si="7"/>
        <v/>
      </c>
      <c r="L45" s="8" t="str">
        <f t="shared" si="7"/>
        <v/>
      </c>
      <c r="M45" s="8" t="str">
        <f t="shared" si="7"/>
        <v/>
      </c>
      <c r="N45" s="8" t="str">
        <f t="shared" si="7"/>
        <v/>
      </c>
      <c r="O45" s="8" t="str">
        <f>IF(O32="","",O32)</f>
        <v/>
      </c>
      <c r="P45" s="8" t="str">
        <f>IF(P32="","",P32)</f>
        <v/>
      </c>
      <c r="Q45" s="8" t="str">
        <f>IF(Q32="","",Q32)</f>
        <v/>
      </c>
      <c r="R45" s="11" t="s">
        <v>210</v>
      </c>
      <c r="S45" s="11"/>
      <c r="T45" s="11"/>
      <c r="U45" s="11"/>
      <c r="V45" s="11"/>
      <c r="W45" s="11"/>
      <c r="X45" s="11"/>
      <c r="Y45" s="11"/>
      <c r="Z45" s="31">
        <f ca="1">IF(AU41=0,"",M44)</f>
        <v>11</v>
      </c>
      <c r="AA45" s="31"/>
      <c r="AB45" s="31" t="str">
        <f ca="1">IF(AU41=0,"","人")</f>
        <v>人</v>
      </c>
      <c r="AC45" s="31"/>
      <c r="AD45" t="str">
        <f t="shared" ref="AD45:AT45" si="8">IF(AD32="","",AD32)</f>
        <v/>
      </c>
      <c r="AE45" t="str">
        <f t="shared" si="8"/>
        <v/>
      </c>
      <c r="AF45" t="str">
        <f t="shared" si="8"/>
        <v/>
      </c>
      <c r="AG45" t="str">
        <f t="shared" si="8"/>
        <v/>
      </c>
      <c r="AH45" t="str">
        <f t="shared" si="8"/>
        <v/>
      </c>
      <c r="AI45" t="str">
        <f t="shared" si="8"/>
        <v/>
      </c>
      <c r="AJ45" t="str">
        <f t="shared" si="8"/>
        <v/>
      </c>
      <c r="AK45" t="str">
        <f t="shared" si="8"/>
        <v/>
      </c>
      <c r="AL45" t="str">
        <f t="shared" si="8"/>
        <v/>
      </c>
      <c r="AM45" t="str">
        <f t="shared" si="8"/>
        <v/>
      </c>
      <c r="AN45" t="str">
        <f t="shared" si="8"/>
        <v/>
      </c>
      <c r="AO45" t="str">
        <f t="shared" si="8"/>
        <v/>
      </c>
      <c r="AP45" t="str">
        <f t="shared" si="8"/>
        <v/>
      </c>
      <c r="AQ45" t="str">
        <f t="shared" si="8"/>
        <v/>
      </c>
      <c r="AR45" t="str">
        <f t="shared" si="8"/>
        <v/>
      </c>
      <c r="AS45" t="str">
        <f t="shared" si="8"/>
        <v/>
      </c>
      <c r="AT45" t="str">
        <f t="shared" si="8"/>
        <v/>
      </c>
    </row>
    <row r="46" spans="1:51" ht="21.65" customHeight="1" x14ac:dyDescent="0.2">
      <c r="A46" t="str">
        <f t="shared" ref="A46:AT46" si="9">IF(A12="","",A12)</f>
        <v/>
      </c>
      <c r="B46" t="str">
        <f t="shared" si="9"/>
        <v/>
      </c>
      <c r="C46" t="str">
        <f t="shared" si="9"/>
        <v/>
      </c>
      <c r="D46" s="8" t="str">
        <f t="shared" si="9"/>
        <v/>
      </c>
      <c r="E46" s="8" t="str">
        <f t="shared" si="9"/>
        <v/>
      </c>
      <c r="F46" s="8" t="str">
        <f t="shared" si="9"/>
        <v/>
      </c>
      <c r="G46" s="8" t="str">
        <f t="shared" si="9"/>
        <v/>
      </c>
      <c r="H46" s="8" t="str">
        <f t="shared" si="9"/>
        <v/>
      </c>
      <c r="I46" s="8" t="str">
        <f t="shared" si="9"/>
        <v/>
      </c>
      <c r="J46" s="8" t="str">
        <f t="shared" si="9"/>
        <v/>
      </c>
      <c r="K46" s="8" t="str">
        <f t="shared" si="9"/>
        <v/>
      </c>
      <c r="L46" s="8" t="str">
        <f t="shared" si="9"/>
        <v/>
      </c>
      <c r="M46" s="8" t="str">
        <f t="shared" si="9"/>
        <v/>
      </c>
      <c r="N46" s="8" t="str">
        <f t="shared" si="9"/>
        <v/>
      </c>
      <c r="O46" s="8" t="str">
        <f t="shared" si="9"/>
        <v/>
      </c>
      <c r="P46" s="8" t="str">
        <f t="shared" si="9"/>
        <v/>
      </c>
      <c r="Q46" s="8" t="str">
        <f t="shared" si="9"/>
        <v/>
      </c>
      <c r="R46" s="8" t="str">
        <f t="shared" si="9"/>
        <v/>
      </c>
      <c r="S46" s="8" t="str">
        <f t="shared" si="9"/>
        <v/>
      </c>
      <c r="T46" s="8" t="str">
        <f t="shared" si="9"/>
        <v/>
      </c>
      <c r="U46" s="8" t="str">
        <f t="shared" si="9"/>
        <v/>
      </c>
      <c r="V46" s="8" t="str">
        <f t="shared" si="9"/>
        <v/>
      </c>
      <c r="W46" s="8" t="str">
        <f t="shared" si="9"/>
        <v/>
      </c>
      <c r="X46" s="8" t="str">
        <f t="shared" si="9"/>
        <v/>
      </c>
      <c r="Y46" s="15"/>
      <c r="Z46" s="15"/>
      <c r="AA46" s="15"/>
      <c r="AB46" s="15"/>
      <c r="AC46" s="15"/>
      <c r="AD46" t="str">
        <f t="shared" si="9"/>
        <v/>
      </c>
      <c r="AE46" t="str">
        <f t="shared" si="9"/>
        <v/>
      </c>
      <c r="AF46" t="str">
        <f t="shared" si="9"/>
        <v/>
      </c>
      <c r="AG46" t="str">
        <f t="shared" si="9"/>
        <v/>
      </c>
      <c r="AH46" t="str">
        <f t="shared" si="9"/>
        <v/>
      </c>
      <c r="AI46" t="str">
        <f t="shared" si="9"/>
        <v/>
      </c>
      <c r="AJ46" t="str">
        <f t="shared" si="9"/>
        <v/>
      </c>
      <c r="AK46" t="str">
        <f t="shared" si="9"/>
        <v/>
      </c>
      <c r="AL46" t="str">
        <f t="shared" si="9"/>
        <v/>
      </c>
      <c r="AM46" t="str">
        <f t="shared" si="9"/>
        <v/>
      </c>
      <c r="AN46" t="str">
        <f t="shared" si="9"/>
        <v/>
      </c>
      <c r="AO46" t="str">
        <f t="shared" si="9"/>
        <v/>
      </c>
      <c r="AP46" t="str">
        <f t="shared" si="9"/>
        <v/>
      </c>
      <c r="AQ46" t="str">
        <f t="shared" si="9"/>
        <v/>
      </c>
      <c r="AR46" t="str">
        <f t="shared" si="9"/>
        <v/>
      </c>
      <c r="AS46" t="str">
        <f t="shared" si="9"/>
        <v/>
      </c>
      <c r="AT46" t="str">
        <f t="shared" si="9"/>
        <v/>
      </c>
    </row>
    <row r="47" spans="1:51" ht="21.65" customHeight="1" x14ac:dyDescent="0.2">
      <c r="A47" t="str">
        <f t="shared" ref="A47:AT47" si="10">IF(A13="","",A13)</f>
        <v/>
      </c>
      <c r="B47" t="str">
        <f t="shared" si="10"/>
        <v/>
      </c>
      <c r="C47" t="str">
        <f t="shared" si="10"/>
        <v/>
      </c>
      <c r="D47" t="str">
        <f t="shared" si="10"/>
        <v/>
      </c>
      <c r="E47" t="str">
        <f t="shared" si="10"/>
        <v/>
      </c>
      <c r="F47" t="str">
        <f t="shared" si="10"/>
        <v/>
      </c>
      <c r="G47" t="str">
        <f t="shared" si="10"/>
        <v/>
      </c>
      <c r="H47" t="str">
        <f t="shared" si="10"/>
        <v/>
      </c>
      <c r="I47" t="str">
        <f t="shared" si="10"/>
        <v/>
      </c>
      <c r="J47" t="str">
        <f t="shared" si="10"/>
        <v/>
      </c>
      <c r="K47" t="str">
        <f t="shared" si="10"/>
        <v/>
      </c>
      <c r="L47" t="str">
        <f t="shared" si="10"/>
        <v/>
      </c>
      <c r="M47" t="str">
        <f t="shared" si="10"/>
        <v/>
      </c>
      <c r="N47" t="str">
        <f t="shared" si="10"/>
        <v/>
      </c>
      <c r="O47" t="str">
        <f t="shared" si="10"/>
        <v/>
      </c>
      <c r="P47" t="str">
        <f t="shared" si="10"/>
        <v/>
      </c>
      <c r="Q47" t="str">
        <f t="shared" si="10"/>
        <v/>
      </c>
      <c r="R47" t="str">
        <f t="shared" si="10"/>
        <v/>
      </c>
      <c r="S47" t="str">
        <f t="shared" si="10"/>
        <v/>
      </c>
      <c r="T47" t="str">
        <f t="shared" si="10"/>
        <v/>
      </c>
      <c r="U47" t="str">
        <f t="shared" si="10"/>
        <v/>
      </c>
      <c r="V47" t="str">
        <f t="shared" si="10"/>
        <v/>
      </c>
      <c r="W47" t="str">
        <f t="shared" si="10"/>
        <v/>
      </c>
      <c r="X47" t="str">
        <f t="shared" si="10"/>
        <v/>
      </c>
      <c r="Y47" t="str">
        <f t="shared" si="10"/>
        <v/>
      </c>
      <c r="Z47" t="str">
        <f t="shared" si="10"/>
        <v/>
      </c>
      <c r="AA47" t="str">
        <f t="shared" si="10"/>
        <v/>
      </c>
      <c r="AB47" t="str">
        <f t="shared" si="10"/>
        <v/>
      </c>
      <c r="AC47" t="str">
        <f t="shared" si="10"/>
        <v/>
      </c>
      <c r="AD47" t="str">
        <f t="shared" si="10"/>
        <v/>
      </c>
      <c r="AE47" t="str">
        <f t="shared" si="10"/>
        <v/>
      </c>
      <c r="AF47" t="str">
        <f t="shared" si="10"/>
        <v/>
      </c>
      <c r="AG47" t="str">
        <f t="shared" si="10"/>
        <v/>
      </c>
      <c r="AH47" t="str">
        <f t="shared" si="10"/>
        <v/>
      </c>
      <c r="AI47" t="str">
        <f t="shared" si="10"/>
        <v/>
      </c>
      <c r="AJ47" t="str">
        <f t="shared" si="10"/>
        <v/>
      </c>
      <c r="AK47" t="str">
        <f t="shared" si="10"/>
        <v/>
      </c>
      <c r="AL47" t="str">
        <f t="shared" si="10"/>
        <v/>
      </c>
      <c r="AM47" t="str">
        <f t="shared" si="10"/>
        <v/>
      </c>
      <c r="AN47" t="str">
        <f t="shared" si="10"/>
        <v/>
      </c>
      <c r="AO47" t="str">
        <f t="shared" si="10"/>
        <v/>
      </c>
      <c r="AP47" t="str">
        <f t="shared" si="10"/>
        <v/>
      </c>
      <c r="AQ47" t="str">
        <f t="shared" si="10"/>
        <v/>
      </c>
      <c r="AR47" t="str">
        <f t="shared" si="10"/>
        <v/>
      </c>
      <c r="AS47" t="str">
        <f t="shared" si="10"/>
        <v/>
      </c>
      <c r="AT47" t="str">
        <f t="shared" si="10"/>
        <v/>
      </c>
    </row>
    <row r="48" spans="1:51" ht="21.65" customHeight="1" x14ac:dyDescent="0.2">
      <c r="A48" t="str">
        <f>IF(A14="","",A14)</f>
        <v>２．</v>
      </c>
      <c r="D48" t="str">
        <f>IF(D14="","",D14)</f>
        <v>何人かの生徒にカードを配ります。</v>
      </c>
      <c r="W48">
        <f ca="1">IF(W14="","",W14)</f>
        <v>5</v>
      </c>
      <c r="X48" t="str">
        <f>IF(X14="","",X14)</f>
        <v>枚ずつ配ると</v>
      </c>
      <c r="AF48" s="25">
        <f ca="1">IF(AF14="","",AF14)</f>
        <v>9</v>
      </c>
      <c r="AG48" s="25"/>
      <c r="AH48" t="str">
        <f>IF(AH14="","",AH14)</f>
        <v>枚余り，</v>
      </c>
      <c r="AT48" s="7"/>
      <c r="AV48" s="13"/>
      <c r="AY48"/>
    </row>
    <row r="49" spans="1:51" ht="21.65" customHeight="1" x14ac:dyDescent="0.2">
      <c r="A49" t="str">
        <f>IF(A15="","",A15)</f>
        <v/>
      </c>
      <c r="B49" t="str">
        <f t="shared" ref="B49:C51" si="11">IF(B15="","",B15)</f>
        <v/>
      </c>
      <c r="C49" t="str">
        <f t="shared" si="11"/>
        <v/>
      </c>
      <c r="D49" s="25">
        <f ca="1">IF(D15="","",D15)</f>
        <v>7</v>
      </c>
      <c r="E49" s="25"/>
      <c r="F49" t="str">
        <f>IF(F15="","",F15)</f>
        <v>枚ずつ配るには</v>
      </c>
      <c r="O49" s="25">
        <f ca="1">IF(O15="","",O15)</f>
        <v>9</v>
      </c>
      <c r="P49" s="25"/>
      <c r="Q49" t="str">
        <f>IF(Q15="","",Q15)</f>
        <v>枚たりません。</v>
      </c>
      <c r="Z49" t="str">
        <f>IF(Z15="","",Z15)</f>
        <v>生徒の人数を求めなさい。</v>
      </c>
    </row>
    <row r="50" spans="1:51" ht="21.65" customHeight="1" x14ac:dyDescent="0.2">
      <c r="A50" t="str">
        <f>IF(A16="","",A16)</f>
        <v/>
      </c>
      <c r="B50" t="str">
        <f t="shared" si="11"/>
        <v/>
      </c>
      <c r="C50" t="str">
        <f t="shared" si="11"/>
        <v/>
      </c>
      <c r="D50" s="8" t="s">
        <v>140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</row>
    <row r="51" spans="1:51" ht="21.65" customHeight="1" x14ac:dyDescent="0.2">
      <c r="A51" t="str">
        <f>IF(A17="","",A17)</f>
        <v/>
      </c>
      <c r="B51" t="str">
        <f t="shared" si="11"/>
        <v/>
      </c>
      <c r="C51" t="str">
        <f t="shared" si="11"/>
        <v/>
      </c>
      <c r="D51" s="8">
        <f ca="1">W48</f>
        <v>5</v>
      </c>
      <c r="E51" s="22" t="s">
        <v>141</v>
      </c>
      <c r="F51" s="22"/>
      <c r="G51" s="22" t="s">
        <v>142</v>
      </c>
      <c r="H51" s="22"/>
      <c r="I51" s="22">
        <f ca="1">AF48</f>
        <v>9</v>
      </c>
      <c r="J51" s="22"/>
      <c r="K51" s="22" t="s">
        <v>143</v>
      </c>
      <c r="L51" s="22"/>
      <c r="M51" s="32">
        <f ca="1">D49</f>
        <v>7</v>
      </c>
      <c r="N51" s="32"/>
      <c r="O51" s="22" t="s">
        <v>141</v>
      </c>
      <c r="P51" s="22"/>
      <c r="Q51" s="22" t="s">
        <v>144</v>
      </c>
      <c r="R51" s="22"/>
      <c r="S51" s="23">
        <f ca="1">O49</f>
        <v>9</v>
      </c>
      <c r="T51" s="23"/>
      <c r="U51" s="8" t="str">
        <f t="shared" ref="U51:AT51" si="12">IF(U18="","",U18)</f>
        <v/>
      </c>
      <c r="V51" s="8" t="str">
        <f t="shared" si="12"/>
        <v/>
      </c>
      <c r="W51" s="8" t="str">
        <f t="shared" si="12"/>
        <v/>
      </c>
      <c r="X51" s="8" t="str">
        <f t="shared" si="12"/>
        <v/>
      </c>
      <c r="Y51" s="8" t="str">
        <f t="shared" si="12"/>
        <v/>
      </c>
      <c r="Z51" s="8" t="str">
        <f t="shared" si="12"/>
        <v/>
      </c>
      <c r="AA51" s="8" t="str">
        <f t="shared" si="12"/>
        <v/>
      </c>
      <c r="AB51" s="8" t="str">
        <f t="shared" si="12"/>
        <v/>
      </c>
      <c r="AC51" s="8" t="str">
        <f t="shared" si="12"/>
        <v/>
      </c>
      <c r="AD51" t="str">
        <f t="shared" si="12"/>
        <v/>
      </c>
      <c r="AE51" t="str">
        <f t="shared" si="12"/>
        <v/>
      </c>
      <c r="AF51" t="str">
        <f t="shared" si="12"/>
        <v/>
      </c>
      <c r="AG51" t="str">
        <f t="shared" si="12"/>
        <v/>
      </c>
      <c r="AH51" t="str">
        <f t="shared" si="12"/>
        <v/>
      </c>
      <c r="AI51" t="str">
        <f t="shared" si="12"/>
        <v/>
      </c>
      <c r="AJ51" t="str">
        <f t="shared" si="12"/>
        <v/>
      </c>
      <c r="AK51" t="str">
        <f t="shared" si="12"/>
        <v/>
      </c>
      <c r="AL51" t="str">
        <f t="shared" si="12"/>
        <v/>
      </c>
      <c r="AM51" t="str">
        <f t="shared" si="12"/>
        <v/>
      </c>
      <c r="AN51" t="str">
        <f t="shared" si="12"/>
        <v/>
      </c>
      <c r="AO51" t="str">
        <f t="shared" si="12"/>
        <v/>
      </c>
      <c r="AP51" t="str">
        <f t="shared" si="12"/>
        <v/>
      </c>
      <c r="AQ51" t="str">
        <f t="shared" si="12"/>
        <v/>
      </c>
      <c r="AR51" t="str">
        <f t="shared" si="12"/>
        <v/>
      </c>
      <c r="AS51" t="str">
        <f t="shared" si="12"/>
        <v/>
      </c>
      <c r="AT51" t="str">
        <f t="shared" si="12"/>
        <v/>
      </c>
      <c r="AU51" s="7">
        <f ca="1">D51-M51</f>
        <v>-2</v>
      </c>
      <c r="AV51" s="7">
        <f ca="1">-S51-I51</f>
        <v>-18</v>
      </c>
    </row>
    <row r="52" spans="1:51" ht="21.65" customHeight="1" x14ac:dyDescent="0.2">
      <c r="A52" t="str">
        <f>IF(A18="","",A18)</f>
        <v/>
      </c>
      <c r="B52" s="8">
        <f ca="1">D51</f>
        <v>5</v>
      </c>
      <c r="C52" s="22" t="s">
        <v>76</v>
      </c>
      <c r="D52" s="22"/>
      <c r="E52" s="22" t="s">
        <v>75</v>
      </c>
      <c r="F52" s="22"/>
      <c r="G52" s="22">
        <f ca="1">M51</f>
        <v>7</v>
      </c>
      <c r="H52" s="22"/>
      <c r="I52" s="22" t="s">
        <v>76</v>
      </c>
      <c r="J52" s="22"/>
      <c r="K52" s="22" t="s">
        <v>78</v>
      </c>
      <c r="L52" s="22"/>
      <c r="M52" s="22" t="s">
        <v>75</v>
      </c>
      <c r="N52" s="22"/>
      <c r="O52" s="22">
        <f ca="1">S51</f>
        <v>9</v>
      </c>
      <c r="P52" s="22"/>
      <c r="Q52" s="22" t="s">
        <v>75</v>
      </c>
      <c r="R52" s="22"/>
      <c r="S52" s="22">
        <f ca="1">I51</f>
        <v>9</v>
      </c>
      <c r="T52" s="22"/>
    </row>
    <row r="53" spans="1:51" ht="21.65" customHeight="1" x14ac:dyDescent="0.2">
      <c r="A53" t="str">
        <f t="shared" ref="A53:AT53" si="13">IF(A19="","",A19)</f>
        <v/>
      </c>
      <c r="B53" t="str">
        <f t="shared" si="13"/>
        <v/>
      </c>
      <c r="C53" t="str">
        <f t="shared" si="13"/>
        <v/>
      </c>
      <c r="D53" s="8" t="str">
        <f t="shared" si="13"/>
        <v/>
      </c>
      <c r="E53" s="8" t="str">
        <f t="shared" si="13"/>
        <v/>
      </c>
      <c r="F53" s="8" t="str">
        <f t="shared" si="13"/>
        <v/>
      </c>
      <c r="G53" s="22">
        <f ca="1">IF(AU51=0,"",IF(AU51=-1,"－",IF(AU51=1,"",AU51)))</f>
        <v>-2</v>
      </c>
      <c r="H53" s="22"/>
      <c r="I53" s="22" t="str">
        <f ca="1">IF(AU51=0,"","ｘ")</f>
        <v>ｘ</v>
      </c>
      <c r="J53" s="22"/>
      <c r="K53" s="22" t="str">
        <f ca="1">IF(AU51=0,"","＝")</f>
        <v>＝</v>
      </c>
      <c r="L53" s="22"/>
      <c r="M53" s="23">
        <f ca="1">IF(AU51=0,"",AV51)</f>
        <v>-18</v>
      </c>
      <c r="N53" s="23"/>
      <c r="O53" s="23"/>
      <c r="P53" s="8" t="str">
        <f t="shared" si="13"/>
        <v/>
      </c>
      <c r="Q53" s="8" t="str">
        <f t="shared" si="13"/>
        <v/>
      </c>
      <c r="R53" s="8" t="str">
        <f t="shared" si="13"/>
        <v/>
      </c>
      <c r="S53" s="8" t="str">
        <f t="shared" si="13"/>
        <v/>
      </c>
      <c r="T53" s="8" t="str">
        <f t="shared" si="13"/>
        <v/>
      </c>
      <c r="U53" s="8" t="str">
        <f t="shared" si="13"/>
        <v/>
      </c>
      <c r="V53" s="8" t="str">
        <f t="shared" si="13"/>
        <v/>
      </c>
      <c r="W53" s="8" t="str">
        <f t="shared" si="13"/>
        <v/>
      </c>
      <c r="X53" s="8" t="str">
        <f t="shared" si="13"/>
        <v/>
      </c>
      <c r="Y53" s="8" t="str">
        <f t="shared" si="13"/>
        <v/>
      </c>
      <c r="Z53" s="8" t="str">
        <f t="shared" si="13"/>
        <v/>
      </c>
      <c r="AA53" s="8" t="str">
        <f t="shared" si="13"/>
        <v/>
      </c>
      <c r="AB53" s="8" t="str">
        <f t="shared" si="13"/>
        <v/>
      </c>
      <c r="AC53" s="8" t="str">
        <f t="shared" si="13"/>
        <v/>
      </c>
      <c r="AD53" t="str">
        <f t="shared" si="13"/>
        <v/>
      </c>
      <c r="AE53" t="str">
        <f t="shared" si="13"/>
        <v/>
      </c>
      <c r="AF53" t="str">
        <f t="shared" si="13"/>
        <v/>
      </c>
      <c r="AG53" t="str">
        <f t="shared" si="13"/>
        <v/>
      </c>
      <c r="AH53" t="str">
        <f t="shared" si="13"/>
        <v/>
      </c>
      <c r="AI53" t="str">
        <f t="shared" si="13"/>
        <v/>
      </c>
      <c r="AJ53" t="str">
        <f t="shared" si="13"/>
        <v/>
      </c>
      <c r="AK53" t="str">
        <f t="shared" si="13"/>
        <v/>
      </c>
      <c r="AL53" t="str">
        <f t="shared" si="13"/>
        <v/>
      </c>
      <c r="AM53" t="str">
        <f t="shared" si="13"/>
        <v/>
      </c>
      <c r="AN53" t="str">
        <f t="shared" si="13"/>
        <v/>
      </c>
      <c r="AO53" t="str">
        <f t="shared" si="13"/>
        <v/>
      </c>
      <c r="AP53" t="str">
        <f t="shared" si="13"/>
        <v/>
      </c>
      <c r="AQ53" t="str">
        <f t="shared" si="13"/>
        <v/>
      </c>
      <c r="AR53" t="str">
        <f t="shared" si="13"/>
        <v/>
      </c>
      <c r="AS53" t="str">
        <f t="shared" si="13"/>
        <v/>
      </c>
      <c r="AT53" t="str">
        <f t="shared" si="13"/>
        <v/>
      </c>
    </row>
    <row r="54" spans="1:51" ht="21.65" customHeight="1" x14ac:dyDescent="0.2">
      <c r="A54" t="str">
        <f t="shared" ref="A54:AT54" si="14">IF(A20="","",A20)</f>
        <v/>
      </c>
      <c r="B54" t="str">
        <f t="shared" si="14"/>
        <v/>
      </c>
      <c r="C54" t="str">
        <f t="shared" si="14"/>
        <v/>
      </c>
      <c r="D54" s="8" t="str">
        <f t="shared" si="14"/>
        <v/>
      </c>
      <c r="E54" s="8" t="str">
        <f t="shared" si="14"/>
        <v/>
      </c>
      <c r="F54" s="8" t="str">
        <f t="shared" si="14"/>
        <v/>
      </c>
      <c r="G54" s="8" t="str">
        <f t="shared" si="14"/>
        <v/>
      </c>
      <c r="H54" s="8" t="str">
        <f t="shared" si="14"/>
        <v/>
      </c>
      <c r="I54" s="22" t="str">
        <f ca="1">IF(AU51=0,"","ｘ")</f>
        <v>ｘ</v>
      </c>
      <c r="J54" s="22"/>
      <c r="K54" s="22" t="str">
        <f ca="1">IF(AU51=0,"","＝")</f>
        <v>＝</v>
      </c>
      <c r="L54" s="22"/>
      <c r="M54" s="22">
        <f ca="1">IF(AU51=0,"",AV51/AU51)</f>
        <v>9</v>
      </c>
      <c r="N54" s="22"/>
      <c r="O54" s="8" t="str">
        <f t="shared" si="14"/>
        <v/>
      </c>
      <c r="P54" s="8" t="str">
        <f t="shared" si="14"/>
        <v/>
      </c>
      <c r="Q54" s="8" t="str">
        <f t="shared" si="14"/>
        <v/>
      </c>
      <c r="R54" s="8" t="str">
        <f t="shared" si="14"/>
        <v/>
      </c>
      <c r="S54" s="8" t="str">
        <f t="shared" si="14"/>
        <v/>
      </c>
      <c r="T54" s="8" t="str">
        <f t="shared" si="14"/>
        <v/>
      </c>
      <c r="U54" s="8" t="str">
        <f t="shared" si="14"/>
        <v/>
      </c>
      <c r="V54" s="8" t="str">
        <f t="shared" si="14"/>
        <v/>
      </c>
      <c r="W54" s="8" t="str">
        <f t="shared" si="14"/>
        <v/>
      </c>
      <c r="X54" s="8" t="str">
        <f t="shared" si="14"/>
        <v/>
      </c>
      <c r="Y54" s="8" t="str">
        <f t="shared" si="14"/>
        <v/>
      </c>
      <c r="Z54" s="8" t="str">
        <f t="shared" si="14"/>
        <v/>
      </c>
      <c r="AA54" s="8" t="str">
        <f t="shared" si="14"/>
        <v/>
      </c>
      <c r="AB54" s="8" t="str">
        <f t="shared" si="14"/>
        <v/>
      </c>
      <c r="AC54" s="8" t="str">
        <f t="shared" si="14"/>
        <v/>
      </c>
      <c r="AD54" t="str">
        <f t="shared" si="14"/>
        <v/>
      </c>
      <c r="AE54" t="str">
        <f t="shared" si="14"/>
        <v/>
      </c>
      <c r="AF54" t="str">
        <f t="shared" si="14"/>
        <v/>
      </c>
      <c r="AG54" t="str">
        <f t="shared" si="14"/>
        <v/>
      </c>
      <c r="AH54" t="str">
        <f t="shared" si="14"/>
        <v/>
      </c>
      <c r="AI54" t="str">
        <f t="shared" si="14"/>
        <v/>
      </c>
      <c r="AJ54" t="str">
        <f t="shared" si="14"/>
        <v/>
      </c>
      <c r="AK54" t="str">
        <f t="shared" si="14"/>
        <v/>
      </c>
      <c r="AL54" t="str">
        <f t="shared" si="14"/>
        <v/>
      </c>
      <c r="AM54" t="str">
        <f t="shared" si="14"/>
        <v/>
      </c>
      <c r="AN54" t="str">
        <f t="shared" si="14"/>
        <v/>
      </c>
      <c r="AO54" t="str">
        <f t="shared" si="14"/>
        <v/>
      </c>
      <c r="AP54" t="str">
        <f t="shared" si="14"/>
        <v/>
      </c>
      <c r="AQ54" t="str">
        <f t="shared" si="14"/>
        <v/>
      </c>
      <c r="AR54" t="str">
        <f t="shared" si="14"/>
        <v/>
      </c>
      <c r="AS54" t="str">
        <f t="shared" si="14"/>
        <v/>
      </c>
      <c r="AT54" t="str">
        <f t="shared" si="14"/>
        <v/>
      </c>
    </row>
    <row r="55" spans="1:51" ht="21.65" customHeight="1" x14ac:dyDescent="0.2">
      <c r="A55" t="str">
        <f t="shared" ref="A55:AT55" si="15">IF(A21="","",A21)</f>
        <v/>
      </c>
      <c r="B55" t="str">
        <f t="shared" si="15"/>
        <v/>
      </c>
      <c r="C55" t="str">
        <f t="shared" si="15"/>
        <v/>
      </c>
      <c r="D55" s="8" t="str">
        <f t="shared" si="15"/>
        <v/>
      </c>
      <c r="E55" s="8" t="str">
        <f t="shared" si="15"/>
        <v/>
      </c>
      <c r="F55" s="8" t="str">
        <f t="shared" si="15"/>
        <v/>
      </c>
      <c r="G55" s="8" t="str">
        <f t="shared" si="15"/>
        <v/>
      </c>
      <c r="H55" s="8" t="str">
        <f t="shared" si="15"/>
        <v/>
      </c>
      <c r="I55" s="8" t="str">
        <f t="shared" si="15"/>
        <v/>
      </c>
      <c r="J55" s="8" t="str">
        <f t="shared" si="15"/>
        <v/>
      </c>
      <c r="K55" s="8" t="str">
        <f t="shared" si="15"/>
        <v/>
      </c>
      <c r="L55" s="8" t="str">
        <f t="shared" si="15"/>
        <v/>
      </c>
      <c r="M55" s="8" t="str">
        <f t="shared" si="15"/>
        <v/>
      </c>
      <c r="N55" s="8" t="str">
        <f t="shared" si="15"/>
        <v/>
      </c>
      <c r="O55" s="8" t="str">
        <f t="shared" si="15"/>
        <v/>
      </c>
      <c r="P55" s="8" t="str">
        <f t="shared" si="15"/>
        <v/>
      </c>
      <c r="Q55" s="8" t="str">
        <f t="shared" si="15"/>
        <v/>
      </c>
      <c r="R55" s="11" t="s">
        <v>210</v>
      </c>
      <c r="S55" s="11"/>
      <c r="T55" s="11"/>
      <c r="U55" s="11"/>
      <c r="V55" s="11"/>
      <c r="W55" s="11"/>
      <c r="X55" s="11"/>
      <c r="Y55" s="11"/>
      <c r="Z55" s="31">
        <f ca="1">IF(AU51=0,"",M54)</f>
        <v>9</v>
      </c>
      <c r="AA55" s="31"/>
      <c r="AB55" s="31" t="str">
        <f ca="1">IF(AU51=0,"","人")</f>
        <v>人</v>
      </c>
      <c r="AC55" s="31"/>
      <c r="AD55" t="str">
        <f t="shared" si="15"/>
        <v/>
      </c>
      <c r="AE55" t="str">
        <f t="shared" si="15"/>
        <v/>
      </c>
      <c r="AF55" t="str">
        <f t="shared" si="15"/>
        <v/>
      </c>
      <c r="AG55" t="str">
        <f t="shared" si="15"/>
        <v/>
      </c>
      <c r="AH55" t="str">
        <f t="shared" si="15"/>
        <v/>
      </c>
      <c r="AI55" t="str">
        <f t="shared" si="15"/>
        <v/>
      </c>
      <c r="AJ55" t="str">
        <f t="shared" si="15"/>
        <v/>
      </c>
      <c r="AK55" t="str">
        <f t="shared" si="15"/>
        <v/>
      </c>
      <c r="AL55" t="str">
        <f t="shared" si="15"/>
        <v/>
      </c>
      <c r="AM55" t="str">
        <f t="shared" si="15"/>
        <v/>
      </c>
      <c r="AN55" t="str">
        <f t="shared" si="15"/>
        <v/>
      </c>
      <c r="AO55" t="str">
        <f t="shared" si="15"/>
        <v/>
      </c>
      <c r="AP55" t="str">
        <f t="shared" si="15"/>
        <v/>
      </c>
      <c r="AQ55" t="str">
        <f t="shared" si="15"/>
        <v/>
      </c>
      <c r="AR55" t="str">
        <f t="shared" si="15"/>
        <v/>
      </c>
      <c r="AS55" t="str">
        <f t="shared" si="15"/>
        <v/>
      </c>
      <c r="AT55" t="str">
        <f t="shared" si="15"/>
        <v/>
      </c>
    </row>
    <row r="56" spans="1:51" ht="21.65" customHeight="1" x14ac:dyDescent="0.2">
      <c r="A56" t="str">
        <f t="shared" ref="A56:AT56" si="16">IF(A22="","",A22)</f>
        <v/>
      </c>
      <c r="B56" t="str">
        <f t="shared" si="16"/>
        <v/>
      </c>
      <c r="C56" t="str">
        <f t="shared" si="16"/>
        <v/>
      </c>
      <c r="D56" t="str">
        <f t="shared" si="16"/>
        <v/>
      </c>
      <c r="E56" t="str">
        <f t="shared" si="16"/>
        <v/>
      </c>
      <c r="F56" t="str">
        <f t="shared" si="16"/>
        <v/>
      </c>
      <c r="G56" t="str">
        <f t="shared" si="16"/>
        <v/>
      </c>
      <c r="H56" t="str">
        <f t="shared" si="16"/>
        <v/>
      </c>
      <c r="I56" t="str">
        <f t="shared" si="16"/>
        <v/>
      </c>
      <c r="J56" t="str">
        <f t="shared" si="16"/>
        <v/>
      </c>
      <c r="K56" t="str">
        <f t="shared" si="16"/>
        <v/>
      </c>
      <c r="L56" t="str">
        <f t="shared" si="16"/>
        <v/>
      </c>
      <c r="M56" t="str">
        <f t="shared" si="16"/>
        <v/>
      </c>
      <c r="N56" t="str">
        <f t="shared" si="16"/>
        <v/>
      </c>
      <c r="O56" t="str">
        <f t="shared" si="16"/>
        <v/>
      </c>
      <c r="P56" t="str">
        <f t="shared" si="16"/>
        <v/>
      </c>
      <c r="Q56" t="str">
        <f t="shared" si="16"/>
        <v/>
      </c>
      <c r="R56" t="str">
        <f t="shared" si="16"/>
        <v/>
      </c>
      <c r="S56" t="str">
        <f t="shared" si="16"/>
        <v/>
      </c>
      <c r="T56" t="str">
        <f t="shared" si="16"/>
        <v/>
      </c>
      <c r="U56" t="str">
        <f t="shared" si="16"/>
        <v/>
      </c>
      <c r="V56" t="str">
        <f t="shared" si="16"/>
        <v/>
      </c>
      <c r="W56" t="str">
        <f t="shared" si="16"/>
        <v/>
      </c>
      <c r="X56" t="str">
        <f t="shared" si="16"/>
        <v/>
      </c>
      <c r="Y56" t="str">
        <f t="shared" si="16"/>
        <v/>
      </c>
      <c r="Z56" t="str">
        <f t="shared" si="16"/>
        <v/>
      </c>
      <c r="AA56" t="str">
        <f t="shared" si="16"/>
        <v/>
      </c>
      <c r="AB56" t="str">
        <f t="shared" si="16"/>
        <v/>
      </c>
      <c r="AC56" t="str">
        <f t="shared" si="16"/>
        <v/>
      </c>
      <c r="AD56" t="str">
        <f t="shared" si="16"/>
        <v/>
      </c>
      <c r="AE56" t="str">
        <f t="shared" si="16"/>
        <v/>
      </c>
      <c r="AF56" t="str">
        <f t="shared" si="16"/>
        <v/>
      </c>
      <c r="AG56" t="str">
        <f t="shared" si="16"/>
        <v/>
      </c>
      <c r="AH56" t="str">
        <f t="shared" si="16"/>
        <v/>
      </c>
      <c r="AI56" t="str">
        <f t="shared" si="16"/>
        <v/>
      </c>
      <c r="AJ56" t="str">
        <f t="shared" si="16"/>
        <v/>
      </c>
      <c r="AK56" t="str">
        <f t="shared" si="16"/>
        <v/>
      </c>
      <c r="AL56" t="str">
        <f t="shared" si="16"/>
        <v/>
      </c>
      <c r="AM56" t="str">
        <f t="shared" si="16"/>
        <v/>
      </c>
      <c r="AN56" t="str">
        <f t="shared" si="16"/>
        <v/>
      </c>
      <c r="AO56" t="str">
        <f t="shared" si="16"/>
        <v/>
      </c>
      <c r="AP56" t="str">
        <f t="shared" si="16"/>
        <v/>
      </c>
      <c r="AQ56" t="str">
        <f t="shared" si="16"/>
        <v/>
      </c>
      <c r="AR56" t="str">
        <f t="shared" si="16"/>
        <v/>
      </c>
      <c r="AS56" t="str">
        <f t="shared" si="16"/>
        <v/>
      </c>
      <c r="AT56" t="str">
        <f t="shared" si="16"/>
        <v/>
      </c>
    </row>
    <row r="57" spans="1:51" ht="21.65" customHeight="1" x14ac:dyDescent="0.2">
      <c r="A57" t="str">
        <f t="shared" ref="A57:AT57" si="17">IF(A23="","",A23)</f>
        <v/>
      </c>
      <c r="B57" t="str">
        <f t="shared" si="17"/>
        <v/>
      </c>
      <c r="C57" t="str">
        <f t="shared" si="17"/>
        <v/>
      </c>
      <c r="D57" t="str">
        <f t="shared" si="17"/>
        <v/>
      </c>
      <c r="E57" t="str">
        <f t="shared" si="17"/>
        <v/>
      </c>
      <c r="F57" t="str">
        <f t="shared" si="17"/>
        <v/>
      </c>
      <c r="G57" t="str">
        <f t="shared" si="17"/>
        <v/>
      </c>
      <c r="H57" t="str">
        <f t="shared" si="17"/>
        <v/>
      </c>
      <c r="I57" t="str">
        <f t="shared" si="17"/>
        <v/>
      </c>
      <c r="J57" t="str">
        <f t="shared" si="17"/>
        <v/>
      </c>
      <c r="K57" t="str">
        <f t="shared" si="17"/>
        <v/>
      </c>
      <c r="L57" t="str">
        <f t="shared" si="17"/>
        <v/>
      </c>
      <c r="M57" t="str">
        <f t="shared" si="17"/>
        <v/>
      </c>
      <c r="N57" t="str">
        <f t="shared" si="17"/>
        <v/>
      </c>
      <c r="O57" t="str">
        <f t="shared" si="17"/>
        <v/>
      </c>
      <c r="P57" t="str">
        <f t="shared" si="17"/>
        <v/>
      </c>
      <c r="Q57" t="str">
        <f t="shared" si="17"/>
        <v/>
      </c>
      <c r="R57" t="str">
        <f t="shared" si="17"/>
        <v/>
      </c>
      <c r="S57" t="str">
        <f t="shared" si="17"/>
        <v/>
      </c>
      <c r="T57" t="str">
        <f t="shared" si="17"/>
        <v/>
      </c>
      <c r="U57" t="str">
        <f t="shared" si="17"/>
        <v/>
      </c>
      <c r="V57" t="str">
        <f t="shared" si="17"/>
        <v/>
      </c>
      <c r="W57" t="str">
        <f t="shared" si="17"/>
        <v/>
      </c>
      <c r="X57" t="str">
        <f t="shared" si="17"/>
        <v/>
      </c>
      <c r="Y57" t="str">
        <f t="shared" si="17"/>
        <v/>
      </c>
      <c r="Z57" t="str">
        <f t="shared" si="17"/>
        <v/>
      </c>
      <c r="AA57" t="str">
        <f t="shared" si="17"/>
        <v/>
      </c>
      <c r="AB57" t="str">
        <f t="shared" si="17"/>
        <v/>
      </c>
      <c r="AC57" t="str">
        <f t="shared" si="17"/>
        <v/>
      </c>
      <c r="AD57" t="str">
        <f t="shared" si="17"/>
        <v/>
      </c>
      <c r="AE57" t="str">
        <f t="shared" si="17"/>
        <v/>
      </c>
      <c r="AF57" t="str">
        <f t="shared" si="17"/>
        <v/>
      </c>
      <c r="AG57" t="str">
        <f t="shared" si="17"/>
        <v/>
      </c>
      <c r="AH57" t="str">
        <f t="shared" si="17"/>
        <v/>
      </c>
      <c r="AI57" t="str">
        <f t="shared" si="17"/>
        <v/>
      </c>
      <c r="AJ57" t="str">
        <f t="shared" si="17"/>
        <v/>
      </c>
      <c r="AK57" t="str">
        <f t="shared" si="17"/>
        <v/>
      </c>
      <c r="AL57" t="str">
        <f t="shared" si="17"/>
        <v/>
      </c>
      <c r="AM57" t="str">
        <f t="shared" si="17"/>
        <v/>
      </c>
      <c r="AN57" t="str">
        <f t="shared" si="17"/>
        <v/>
      </c>
      <c r="AO57" t="str">
        <f t="shared" si="17"/>
        <v/>
      </c>
      <c r="AP57" t="str">
        <f t="shared" si="17"/>
        <v/>
      </c>
      <c r="AQ57" t="str">
        <f t="shared" si="17"/>
        <v/>
      </c>
      <c r="AR57" t="str">
        <f t="shared" si="17"/>
        <v/>
      </c>
      <c r="AS57" t="str">
        <f t="shared" si="17"/>
        <v/>
      </c>
      <c r="AT57" t="str">
        <f t="shared" si="17"/>
        <v/>
      </c>
    </row>
    <row r="58" spans="1:51" ht="21.65" customHeight="1" x14ac:dyDescent="0.2">
      <c r="A58" t="str">
        <f t="shared" ref="A58:A68" si="18">IF(A24="","",A24)</f>
        <v>３．</v>
      </c>
      <c r="D58" t="str">
        <f>IF(D24="","",D24)</f>
        <v>集会で，長いすを何脚か並べました。集まった人が１脚に</v>
      </c>
      <c r="AH58">
        <f ca="1">IF(AH24="","",AH24)</f>
        <v>4</v>
      </c>
      <c r="AI58" t="str">
        <f>IF(AI24="","",AI24)</f>
        <v>人ずつすわると</v>
      </c>
      <c r="AR58" s="7"/>
      <c r="AS58" s="7"/>
      <c r="AT58" s="13"/>
      <c r="AU58" s="13"/>
      <c r="AV58" s="13"/>
      <c r="AW58"/>
      <c r="AX58"/>
      <c r="AY58"/>
    </row>
    <row r="59" spans="1:51" ht="21.65" customHeight="1" x14ac:dyDescent="0.2">
      <c r="A59" t="str">
        <f t="shared" si="18"/>
        <v/>
      </c>
      <c r="B59" t="str">
        <f t="shared" ref="B59:C63" si="19">IF(B25="","",B25)</f>
        <v/>
      </c>
      <c r="C59" t="str">
        <f t="shared" si="19"/>
        <v/>
      </c>
      <c r="D59" s="37">
        <f ca="1">IF(D25="","",D25)</f>
        <v>6</v>
      </c>
      <c r="E59" s="37"/>
      <c r="F59" t="str">
        <f>IF(F25="","",F25)</f>
        <v>人がすわれず，</v>
      </c>
      <c r="O59">
        <f ca="1">IF(O25="","",O25)</f>
        <v>5</v>
      </c>
      <c r="P59" t="str">
        <f>IF(P25="","",P25)</f>
        <v>人ずつすわると</v>
      </c>
      <c r="Y59">
        <f ca="1">IF(Y25="","",Y25)</f>
        <v>1</v>
      </c>
      <c r="Z59" t="str">
        <f>IF(Z25="","",Z25)</f>
        <v>人だけすわった長いすが１脚</v>
      </c>
    </row>
    <row r="60" spans="1:51" ht="21.65" customHeight="1" x14ac:dyDescent="0.2">
      <c r="A60" t="str">
        <f t="shared" si="18"/>
        <v/>
      </c>
      <c r="B60" t="str">
        <f t="shared" si="19"/>
        <v/>
      </c>
      <c r="C60" t="str">
        <f t="shared" si="19"/>
        <v/>
      </c>
      <c r="D60" t="str">
        <f>IF(D26="","",D26)</f>
        <v>できました。並べた長いすは何脚でしょうか。</v>
      </c>
    </row>
    <row r="61" spans="1:51" ht="21.65" customHeight="1" x14ac:dyDescent="0.2">
      <c r="A61" s="8" t="str">
        <f t="shared" si="18"/>
        <v/>
      </c>
      <c r="B61" s="8" t="str">
        <f t="shared" si="19"/>
        <v/>
      </c>
      <c r="C61" s="8" t="str">
        <f t="shared" si="19"/>
        <v/>
      </c>
      <c r="D61" s="8" t="s">
        <v>214</v>
      </c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</row>
    <row r="62" spans="1:51" ht="21.65" customHeight="1" x14ac:dyDescent="0.2">
      <c r="A62" s="8" t="str">
        <f t="shared" si="18"/>
        <v/>
      </c>
      <c r="B62" s="8" t="str">
        <f t="shared" si="19"/>
        <v/>
      </c>
      <c r="C62" s="8" t="str">
        <f t="shared" si="19"/>
        <v/>
      </c>
      <c r="D62" s="8">
        <f ca="1">AH58</f>
        <v>4</v>
      </c>
      <c r="E62" s="22" t="s">
        <v>217</v>
      </c>
      <c r="F62" s="22"/>
      <c r="G62" s="22" t="s">
        <v>218</v>
      </c>
      <c r="H62" s="22"/>
      <c r="I62" s="22">
        <f ca="1">D59</f>
        <v>6</v>
      </c>
      <c r="J62" s="22"/>
      <c r="K62" s="22" t="s">
        <v>219</v>
      </c>
      <c r="L62" s="22"/>
      <c r="M62" s="8">
        <f ca="1">O59</f>
        <v>5</v>
      </c>
      <c r="N62" s="8" t="s">
        <v>220</v>
      </c>
      <c r="O62" s="22" t="s">
        <v>217</v>
      </c>
      <c r="P62" s="22"/>
      <c r="Q62" s="22" t="s">
        <v>221</v>
      </c>
      <c r="R62" s="22"/>
      <c r="S62" s="8">
        <v>1</v>
      </c>
      <c r="T62" s="8" t="s">
        <v>222</v>
      </c>
      <c r="U62" s="22" t="s">
        <v>218</v>
      </c>
      <c r="V62" s="22"/>
      <c r="W62" s="8">
        <f ca="1">Y59</f>
        <v>1</v>
      </c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</row>
    <row r="63" spans="1:51" ht="21.65" customHeight="1" x14ac:dyDescent="0.2">
      <c r="A63" s="8" t="str">
        <f t="shared" si="18"/>
        <v/>
      </c>
      <c r="B63" s="8" t="str">
        <f t="shared" si="19"/>
        <v/>
      </c>
      <c r="C63" s="8" t="str">
        <f t="shared" si="19"/>
        <v/>
      </c>
      <c r="D63" s="8">
        <f ca="1">D62</f>
        <v>4</v>
      </c>
      <c r="E63" s="22" t="s">
        <v>217</v>
      </c>
      <c r="F63" s="22"/>
      <c r="G63" s="22" t="s">
        <v>218</v>
      </c>
      <c r="H63" s="22"/>
      <c r="I63" s="22">
        <f ca="1">I62</f>
        <v>6</v>
      </c>
      <c r="J63" s="22"/>
      <c r="K63" s="22" t="s">
        <v>219</v>
      </c>
      <c r="L63" s="22"/>
      <c r="M63" s="8">
        <f ca="1">M62</f>
        <v>5</v>
      </c>
      <c r="N63" s="22" t="s">
        <v>217</v>
      </c>
      <c r="O63" s="22"/>
      <c r="P63" s="22" t="s">
        <v>221</v>
      </c>
      <c r="Q63" s="22"/>
      <c r="R63" s="8">
        <f ca="1">M62*S62</f>
        <v>5</v>
      </c>
      <c r="S63" s="22" t="s">
        <v>218</v>
      </c>
      <c r="T63" s="22"/>
      <c r="U63" s="8">
        <f ca="1">W62</f>
        <v>1</v>
      </c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</row>
    <row r="64" spans="1:51" ht="21.65" customHeight="1" x14ac:dyDescent="0.2">
      <c r="A64" s="8" t="str">
        <f t="shared" si="18"/>
        <v/>
      </c>
      <c r="B64" s="8" t="str">
        <f>IF(B30="","",B30)</f>
        <v/>
      </c>
      <c r="C64" s="8">
        <f ca="1">D63</f>
        <v>4</v>
      </c>
      <c r="D64" s="22" t="s">
        <v>217</v>
      </c>
      <c r="E64" s="22"/>
      <c r="F64" s="22" t="s">
        <v>221</v>
      </c>
      <c r="G64" s="22"/>
      <c r="H64" s="8">
        <f ca="1">M63</f>
        <v>5</v>
      </c>
      <c r="I64" s="22" t="s">
        <v>217</v>
      </c>
      <c r="J64" s="22"/>
      <c r="K64" s="22" t="s">
        <v>219</v>
      </c>
      <c r="L64" s="22"/>
      <c r="M64" s="22" t="s">
        <v>221</v>
      </c>
      <c r="N64" s="22"/>
      <c r="O64" s="8">
        <f ca="1">R63</f>
        <v>5</v>
      </c>
      <c r="P64" s="22" t="s">
        <v>218</v>
      </c>
      <c r="Q64" s="22"/>
      <c r="R64" s="8">
        <f ca="1">U63</f>
        <v>1</v>
      </c>
      <c r="S64" s="22" t="s">
        <v>221</v>
      </c>
      <c r="T64" s="22"/>
      <c r="U64" s="22">
        <f ca="1">I63</f>
        <v>6</v>
      </c>
      <c r="V64" s="22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</row>
    <row r="65" spans="1:46" ht="21.65" customHeight="1" x14ac:dyDescent="0.2">
      <c r="A65" s="8" t="str">
        <f t="shared" si="18"/>
        <v/>
      </c>
      <c r="B65" s="8" t="str">
        <f>IF(B31="","",B31)</f>
        <v/>
      </c>
      <c r="C65" s="8" t="str">
        <f>IF(C31="","",C31)</f>
        <v/>
      </c>
      <c r="D65" s="8"/>
      <c r="E65" s="8"/>
      <c r="F65" s="8"/>
      <c r="G65" s="22" t="s">
        <v>221</v>
      </c>
      <c r="H65" s="22"/>
      <c r="I65" s="22" t="s">
        <v>217</v>
      </c>
      <c r="J65" s="22"/>
      <c r="K65" s="22" t="s">
        <v>219</v>
      </c>
      <c r="L65" s="22"/>
      <c r="M65" s="22">
        <f ca="1">-O64+R64-U64</f>
        <v>-10</v>
      </c>
      <c r="N65" s="22"/>
      <c r="O65" s="22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</row>
    <row r="66" spans="1:46" ht="21.65" customHeight="1" x14ac:dyDescent="0.2">
      <c r="A66" s="8" t="str">
        <f t="shared" si="18"/>
        <v/>
      </c>
      <c r="B66" s="8" t="str">
        <f>IF(B32="","",B32)</f>
        <v/>
      </c>
      <c r="C66" s="8" t="str">
        <f>IF(C32="","",C32)</f>
        <v/>
      </c>
      <c r="D66" s="8"/>
      <c r="E66" s="8"/>
      <c r="F66" s="8"/>
      <c r="G66" s="8"/>
      <c r="H66" s="8"/>
      <c r="I66" s="22" t="s">
        <v>217</v>
      </c>
      <c r="J66" s="22"/>
      <c r="K66" s="22" t="s">
        <v>219</v>
      </c>
      <c r="L66" s="22"/>
      <c r="M66" s="22">
        <f ca="1">M65/(-1)</f>
        <v>10</v>
      </c>
      <c r="N66" s="22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</row>
    <row r="67" spans="1:46" ht="21.65" customHeight="1" x14ac:dyDescent="0.2">
      <c r="A67" s="8" t="str">
        <f t="shared" si="18"/>
        <v/>
      </c>
      <c r="B67" s="8" t="str">
        <f>IF(B33="","",B33)</f>
        <v/>
      </c>
      <c r="C67" s="8" t="str">
        <f>IF(C33="","",C33)</f>
        <v/>
      </c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11" t="s">
        <v>215</v>
      </c>
      <c r="S67" s="11"/>
      <c r="T67" s="11"/>
      <c r="U67" s="11"/>
      <c r="V67" s="11"/>
      <c r="W67" s="11"/>
      <c r="X67" s="11"/>
      <c r="Y67" s="11"/>
      <c r="Z67" s="31">
        <f ca="1">M66</f>
        <v>10</v>
      </c>
      <c r="AA67" s="31"/>
      <c r="AB67" s="11" t="s">
        <v>216</v>
      </c>
      <c r="AC67" s="11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</row>
    <row r="68" spans="1:46" ht="21.65" customHeight="1" x14ac:dyDescent="0.2">
      <c r="A68" t="str">
        <f t="shared" si="18"/>
        <v/>
      </c>
      <c r="B68" t="str">
        <f>IF(B34="","",B34)</f>
        <v/>
      </c>
      <c r="C68" t="str">
        <f>IF(C34="","",C34)</f>
        <v/>
      </c>
    </row>
    <row r="69" spans="1:46" ht="20.149999999999999" customHeight="1" x14ac:dyDescent="0.2"/>
    <row r="70" spans="1:46" ht="20.149999999999999" customHeight="1" x14ac:dyDescent="0.2"/>
    <row r="71" spans="1:46" ht="20.149999999999999" customHeight="1" x14ac:dyDescent="0.2"/>
    <row r="72" spans="1:46" ht="20.149999999999999" customHeight="1" x14ac:dyDescent="0.2"/>
    <row r="73" spans="1:46" ht="20.149999999999999" customHeight="1" x14ac:dyDescent="0.2"/>
    <row r="74" spans="1:46" ht="20.149999999999999" customHeight="1" x14ac:dyDescent="0.2"/>
    <row r="75" spans="1:46" ht="20.149999999999999" customHeight="1" x14ac:dyDescent="0.2"/>
    <row r="76" spans="1:46" ht="20.149999999999999" customHeight="1" x14ac:dyDescent="0.2"/>
    <row r="77" spans="1:46" ht="20.149999999999999" customHeight="1" x14ac:dyDescent="0.2"/>
    <row r="78" spans="1:46" ht="20.149999999999999" customHeight="1" x14ac:dyDescent="0.2"/>
    <row r="79" spans="1:46" ht="20.149999999999999" customHeight="1" x14ac:dyDescent="0.2"/>
    <row r="80" spans="1:46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</sheetData>
  <mergeCells count="98">
    <mergeCell ref="I64:J64"/>
    <mergeCell ref="F64:G64"/>
    <mergeCell ref="D64:E64"/>
    <mergeCell ref="K65:L65"/>
    <mergeCell ref="I65:J65"/>
    <mergeCell ref="G65:H65"/>
    <mergeCell ref="K64:L64"/>
    <mergeCell ref="M64:N64"/>
    <mergeCell ref="P64:Q64"/>
    <mergeCell ref="S64:T64"/>
    <mergeCell ref="U64:V64"/>
    <mergeCell ref="D49:E49"/>
    <mergeCell ref="O49:P49"/>
    <mergeCell ref="E42:F42"/>
    <mergeCell ref="G42:H42"/>
    <mergeCell ref="Q42:R42"/>
    <mergeCell ref="C42:D42"/>
    <mergeCell ref="M42:N42"/>
    <mergeCell ref="K44:L44"/>
    <mergeCell ref="AO35:AP35"/>
    <mergeCell ref="AF14:AG14"/>
    <mergeCell ref="S4:T4"/>
    <mergeCell ref="D25:E25"/>
    <mergeCell ref="AF48:AG48"/>
    <mergeCell ref="S42:T42"/>
    <mergeCell ref="AB45:AC45"/>
    <mergeCell ref="K38:L38"/>
    <mergeCell ref="T38:U38"/>
    <mergeCell ref="D15:E15"/>
    <mergeCell ref="O15:P15"/>
    <mergeCell ref="D4:E4"/>
    <mergeCell ref="K4:L4"/>
    <mergeCell ref="AO1:AP1"/>
    <mergeCell ref="E51:F51"/>
    <mergeCell ref="G51:H51"/>
    <mergeCell ref="E52:F52"/>
    <mergeCell ref="U62:V62"/>
    <mergeCell ref="E63:F63"/>
    <mergeCell ref="G63:H63"/>
    <mergeCell ref="I63:J63"/>
    <mergeCell ref="K63:L63"/>
    <mergeCell ref="N63:O63"/>
    <mergeCell ref="P63:Q63"/>
    <mergeCell ref="S63:T63"/>
    <mergeCell ref="S51:T51"/>
    <mergeCell ref="AB55:AC55"/>
    <mergeCell ref="E41:F41"/>
    <mergeCell ref="G41:H41"/>
    <mergeCell ref="I41:J41"/>
    <mergeCell ref="K41:L41"/>
    <mergeCell ref="M41:N41"/>
    <mergeCell ref="O41:P41"/>
    <mergeCell ref="Q41:R41"/>
    <mergeCell ref="S41:T41"/>
    <mergeCell ref="Z55:AA55"/>
    <mergeCell ref="I54:J54"/>
    <mergeCell ref="M54:N54"/>
    <mergeCell ref="K53:L53"/>
    <mergeCell ref="I53:J53"/>
    <mergeCell ref="G53:H53"/>
    <mergeCell ref="M53:O53"/>
    <mergeCell ref="M44:N44"/>
    <mergeCell ref="Z45:AA45"/>
    <mergeCell ref="K43:L43"/>
    <mergeCell ref="I43:J43"/>
    <mergeCell ref="K52:L52"/>
    <mergeCell ref="I52:J52"/>
    <mergeCell ref="K42:L42"/>
    <mergeCell ref="I42:J42"/>
    <mergeCell ref="I51:J51"/>
    <mergeCell ref="K51:L51"/>
    <mergeCell ref="I44:J44"/>
    <mergeCell ref="S52:T52"/>
    <mergeCell ref="O62:P62"/>
    <mergeCell ref="I62:J62"/>
    <mergeCell ref="K62:L62"/>
    <mergeCell ref="M52:N52"/>
    <mergeCell ref="Z67:AA67"/>
    <mergeCell ref="M65:O65"/>
    <mergeCell ref="K66:L66"/>
    <mergeCell ref="I66:J66"/>
    <mergeCell ref="M66:N66"/>
    <mergeCell ref="Q62:R62"/>
    <mergeCell ref="O52:P52"/>
    <mergeCell ref="Q52:R52"/>
    <mergeCell ref="G43:H43"/>
    <mergeCell ref="D38:E38"/>
    <mergeCell ref="K54:L54"/>
    <mergeCell ref="D59:E59"/>
    <mergeCell ref="E62:F62"/>
    <mergeCell ref="G62:H62"/>
    <mergeCell ref="C52:D52"/>
    <mergeCell ref="O42:P42"/>
    <mergeCell ref="M43:O43"/>
    <mergeCell ref="M51:N51"/>
    <mergeCell ref="O51:P51"/>
    <mergeCell ref="Q51:R51"/>
    <mergeCell ref="G52:H52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&amp;L方程式&amp;R数学ドリル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11</vt:i4>
      </vt:variant>
    </vt:vector>
  </HeadingPairs>
  <TitlesOfParts>
    <vt:vector size="22" baseType="lpstr">
      <vt:lpstr>方程式①</vt:lpstr>
      <vt:lpstr>方程式②</vt:lpstr>
      <vt:lpstr>方程式③</vt:lpstr>
      <vt:lpstr>方程式④</vt:lpstr>
      <vt:lpstr>方程式⑤</vt:lpstr>
      <vt:lpstr>方程式⑥</vt:lpstr>
      <vt:lpstr>方程式⑦</vt:lpstr>
      <vt:lpstr>方程式⑧</vt:lpstr>
      <vt:lpstr>方程式⑨</vt:lpstr>
      <vt:lpstr>方程式⑩</vt:lpstr>
      <vt:lpstr>方程式⑪</vt:lpstr>
      <vt:lpstr>方程式①!Print_Area</vt:lpstr>
      <vt:lpstr>方程式②!Print_Area</vt:lpstr>
      <vt:lpstr>方程式③!Print_Area</vt:lpstr>
      <vt:lpstr>方程式④!Print_Area</vt:lpstr>
      <vt:lpstr>方程式⑤!Print_Area</vt:lpstr>
      <vt:lpstr>方程式⑥!Print_Area</vt:lpstr>
      <vt:lpstr>方程式⑦!Print_Area</vt:lpstr>
      <vt:lpstr>方程式⑧!Print_Area</vt:lpstr>
      <vt:lpstr>方程式⑨!Print_Area</vt:lpstr>
      <vt:lpstr>方程式⑩!Print_Area</vt:lpstr>
      <vt:lpstr>方程式⑪!Print_Area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　英之</dc:creator>
  <cp:lastModifiedBy>英之 鈴木</cp:lastModifiedBy>
  <cp:lastPrinted>2021-05-01T11:38:56Z</cp:lastPrinted>
  <dcterms:created xsi:type="dcterms:W3CDTF">2001-12-02T07:51:06Z</dcterms:created>
  <dcterms:modified xsi:type="dcterms:W3CDTF">2025-05-06T01:04:38Z</dcterms:modified>
</cp:coreProperties>
</file>