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Vectorソフト\23、建築設備の水平タンク、送風機、エアコン架台の構造計算ソフト　(価格 8,910円(手数料・税込)\"/>
    </mc:Choice>
  </mc:AlternateContent>
  <xr:revisionPtr revIDLastSave="0" documentId="13_ncr:1_{0D54AFB0-52D2-4BF3-9305-9FB8F4737818}" xr6:coauthVersionLast="47" xr6:coauthVersionMax="47" xr10:uidLastSave="{00000000-0000-0000-0000-000000000000}"/>
  <bookViews>
    <workbookView xWindow="-108" yWindow="-108" windowWidth="23256" windowHeight="12456" tabRatio="915" xr2:uid="{00000000-000D-0000-FFFF-FFFF00000000}"/>
  </bookViews>
  <sheets>
    <sheet name="その他の有用なソフト" sheetId="15" r:id="rId1"/>
    <sheet name="1 原資料" sheetId="11" r:id="rId2"/>
    <sheet name="2 応力度" sheetId="12" r:id="rId3"/>
    <sheet name="3 鋼材 " sheetId="13" r:id="rId4"/>
    <sheet name="4 アンカーボルト" sheetId="14" r:id="rId5"/>
    <sheet name="横型ﾀﾝｸ架台 (ブレス)" sheetId="8" r:id="rId6"/>
    <sheet name="ﾀﾝｸ高架台 (ブレス無)" sheetId="1" r:id="rId7"/>
    <sheet name="天吊送風機架台" sheetId="16" r:id="rId8"/>
    <sheet name="設計   ｴｱｺﾝ架台" sheetId="17" r:id="rId9"/>
    <sheet name="自立機器ｱﾝｶｰﾎﾞﾙﾄ" sheetId="18" r:id="rId10"/>
  </sheets>
  <definedNames>
    <definedName name="_xlnm.Print_Area" localSheetId="1">'1 原資料'!$A$1:$Q$27</definedName>
    <definedName name="_xlnm.Print_Area" localSheetId="2">'2 応力度'!$A$1:$P$19</definedName>
    <definedName name="_xlnm.Print_Area" localSheetId="3">'3 鋼材 '!$A$1:$P$8</definedName>
    <definedName name="_xlnm.Print_Area" localSheetId="4">'4 アンカーボルト'!$A$1:$Q$5</definedName>
    <definedName name="_xlnm.Print_Area" localSheetId="6">'ﾀﾝｸ高架台 (ブレス無)'!$A$1:$R$76</definedName>
    <definedName name="_xlnm.Print_Area" localSheetId="5">'横型ﾀﾝｸ架台 (ブレス)'!$A$1:$P$72</definedName>
    <definedName name="_xlnm.Print_Area" localSheetId="9">自立機器ｱﾝｶｰﾎﾞﾙﾄ!$A$1:$Q$100</definedName>
    <definedName name="_xlnm.Print_Area" localSheetId="8">'設計   ｴｱｺﾝ架台'!$A$1:$P$83</definedName>
    <definedName name="_xlnm.Print_Area" localSheetId="7">天吊送風機架台!$A$1:$P$57</definedName>
    <definedName name="Z_5731A17C_A842_4130_9D8C_FEB0A50C5832_.wvu.PrintArea" localSheetId="9" hidden="1">自立機器ｱﾝｶｰﾎﾞﾙﾄ!$A$1:$Q$99</definedName>
    <definedName name="Z_5731A17C_A842_4130_9D8C_FEB0A50C5832_.wvu.PrintArea" localSheetId="8" hidden="1">'設計   ｴｱｺﾝ架台'!$A$1:$P$83</definedName>
    <definedName name="Z_5731A17C_A842_4130_9D8C_FEB0A50C5832_.wvu.PrintArea" localSheetId="7" hidden="1">天吊送風機架台!$A$1:$P$57</definedName>
  </definedNames>
  <calcPr calcId="191029"/>
</workbook>
</file>

<file path=xl/calcChain.xml><?xml version="1.0" encoding="utf-8"?>
<calcChain xmlns="http://schemas.openxmlformats.org/spreadsheetml/2006/main">
  <c r="D68" i="18" l="1"/>
  <c r="H55" i="18"/>
  <c r="F55" i="18" s="1"/>
  <c r="H54" i="18"/>
  <c r="F54" i="18" s="1"/>
  <c r="D68" i="17"/>
  <c r="D62" i="17"/>
  <c r="D56" i="17"/>
  <c r="D52" i="17"/>
  <c r="D54" i="16"/>
  <c r="D50" i="16"/>
  <c r="E54" i="16" l="1"/>
  <c r="F79" i="18"/>
  <c r="E56" i="17"/>
  <c r="I83" i="17" l="1"/>
  <c r="I77" i="17"/>
  <c r="I81" i="17" l="1"/>
  <c r="I79" i="17"/>
  <c r="D51" i="8" l="1"/>
  <c r="H54" i="8" l="1"/>
  <c r="F54" i="8" s="1"/>
  <c r="H55" i="8"/>
  <c r="F55" i="8" s="1"/>
  <c r="G72" i="8" l="1"/>
  <c r="H37" i="1"/>
  <c r="F37" i="1" s="1"/>
  <c r="H38" i="1"/>
  <c r="F38" i="1" s="1"/>
  <c r="D62" i="1"/>
  <c r="X29" i="1"/>
  <c r="Y29" i="1" s="1"/>
  <c r="X30" i="1"/>
  <c r="Y30" i="1" s="1"/>
  <c r="X31" i="1"/>
  <c r="Y31" i="1" s="1"/>
  <c r="Y33" i="1" l="1"/>
</calcChain>
</file>

<file path=xl/sharedStrings.xml><?xml version="1.0" encoding="utf-8"?>
<sst xmlns="http://schemas.openxmlformats.org/spreadsheetml/2006/main" count="581" uniqueCount="357">
  <si>
    <t>Cx</t>
    <phoneticPr fontId="19"/>
  </si>
  <si>
    <t>Ix</t>
    <phoneticPr fontId="19"/>
  </si>
  <si>
    <t>ix</t>
    <phoneticPr fontId="19"/>
  </si>
  <si>
    <t>Zx</t>
    <phoneticPr fontId="19"/>
  </si>
  <si>
    <t>ﾎﾞﾙﾄ径
d(呼び称)</t>
    <rPh sb="4" eb="5">
      <t>ケイ</t>
    </rPh>
    <rPh sb="8" eb="9">
      <t>ヨ</t>
    </rPh>
    <rPh sb="10" eb="11">
      <t>）</t>
    </rPh>
    <phoneticPr fontId="19"/>
  </si>
  <si>
    <t>ﾎﾞﾙﾄ頭部厚
H (cm)</t>
    <rPh sb="4" eb="6">
      <t>トウブ</t>
    </rPh>
    <rPh sb="6" eb="7">
      <t>アツ</t>
    </rPh>
    <phoneticPr fontId="19"/>
  </si>
  <si>
    <t>ﾎﾞﾙﾄ頭部巾
B (cm)</t>
    <rPh sb="4" eb="6">
      <t>トウブ</t>
    </rPh>
    <rPh sb="6" eb="7">
      <t>ハバ</t>
    </rPh>
    <phoneticPr fontId="19"/>
  </si>
  <si>
    <t xml:space="preserve">  ﾀﾝｸ等の鋼製架台計算書</t>
  </si>
  <si>
    <t>この色の欄に数値を入力</t>
  </si>
  <si>
    <t>この色の欄は自動的に計算される。</t>
  </si>
  <si>
    <t xml:space="preserve">  ﾀﾝｸ等の鋼製架台計算書</t>
    <rPh sb="5" eb="6">
      <t>トウ</t>
    </rPh>
    <rPh sb="7" eb="9">
      <t>コウセイ</t>
    </rPh>
    <rPh sb="9" eb="11">
      <t>カダイ</t>
    </rPh>
    <rPh sb="11" eb="14">
      <t>ケイサンショ</t>
    </rPh>
    <phoneticPr fontId="19"/>
  </si>
  <si>
    <t>厚み</t>
    <rPh sb="0" eb="1">
      <t>アツ</t>
    </rPh>
    <phoneticPr fontId="19"/>
  </si>
  <si>
    <t>Kg/m2</t>
    <phoneticPr fontId="19"/>
  </si>
  <si>
    <t>m2</t>
    <phoneticPr fontId="19"/>
  </si>
  <si>
    <t>Kg</t>
    <phoneticPr fontId="19"/>
  </si>
  <si>
    <t>底板</t>
    <rPh sb="0" eb="2">
      <t>ソコイタ</t>
    </rPh>
    <phoneticPr fontId="19"/>
  </si>
  <si>
    <t>4.5t</t>
    <phoneticPr fontId="19"/>
  </si>
  <si>
    <t>側板</t>
    <rPh sb="0" eb="1">
      <t>ソク</t>
    </rPh>
    <rPh sb="1" eb="2">
      <t>イタ</t>
    </rPh>
    <phoneticPr fontId="19"/>
  </si>
  <si>
    <t>4.5t</t>
    <phoneticPr fontId="19"/>
  </si>
  <si>
    <t>天板</t>
    <rPh sb="0" eb="1">
      <t>テン</t>
    </rPh>
    <rPh sb="1" eb="2">
      <t>イタ</t>
    </rPh>
    <phoneticPr fontId="19"/>
  </si>
  <si>
    <t>3.2t</t>
    <phoneticPr fontId="19"/>
  </si>
  <si>
    <t>【1,ﾀﾝｸ等の内容】</t>
    <rPh sb="6" eb="7">
      <t>トウ</t>
    </rPh>
    <rPh sb="8" eb="10">
      <t>ナイヨウ</t>
    </rPh>
    <phoneticPr fontId="19"/>
  </si>
  <si>
    <t>1.0 Kgf ≒ 9.8 N とします｡</t>
    <phoneticPr fontId="19"/>
  </si>
  <si>
    <t>荷重名</t>
    <rPh sb="0" eb="1">
      <t>カ</t>
    </rPh>
    <rPh sb="1" eb="2">
      <t>ジュウ</t>
    </rPh>
    <rPh sb="2" eb="3">
      <t>メイ</t>
    </rPh>
    <phoneticPr fontId="19"/>
  </si>
  <si>
    <t>材質・内容等</t>
    <rPh sb="0" eb="2">
      <t>ザイシツ</t>
    </rPh>
    <rPh sb="3" eb="5">
      <t>ナイヨウ</t>
    </rPh>
    <rPh sb="5" eb="6">
      <t>トウ</t>
    </rPh>
    <phoneticPr fontId="19"/>
  </si>
  <si>
    <t>質量</t>
    <rPh sb="0" eb="2">
      <t>シツリョウ</t>
    </rPh>
    <phoneticPr fontId="19"/>
  </si>
  <si>
    <t>単位</t>
    <rPh sb="0" eb="2">
      <t>タンイ</t>
    </rPh>
    <phoneticPr fontId="19"/>
  </si>
  <si>
    <t>ﾀﾝｸ本体重量W1</t>
    <rPh sb="3" eb="5">
      <t>ホンタイ</t>
    </rPh>
    <rPh sb="5" eb="7">
      <t>ジュウリョウ</t>
    </rPh>
    <phoneticPr fontId="19"/>
  </si>
  <si>
    <t>SS400</t>
    <phoneticPr fontId="19"/>
  </si>
  <si>
    <t>KN</t>
    <phoneticPr fontId="19"/>
  </si>
  <si>
    <t>N</t>
    <phoneticPr fontId="19"/>
  </si>
  <si>
    <t>Kg</t>
    <phoneticPr fontId="19"/>
  </si>
  <si>
    <t>内容物重量W2</t>
    <phoneticPr fontId="19"/>
  </si>
  <si>
    <t>軽油 100L</t>
    <rPh sb="0" eb="2">
      <t>ケイユ</t>
    </rPh>
    <phoneticPr fontId="19"/>
  </si>
  <si>
    <t>【2,寸法等】</t>
    <rPh sb="3" eb="5">
      <t>スンポウ</t>
    </rPh>
    <rPh sb="5" eb="6">
      <t>ナド</t>
    </rPh>
    <phoneticPr fontId="19"/>
  </si>
  <si>
    <t>記号</t>
    <rPh sb="0" eb="2">
      <t>キゴウ</t>
    </rPh>
    <phoneticPr fontId="19"/>
  </si>
  <si>
    <t>寸法</t>
    <rPh sb="0" eb="2">
      <t>スンポウ</t>
    </rPh>
    <phoneticPr fontId="19"/>
  </si>
  <si>
    <t>L</t>
    <phoneticPr fontId="19"/>
  </si>
  <si>
    <t>Cm</t>
    <phoneticPr fontId="19"/>
  </si>
  <si>
    <t>L1</t>
    <phoneticPr fontId="19"/>
  </si>
  <si>
    <t>L2</t>
    <phoneticPr fontId="19"/>
  </si>
  <si>
    <t>L3</t>
    <phoneticPr fontId="19"/>
  </si>
  <si>
    <t>L4</t>
    <phoneticPr fontId="19"/>
  </si>
  <si>
    <t>設置場所</t>
    <rPh sb="0" eb="2">
      <t>セッチ</t>
    </rPh>
    <rPh sb="2" eb="4">
      <t>バショ</t>
    </rPh>
    <phoneticPr fontId="19"/>
  </si>
  <si>
    <t>耐震安全性の分類</t>
    <rPh sb="0" eb="2">
      <t>タイシン</t>
    </rPh>
    <rPh sb="2" eb="5">
      <t>アンゼンセイ</t>
    </rPh>
    <rPh sb="6" eb="8">
      <t>ブンルイ</t>
    </rPh>
    <phoneticPr fontId="19"/>
  </si>
  <si>
    <t>特定の施設</t>
    <rPh sb="0" eb="2">
      <t>トクテイ</t>
    </rPh>
    <rPh sb="3" eb="5">
      <t>シセツ</t>
    </rPh>
    <phoneticPr fontId="19"/>
  </si>
  <si>
    <t>一般の施設</t>
    <rPh sb="0" eb="2">
      <t>イッパン</t>
    </rPh>
    <rPh sb="3" eb="5">
      <t>シセツ</t>
    </rPh>
    <phoneticPr fontId="19"/>
  </si>
  <si>
    <t>重要水槽</t>
    <rPh sb="0" eb="2">
      <t>ジュウヨウ</t>
    </rPh>
    <rPh sb="2" eb="4">
      <t>スイソウ</t>
    </rPh>
    <phoneticPr fontId="19"/>
  </si>
  <si>
    <t>一般水槽</t>
    <rPh sb="0" eb="2">
      <t>イッパン</t>
    </rPh>
    <rPh sb="2" eb="4">
      <t>スイソウ</t>
    </rPh>
    <phoneticPr fontId="19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</si>
  <si>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19"/>
  </si>
  <si>
    <t>中間階</t>
    <rPh sb="0" eb="2">
      <t>チュウカン</t>
    </rPh>
    <rPh sb="2" eb="3">
      <t>カイ</t>
    </rPh>
    <phoneticPr fontId="19"/>
  </si>
  <si>
    <t>地階及び１階</t>
    <rPh sb="0" eb="2">
      <t>チカイ</t>
    </rPh>
    <rPh sb="2" eb="3">
      <t>オヨ</t>
    </rPh>
    <rPh sb="5" eb="6">
      <t>カイ</t>
    </rPh>
    <phoneticPr fontId="19"/>
  </si>
  <si>
    <t>断面寸法(mm)</t>
    <rPh sb="0" eb="2">
      <t>ダンメン</t>
    </rPh>
    <rPh sb="2" eb="4">
      <t>スンポウ</t>
    </rPh>
    <phoneticPr fontId="19"/>
  </si>
  <si>
    <t>t(mm)</t>
    <phoneticPr fontId="19"/>
  </si>
  <si>
    <t>断面積(㎠)</t>
    <rPh sb="0" eb="3">
      <t>ダンメンセキ</t>
    </rPh>
    <phoneticPr fontId="19"/>
  </si>
  <si>
    <t>単位重量(N/m)</t>
    <rPh sb="0" eb="2">
      <t>タンイ</t>
    </rPh>
    <rPh sb="2" eb="4">
      <t>ジュウリョウ</t>
    </rPh>
    <phoneticPr fontId="19"/>
  </si>
  <si>
    <t>重心の位置(Cm)</t>
    <rPh sb="0" eb="2">
      <t>ジュウシン</t>
    </rPh>
    <rPh sb="3" eb="5">
      <t>イチ</t>
    </rPh>
    <phoneticPr fontId="19"/>
  </si>
  <si>
    <t>断面2次ﾓｰﾒﾝﾄ(Cm4)</t>
    <rPh sb="0" eb="2">
      <t>ダンメン</t>
    </rPh>
    <rPh sb="3" eb="4">
      <t>ジ</t>
    </rPh>
    <phoneticPr fontId="19"/>
  </si>
  <si>
    <t>断面2次半径(Cm)</t>
    <rPh sb="0" eb="2">
      <t>ダンメン</t>
    </rPh>
    <rPh sb="3" eb="4">
      <t>ジ</t>
    </rPh>
    <rPh sb="4" eb="6">
      <t>ハンケイ</t>
    </rPh>
    <phoneticPr fontId="19"/>
  </si>
  <si>
    <t>断面係数(Cm3)</t>
    <rPh sb="0" eb="2">
      <t>ダンメン</t>
    </rPh>
    <rPh sb="2" eb="4">
      <t>ケイスウ</t>
    </rPh>
    <phoneticPr fontId="19"/>
  </si>
  <si>
    <t>直角方向</t>
    <rPh sb="0" eb="2">
      <t>チョッカク</t>
    </rPh>
    <rPh sb="2" eb="4">
      <t>ホウコウ</t>
    </rPh>
    <phoneticPr fontId="19"/>
  </si>
  <si>
    <t>斜め方向</t>
    <rPh sb="0" eb="1">
      <t>ナナ</t>
    </rPh>
    <rPh sb="2" eb="4">
      <t>ホウコウ</t>
    </rPh>
    <phoneticPr fontId="19"/>
  </si>
  <si>
    <t>A</t>
    <phoneticPr fontId="19"/>
  </si>
  <si>
    <t>Cx</t>
    <phoneticPr fontId="19"/>
  </si>
  <si>
    <t>Cy</t>
    <phoneticPr fontId="19"/>
  </si>
  <si>
    <t>Ix</t>
    <phoneticPr fontId="19"/>
  </si>
  <si>
    <t>Iy</t>
    <phoneticPr fontId="19"/>
  </si>
  <si>
    <t>Iu</t>
    <phoneticPr fontId="19"/>
  </si>
  <si>
    <t>Iv</t>
    <phoneticPr fontId="19"/>
  </si>
  <si>
    <t>ix</t>
    <phoneticPr fontId="19"/>
  </si>
  <si>
    <t>iy</t>
    <phoneticPr fontId="19"/>
  </si>
  <si>
    <t>iu</t>
    <phoneticPr fontId="19"/>
  </si>
  <si>
    <t>iv</t>
    <phoneticPr fontId="19"/>
  </si>
  <si>
    <t>Zx</t>
    <phoneticPr fontId="19"/>
  </si>
  <si>
    <t>Zy</t>
    <phoneticPr fontId="19"/>
  </si>
  <si>
    <t>25*25</t>
    <phoneticPr fontId="19"/>
  </si>
  <si>
    <t>30*30</t>
    <phoneticPr fontId="19"/>
  </si>
  <si>
    <t>40*40</t>
    <phoneticPr fontId="19"/>
  </si>
  <si>
    <t xml:space="preserve"> ℓkは通常設備の場合は、両端ピンとし、両端接合中心間の全長とする。 また、圧縮を受ける部材では、λ&lt;=250を限度とする。λ&gt;250となった場合は中間支承材を設けるか、仮定断面を修正し、iを大きくして再計算する。</t>
    <rPh sb="4" eb="6">
      <t>ツウジョウ</t>
    </rPh>
    <rPh sb="6" eb="8">
      <t>セツビ</t>
    </rPh>
    <rPh sb="9" eb="11">
      <t>バアイ</t>
    </rPh>
    <rPh sb="13" eb="15">
      <t>リョウハシ</t>
    </rPh>
    <rPh sb="20" eb="22">
      <t>リョウハシ</t>
    </rPh>
    <rPh sb="22" eb="24">
      <t>セツゴウ</t>
    </rPh>
    <rPh sb="24" eb="26">
      <t>チュウシン</t>
    </rPh>
    <rPh sb="26" eb="27">
      <t>カン</t>
    </rPh>
    <rPh sb="28" eb="30">
      <t>ゼンチョウ</t>
    </rPh>
    <phoneticPr fontId="19"/>
  </si>
  <si>
    <r>
      <t>(1)採用部材を仮定し、鋼材表より断面積 cm2、断面2次半径 icmを求める。断面2次半径が方向により異なる場合は、</t>
    </r>
    <r>
      <rPr>
        <sz val="11"/>
        <color indexed="10"/>
        <rFont val="ＭＳ 明朝"/>
        <family val="1"/>
        <charset val="128"/>
      </rPr>
      <t>小なる方向</t>
    </r>
    <r>
      <rPr>
        <sz val="11"/>
        <rFont val="ＭＳ 明朝"/>
        <family val="1"/>
        <charset val="128"/>
      </rPr>
      <t>を採用する。</t>
    </r>
    <rPh sb="3" eb="5">
      <t>サイヨウ</t>
    </rPh>
    <rPh sb="5" eb="7">
      <t>ブザイ</t>
    </rPh>
    <rPh sb="8" eb="10">
      <t>カテイ</t>
    </rPh>
    <rPh sb="12" eb="14">
      <t>コウザイ</t>
    </rPh>
    <rPh sb="14" eb="15">
      <t>オモテ</t>
    </rPh>
    <rPh sb="17" eb="20">
      <t>ダンメンセキ</t>
    </rPh>
    <rPh sb="25" eb="27">
      <t>ダンメン</t>
    </rPh>
    <rPh sb="28" eb="29">
      <t>ジ</t>
    </rPh>
    <rPh sb="29" eb="31">
      <t>ハンケイ</t>
    </rPh>
    <rPh sb="36" eb="37">
      <t>モト</t>
    </rPh>
    <rPh sb="40" eb="42">
      <t>ダンメン</t>
    </rPh>
    <rPh sb="43" eb="44">
      <t>ジ</t>
    </rPh>
    <rPh sb="44" eb="46">
      <t>ハンケイ</t>
    </rPh>
    <rPh sb="47" eb="49">
      <t>ホウコウ</t>
    </rPh>
    <rPh sb="52" eb="53">
      <t>コト</t>
    </rPh>
    <rPh sb="55" eb="57">
      <t>バアイ</t>
    </rPh>
    <rPh sb="59" eb="60">
      <t>ショウ</t>
    </rPh>
    <rPh sb="62" eb="64">
      <t>ホウコウ</t>
    </rPh>
    <rPh sb="65" eb="67">
      <t>サイヨウ</t>
    </rPh>
    <phoneticPr fontId="19"/>
  </si>
  <si>
    <t>(2)細長比λは、次式による。    λ= ℓk/i</t>
    <rPh sb="3" eb="4">
      <t>サイ</t>
    </rPh>
    <rPh sb="4" eb="5">
      <t>チョウ</t>
    </rPh>
    <rPh sb="5" eb="6">
      <t>ヒ</t>
    </rPh>
    <rPh sb="9" eb="11">
      <t>ジシキ</t>
    </rPh>
    <phoneticPr fontId="19"/>
  </si>
  <si>
    <t>λ</t>
    <phoneticPr fontId="19"/>
  </si>
  <si>
    <t>fc</t>
    <phoneticPr fontId="19"/>
  </si>
  <si>
    <t>種 類</t>
    <rPh sb="0" eb="1">
      <t>タネ</t>
    </rPh>
    <rPh sb="2" eb="3">
      <t>タグイ</t>
    </rPh>
    <phoneticPr fontId="19"/>
  </si>
  <si>
    <t>規     格</t>
    <rPh sb="0" eb="1">
      <t>タダシ</t>
    </rPh>
    <rPh sb="6" eb="7">
      <t>カク</t>
    </rPh>
    <phoneticPr fontId="19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</si>
  <si>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19"/>
  </si>
  <si>
    <t>引張 ft</t>
    <rPh sb="0" eb="2">
      <t>ヒッパリ</t>
    </rPh>
    <phoneticPr fontId="19"/>
  </si>
  <si>
    <t>圧縮 fc</t>
    <rPh sb="0" eb="2">
      <t>アッシュク</t>
    </rPh>
    <phoneticPr fontId="19"/>
  </si>
  <si>
    <t>曲げ fb</t>
    <rPh sb="0" eb="1">
      <t>マ</t>
    </rPh>
    <phoneticPr fontId="19"/>
  </si>
  <si>
    <t>せん断fs</t>
    <rPh sb="2" eb="3">
      <t>ダン</t>
    </rPh>
    <phoneticPr fontId="19"/>
  </si>
  <si>
    <t>支圧 fe</t>
    <rPh sb="0" eb="1">
      <t>シ</t>
    </rPh>
    <rPh sb="1" eb="2">
      <t>アツ</t>
    </rPh>
    <phoneticPr fontId="19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</si>
  <si>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19"/>
  </si>
  <si>
    <t>SS400 STK400
STKR400  SSC400</t>
    <phoneticPr fontId="19"/>
  </si>
  <si>
    <t>(15.6)</t>
    <phoneticPr fontId="19"/>
  </si>
  <si>
    <t>(9.04)</t>
    <phoneticPr fontId="19"/>
  </si>
  <si>
    <t>ｺﾝｸﾘｰﾄ厚さ(mm)</t>
    <rPh sb="6" eb="7">
      <t>アツ</t>
    </rPh>
    <phoneticPr fontId="19"/>
  </si>
  <si>
    <t>ﾎﾞﾙﾄのねじ有効径
D (cm)</t>
    <rPh sb="7" eb="9">
      <t>ユウコウ</t>
    </rPh>
    <rPh sb="9" eb="10">
      <t>ケイ</t>
    </rPh>
    <phoneticPr fontId="19"/>
  </si>
  <si>
    <t>　　箱体類機器・自立型制御盤ｱﾝｶｰﾎﾞﾙﾄ計算書</t>
    <rPh sb="2" eb="3">
      <t>ハコ</t>
    </rPh>
    <rPh sb="3" eb="4">
      <t>タイ</t>
    </rPh>
    <rPh sb="4" eb="5">
      <t>ルイ</t>
    </rPh>
    <rPh sb="5" eb="7">
      <t>キキ</t>
    </rPh>
    <rPh sb="8" eb="10">
      <t>ジリツ</t>
    </rPh>
    <rPh sb="10" eb="11">
      <t>ガタ</t>
    </rPh>
    <rPh sb="11" eb="13">
      <t>セイギョ</t>
    </rPh>
    <rPh sb="13" eb="14">
      <t>バン</t>
    </rPh>
    <rPh sb="22" eb="25">
      <t>ケイサンショ</t>
    </rPh>
    <phoneticPr fontId="19"/>
  </si>
  <si>
    <t>【1,機器等の内容】</t>
    <rPh sb="3" eb="5">
      <t>キキ</t>
    </rPh>
    <rPh sb="5" eb="6">
      <t>トウ</t>
    </rPh>
    <rPh sb="7" eb="9">
      <t>ナイヨウ</t>
    </rPh>
    <phoneticPr fontId="19"/>
  </si>
  <si>
    <t>1.0 Kgf ≒ 9.8 N とします｡</t>
    <phoneticPr fontId="19"/>
  </si>
  <si>
    <t>箱体</t>
    <rPh sb="0" eb="1">
      <t>ハコ</t>
    </rPh>
    <rPh sb="1" eb="2">
      <t>タイ</t>
    </rPh>
    <phoneticPr fontId="19"/>
  </si>
  <si>
    <t>管径</t>
    <rPh sb="0" eb="1">
      <t>カン</t>
    </rPh>
    <rPh sb="1" eb="2">
      <t>ケイ</t>
    </rPh>
    <phoneticPr fontId="19"/>
  </si>
  <si>
    <t>重量</t>
    <rPh sb="0" eb="2">
      <t>ジュウリョウ</t>
    </rPh>
    <phoneticPr fontId="19"/>
  </si>
  <si>
    <t>Kg/m</t>
    <phoneticPr fontId="19"/>
  </si>
  <si>
    <t>荷重</t>
    <rPh sb="0" eb="2">
      <t>カジュウ</t>
    </rPh>
    <phoneticPr fontId="19"/>
  </si>
  <si>
    <t>1 Kgf = 9.8 N</t>
    <phoneticPr fontId="19"/>
  </si>
  <si>
    <t>ﾀﾞｸﾄの周長(m)</t>
    <rPh sb="5" eb="6">
      <t>シュウ</t>
    </rPh>
    <rPh sb="6" eb="7">
      <t>チョウ</t>
    </rPh>
    <phoneticPr fontId="19"/>
  </si>
  <si>
    <t>保温無</t>
    <rPh sb="0" eb="2">
      <t>ホオン</t>
    </rPh>
    <rPh sb="2" eb="3">
      <t>ム</t>
    </rPh>
    <phoneticPr fontId="19"/>
  </si>
  <si>
    <t>保温有</t>
    <rPh sb="0" eb="2">
      <t>ホオン</t>
    </rPh>
    <rPh sb="2" eb="3">
      <t>ユウ</t>
    </rPh>
    <phoneticPr fontId="19"/>
  </si>
  <si>
    <t>適用階の区分</t>
    <rPh sb="0" eb="2">
      <t>テキヨウ</t>
    </rPh>
    <rPh sb="2" eb="3">
      <t>カイ</t>
    </rPh>
    <rPh sb="4" eb="6">
      <t>クブン</t>
    </rPh>
    <phoneticPr fontId="19"/>
  </si>
  <si>
    <t>重要機器</t>
    <rPh sb="0" eb="2">
      <t>ジュウヨウ</t>
    </rPh>
    <rPh sb="2" eb="4">
      <t>キキ</t>
    </rPh>
    <phoneticPr fontId="19"/>
  </si>
  <si>
    <t>一般機器</t>
    <rPh sb="0" eb="2">
      <t>イッパン</t>
    </rPh>
    <rPh sb="2" eb="4">
      <t>キキ</t>
    </rPh>
    <phoneticPr fontId="19"/>
  </si>
  <si>
    <t>(2.0)</t>
    <phoneticPr fontId="19"/>
  </si>
  <si>
    <t>(1.5)</t>
    <phoneticPr fontId="19"/>
  </si>
  <si>
    <t>(1.0)</t>
    <phoneticPr fontId="19"/>
  </si>
  <si>
    <t>(0.6)</t>
    <phoneticPr fontId="19"/>
  </si>
  <si>
    <t>【 設計用鉛直地震力 】</t>
    <rPh sb="2" eb="5">
      <t>セッケイヨウ</t>
    </rPh>
    <rPh sb="5" eb="7">
      <t>エンチョク</t>
    </rPh>
    <rPh sb="7" eb="9">
      <t>ジシン</t>
    </rPh>
    <rPh sb="9" eb="10">
      <t>チカラ</t>
    </rPh>
    <phoneticPr fontId="19"/>
  </si>
  <si>
    <t xml:space="preserve">  鉛直地震力の1/2とする。</t>
    <phoneticPr fontId="19"/>
  </si>
  <si>
    <t>SS490</t>
    <phoneticPr fontId="19"/>
  </si>
  <si>
    <t>(16.6)</t>
    <phoneticPr fontId="19"/>
  </si>
  <si>
    <t>耐震ｸﾗｽ</t>
    <phoneticPr fontId="19"/>
  </si>
  <si>
    <t>一般施設</t>
    <rPh sb="0" eb="2">
      <t>イッパン</t>
    </rPh>
    <rPh sb="2" eb="4">
      <t>シセツ</t>
    </rPh>
    <phoneticPr fontId="19"/>
  </si>
  <si>
    <t>対象階</t>
    <rPh sb="0" eb="2">
      <t>タイショウ</t>
    </rPh>
    <rPh sb="2" eb="3">
      <t>カイ</t>
    </rPh>
    <phoneticPr fontId="19"/>
  </si>
  <si>
    <t>R階</t>
    <rPh sb="1" eb="2">
      <t>カイ</t>
    </rPh>
    <phoneticPr fontId="19"/>
  </si>
  <si>
    <t>設計水平震度KH</t>
    <rPh sb="0" eb="2">
      <t>セッケイ</t>
    </rPh>
    <rPh sb="2" eb="4">
      <t>スイヘイ</t>
    </rPh>
    <rPh sb="4" eb="6">
      <t>シンド</t>
    </rPh>
    <phoneticPr fontId="19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</si>
  <si>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</si>
  <si>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震度【表1-5より】</t>
    </r>
    <rPh sb="4" eb="6">
      <t>シンド</t>
    </rPh>
    <rPh sb="7" eb="8">
      <t>ヒョウ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</si>
  <si>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上記表より</t>
    </r>
    <rPh sb="2" eb="4">
      <t>ジョウキ</t>
    </rPh>
    <rPh sb="4" eb="5">
      <t>ヒョウ</t>
    </rPh>
    <phoneticPr fontId="19"/>
  </si>
  <si>
    <t xml:space="preserve">    水平震度による転倒ﾓｰﾒﾝﾄ  MH</t>
    <rPh sb="4" eb="6">
      <t>スイヘイ</t>
    </rPh>
    <rPh sb="6" eb="8">
      <t>シンド</t>
    </rPh>
    <rPh sb="11" eb="13">
      <t>テントウ</t>
    </rPh>
    <phoneticPr fontId="19"/>
  </si>
  <si>
    <t>溶接部曲げﾓｰﾒﾝﾄを考慮する場合の加工要領</t>
    <rPh sb="0" eb="2">
      <t>ヨウセツ</t>
    </rPh>
    <rPh sb="2" eb="3">
      <t>ブ</t>
    </rPh>
    <rPh sb="3" eb="4">
      <t>マ</t>
    </rPh>
    <rPh sb="11" eb="13">
      <t>コウリョ</t>
    </rPh>
    <rPh sb="15" eb="17">
      <t>バアイ</t>
    </rPh>
    <rPh sb="18" eb="20">
      <t>カコウ</t>
    </rPh>
    <rPh sb="20" eb="22">
      <t>ヨウリョウ</t>
    </rPh>
    <phoneticPr fontId="19"/>
  </si>
  <si>
    <t>SuS444</t>
    <phoneticPr fontId="19"/>
  </si>
  <si>
    <t>内容物重量W2</t>
    <phoneticPr fontId="19"/>
  </si>
  <si>
    <t>水 4000L</t>
    <rPh sb="0" eb="1">
      <t>ミズ</t>
    </rPh>
    <phoneticPr fontId="19"/>
  </si>
  <si>
    <t>Cm</t>
    <phoneticPr fontId="19"/>
  </si>
  <si>
    <t>S1</t>
    <phoneticPr fontId="19"/>
  </si>
  <si>
    <t>S2</t>
    <phoneticPr fontId="19"/>
  </si>
  <si>
    <t>設計用水平震度KH</t>
    <rPh sb="0" eb="3">
      <t>セッケイヨウ</t>
    </rPh>
    <rPh sb="3" eb="5">
      <t>スイヘイ</t>
    </rPh>
    <rPh sb="5" eb="7">
      <t>シンド</t>
    </rPh>
    <phoneticPr fontId="19"/>
  </si>
  <si>
    <t>設計用垂直震度KV</t>
    <rPh sb="0" eb="3">
      <t>セッケイヨウ</t>
    </rPh>
    <rPh sb="3" eb="5">
      <t>スイチョク</t>
    </rPh>
    <rPh sb="5" eb="7">
      <t>シンド</t>
    </rPh>
    <phoneticPr fontId="19"/>
  </si>
  <si>
    <t>【表-1-4】より</t>
    <rPh sb="1" eb="2">
      <t>ヒョウ</t>
    </rPh>
    <phoneticPr fontId="19"/>
  </si>
  <si>
    <t xml:space="preserve">天井型吊り送風機架台強度計算書 </t>
    <rPh sb="0" eb="2">
      <t>テンジョウ</t>
    </rPh>
    <rPh sb="2" eb="3">
      <t>ガタ</t>
    </rPh>
    <rPh sb="3" eb="4">
      <t>ツ</t>
    </rPh>
    <rPh sb="5" eb="8">
      <t>ソウフウキ</t>
    </rPh>
    <rPh sb="8" eb="10">
      <t>カダイ</t>
    </rPh>
    <rPh sb="10" eb="12">
      <t>キョウド</t>
    </rPh>
    <rPh sb="12" eb="15">
      <t>ケイサンショ</t>
    </rPh>
    <phoneticPr fontId="19"/>
  </si>
  <si>
    <t>この色の欄に数値を入力</t>
    <rPh sb="2" eb="3">
      <t>イロ</t>
    </rPh>
    <rPh sb="4" eb="5">
      <t>ラン</t>
    </rPh>
    <rPh sb="6" eb="8">
      <t>スウチ</t>
    </rPh>
    <rPh sb="9" eb="11">
      <t>ニュウリョク</t>
    </rPh>
    <phoneticPr fontId="19"/>
  </si>
  <si>
    <t>この色の欄は自動的に計算される。</t>
    <rPh sb="2" eb="3">
      <t>イロ</t>
    </rPh>
    <rPh sb="4" eb="5">
      <t>ラン</t>
    </rPh>
    <rPh sb="6" eb="9">
      <t>ジドウテキ</t>
    </rPh>
    <rPh sb="10" eb="12">
      <t>ケイサン</t>
    </rPh>
    <phoneticPr fontId="19"/>
  </si>
  <si>
    <t>(1.5)</t>
    <phoneticPr fontId="19"/>
  </si>
  <si>
    <t>(1.0)</t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</si>
  <si>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 上記【表1-</t>
    </r>
    <r>
      <rPr>
        <sz val="11"/>
        <rFont val="ＭＳ 明朝"/>
        <family val="1"/>
        <charset val="128"/>
      </rPr>
      <t>4より</t>
    </r>
    <r>
      <rPr>
        <sz val="11"/>
        <rFont val="ＭＳ 明朝"/>
        <family val="1"/>
        <charset val="128"/>
      </rPr>
      <t>】</t>
    </r>
    <rPh sb="4" eb="6">
      <t>シンド</t>
    </rPh>
    <rPh sb="7" eb="9">
      <t>ジョウキ</t>
    </rPh>
    <rPh sb="10" eb="11">
      <t>ヒョウ</t>
    </rPh>
    <phoneticPr fontId="19"/>
  </si>
  <si>
    <t>１階</t>
    <rPh sb="1" eb="2">
      <t>カイ</t>
    </rPh>
    <phoneticPr fontId="19"/>
  </si>
  <si>
    <t xml:space="preserve">   送風機の荷重</t>
    <rPh sb="3" eb="6">
      <t>ソウフウキ</t>
    </rPh>
    <rPh sb="7" eb="8">
      <t>カ</t>
    </rPh>
    <rPh sb="8" eb="9">
      <t>ジュウ</t>
    </rPh>
    <phoneticPr fontId="19"/>
  </si>
  <si>
    <t xml:space="preserve">静荷重(Kg) </t>
    <rPh sb="0" eb="1">
      <t>セイ</t>
    </rPh>
    <rPh sb="1" eb="2">
      <t>カ</t>
    </rPh>
    <rPh sb="2" eb="3">
      <t>ジュウ</t>
    </rPh>
    <phoneticPr fontId="19"/>
  </si>
  <si>
    <t>全静荷重(KN)</t>
    <rPh sb="0" eb="1">
      <t>ゼン</t>
    </rPh>
    <phoneticPr fontId="19"/>
  </si>
  <si>
    <t>(1+KV)荷重(KN)</t>
    <rPh sb="6" eb="7">
      <t>カ</t>
    </rPh>
    <rPh sb="7" eb="8">
      <t>ジュウ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</si>
  <si>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短辺方向の</t>
    </r>
    <r>
      <rPr>
        <sz val="11"/>
        <rFont val="ＭＳ 明朝"/>
        <family val="1"/>
        <charset val="128"/>
      </rPr>
      <t>支持間隔(Cm)</t>
    </r>
    <rPh sb="4" eb="6">
      <t>タンペン</t>
    </rPh>
    <rPh sb="6" eb="8">
      <t>ホウコウ</t>
    </rPh>
    <rPh sb="9" eb="11">
      <t>シジ</t>
    </rPh>
    <rPh sb="11" eb="13">
      <t>カンカク</t>
    </rPh>
    <phoneticPr fontId="19"/>
  </si>
  <si>
    <r>
      <t>L2=</t>
    </r>
    <r>
      <rPr>
        <sz val="11"/>
        <rFont val="ＭＳ 明朝"/>
        <family val="1"/>
        <charset val="128"/>
      </rPr>
      <t/>
    </r>
  </si>
  <si>
    <r>
      <t>L3=</t>
    </r>
    <r>
      <rPr>
        <sz val="11"/>
        <rFont val="ＭＳ 明朝"/>
        <family val="1"/>
        <charset val="128"/>
      </rPr>
      <t/>
    </r>
  </si>
  <si>
    <r>
      <t xml:space="preserve"> </t>
    </r>
    <r>
      <rPr>
        <sz val="11"/>
        <rFont val="ＭＳ 明朝"/>
        <family val="1"/>
        <charset val="128"/>
      </rPr>
      <t xml:space="preserve">   長辺方向の</t>
    </r>
    <r>
      <rPr>
        <sz val="11"/>
        <rFont val="ＭＳ 明朝"/>
        <family val="1"/>
        <charset val="128"/>
      </rPr>
      <t>支持間隔(Cm)</t>
    </r>
    <rPh sb="4" eb="6">
      <t>チョウヘン</t>
    </rPh>
    <rPh sb="6" eb="8">
      <t>ホウコウ</t>
    </rPh>
    <rPh sb="9" eb="11">
      <t>シジ</t>
    </rPh>
    <rPh sb="11" eb="13">
      <t>カンカク</t>
    </rPh>
    <phoneticPr fontId="19"/>
  </si>
  <si>
    <r>
      <t>S3=</t>
    </r>
    <r>
      <rPr>
        <sz val="11"/>
        <rFont val="ＭＳ 明朝"/>
        <family val="1"/>
        <charset val="128"/>
      </rPr>
      <t/>
    </r>
    <phoneticPr fontId="19"/>
  </si>
  <si>
    <r>
      <t>S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=</t>
    </r>
    <phoneticPr fontId="19"/>
  </si>
  <si>
    <t xml:space="preserve">    重心等の高さ(Cm)</t>
    <rPh sb="4" eb="6">
      <t>ジュウシン</t>
    </rPh>
    <rPh sb="6" eb="7">
      <t>トウ</t>
    </rPh>
    <rPh sb="8" eb="9">
      <t>タカ</t>
    </rPh>
    <phoneticPr fontId="19"/>
  </si>
  <si>
    <t>【鉛直方向（上方向）の地震応力の検討】</t>
    <rPh sb="1" eb="3">
      <t>エンチョク</t>
    </rPh>
    <rPh sb="3" eb="5">
      <t>ホウコウ</t>
    </rPh>
    <rPh sb="6" eb="7">
      <t>ウエ</t>
    </rPh>
    <rPh sb="7" eb="9">
      <t>ホウコウ</t>
    </rPh>
    <rPh sb="11" eb="13">
      <t>ジシン</t>
    </rPh>
    <rPh sb="13" eb="15">
      <t>オウリョク</t>
    </rPh>
    <rPh sb="16" eb="18">
      <t>ケントウ</t>
    </rPh>
    <phoneticPr fontId="19"/>
  </si>
  <si>
    <t xml:space="preserve">    ac材に掛かる荷重(KN)</t>
    <rPh sb="6" eb="7">
      <t>ザイ</t>
    </rPh>
    <rPh sb="8" eb="9">
      <t>カ</t>
    </rPh>
    <rPh sb="11" eb="12">
      <t>カ</t>
    </rPh>
    <rPh sb="12" eb="13">
      <t>ジュウ</t>
    </rPh>
    <phoneticPr fontId="19"/>
  </si>
  <si>
    <t xml:space="preserve">      a点に掛かる荷重(KN)</t>
    <rPh sb="7" eb="8">
      <t>テン</t>
    </rPh>
    <rPh sb="9" eb="10">
      <t>カ</t>
    </rPh>
    <rPh sb="12" eb="13">
      <t>カ</t>
    </rPh>
    <rPh sb="13" eb="14">
      <t>ジュウ</t>
    </rPh>
    <phoneticPr fontId="19"/>
  </si>
  <si>
    <t xml:space="preserve">      c点に掛かる荷重(KN)</t>
    <rPh sb="7" eb="8">
      <t>テン</t>
    </rPh>
    <rPh sb="9" eb="10">
      <t>カ</t>
    </rPh>
    <rPh sb="12" eb="13">
      <t>カ</t>
    </rPh>
    <rPh sb="13" eb="14">
      <t>ジュウ</t>
    </rPh>
    <phoneticPr fontId="19"/>
  </si>
  <si>
    <t xml:space="preserve">    bd材に掛かる荷重(KN)</t>
    <rPh sb="6" eb="7">
      <t>ザイ</t>
    </rPh>
    <rPh sb="8" eb="9">
      <t>カ</t>
    </rPh>
    <rPh sb="11" eb="12">
      <t>カ</t>
    </rPh>
    <rPh sb="12" eb="13">
      <t>ジュウ</t>
    </rPh>
    <phoneticPr fontId="19"/>
  </si>
  <si>
    <t xml:space="preserve">【床置き型ｴｱｺﾝ架台強度計算書】   </t>
    <rPh sb="1" eb="2">
      <t>ユカ</t>
    </rPh>
    <rPh sb="2" eb="3">
      <t>オ</t>
    </rPh>
    <rPh sb="4" eb="5">
      <t>ガタ</t>
    </rPh>
    <rPh sb="9" eb="11">
      <t>カダイ</t>
    </rPh>
    <rPh sb="11" eb="13">
      <t>キョウド</t>
    </rPh>
    <rPh sb="13" eb="16">
      <t>ケイサンショ</t>
    </rPh>
    <phoneticPr fontId="19"/>
  </si>
  <si>
    <t>検討、確認事項</t>
    <rPh sb="0" eb="2">
      <t>ケントウ</t>
    </rPh>
    <rPh sb="3" eb="5">
      <t>カクニン</t>
    </rPh>
    <rPh sb="5" eb="7">
      <t>ジコウ</t>
    </rPh>
    <phoneticPr fontId="19"/>
  </si>
  <si>
    <t>【基礎ﾃﾞｰﾀｰ：各寸法等の内容】</t>
    <rPh sb="1" eb="3">
      <t>キソ</t>
    </rPh>
    <rPh sb="9" eb="13">
      <t>カクスンポウナド</t>
    </rPh>
    <rPh sb="14" eb="16">
      <t>ナイヨウ</t>
    </rPh>
    <phoneticPr fontId="19"/>
  </si>
  <si>
    <r>
      <t xml:space="preserve"> </t>
    </r>
    <r>
      <rPr>
        <sz val="11"/>
        <rFont val="ＭＳ 明朝"/>
        <family val="1"/>
        <charset val="128"/>
      </rPr>
      <t xml:space="preserve">   震度【表1-4より】</t>
    </r>
    <rPh sb="4" eb="6">
      <t>シンド</t>
    </rPh>
    <rPh sb="7" eb="8">
      <t>ヒョウ</t>
    </rPh>
    <phoneticPr fontId="19"/>
  </si>
  <si>
    <t xml:space="preserve">    荷重【機器仕様書】より</t>
    <rPh sb="4" eb="5">
      <t>カ</t>
    </rPh>
    <rPh sb="5" eb="6">
      <t>ジュウ</t>
    </rPh>
    <rPh sb="7" eb="9">
      <t>キキ</t>
    </rPh>
    <rPh sb="9" eb="12">
      <t>シヨウショ</t>
    </rPh>
    <phoneticPr fontId="19"/>
  </si>
  <si>
    <t>P0=全静荷重(KN)</t>
    <rPh sb="3" eb="4">
      <t>ゼン</t>
    </rPh>
    <phoneticPr fontId="19"/>
  </si>
  <si>
    <t>P1=(1+KV)荷重(KN)</t>
    <rPh sb="9" eb="10">
      <t>カ</t>
    </rPh>
    <rPh sb="10" eb="11">
      <t>ジュウ</t>
    </rPh>
    <phoneticPr fontId="19"/>
  </si>
  <si>
    <r>
      <t>H3=</t>
    </r>
    <r>
      <rPr>
        <sz val="11"/>
        <rFont val="ＭＳ 明朝"/>
        <family val="1"/>
        <charset val="128"/>
      </rPr>
      <t/>
    </r>
    <phoneticPr fontId="19"/>
  </si>
  <si>
    <t xml:space="preserve">  Pc= Pac*(S3+S4)/ST</t>
    <phoneticPr fontId="19"/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</si>
  <si>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19"/>
  </si>
  <si>
    <t>40A</t>
    <phoneticPr fontId="19"/>
  </si>
  <si>
    <t>50A</t>
    <phoneticPr fontId="19"/>
  </si>
  <si>
    <t>65A</t>
    <phoneticPr fontId="19"/>
  </si>
  <si>
    <t>80A</t>
    <phoneticPr fontId="19"/>
  </si>
  <si>
    <t>100A</t>
    <phoneticPr fontId="19"/>
  </si>
  <si>
    <t>125A</t>
    <phoneticPr fontId="19"/>
  </si>
  <si>
    <t>150A</t>
    <phoneticPr fontId="19"/>
  </si>
  <si>
    <t>200A</t>
    <phoneticPr fontId="19"/>
  </si>
  <si>
    <t>250A</t>
    <phoneticPr fontId="19"/>
  </si>
  <si>
    <t>300A</t>
    <phoneticPr fontId="19"/>
  </si>
  <si>
    <t>1.0 Kgf ≒ 9.8 N とします｡</t>
    <phoneticPr fontId="19"/>
  </si>
  <si>
    <t>N/m</t>
    <phoneticPr fontId="19"/>
  </si>
  <si>
    <t>ただし、1 KN=1000 N</t>
    <phoneticPr fontId="19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</si>
  <si>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19"/>
  </si>
  <si>
    <t>Kg/m</t>
    <phoneticPr fontId="19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</si>
  <si>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19"/>
  </si>
  <si>
    <t>(2.0)</t>
    <phoneticPr fontId="19"/>
  </si>
  <si>
    <t>(1.5)</t>
    <phoneticPr fontId="19"/>
  </si>
  <si>
    <t>(1.0)</t>
    <phoneticPr fontId="19"/>
  </si>
  <si>
    <t xml:space="preserve">  鉛直地震力の1/2とする。</t>
    <phoneticPr fontId="19"/>
  </si>
  <si>
    <r>
      <t>【表-1-5】【 水槽類の設計用標準水平震度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1">
      <t>スイソウ</t>
    </rPh>
    <rPh sb="11" eb="12">
      <t>ルイ</t>
    </rPh>
    <rPh sb="13" eb="16">
      <t>セッケイヨウ</t>
    </rPh>
    <rPh sb="16" eb="18">
      <t>ヒョウジュン</t>
    </rPh>
    <rPh sb="18" eb="20">
      <t>スイヘイ</t>
    </rPh>
    <rPh sb="20" eb="22">
      <t>シンド</t>
    </rPh>
    <phoneticPr fontId="19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</si>
  <si>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19"/>
  </si>
  <si>
    <t>(15.6)</t>
    <phoneticPr fontId="19"/>
  </si>
  <si>
    <t>(14.2)</t>
    <phoneticPr fontId="19"/>
  </si>
  <si>
    <t>(18.3)</t>
    <phoneticPr fontId="19"/>
  </si>
  <si>
    <t>(10.5)</t>
    <phoneticPr fontId="19"/>
  </si>
  <si>
    <r>
      <t xml:space="preserve">【表-2-3】　【座屈による許容圧縮応力度 fc (KN/cm2)】    </t>
    </r>
    <r>
      <rPr>
        <sz val="11"/>
        <rFont val="ＭＳ 明朝"/>
        <family val="1"/>
        <charset val="128"/>
      </rPr>
      <t>建築設備耐震設計・施工指針2014年版 P236 転記</t>
    </r>
    <rPh sb="9" eb="10">
      <t>ザ</t>
    </rPh>
    <rPh sb="10" eb="11">
      <t>クツ</t>
    </rPh>
    <rPh sb="14" eb="16">
      <t>キョヨウ</t>
    </rPh>
    <rPh sb="16" eb="18">
      <t>アッシュク</t>
    </rPh>
    <rPh sb="18" eb="20">
      <t>オウリョク</t>
    </rPh>
    <rPh sb="20" eb="21">
      <t>ド</t>
    </rPh>
    <phoneticPr fontId="19"/>
  </si>
  <si>
    <r>
      <t>【 F=235(N/mm2)  (=23.5KN/㎠)鋼材の</t>
    </r>
    <r>
      <rPr>
        <sz val="12"/>
        <color indexed="10"/>
        <rFont val="ＭＳ 明朝"/>
        <family val="1"/>
        <charset val="128"/>
      </rPr>
      <t>長期</t>
    </r>
    <r>
      <rPr>
        <sz val="12"/>
        <rFont val="ＭＳ 明朝"/>
        <family val="1"/>
        <charset val="128"/>
      </rPr>
      <t>許容圧縮応力度(KN/cm2)        (</t>
    </r>
    <r>
      <rPr>
        <sz val="12"/>
        <color indexed="10"/>
        <rFont val="ＭＳ 明朝"/>
        <family val="1"/>
        <charset val="128"/>
      </rPr>
      <t xml:space="preserve"> 短期は</t>
    </r>
    <r>
      <rPr>
        <sz val="12"/>
        <rFont val="ＭＳ 明朝"/>
        <family val="1"/>
        <charset val="128"/>
      </rPr>
      <t>長期の</t>
    </r>
    <r>
      <rPr>
        <sz val="12"/>
        <color indexed="10"/>
        <rFont val="ＭＳ 明朝"/>
        <family val="1"/>
        <charset val="128"/>
      </rPr>
      <t xml:space="preserve">1.5倍 </t>
    </r>
    <r>
      <rPr>
        <sz val="12"/>
        <rFont val="ＭＳ 明朝"/>
        <family val="1"/>
        <charset val="128"/>
      </rPr>
      <t xml:space="preserve">) 】 </t>
    </r>
    <rPh sb="27" eb="29">
      <t>コウザイ</t>
    </rPh>
    <phoneticPr fontId="19"/>
  </si>
  <si>
    <t>λ≦∧の場合　fc0＝Ｆ*((1-（2/5)*(λ/∧)＾2)/(3/2＋(2/3)*(λ/∧)＾2))(N/mm2)       fc= fc0*(1/10)(KN/cm2)</t>
    <rPh sb="4" eb="6">
      <t>バアイ</t>
    </rPh>
    <phoneticPr fontId="19"/>
  </si>
  <si>
    <t>λ＞∧の場合　fc0＝Ｆ*(18/65)/((λ/∧)＾2）(N/mm2)      fc= fc0*(1/10)(KN/cm2)</t>
    <rPh sb="4" eb="6">
      <t>バアイ</t>
    </rPh>
    <phoneticPr fontId="19"/>
  </si>
  <si>
    <t>∧＝1500/((F/1.5)^0.5)   で計算した限界細長比：∧</t>
    <rPh sb="24" eb="26">
      <t>ケイサン</t>
    </rPh>
    <rPh sb="28" eb="30">
      <t>ゲンカイ</t>
    </rPh>
    <rPh sb="30" eb="31">
      <t>ホソ</t>
    </rPh>
    <rPh sb="31" eb="32">
      <t>チョウ</t>
    </rPh>
    <rPh sb="32" eb="33">
      <t>ヒ</t>
    </rPh>
    <phoneticPr fontId="19"/>
  </si>
  <si>
    <t>λ</t>
    <phoneticPr fontId="19"/>
  </si>
  <si>
    <t>fc</t>
    <phoneticPr fontId="19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</si>
  <si>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19"/>
  </si>
  <si>
    <t>t(mm)</t>
    <phoneticPr fontId="19"/>
  </si>
  <si>
    <t>Iu</t>
    <phoneticPr fontId="19"/>
  </si>
  <si>
    <t>Zy</t>
    <phoneticPr fontId="19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</si>
  <si>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19"/>
  </si>
  <si>
    <t>M8*1.25</t>
    <phoneticPr fontId="19"/>
  </si>
  <si>
    <t>M10*1.5</t>
    <phoneticPr fontId="19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</si>
  <si>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19"/>
  </si>
  <si>
    <t>作者 建築設備 の下記のソフトが皆様のお役に立ちます。</t>
    <phoneticPr fontId="19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</si>
  <si>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</si>
  <si>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</si>
  <si>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</si>
  <si>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</si>
  <si>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</si>
  <si>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</si>
  <si>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</si>
  <si>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</si>
  <si>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</si>
  <si>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</si>
  <si>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</si>
  <si>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</si>
  <si>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</si>
  <si>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</si>
  <si>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</si>
  <si>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</si>
  <si>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</si>
  <si>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</si>
  <si>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</si>
  <si>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</si>
  <si>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</si>
  <si>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</si>
  <si>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</si>
  <si>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</si>
  <si>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</si>
  <si>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</si>
  <si>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</si>
  <si>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</si>
  <si>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</si>
  <si>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</si>
  <si>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</si>
  <si>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</si>
  <si>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t>L1</t>
    <phoneticPr fontId="19"/>
  </si>
  <si>
    <t>L2</t>
    <phoneticPr fontId="19"/>
  </si>
  <si>
    <t>H1</t>
    <phoneticPr fontId="19"/>
  </si>
  <si>
    <t>H2</t>
    <phoneticPr fontId="19"/>
  </si>
  <si>
    <t>H3</t>
    <phoneticPr fontId="19"/>
  </si>
  <si>
    <t xml:space="preserve">    荷重の偏芯によるa1、a2の水平材に掛かるの最大荷重の計算</t>
    <rPh sb="4" eb="6">
      <t>カジュウ</t>
    </rPh>
    <rPh sb="7" eb="9">
      <t>ヘンシン</t>
    </rPh>
    <rPh sb="18" eb="20">
      <t>スイヘイ</t>
    </rPh>
    <rPh sb="20" eb="21">
      <t>ザイ</t>
    </rPh>
    <rPh sb="22" eb="23">
      <t>カ</t>
    </rPh>
    <rPh sb="26" eb="28">
      <t>サイダイ</t>
    </rPh>
    <rPh sb="28" eb="30">
      <t>カジュウ</t>
    </rPh>
    <rPh sb="31" eb="33">
      <t>ケイサン</t>
    </rPh>
    <phoneticPr fontId="19"/>
  </si>
  <si>
    <t>1、水平震度による各部の転倒ﾓｰﾒﾝﾄ</t>
    <rPh sb="2" eb="4">
      <t>スイヘイ</t>
    </rPh>
    <rPh sb="4" eb="6">
      <t>シンド</t>
    </rPh>
    <rPh sb="9" eb="11">
      <t>カクブ</t>
    </rPh>
    <rPh sb="12" eb="14">
      <t>テントウ</t>
    </rPh>
    <phoneticPr fontId="19"/>
  </si>
  <si>
    <t>WT1=(W1+W2)*S2/(S1+S2)</t>
    <phoneticPr fontId="19"/>
  </si>
  <si>
    <t>1、柱材の座屈の算定】</t>
    <rPh sb="2" eb="3">
      <t>ハシラ</t>
    </rPh>
    <rPh sb="3" eb="4">
      <t>ザイ</t>
    </rPh>
    <rPh sb="5" eb="6">
      <t>ザ</t>
    </rPh>
    <rPh sb="6" eb="7">
      <t>クツ</t>
    </rPh>
    <rPh sb="8" eb="10">
      <t>サンテイ</t>
    </rPh>
    <phoneticPr fontId="19"/>
  </si>
  <si>
    <t>KN</t>
    <phoneticPr fontId="19"/>
  </si>
  <si>
    <t>この色の欄に数値を入力</t>
    <phoneticPr fontId="19"/>
  </si>
  <si>
    <t>(2.0)</t>
    <phoneticPr fontId="19"/>
  </si>
  <si>
    <t>(1.5)</t>
    <phoneticPr fontId="19"/>
  </si>
  <si>
    <t>(1.0)</t>
    <phoneticPr fontId="19"/>
  </si>
  <si>
    <t>(1.0)</t>
    <phoneticPr fontId="19"/>
  </si>
  <si>
    <t>耐震ｸﾗｽ</t>
    <phoneticPr fontId="19"/>
  </si>
  <si>
    <r>
      <t xml:space="preserve">耐震ｸﾗｽ </t>
    </r>
    <r>
      <rPr>
        <sz val="11"/>
        <rFont val="ＭＳ 明朝"/>
        <family val="1"/>
        <charset val="128"/>
      </rPr>
      <t>A</t>
    </r>
    <phoneticPr fontId="19"/>
  </si>
  <si>
    <t>P1=</t>
    <phoneticPr fontId="19"/>
  </si>
  <si>
    <t>　　上部取り付け部支持間隔(Cm)</t>
    <rPh sb="2" eb="4">
      <t>ジョウブ</t>
    </rPh>
    <rPh sb="4" eb="5">
      <t>ト</t>
    </rPh>
    <rPh sb="6" eb="7">
      <t>ツ</t>
    </rPh>
    <rPh sb="8" eb="9">
      <t>ブ</t>
    </rPh>
    <rPh sb="9" eb="11">
      <t>シジ</t>
    </rPh>
    <rPh sb="11" eb="13">
      <t>カンカク</t>
    </rPh>
    <phoneticPr fontId="19"/>
  </si>
  <si>
    <r>
      <t>L1</t>
    </r>
    <r>
      <rPr>
        <sz val="11"/>
        <rFont val="ＭＳ 明朝"/>
        <family val="1"/>
        <charset val="128"/>
      </rPr>
      <t>=</t>
    </r>
    <phoneticPr fontId="19"/>
  </si>
  <si>
    <t>LL=</t>
    <phoneticPr fontId="19"/>
  </si>
  <si>
    <r>
      <t>S</t>
    </r>
    <r>
      <rPr>
        <sz val="11"/>
        <rFont val="ＭＳ 明朝"/>
        <family val="1"/>
        <charset val="128"/>
      </rPr>
      <t>S</t>
    </r>
    <phoneticPr fontId="19"/>
  </si>
  <si>
    <t>この色の欄に数値を入力</t>
    <phoneticPr fontId="19"/>
  </si>
  <si>
    <t>(2.0)</t>
    <phoneticPr fontId="19"/>
  </si>
  <si>
    <t>(2.0)</t>
    <phoneticPr fontId="19"/>
  </si>
  <si>
    <t>(1.5)</t>
    <phoneticPr fontId="19"/>
  </si>
  <si>
    <t>(1.0)</t>
    <phoneticPr fontId="19"/>
  </si>
  <si>
    <t>(1.0)</t>
    <phoneticPr fontId="19"/>
  </si>
  <si>
    <t>(0.6)</t>
    <phoneticPr fontId="19"/>
  </si>
  <si>
    <t>P=</t>
    <phoneticPr fontId="19"/>
  </si>
  <si>
    <r>
      <t>L1</t>
    </r>
    <r>
      <rPr>
        <sz val="11"/>
        <rFont val="ＭＳ 明朝"/>
        <family val="1"/>
        <charset val="128"/>
      </rPr>
      <t>=</t>
    </r>
    <phoneticPr fontId="19"/>
  </si>
  <si>
    <r>
      <t>L4</t>
    </r>
    <r>
      <rPr>
        <sz val="11"/>
        <rFont val="ＭＳ 明朝"/>
        <family val="1"/>
        <charset val="128"/>
      </rPr>
      <t>=</t>
    </r>
    <phoneticPr fontId="19"/>
  </si>
  <si>
    <t>LT=L1+L2+L3+L4</t>
    <phoneticPr fontId="19"/>
  </si>
  <si>
    <r>
      <t>S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19"/>
  </si>
  <si>
    <r>
      <t>S2=</t>
    </r>
    <r>
      <rPr>
        <sz val="11"/>
        <rFont val="ＭＳ 明朝"/>
        <family val="1"/>
        <charset val="128"/>
      </rPr>
      <t/>
    </r>
    <phoneticPr fontId="19"/>
  </si>
  <si>
    <r>
      <t>ST=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1+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2+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3+</t>
    </r>
    <r>
      <rPr>
        <sz val="11"/>
        <rFont val="ＭＳ 明朝"/>
        <family val="1"/>
        <charset val="128"/>
      </rPr>
      <t>S</t>
    </r>
    <r>
      <rPr>
        <sz val="11"/>
        <rFont val="ＭＳ 明朝"/>
        <family val="1"/>
        <charset val="128"/>
      </rPr>
      <t>4</t>
    </r>
    <phoneticPr fontId="19"/>
  </si>
  <si>
    <r>
      <t>H</t>
    </r>
    <r>
      <rPr>
        <sz val="11"/>
        <rFont val="ＭＳ 明朝"/>
        <family val="1"/>
        <charset val="128"/>
      </rPr>
      <t>1</t>
    </r>
    <r>
      <rPr>
        <sz val="11"/>
        <rFont val="ＭＳ 明朝"/>
        <family val="1"/>
        <charset val="128"/>
      </rPr>
      <t>=</t>
    </r>
    <phoneticPr fontId="19"/>
  </si>
  <si>
    <r>
      <t>H2=</t>
    </r>
    <r>
      <rPr>
        <sz val="11"/>
        <rFont val="ＭＳ 明朝"/>
        <family val="1"/>
        <charset val="128"/>
      </rPr>
      <t/>
    </r>
    <phoneticPr fontId="19"/>
  </si>
  <si>
    <t>１、水平材の曲げの検討</t>
    <phoneticPr fontId="19"/>
  </si>
  <si>
    <t xml:space="preserve">  Pac= P1*L3/(L2+L3)</t>
    <phoneticPr fontId="19"/>
  </si>
  <si>
    <t xml:space="preserve">  Pa= Pac*(S1+S2)/ST</t>
    <phoneticPr fontId="19"/>
  </si>
  <si>
    <t>KN</t>
    <phoneticPr fontId="19"/>
  </si>
  <si>
    <t xml:space="preserve">  Pbd= P1*L2/(L2+L3)</t>
    <phoneticPr fontId="19"/>
  </si>
  <si>
    <t>KN</t>
    <phoneticPr fontId="19"/>
  </si>
  <si>
    <t>KN</t>
    <phoneticPr fontId="19"/>
  </si>
  <si>
    <t>本体重量 W1</t>
    <rPh sb="0" eb="2">
      <t>ホンタイ</t>
    </rPh>
    <rPh sb="2" eb="4">
      <t>ジュウリョウ</t>
    </rPh>
    <phoneticPr fontId="19"/>
  </si>
  <si>
    <t>KN</t>
    <phoneticPr fontId="19"/>
  </si>
  <si>
    <t>N</t>
    <phoneticPr fontId="19"/>
  </si>
  <si>
    <t>Kg</t>
    <phoneticPr fontId="19"/>
  </si>
  <si>
    <t>内容物重量 W2</t>
    <phoneticPr fontId="19"/>
  </si>
  <si>
    <t>水</t>
    <rPh sb="0" eb="1">
      <t>ミズ</t>
    </rPh>
    <phoneticPr fontId="19"/>
  </si>
  <si>
    <t>N</t>
    <phoneticPr fontId="19"/>
  </si>
  <si>
    <t>Kg</t>
    <phoneticPr fontId="19"/>
  </si>
  <si>
    <t>Cm</t>
    <phoneticPr fontId="19"/>
  </si>
  <si>
    <t>L2</t>
    <phoneticPr fontId="19"/>
  </si>
  <si>
    <t>Cm</t>
    <phoneticPr fontId="19"/>
  </si>
  <si>
    <t>LH1</t>
    <phoneticPr fontId="19"/>
  </si>
  <si>
    <t>Cm</t>
    <phoneticPr fontId="19"/>
  </si>
  <si>
    <t>LH2</t>
    <phoneticPr fontId="19"/>
  </si>
  <si>
    <t>Cm</t>
    <phoneticPr fontId="19"/>
  </si>
  <si>
    <t>耐震ｸﾗｽ</t>
    <phoneticPr fontId="19"/>
  </si>
  <si>
    <t>1、地震によるｱﾝｶｰﾎﾞﾙﾄの引き抜きの検討</t>
    <rPh sb="2" eb="4">
      <t>ジシン</t>
    </rPh>
    <rPh sb="16" eb="17">
      <t>ヒ</t>
    </rPh>
    <rPh sb="18" eb="19">
      <t>ヌ</t>
    </rPh>
    <rPh sb="21" eb="23">
      <t>ケントウ</t>
    </rPh>
    <phoneticPr fontId="19"/>
  </si>
  <si>
    <t xml:space="preserve"> MH=KH*(W1+W2)*LH1</t>
    <phoneticPr fontId="19"/>
  </si>
  <si>
    <t>KN・Cm</t>
    <phoneticPr fontId="19"/>
  </si>
  <si>
    <t xml:space="preserve">    水平震度によるｱﾝｶｰﾎﾞﾙﾄの引き抜き力  FH</t>
    <rPh sb="4" eb="6">
      <t>スイヘイ</t>
    </rPh>
    <rPh sb="6" eb="8">
      <t>シンド</t>
    </rPh>
    <rPh sb="22" eb="23">
      <t>キ</t>
    </rPh>
    <rPh sb="24" eb="25">
      <t>　</t>
    </rPh>
    <phoneticPr fontId="19"/>
  </si>
  <si>
    <r>
      <t>　</t>
    </r>
    <r>
      <rPr>
        <sz val="10"/>
        <color rgb="FF555555"/>
        <rFont val="Verdana"/>
        <family val="2"/>
      </rPr>
      <t>2次元cadの 用の図形集 塩ビ継ぎ手、ダクト、鋼管継手、桝等</t>
    </r>
  </si>
  <si>
    <r>
      <t>　</t>
    </r>
    <r>
      <rPr>
        <sz val="10"/>
        <color rgb="FF555555"/>
        <rFont val="Verdana"/>
        <family val="2"/>
      </rPr>
      <t>建築設備における、標準的原価データーを持つ、空調、衛生設備の見積、原価計算ソフト</t>
    </r>
  </si>
  <si>
    <t>●EXCEL2003と同じに使える</t>
  </si>
  <si>
    <r>
      <t>　</t>
    </r>
    <r>
      <rPr>
        <sz val="10"/>
        <color rgb="FF555555"/>
        <rFont val="Verdana"/>
        <family val="2"/>
      </rPr>
      <t>EXCEL2013がリボンでなく、EXCEL2003と同じコマンド表示になる</t>
    </r>
  </si>
  <si>
    <t>●EXCEL2003のコマンド表示で昔のEXCEL</t>
  </si>
  <si>
    <r>
      <t>　</t>
    </r>
    <r>
      <rPr>
        <sz val="10"/>
        <color rgb="FF555555"/>
        <rFont val="Verdana"/>
        <family val="2"/>
      </rPr>
      <t>昔のコマンド表示で昔のままに、だれでも文書ができる コマンド表示なので直感的に使える</t>
    </r>
  </si>
  <si>
    <r>
      <t>　</t>
    </r>
    <r>
      <rPr>
        <sz val="10"/>
        <color rgb="FF555555"/>
        <rFont val="Verdana"/>
        <family val="2"/>
      </rPr>
      <t>建築設備の給水設備配管の設計ソフト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</si>
  <si>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建築設備工事の作業手順・作業仕様を標準仕様書、下水道事業団仕様書に準じて作成</t>
    </r>
  </si>
  <si>
    <r>
      <t>　</t>
    </r>
    <r>
      <rPr>
        <sz val="10"/>
        <color rgb="FF555555"/>
        <rFont val="Verdana"/>
        <family val="2"/>
      </rPr>
      <t>建築設備の空調の熱量計算システム 国交省仕様に準拠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</si>
  <si>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送風機架台、横置圧力水槽、エアコン架台の構造計算が設備の担当者で出来る</t>
    </r>
  </si>
  <si>
    <r>
      <t>　</t>
    </r>
    <r>
      <rPr>
        <sz val="10"/>
        <color rgb="FF555555"/>
        <rFont val="Verdana"/>
        <family val="2"/>
      </rPr>
      <t>建築設備における、配管架台、配管振れ止め、機器架台の耐震計算練習ソフト</t>
    </r>
  </si>
  <si>
    <r>
      <t>　</t>
    </r>
    <r>
      <rPr>
        <sz val="10"/>
        <color rgb="FF555555"/>
        <rFont val="Verdana"/>
        <family val="2"/>
      </rPr>
      <t>サービスタンク・水槽架台、制御盤、キュービクル等耐震計算が設備の担当者で出来る</t>
    </r>
  </si>
  <si>
    <t>●キュービクルアンカー、タンク、ケーブルラック耐震</t>
  </si>
  <si>
    <r>
      <t>　</t>
    </r>
    <r>
      <rPr>
        <sz val="10"/>
        <color rgb="FF555555"/>
        <rFont val="Verdana"/>
        <family val="2"/>
      </rPr>
      <t>キュービクル耐震アンカーボルト、ケーブルラック耐震振れ止め、油小出しタンクの耐震架台</t>
    </r>
  </si>
  <si>
    <r>
      <t>　</t>
    </r>
    <r>
      <rPr>
        <sz val="10"/>
        <color rgb="FF555555"/>
        <rFont val="Verdana"/>
        <family val="2"/>
      </rPr>
      <t>配管架台、振れ止め架台の設計を建築設備の担当者レベル(構造計算の専門家でなくても)で理解できる</t>
    </r>
  </si>
  <si>
    <r>
      <t>　</t>
    </r>
    <r>
      <rPr>
        <sz val="10"/>
        <color rgb="FF555555"/>
        <rFont val="Verdana"/>
        <family val="2"/>
      </rPr>
      <t>建築の空調設備の熱量計算</t>
    </r>
  </si>
  <si>
    <t>●設備の担当の職務</t>
  </si>
  <si>
    <r>
      <t>　</t>
    </r>
    <r>
      <rPr>
        <sz val="10"/>
        <color rgb="FF555555"/>
        <rFont val="Verdana"/>
        <family val="2"/>
      </rPr>
      <t>建築設備の現場担当の提出書類、現場管理の内容</t>
    </r>
  </si>
  <si>
    <r>
      <t>　</t>
    </r>
    <r>
      <rPr>
        <sz val="10"/>
        <color rgb="FF555555"/>
        <rFont val="Verdana"/>
        <family val="2"/>
      </rPr>
      <t>データの必要な「行」を複写して貼り付け、m数などの必要データを入力して集計すれば設計書が出来る</t>
    </r>
  </si>
  <si>
    <t>●設備の職務</t>
  </si>
  <si>
    <r>
      <t>　</t>
    </r>
    <r>
      <rPr>
        <sz val="10"/>
        <color rgb="FF555555"/>
        <rFont val="Verdana"/>
        <family val="2"/>
      </rPr>
      <t>設備の担当の職務内容</t>
    </r>
  </si>
  <si>
    <r>
      <t>　</t>
    </r>
    <r>
      <rPr>
        <sz val="10"/>
        <color rgb="FF555555"/>
        <rFont val="Verdana"/>
        <family val="2"/>
      </rPr>
      <t>床置き、壁取り付けの空調機、天井取り付け送風機の架台の耐震計算ソフト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</si>
  <si>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建築設備の担当者レベル(構造計算の専門家でなくても)で、エアコン等の架台の構造計算を理解できる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</si>
  <si>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建築設備の担当者レベル(構造計算の専門家でなくても)で、ダクト等の振止架台の構造計算を理解できる</t>
    </r>
  </si>
  <si>
    <t>●空調機等箱の耐震、蒸気暖房放熱器の耐震金具の計算書</t>
  </si>
  <si>
    <r>
      <t>　</t>
    </r>
    <r>
      <rPr>
        <sz val="10"/>
        <color rgb="FF555555"/>
        <rFont val="Verdana"/>
        <family val="2"/>
      </rPr>
      <t>建築設備の担当者レベルで、放熱器等の構造計算を理解できるソフトを目指して作りました</t>
    </r>
  </si>
  <si>
    <t>●設備の監督の職務</t>
  </si>
  <si>
    <r>
      <t>　</t>
    </r>
    <r>
      <rPr>
        <sz val="10"/>
        <color rgb="FF555555"/>
        <rFont val="Verdana"/>
        <family val="2"/>
      </rPr>
      <t>建築設備の現場管理の提出書類、現場管理の内容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</si>
  <si>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建築設備の担当者レベル(構造計算の専門家でなくても)で、タンク等の耐震架台の構造計算を理解できる</t>
    </r>
  </si>
  <si>
    <r>
      <t>　</t>
    </r>
    <r>
      <rPr>
        <sz val="10"/>
        <color rgb="FF555555"/>
        <rFont val="Verdana"/>
        <family val="2"/>
      </rPr>
      <t>煙突の計算を行うソフト 単体から4台+3台まで10種類の組合せのドラフト計算が出来る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</si>
  <si>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送風機架台、横置圧力水槽、エアコン架台の構造計算が設備の担当者(構造計算の専門家でなくても)で出来る</t>
    </r>
  </si>
  <si>
    <r>
      <t>　</t>
    </r>
    <r>
      <rPr>
        <sz val="10"/>
        <color rgb="FF555555"/>
        <rFont val="Verdana"/>
        <family val="2"/>
      </rPr>
      <t>空調機の床置き、壁取付け架台、架台無しの耐震計算、送風機の天井取付架台の耐震計算ソフト</t>
    </r>
  </si>
  <si>
    <r>
      <t>　</t>
    </r>
    <r>
      <rPr>
        <sz val="10"/>
        <color rgb="FF555555"/>
        <rFont val="Verdana"/>
        <family val="2"/>
      </rPr>
      <t>1台から最大7台までのボイラーの組み合わせで10種類の煙突のドラフトの計算を行う</t>
    </r>
  </si>
  <si>
    <t>●キュービクル転倒、ケーブルラック、小出しタンク耐震</t>
  </si>
  <si>
    <r>
      <t>　</t>
    </r>
    <r>
      <rPr>
        <sz val="10"/>
        <color rgb="FF555555"/>
        <rFont val="Verdana"/>
        <family val="2"/>
      </rPr>
      <t>建物の空調の熱量計算システム 国交省仕様に準じている</t>
    </r>
  </si>
  <si>
    <r>
      <t>　</t>
    </r>
    <r>
      <rPr>
        <sz val="10"/>
        <color rgb="FF555555"/>
        <rFont val="Verdana"/>
        <family val="2"/>
      </rPr>
      <t>建築設備:管工事における、かんたん電子納品ソフト</t>
    </r>
  </si>
  <si>
    <r>
      <t>　</t>
    </r>
    <r>
      <rPr>
        <sz val="10"/>
        <color rgb="FF555555"/>
        <rFont val="Verdana"/>
        <family val="2"/>
      </rPr>
      <t>シックハウス対策や一般換気計算を簡単に処理できるように、標準化して、ソフト化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</si>
  <si>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建築設備の担当者レベル(構造計算の専門家でなくても)で、配管等の振止架台の構造計算を理解できる</t>
    </r>
  </si>
  <si>
    <r>
      <t>　</t>
    </r>
    <r>
      <rPr>
        <sz val="10"/>
        <color rgb="FF555555"/>
        <rFont val="Verdana"/>
        <family val="2"/>
      </rPr>
      <t>建築設備の給水配管の設計ソフト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</si>
  <si>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建築設備の担当者レベルで、壁・天井配管等の耐震支持架台の構造計算を理解できる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</si>
  <si>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建築設備の担当者レベル(構造計算の専門家でなくても)で、配管等の床置き架台の構造計算を理解できる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</si>
  <si>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建築設備の担当者レベル(構造計算の専門家でなくても)で、送風機等の耐震架台の構造計算を理解できる</t>
    </r>
  </si>
  <si>
    <r>
      <t>　</t>
    </r>
    <r>
      <rPr>
        <sz val="10"/>
        <color rgb="FF555555"/>
        <rFont val="Verdana"/>
        <family val="2"/>
      </rPr>
      <t>jw_cadの配管施工図の図形</t>
    </r>
  </si>
  <si>
    <t>●設備の管理</t>
  </si>
  <si>
    <r>
      <t>　</t>
    </r>
    <r>
      <rPr>
        <sz val="10"/>
        <color rgb="FF555555"/>
        <rFont val="Verdana"/>
        <family val="2"/>
      </rPr>
      <t>設備担当の工事現場管理の項目、その内容とその技術資料を提案</t>
    </r>
  </si>
  <si>
    <r>
      <t>Windows11/10/8/7/Vista/XP/2000/NT/</t>
    </r>
    <r>
      <rPr>
        <b/>
        <sz val="10"/>
        <color rgb="FF0033CC"/>
        <rFont val="ＭＳ ゴシック"/>
        <family val="3"/>
        <charset val="128"/>
      </rPr>
      <t>ビジネス</t>
    </r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</si>
</sst>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38" x14ac:knownFonts="1"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8"/>
      <color indexed="63"/>
      <name val="Arial"/>
      <family val="2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14"/>
      <color indexed="53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color indexed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0"/>
      <color rgb="FF0033CC"/>
      <name val="Verdana"/>
      <family val="2"/>
    </font>
    <font>
      <sz val="10"/>
      <color rgb="FF555555"/>
      <name val="Verdana"/>
      <family val="2"/>
    </font>
    <font>
      <b/>
      <sz val="10"/>
      <color rgb="FF0033CC"/>
      <name val="ＭＳ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4" borderId="1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5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4" fillId="20" borderId="10" xfId="0" applyFont="1" applyFill="1" applyBorder="1" applyAlignment="1">
      <alignment horizontal="center" vertical="center"/>
    </xf>
    <xf numFmtId="0" fontId="0" fillId="20" borderId="10" xfId="0" applyFill="1" applyBorder="1" applyAlignment="1">
      <alignment horizontal="center" vertical="center"/>
    </xf>
    <xf numFmtId="0" fontId="0" fillId="20" borderId="10" xfId="0" applyFill="1" applyBorder="1" applyAlignment="1">
      <alignment horizontal="right" vertical="center"/>
    </xf>
    <xf numFmtId="0" fontId="6" fillId="0" borderId="0" xfId="0" applyFont="1">
      <alignment vertical="center"/>
    </xf>
    <xf numFmtId="0" fontId="0" fillId="18" borderId="10" xfId="0" applyFill="1" applyBorder="1">
      <alignment vertical="center"/>
    </xf>
    <xf numFmtId="0" fontId="0" fillId="0" borderId="0" xfId="0" applyAlignment="1">
      <alignment vertical="center" wrapText="1"/>
    </xf>
    <xf numFmtId="177" fontId="0" fillId="0" borderId="10" xfId="0" applyNumberForma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18" borderId="10" xfId="0" applyFill="1" applyBorder="1" applyAlignment="1">
      <alignment horizontal="right" vertical="center"/>
    </xf>
    <xf numFmtId="0" fontId="23" fillId="0" borderId="0" xfId="0" applyFont="1">
      <alignment vertical="center"/>
    </xf>
    <xf numFmtId="0" fontId="23" fillId="0" borderId="18" xfId="0" quotePrefix="1" applyFont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176" fontId="23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19" borderId="18" xfId="0" applyFill="1" applyBorder="1" applyAlignment="1">
      <alignment horizontal="center" vertical="center"/>
    </xf>
    <xf numFmtId="0" fontId="29" fillId="0" borderId="0" xfId="0" applyFont="1">
      <alignment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0" fillId="18" borderId="10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176" fontId="0" fillId="0" borderId="10" xfId="0" applyNumberForma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0" fillId="19" borderId="2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2" xfId="0" applyBorder="1">
      <alignment vertical="center"/>
    </xf>
    <xf numFmtId="0" fontId="31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>
      <alignment vertical="center"/>
    </xf>
    <xf numFmtId="0" fontId="33" fillId="0" borderId="0" xfId="42" applyAlignment="1">
      <alignment horizontal="left" vertical="center" wrapText="1"/>
    </xf>
    <xf numFmtId="0" fontId="31" fillId="0" borderId="0" xfId="0" applyFont="1">
      <alignment vertical="center"/>
    </xf>
    <xf numFmtId="0" fontId="3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23" fillId="0" borderId="2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76" fontId="6" fillId="0" borderId="21" xfId="0" applyNumberFormat="1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176" fontId="0" fillId="0" borderId="15" xfId="0" quotePrefix="1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4" xfId="0" applyBorder="1">
      <alignment vertical="center"/>
    </xf>
    <xf numFmtId="0" fontId="0" fillId="0" borderId="17" xfId="0" applyBorder="1">
      <alignment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9" fillId="0" borderId="0" xfId="0" applyFont="1">
      <alignment vertical="center"/>
    </xf>
    <xf numFmtId="0" fontId="0" fillId="25" borderId="0" xfId="0" applyFill="1">
      <alignment vertical="center"/>
    </xf>
    <xf numFmtId="0" fontId="22" fillId="0" borderId="0" xfId="0" applyFont="1">
      <alignment vertical="center"/>
    </xf>
    <xf numFmtId="0" fontId="0" fillId="19" borderId="20" xfId="0" applyFill="1" applyBorder="1" applyAlignment="1">
      <alignment horizontal="center" vertical="center"/>
    </xf>
    <xf numFmtId="0" fontId="0" fillId="19" borderId="17" xfId="0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0" fillId="19" borderId="20" xfId="0" applyFill="1" applyBorder="1">
      <alignment vertical="center"/>
    </xf>
    <xf numFmtId="0" fontId="0" fillId="19" borderId="24" xfId="0" applyFill="1" applyBorder="1">
      <alignment vertical="center"/>
    </xf>
    <xf numFmtId="0" fontId="0" fillId="19" borderId="17" xfId="0" applyFill="1" applyBorder="1">
      <alignment vertical="center"/>
    </xf>
    <xf numFmtId="0" fontId="0" fillId="21" borderId="20" xfId="0" applyFill="1" applyBorder="1">
      <alignment vertical="center"/>
    </xf>
    <xf numFmtId="0" fontId="0" fillId="21" borderId="24" xfId="0" applyFill="1" applyBorder="1">
      <alignment vertical="center"/>
    </xf>
    <xf numFmtId="0" fontId="0" fillId="21" borderId="17" xfId="0" applyFill="1" applyBorder="1">
      <alignment vertical="center"/>
    </xf>
    <xf numFmtId="0" fontId="0" fillId="18" borderId="20" xfId="0" applyFill="1" applyBorder="1">
      <alignment vertical="center"/>
    </xf>
    <xf numFmtId="0" fontId="0" fillId="18" borderId="24" xfId="0" applyFill="1" applyBorder="1">
      <alignment vertical="center"/>
    </xf>
    <xf numFmtId="0" fontId="0" fillId="18" borderId="17" xfId="0" applyFill="1" applyBorder="1">
      <alignment vertical="center"/>
    </xf>
    <xf numFmtId="176" fontId="0" fillId="19" borderId="10" xfId="0" applyNumberFormat="1" applyFill="1" applyBorder="1" applyAlignment="1">
      <alignment horizontal="center" vertical="center"/>
    </xf>
    <xf numFmtId="0" fontId="28" fillId="0" borderId="0" xfId="0" applyFont="1">
      <alignment vertical="center"/>
    </xf>
    <xf numFmtId="0" fontId="0" fillId="0" borderId="10" xfId="0" applyBorder="1">
      <alignment vertical="center"/>
    </xf>
    <xf numFmtId="0" fontId="6" fillId="0" borderId="10" xfId="0" applyFont="1" applyBorder="1">
      <alignment vertical="center"/>
    </xf>
    <xf numFmtId="0" fontId="0" fillId="22" borderId="10" xfId="0" applyFill="1" applyBorder="1" applyAlignment="1">
      <alignment horizontal="center" vertical="center"/>
    </xf>
    <xf numFmtId="0" fontId="0" fillId="25" borderId="16" xfId="0" applyFill="1" applyBorder="1">
      <alignment vertical="center"/>
    </xf>
    <xf numFmtId="176" fontId="6" fillId="0" borderId="15" xfId="0" applyNumberFormat="1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0" xfId="0" applyFont="1" applyBorder="1" applyAlignment="1">
      <alignment horizontal="center" vertical="center"/>
    </xf>
    <xf numFmtId="0" fontId="6" fillId="19" borderId="10" xfId="0" applyFont="1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9" borderId="10" xfId="0" applyFill="1" applyBorder="1">
      <alignment vertical="center"/>
    </xf>
    <xf numFmtId="0" fontId="0" fillId="18" borderId="10" xfId="0" applyFill="1" applyBorder="1">
      <alignment vertical="center"/>
    </xf>
    <xf numFmtId="0" fontId="6" fillId="19" borderId="20" xfId="0" applyFont="1" applyFill="1" applyBorder="1" applyAlignment="1">
      <alignment horizontal="center" vertical="center"/>
    </xf>
    <xf numFmtId="0" fontId="6" fillId="19" borderId="17" xfId="0" applyFont="1" applyFill="1" applyBorder="1" applyAlignment="1">
      <alignment horizontal="center" vertical="center"/>
    </xf>
    <xf numFmtId="176" fontId="6" fillId="19" borderId="10" xfId="0" applyNumberFormat="1" applyFont="1" applyFill="1" applyBorder="1" applyAlignment="1">
      <alignment horizontal="center" vertical="center"/>
    </xf>
    <xf numFmtId="0" fontId="6" fillId="18" borderId="10" xfId="0" applyFont="1" applyFill="1" applyBorder="1" applyAlignment="1">
      <alignment horizontal="center" vertical="center"/>
    </xf>
    <xf numFmtId="0" fontId="23" fillId="18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6" fillId="21" borderId="10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18" borderId="20" xfId="0" applyFont="1" applyFill="1" applyBorder="1" applyAlignment="1">
      <alignment horizontal="center" vertical="center"/>
    </xf>
    <xf numFmtId="0" fontId="6" fillId="18" borderId="17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24" borderId="20" xfId="0" applyFill="1" applyBorder="1">
      <alignment vertical="center"/>
    </xf>
    <xf numFmtId="0" fontId="0" fillId="24" borderId="24" xfId="0" applyFill="1" applyBorder="1">
      <alignment vertical="center"/>
    </xf>
    <xf numFmtId="0" fontId="0" fillId="24" borderId="17" xfId="0" applyFill="1" applyBorder="1">
      <alignment vertical="center"/>
    </xf>
    <xf numFmtId="0" fontId="30" fillId="0" borderId="0" xfId="0" applyFont="1">
      <alignment vertical="center"/>
    </xf>
    <xf numFmtId="0" fontId="23" fillId="23" borderId="10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FFFF99"/>
      <color rgb="FFFFFF66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10</xdr:col>
      <xdr:colOff>137160</xdr:colOff>
      <xdr:row>19</xdr:row>
      <xdr:rowOff>45720</xdr:rowOff>
    </xdr:from>
    <xdr:to>
      <xdr:col>12</xdr:col>
      <xdr:colOff>45720</xdr:colOff>
      <xdr:row>24</xdr:row>
      <xdr:rowOff>76200</xdr:rowOff>
    </xdr:to>
    <xdr:grpSp>
      <xdr:nvGrpSpPr>
        <xdr:cNvPr id="53" name="Group 37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GrpSpPr>
          <a:grpSpLocks/>
        </xdr:cNvGrpSpPr>
      </xdr:nvGrpSpPr>
      <xdr:grpSpPr bwMode="auto">
        <a:xfrm>
          <a:off x="5394960" y="3810000"/>
          <a:ext cx="960120" cy="1021080"/>
          <a:chOff x="504" y="758"/>
          <a:chExt cx="111" cy="108"/>
        </a:xfrm>
      </xdr:grpSpPr>
      <xdr:sp macro="" textlink="">
        <xdr:nvSpPr>
          <xdr:cNvPr id="54" name="Rectangle 5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5" name="Rectangle 6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6" name="Rectangle 7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7" name="Rectangle 8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8" name="Rectangle 9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9" name="Rectangle 10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" name="Rectangle 11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" name="Rectangle 12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" name="Rectangle 13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" name="Line 15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6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9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Line 20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" name="Line 23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24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25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28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29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30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31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19</xdr:row>
      <xdr:rowOff>38100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7048500" y="53816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20</xdr:row>
      <xdr:rowOff>15240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7033260" y="55492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21</xdr:row>
      <xdr:rowOff>99060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7048500" y="58235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22</xdr:row>
      <xdr:rowOff>99060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7063740" y="6014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23</xdr:row>
      <xdr:rowOff>60960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7071360" y="61664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3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3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3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3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3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3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3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3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3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3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3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3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297180</xdr:colOff>
      <xdr:row>6</xdr:row>
      <xdr:rowOff>144780</xdr:rowOff>
    </xdr:from>
    <xdr:ext cx="60960" cy="16764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6835140" y="160782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236220</xdr:colOff>
      <xdr:row>7</xdr:row>
      <xdr:rowOff>53340</xdr:rowOff>
    </xdr:from>
    <xdr:ext cx="60960" cy="16764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6774180" y="1714500"/>
          <a:ext cx="6096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16</xdr:col>
      <xdr:colOff>365760</xdr:colOff>
      <xdr:row>1</xdr:row>
      <xdr:rowOff>7620</xdr:rowOff>
    </xdr:from>
    <xdr:to>
      <xdr:col>23</xdr:col>
      <xdr:colOff>510540</xdr:colOff>
      <xdr:row>39</xdr:row>
      <xdr:rowOff>83820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1720" y="480060"/>
          <a:ext cx="4450080" cy="7627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6" name="Group 37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GrpSpPr>
          <a:grpSpLocks/>
        </xdr:cNvGrpSpPr>
      </xdr:nvGrpSpPr>
      <xdr:grpSpPr bwMode="auto">
        <a:xfrm>
          <a:off x="6080760" y="8115300"/>
          <a:ext cx="1112520" cy="1021080"/>
          <a:chOff x="504" y="758"/>
          <a:chExt cx="111" cy="108"/>
        </a:xfrm>
      </xdr:grpSpPr>
      <xdr:sp macro="" textlink="">
        <xdr:nvSpPr>
          <xdr:cNvPr id="37" name="Rectangle 5">
            <a:extLst>
              <a:ext uri="{FF2B5EF4-FFF2-40B4-BE49-F238E27FC236}">
                <a16:creationId xmlns:a16="http://schemas.microsoft.com/office/drawing/2014/main" id="{00000000-0008-0000-05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" name="Rectangle 6">
            <a:extLst>
              <a:ext uri="{FF2B5EF4-FFF2-40B4-BE49-F238E27FC236}">
                <a16:creationId xmlns:a16="http://schemas.microsoft.com/office/drawing/2014/main" id="{00000000-0008-0000-05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" name="Rectangle 7">
            <a:extLst>
              <a:ext uri="{FF2B5EF4-FFF2-40B4-BE49-F238E27FC236}">
                <a16:creationId xmlns:a16="http://schemas.microsoft.com/office/drawing/2014/main" id="{00000000-0008-0000-05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" name="Rectangle 8">
            <a:extLst>
              <a:ext uri="{FF2B5EF4-FFF2-40B4-BE49-F238E27FC236}">
                <a16:creationId xmlns:a16="http://schemas.microsoft.com/office/drawing/2014/main" id="{00000000-0008-0000-05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" name="Rectangle 9">
            <a:extLst>
              <a:ext uri="{FF2B5EF4-FFF2-40B4-BE49-F238E27FC236}">
                <a16:creationId xmlns:a16="http://schemas.microsoft.com/office/drawing/2014/main" id="{00000000-0008-0000-05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2" name="Rectangle 10">
            <a:extLst>
              <a:ext uri="{FF2B5EF4-FFF2-40B4-BE49-F238E27FC236}">
                <a16:creationId xmlns:a16="http://schemas.microsoft.com/office/drawing/2014/main" id="{00000000-0008-0000-05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3" name="Rectangle 11">
            <a:extLst>
              <a:ext uri="{FF2B5EF4-FFF2-40B4-BE49-F238E27FC236}">
                <a16:creationId xmlns:a16="http://schemas.microsoft.com/office/drawing/2014/main" id="{00000000-0008-0000-05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4" name="Rectangle 12">
            <a:extLst>
              <a:ext uri="{FF2B5EF4-FFF2-40B4-BE49-F238E27FC236}">
                <a16:creationId xmlns:a16="http://schemas.microsoft.com/office/drawing/2014/main" id="{00000000-0008-0000-05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5" name="Rectangle 13">
            <a:extLst>
              <a:ext uri="{FF2B5EF4-FFF2-40B4-BE49-F238E27FC236}">
                <a16:creationId xmlns:a16="http://schemas.microsoft.com/office/drawing/2014/main" id="{00000000-0008-0000-05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6" name="Line 15">
            <a:extLst>
              <a:ext uri="{FF2B5EF4-FFF2-40B4-BE49-F238E27FC236}">
                <a16:creationId xmlns:a16="http://schemas.microsoft.com/office/drawing/2014/main" id="{00000000-0008-0000-0500-00002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16">
            <a:extLst>
              <a:ext uri="{FF2B5EF4-FFF2-40B4-BE49-F238E27FC236}">
                <a16:creationId xmlns:a16="http://schemas.microsoft.com/office/drawing/2014/main" id="{00000000-0008-0000-0500-00002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Line 17">
            <a:extLst>
              <a:ext uri="{FF2B5EF4-FFF2-40B4-BE49-F238E27FC236}">
                <a16:creationId xmlns:a16="http://schemas.microsoft.com/office/drawing/2014/main" id="{00000000-0008-0000-0500-00003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Line 19">
            <a:extLst>
              <a:ext uri="{FF2B5EF4-FFF2-40B4-BE49-F238E27FC236}">
                <a16:creationId xmlns:a16="http://schemas.microsoft.com/office/drawing/2014/main" id="{00000000-0008-0000-0500-00003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Line 20">
            <a:extLst>
              <a:ext uri="{FF2B5EF4-FFF2-40B4-BE49-F238E27FC236}">
                <a16:creationId xmlns:a16="http://schemas.microsoft.com/office/drawing/2014/main" id="{00000000-0008-0000-0500-00003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23">
            <a:extLst>
              <a:ext uri="{FF2B5EF4-FFF2-40B4-BE49-F238E27FC236}">
                <a16:creationId xmlns:a16="http://schemas.microsoft.com/office/drawing/2014/main" id="{00000000-0008-0000-0500-000033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" name="Line 24">
            <a:extLst>
              <a:ext uri="{FF2B5EF4-FFF2-40B4-BE49-F238E27FC236}">
                <a16:creationId xmlns:a16="http://schemas.microsoft.com/office/drawing/2014/main" id="{00000000-0008-0000-0500-00003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" name="Line 25">
            <a:extLst>
              <a:ext uri="{FF2B5EF4-FFF2-40B4-BE49-F238E27FC236}">
                <a16:creationId xmlns:a16="http://schemas.microsoft.com/office/drawing/2014/main" id="{00000000-0008-0000-0500-00003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27">
            <a:extLst>
              <a:ext uri="{FF2B5EF4-FFF2-40B4-BE49-F238E27FC236}">
                <a16:creationId xmlns:a16="http://schemas.microsoft.com/office/drawing/2014/main" id="{00000000-0008-0000-0500-00003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" name="Line 28">
            <a:extLst>
              <a:ext uri="{FF2B5EF4-FFF2-40B4-BE49-F238E27FC236}">
                <a16:creationId xmlns:a16="http://schemas.microsoft.com/office/drawing/2014/main" id="{00000000-0008-0000-0500-00003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" name="Line 29">
            <a:extLst>
              <a:ext uri="{FF2B5EF4-FFF2-40B4-BE49-F238E27FC236}">
                <a16:creationId xmlns:a16="http://schemas.microsoft.com/office/drawing/2014/main" id="{00000000-0008-0000-0500-00003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" name="Line 30">
            <a:extLst>
              <a:ext uri="{FF2B5EF4-FFF2-40B4-BE49-F238E27FC236}">
                <a16:creationId xmlns:a16="http://schemas.microsoft.com/office/drawing/2014/main" id="{00000000-0008-0000-0500-00003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8" name="Line 31">
            <a:extLst>
              <a:ext uri="{FF2B5EF4-FFF2-40B4-BE49-F238E27FC236}">
                <a16:creationId xmlns:a16="http://schemas.microsoft.com/office/drawing/2014/main" id="{00000000-0008-0000-0500-00003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59" name="Text Box 32">
          <a:extLst>
            <a:ext uri="{FF2B5EF4-FFF2-40B4-BE49-F238E27FC236}">
              <a16:creationId xmlns:a16="http://schemas.microsoft.com/office/drawing/2014/main" id="{00000000-0008-0000-0500-00003B000000}"/>
            </a:ext>
          </a:extLst>
        </xdr:cNvPr>
        <xdr:cNvSpPr txBox="1">
          <a:spLocks noChangeArrowheads="1"/>
        </xdr:cNvSpPr>
      </xdr:nvSpPr>
      <xdr:spPr bwMode="auto">
        <a:xfrm>
          <a:off x="7981950" y="1454467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60" name="Text Box 33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 txBox="1">
          <a:spLocks noChangeArrowheads="1"/>
        </xdr:cNvSpPr>
      </xdr:nvSpPr>
      <xdr:spPr bwMode="auto">
        <a:xfrm>
          <a:off x="7966710" y="1471231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61" name="Text Box 34">
          <a:extLst>
            <a:ext uri="{FF2B5EF4-FFF2-40B4-BE49-F238E27FC236}">
              <a16:creationId xmlns:a16="http://schemas.microsoft.com/office/drawing/2014/main" id="{00000000-0008-0000-0500-00003D000000}"/>
            </a:ext>
          </a:extLst>
        </xdr:cNvPr>
        <xdr:cNvSpPr txBox="1">
          <a:spLocks noChangeArrowheads="1"/>
        </xdr:cNvSpPr>
      </xdr:nvSpPr>
      <xdr:spPr bwMode="auto">
        <a:xfrm>
          <a:off x="7981950" y="1498663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62" name="Text Box 35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 txBox="1">
          <a:spLocks noChangeArrowheads="1"/>
        </xdr:cNvSpPr>
      </xdr:nvSpPr>
      <xdr:spPr bwMode="auto">
        <a:xfrm>
          <a:off x="7997190" y="151771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 txBox="1">
          <a:spLocks noChangeArrowheads="1"/>
        </xdr:cNvSpPr>
      </xdr:nvSpPr>
      <xdr:spPr bwMode="auto">
        <a:xfrm>
          <a:off x="8004810" y="153295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15</xdr:col>
      <xdr:colOff>185761</xdr:colOff>
      <xdr:row>27</xdr:row>
      <xdr:rowOff>76200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"/>
          <a:ext cx="10120336" cy="527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152400</xdr:colOff>
      <xdr:row>30</xdr:row>
      <xdr:rowOff>144780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pSpPr/>
      </xdr:nvGrpSpPr>
      <xdr:grpSpPr>
        <a:xfrm>
          <a:off x="0" y="472440"/>
          <a:ext cx="3307080" cy="5890260"/>
          <a:chOff x="0" y="476250"/>
          <a:chExt cx="3638550" cy="5945505"/>
        </a:xfrm>
      </xdr:grpSpPr>
      <xdr:pic>
        <xdr:nvPicPr>
          <xdr:cNvPr id="1321" name="Picture 297">
            <a:extLst>
              <a:ext uri="{FF2B5EF4-FFF2-40B4-BE49-F238E27FC236}">
                <a16:creationId xmlns:a16="http://schemas.microsoft.com/office/drawing/2014/main" id="{00000000-0008-0000-0600-00002905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476250"/>
            <a:ext cx="3638550" cy="594550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600-000002000000}"/>
              </a:ext>
            </a:extLst>
          </xdr:cNvPr>
          <xdr:cNvSpPr txBox="1"/>
        </xdr:nvSpPr>
        <xdr:spPr>
          <a:xfrm>
            <a:off x="600075" y="2143125"/>
            <a:ext cx="412229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a1</a:t>
            </a: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SpPr txBox="1"/>
        </xdr:nvSpPr>
        <xdr:spPr>
          <a:xfrm>
            <a:off x="1971675" y="2038350"/>
            <a:ext cx="412229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a2</a:t>
            </a:r>
            <a:endParaRPr kumimoji="1" lang="ja-JP" altLang="en-US" sz="1800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 txBox="1"/>
        </xdr:nvSpPr>
        <xdr:spPr>
          <a:xfrm>
            <a:off x="552450" y="4762500"/>
            <a:ext cx="42293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b1</a:t>
            </a:r>
            <a:endParaRPr kumimoji="1" lang="ja-JP" altLang="en-US" sz="18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SpPr txBox="1"/>
        </xdr:nvSpPr>
        <xdr:spPr>
          <a:xfrm>
            <a:off x="1971675" y="4705350"/>
            <a:ext cx="42293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b2</a:t>
            </a:r>
            <a:endParaRPr kumimoji="1" lang="ja-JP" altLang="en-US" sz="18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 txBox="1"/>
        </xdr:nvSpPr>
        <xdr:spPr>
          <a:xfrm>
            <a:off x="571500" y="5210175"/>
            <a:ext cx="39927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c1</a:t>
            </a:r>
            <a:endParaRPr kumimoji="1" lang="ja-JP" altLang="en-US" sz="18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 txBox="1"/>
        </xdr:nvSpPr>
        <xdr:spPr>
          <a:xfrm>
            <a:off x="1971675" y="5191125"/>
            <a:ext cx="399276" cy="3741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en-US" altLang="ja-JP" sz="1800"/>
              <a:t>c2</a:t>
            </a:r>
            <a:endParaRPr kumimoji="1" lang="ja-JP" altLang="en-US" sz="18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641985</xdr:colOff>
      <xdr:row>1</xdr:row>
      <xdr:rowOff>60960</xdr:rowOff>
    </xdr:from>
    <xdr:to>
      <xdr:col>22</xdr:col>
      <xdr:colOff>476250</xdr:colOff>
      <xdr:row>31</xdr:row>
      <xdr:rowOff>175260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3735" y="337185"/>
          <a:ext cx="3939540" cy="6115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10</xdr:col>
      <xdr:colOff>137160</xdr:colOff>
      <xdr:row>37</xdr:row>
      <xdr:rowOff>45720</xdr:rowOff>
    </xdr:from>
    <xdr:to>
      <xdr:col>12</xdr:col>
      <xdr:colOff>45720</xdr:colOff>
      <xdr:row>42</xdr:row>
      <xdr:rowOff>76200</xdr:rowOff>
    </xdr:to>
    <xdr:grpSp>
      <xdr:nvGrpSpPr>
        <xdr:cNvPr id="3" name="Group 3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>
          <a:grpSpLocks/>
        </xdr:cNvGrpSpPr>
      </xdr:nvGrpSpPr>
      <xdr:grpSpPr bwMode="auto">
        <a:xfrm>
          <a:off x="6233160" y="7452360"/>
          <a:ext cx="929640" cy="1021080"/>
          <a:chOff x="504" y="758"/>
          <a:chExt cx="111" cy="108"/>
        </a:xfrm>
      </xdr:grpSpPr>
      <xdr:sp macro="" textlink="">
        <xdr:nvSpPr>
          <xdr:cNvPr id="4" name="Rectangle 5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6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7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8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9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10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11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2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13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6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7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3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4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5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7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8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9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0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1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37</xdr:row>
      <xdr:rowOff>35560</xdr:rowOff>
    </xdr:from>
    <xdr:ext cx="249299" cy="168508"/>
    <xdr:sp macro="" textlink="">
      <xdr:nvSpPr>
        <xdr:cNvPr id="26" name="Text Box 3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 txBox="1">
          <a:spLocks noChangeArrowheads="1"/>
        </xdr:cNvSpPr>
      </xdr:nvSpPr>
      <xdr:spPr bwMode="auto">
        <a:xfrm>
          <a:off x="7981950" y="74745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38</xdr:row>
      <xdr:rowOff>12700</xdr:rowOff>
    </xdr:from>
    <xdr:ext cx="364715" cy="168508"/>
    <xdr:sp macro="" textlink="">
      <xdr:nvSpPr>
        <xdr:cNvPr id="27" name="Text Box 3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 txBox="1">
          <a:spLocks noChangeArrowheads="1"/>
        </xdr:cNvSpPr>
      </xdr:nvSpPr>
      <xdr:spPr bwMode="auto">
        <a:xfrm>
          <a:off x="7966710" y="764222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39</xdr:row>
      <xdr:rowOff>104140</xdr:rowOff>
    </xdr:from>
    <xdr:ext cx="364715" cy="168508"/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 txBox="1">
          <a:spLocks noChangeArrowheads="1"/>
        </xdr:cNvSpPr>
      </xdr:nvSpPr>
      <xdr:spPr bwMode="auto">
        <a:xfrm>
          <a:off x="7981950" y="79241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40</xdr:row>
      <xdr:rowOff>96520</xdr:rowOff>
    </xdr:from>
    <xdr:ext cx="249299" cy="168508"/>
    <xdr:sp macro="" textlink="">
      <xdr:nvSpPr>
        <xdr:cNvPr id="29" name="Text Box 3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 txBox="1">
          <a:spLocks noChangeArrowheads="1"/>
        </xdr:cNvSpPr>
      </xdr:nvSpPr>
      <xdr:spPr bwMode="auto">
        <a:xfrm>
          <a:off x="7997190" y="810704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41</xdr:row>
      <xdr:rowOff>58420</xdr:rowOff>
    </xdr:from>
    <xdr:ext cx="249299" cy="168508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 txBox="1">
          <a:spLocks noChangeArrowheads="1"/>
        </xdr:cNvSpPr>
      </xdr:nvSpPr>
      <xdr:spPr bwMode="auto">
        <a:xfrm>
          <a:off x="8004810" y="825944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528171</xdr:colOff>
      <xdr:row>32</xdr:row>
      <xdr:rowOff>66675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"/>
          <a:ext cx="5938371" cy="6267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76200</xdr:colOff>
      <xdr:row>1</xdr:row>
      <xdr:rowOff>45720</xdr:rowOff>
    </xdr:from>
    <xdr:to>
      <xdr:col>21</xdr:col>
      <xdr:colOff>457200</xdr:colOff>
      <xdr:row>31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321945"/>
          <a:ext cx="3848100" cy="5993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30479</xdr:colOff>
      <xdr:row>1</xdr:row>
      <xdr:rowOff>47625</xdr:rowOff>
    </xdr:from>
    <xdr:to>
      <xdr:col>10</xdr:col>
      <xdr:colOff>601088</xdr:colOff>
      <xdr:row>32</xdr:row>
      <xdr:rowOff>190500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" y="323850"/>
          <a:ext cx="7238109" cy="634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137160</xdr:colOff>
      <xdr:row>41</xdr:row>
      <xdr:rowOff>45720</xdr:rowOff>
    </xdr:from>
    <xdr:to>
      <xdr:col>12</xdr:col>
      <xdr:colOff>45720</xdr:colOff>
      <xdr:row>46</xdr:row>
      <xdr:rowOff>76200</xdr:rowOff>
    </xdr:to>
    <xdr:grpSp>
      <xdr:nvGrpSpPr>
        <xdr:cNvPr id="4" name="Group 37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pSpPr>
          <a:grpSpLocks/>
        </xdr:cNvGrpSpPr>
      </xdr:nvGrpSpPr>
      <xdr:grpSpPr bwMode="auto">
        <a:xfrm>
          <a:off x="6156960" y="8244840"/>
          <a:ext cx="1112520" cy="1021080"/>
          <a:chOff x="504" y="758"/>
          <a:chExt cx="111" cy="108"/>
        </a:xfrm>
      </xdr:grpSpPr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9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12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Rectangle 13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" name="Line 15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6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7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3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4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5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7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8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9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0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31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41</xdr:row>
      <xdr:rowOff>38100</xdr:rowOff>
    </xdr:from>
    <xdr:ext cx="249299" cy="168508"/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>
          <a:spLocks noChangeArrowheads="1"/>
        </xdr:cNvSpPr>
      </xdr:nvSpPr>
      <xdr:spPr bwMode="auto">
        <a:xfrm>
          <a:off x="8077200" y="827722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42</xdr:row>
      <xdr:rowOff>15240</xdr:rowOff>
    </xdr:from>
    <xdr:ext cx="364715" cy="168508"/>
    <xdr:sp macro="" textlink="">
      <xdr:nvSpPr>
        <xdr:cNvPr id="28" name="Text Box 33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 txBox="1">
          <a:spLocks noChangeArrowheads="1"/>
        </xdr:cNvSpPr>
      </xdr:nvSpPr>
      <xdr:spPr bwMode="auto">
        <a:xfrm>
          <a:off x="8061960" y="844486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43</xdr:row>
      <xdr:rowOff>99060</xdr:rowOff>
    </xdr:from>
    <xdr:ext cx="364715" cy="168508"/>
    <xdr:sp macro="" textlink="">
      <xdr:nvSpPr>
        <xdr:cNvPr id="29" name="Text Box 34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 txBox="1">
          <a:spLocks noChangeArrowheads="1"/>
        </xdr:cNvSpPr>
      </xdr:nvSpPr>
      <xdr:spPr bwMode="auto">
        <a:xfrm>
          <a:off x="8077200" y="871918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44</xdr:row>
      <xdr:rowOff>99060</xdr:rowOff>
    </xdr:from>
    <xdr:ext cx="249299" cy="168508"/>
    <xdr:sp macro="" textlink="">
      <xdr:nvSpPr>
        <xdr:cNvPr id="30" name="Text Box 35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>
          <a:spLocks noChangeArrowheads="1"/>
        </xdr:cNvSpPr>
      </xdr:nvSpPr>
      <xdr:spPr bwMode="auto">
        <a:xfrm>
          <a:off x="8092440" y="89096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45</xdr:row>
      <xdr:rowOff>60960</xdr:rowOff>
    </xdr:from>
    <xdr:ext cx="249299" cy="168508"/>
    <xdr:sp macro="" textlink="">
      <xdr:nvSpPr>
        <xdr:cNvPr id="31" name="Text Box 36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SpPr txBox="1">
          <a:spLocks noChangeArrowheads="1"/>
        </xdr:cNvSpPr>
      </xdr:nvSpPr>
      <xdr:spPr bwMode="auto">
        <a:xfrm>
          <a:off x="8100060" y="906208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327660</xdr:colOff>
      <xdr:row>3</xdr:row>
      <xdr:rowOff>114300</xdr:rowOff>
    </xdr:from>
    <xdr:ext cx="4137660" cy="413766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771525"/>
          <a:ext cx="4137660" cy="413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10</xdr:col>
      <xdr:colOff>137160</xdr:colOff>
      <xdr:row>44</xdr:row>
      <xdr:rowOff>45720</xdr:rowOff>
    </xdr:from>
    <xdr:to>
      <xdr:col>12</xdr:col>
      <xdr:colOff>45720</xdr:colOff>
      <xdr:row>49</xdr:row>
      <xdr:rowOff>76200</xdr:rowOff>
    </xdr:to>
    <xdr:grpSp>
      <xdr:nvGrpSpPr>
        <xdr:cNvPr id="3" name="Group 37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pSpPr>
          <a:grpSpLocks/>
        </xdr:cNvGrpSpPr>
      </xdr:nvGrpSpPr>
      <xdr:grpSpPr bwMode="auto">
        <a:xfrm>
          <a:off x="5394960" y="7688580"/>
          <a:ext cx="960120" cy="1021080"/>
          <a:chOff x="504" y="758"/>
          <a:chExt cx="111" cy="108"/>
        </a:xfrm>
      </xdr:grpSpPr>
      <xdr:sp macro="" textlink="">
        <xdr:nvSpPr>
          <xdr:cNvPr id="4" name="Rectangle 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6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7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8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9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10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11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2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Rectangle 13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3" name="Line 15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6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7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9">
            <a:extLst>
              <a:ext uri="{FF2B5EF4-FFF2-40B4-BE49-F238E27FC236}">
                <a16:creationId xmlns:a16="http://schemas.microsoft.com/office/drawing/2014/main" id="{00000000-0008-0000-09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0">
            <a:extLst>
              <a:ext uri="{FF2B5EF4-FFF2-40B4-BE49-F238E27FC236}">
                <a16:creationId xmlns:a16="http://schemas.microsoft.com/office/drawing/2014/main" id="{00000000-0008-0000-0900-00001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3">
            <a:extLst>
              <a:ext uri="{FF2B5EF4-FFF2-40B4-BE49-F238E27FC236}">
                <a16:creationId xmlns:a16="http://schemas.microsoft.com/office/drawing/2014/main" id="{00000000-0008-0000-0900-000012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4">
            <a:extLst>
              <a:ext uri="{FF2B5EF4-FFF2-40B4-BE49-F238E27FC236}">
                <a16:creationId xmlns:a16="http://schemas.microsoft.com/office/drawing/2014/main" id="{00000000-0008-0000-09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5">
            <a:extLst>
              <a:ext uri="{FF2B5EF4-FFF2-40B4-BE49-F238E27FC236}">
                <a16:creationId xmlns:a16="http://schemas.microsoft.com/office/drawing/2014/main" id="{00000000-0008-0000-0900-000014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7">
            <a:extLst>
              <a:ext uri="{FF2B5EF4-FFF2-40B4-BE49-F238E27FC236}">
                <a16:creationId xmlns:a16="http://schemas.microsoft.com/office/drawing/2014/main" id="{00000000-0008-0000-09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8">
            <a:extLst>
              <a:ext uri="{FF2B5EF4-FFF2-40B4-BE49-F238E27FC236}">
                <a16:creationId xmlns:a16="http://schemas.microsoft.com/office/drawing/2014/main" id="{00000000-0008-0000-0900-000016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9">
            <a:extLst>
              <a:ext uri="{FF2B5EF4-FFF2-40B4-BE49-F238E27FC236}">
                <a16:creationId xmlns:a16="http://schemas.microsoft.com/office/drawing/2014/main" id="{00000000-0008-0000-09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0">
            <a:extLst>
              <a:ext uri="{FF2B5EF4-FFF2-40B4-BE49-F238E27FC236}">
                <a16:creationId xmlns:a16="http://schemas.microsoft.com/office/drawing/2014/main" id="{00000000-0008-0000-09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1">
            <a:extLst>
              <a:ext uri="{FF2B5EF4-FFF2-40B4-BE49-F238E27FC236}">
                <a16:creationId xmlns:a16="http://schemas.microsoft.com/office/drawing/2014/main" id="{00000000-0008-0000-09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44</xdr:row>
      <xdr:rowOff>38100</xdr:rowOff>
    </xdr:from>
    <xdr:ext cx="249299" cy="168508"/>
    <xdr:sp macro="" textlink="">
      <xdr:nvSpPr>
        <xdr:cNvPr id="26" name="Text Box 32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 txBox="1">
          <a:spLocks noChangeArrowheads="1"/>
        </xdr:cNvSpPr>
      </xdr:nvSpPr>
      <xdr:spPr bwMode="auto">
        <a:xfrm>
          <a:off x="7048500" y="780097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45</xdr:row>
      <xdr:rowOff>15240</xdr:rowOff>
    </xdr:from>
    <xdr:ext cx="364715" cy="168508"/>
    <xdr:sp macro="" textlink="">
      <xdr:nvSpPr>
        <xdr:cNvPr id="27" name="Text Box 33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 txBox="1">
          <a:spLocks noChangeArrowheads="1"/>
        </xdr:cNvSpPr>
      </xdr:nvSpPr>
      <xdr:spPr bwMode="auto">
        <a:xfrm>
          <a:off x="7033260" y="796861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46</xdr:row>
      <xdr:rowOff>99060</xdr:rowOff>
    </xdr:from>
    <xdr:ext cx="364715" cy="168508"/>
    <xdr:sp macro="" textlink="">
      <xdr:nvSpPr>
        <xdr:cNvPr id="28" name="Text Box 34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SpPr txBox="1">
          <a:spLocks noChangeArrowheads="1"/>
        </xdr:cNvSpPr>
      </xdr:nvSpPr>
      <xdr:spPr bwMode="auto">
        <a:xfrm>
          <a:off x="7048500" y="8242935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47</xdr:row>
      <xdr:rowOff>99060</xdr:rowOff>
    </xdr:from>
    <xdr:ext cx="249299" cy="168508"/>
    <xdr:sp macro="" textlink="">
      <xdr:nvSpPr>
        <xdr:cNvPr id="29" name="Text Box 35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 txBox="1">
          <a:spLocks noChangeArrowheads="1"/>
        </xdr:cNvSpPr>
      </xdr:nvSpPr>
      <xdr:spPr bwMode="auto">
        <a:xfrm>
          <a:off x="7063740" y="84334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48</xdr:row>
      <xdr:rowOff>60960</xdr:rowOff>
    </xdr:from>
    <xdr:ext cx="249299" cy="168508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 txBox="1">
          <a:spLocks noChangeArrowheads="1"/>
        </xdr:cNvSpPr>
      </xdr:nvSpPr>
      <xdr:spPr bwMode="auto">
        <a:xfrm>
          <a:off x="7071360" y="8585835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513.html" TargetMode="External"/><Relationship Id="rId13" Type="http://schemas.openxmlformats.org/officeDocument/2006/relationships/hyperlink" Target="https://www.vector.co.jp/soft/winnt/business/se380157.html" TargetMode="External"/><Relationship Id="rId18" Type="http://schemas.openxmlformats.org/officeDocument/2006/relationships/hyperlink" Target="https://www.vector.co.jp/soft/winnt/business/se525484.html" TargetMode="External"/><Relationship Id="rId26" Type="http://schemas.openxmlformats.org/officeDocument/2006/relationships/hyperlink" Target="https://www.vector.co.jp/soft/winnt/business/se490357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367859.html" TargetMode="External"/><Relationship Id="rId34" Type="http://schemas.openxmlformats.org/officeDocument/2006/relationships/hyperlink" Target="https://www.vector.co.jp/soft/winnt/business/se361358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561.html" TargetMode="External"/><Relationship Id="rId12" Type="http://schemas.openxmlformats.org/officeDocument/2006/relationships/hyperlink" Target="https://www.vector.co.jp/soft/winnt/business/se525463.html" TargetMode="External"/><Relationship Id="rId17" Type="http://schemas.openxmlformats.org/officeDocument/2006/relationships/hyperlink" Target="https://www.vector.co.jp/soft/winnt/business/se380079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378498.html" TargetMode="External"/><Relationship Id="rId20" Type="http://schemas.openxmlformats.org/officeDocument/2006/relationships/hyperlink" Target="https://www.vector.co.jp/soft/winnt/business/se455976.html" TargetMode="External"/><Relationship Id="rId29" Type="http://schemas.openxmlformats.org/officeDocument/2006/relationships/hyperlink" Target="https://www.vector.co.jp/soft/winnt/business/se361560.html" TargetMode="External"/><Relationship Id="rId41" Type="http://schemas.openxmlformats.org/officeDocument/2006/relationships/hyperlink" Target="https://www.vector.co.jp/soft/winnt/business/se509043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78509.html" TargetMode="External"/><Relationship Id="rId11" Type="http://schemas.openxmlformats.org/officeDocument/2006/relationships/hyperlink" Target="https://www.vector.co.jp/soft/winnt/business/se525485.html" TargetMode="External"/><Relationship Id="rId24" Type="http://schemas.openxmlformats.org/officeDocument/2006/relationships/hyperlink" Target="https://www.vector.co.jp/soft/winnt/business/se514892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hyperlink" Target="https://www.vector.co.jp/soft/winnt/business/se509041.html" TargetMode="External"/><Relationship Id="rId5" Type="http://schemas.openxmlformats.org/officeDocument/2006/relationships/hyperlink" Target="https://www.vector.co.jp/soft/winnt/business/se487502.html" TargetMode="External"/><Relationship Id="rId15" Type="http://schemas.openxmlformats.org/officeDocument/2006/relationships/hyperlink" Target="https://www.vector.co.jp/soft/winnt/business/se487560.html" TargetMode="External"/><Relationship Id="rId23" Type="http://schemas.openxmlformats.org/officeDocument/2006/relationships/hyperlink" Target="https://www.vector.co.jp/soft/winnt/business/se487858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4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524152.html" TargetMode="External"/><Relationship Id="rId14" Type="http://schemas.openxmlformats.org/officeDocument/2006/relationships/hyperlink" Target="https://www.vector.co.jp/soft/winnt/business/se487835.html" TargetMode="External"/><Relationship Id="rId22" Type="http://schemas.openxmlformats.org/officeDocument/2006/relationships/hyperlink" Target="https://www.vector.co.jp/soft/winnt/business/se490353.html" TargetMode="External"/><Relationship Id="rId27" Type="http://schemas.openxmlformats.org/officeDocument/2006/relationships/hyperlink" Target="https://www.vector.co.jp/soft/winnt/business/se490776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J89"/>
  <sheetViews>
    <sheetView tabSelected="1" topLeftCell="A2" workbookViewId="0">
      <selection activeCell="A5" sqref="A5:J5"/>
    </sheetView>
  </sheetViews>
  <sheetFormatPr defaultRowHeight="13.2" x14ac:dyDescent="0.2"/>
  <sheetData>
    <row r="1" spans="1:10" ht="25.5" customHeight="1" x14ac:dyDescent="0.2">
      <c r="A1" s="60" t="s">
        <v>212</v>
      </c>
      <c r="B1" s="60"/>
      <c r="C1" s="60"/>
      <c r="D1" s="60"/>
      <c r="E1" s="60"/>
      <c r="F1" s="60"/>
      <c r="G1" s="60"/>
      <c r="H1" s="60"/>
      <c r="I1" s="60"/>
    </row>
    <row r="2" spans="1:10" ht="28.5" customHeight="1" x14ac:dyDescent="0.2">
      <c r="A2" s="60" t="s">
        <v>213</v>
      </c>
      <c r="B2" s="60"/>
      <c r="C2" s="60"/>
      <c r="D2" s="60"/>
      <c r="E2" s="60"/>
      <c r="F2" s="60"/>
      <c r="G2" s="60"/>
      <c r="H2" s="60"/>
      <c r="I2" s="60"/>
    </row>
    <row r="3" spans="1:10" ht="28.5" customHeight="1" x14ac:dyDescent="0.2">
      <c r="A3" s="50"/>
      <c r="B3" s="50"/>
      <c r="C3" s="50"/>
      <c r="D3" s="50"/>
      <c r="E3" s="50"/>
      <c r="F3" s="50"/>
      <c r="G3" s="50"/>
      <c r="H3" s="50"/>
      <c r="I3" s="50"/>
    </row>
    <row r="4" spans="1:10" ht="18" customHeight="1" x14ac:dyDescent="0.2">
      <c r="A4" s="61" t="s">
        <v>356</v>
      </c>
      <c r="B4" s="61"/>
      <c r="C4" s="61"/>
      <c r="D4" s="61"/>
      <c r="E4" s="61"/>
      <c r="F4" s="61"/>
      <c r="G4" s="61"/>
      <c r="H4" s="61"/>
      <c r="I4" s="61"/>
      <c r="J4" s="61"/>
    </row>
    <row r="5" spans="1:10" ht="18" customHeight="1" x14ac:dyDescent="0.2">
      <c r="A5" s="59" t="s">
        <v>224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ht="18" customHeight="1" x14ac:dyDescent="0.2">
      <c r="A6" s="57" t="s">
        <v>311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ht="18" customHeight="1" x14ac:dyDescent="0.2">
      <c r="A7" s="59" t="s">
        <v>245</v>
      </c>
      <c r="B7" s="59"/>
      <c r="C7" s="59"/>
      <c r="D7" s="59"/>
      <c r="E7" s="59"/>
      <c r="F7" s="59"/>
      <c r="G7" s="59"/>
      <c r="H7" s="59"/>
      <c r="I7" s="59"/>
      <c r="J7" s="59"/>
    </row>
    <row r="8" spans="1:10" ht="18" customHeight="1" x14ac:dyDescent="0.2">
      <c r="A8" s="57" t="s">
        <v>312</v>
      </c>
      <c r="B8" s="57"/>
      <c r="C8" s="57"/>
      <c r="D8" s="57"/>
      <c r="E8" s="57"/>
      <c r="F8" s="57"/>
      <c r="G8" s="57"/>
      <c r="H8" s="57"/>
      <c r="I8" s="57"/>
      <c r="J8" s="57"/>
    </row>
    <row r="9" spans="1:10" ht="18" customHeight="1" x14ac:dyDescent="0.2">
      <c r="A9" s="59" t="s">
        <v>313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ht="18" customHeight="1" x14ac:dyDescent="0.2">
      <c r="A10" s="57" t="s">
        <v>314</v>
      </c>
      <c r="B10" s="57"/>
      <c r="C10" s="57"/>
      <c r="D10" s="57"/>
      <c r="E10" s="57"/>
      <c r="F10" s="57"/>
      <c r="G10" s="57"/>
      <c r="H10" s="57"/>
      <c r="I10" s="57"/>
      <c r="J10" s="57"/>
    </row>
    <row r="11" spans="1:10" ht="18" customHeight="1" x14ac:dyDescent="0.2">
      <c r="A11" s="59" t="s">
        <v>315</v>
      </c>
      <c r="B11" s="59"/>
      <c r="C11" s="59"/>
      <c r="D11" s="59"/>
      <c r="E11" s="59"/>
      <c r="F11" s="59"/>
      <c r="G11" s="59"/>
      <c r="H11" s="59"/>
      <c r="I11" s="59"/>
      <c r="J11" s="59"/>
    </row>
    <row r="12" spans="1:10" ht="18" customHeight="1" x14ac:dyDescent="0.2">
      <c r="A12" s="57" t="s">
        <v>316</v>
      </c>
      <c r="B12" s="57"/>
      <c r="C12" s="57"/>
      <c r="D12" s="57"/>
      <c r="E12" s="57"/>
      <c r="F12" s="57"/>
      <c r="G12" s="57"/>
      <c r="H12" s="57"/>
      <c r="I12" s="57"/>
      <c r="J12" s="57"/>
    </row>
    <row r="13" spans="1:10" ht="18" customHeight="1" x14ac:dyDescent="0.2">
      <c r="A13" s="59" t="s">
        <v>223</v>
      </c>
      <c r="B13" s="59"/>
      <c r="C13" s="59"/>
      <c r="D13" s="59"/>
      <c r="E13" s="59"/>
      <c r="F13" s="59"/>
      <c r="G13" s="59"/>
      <c r="H13" s="59"/>
      <c r="I13" s="59"/>
      <c r="J13" s="59"/>
    </row>
    <row r="14" spans="1:10" ht="18" customHeight="1" x14ac:dyDescent="0.2">
      <c r="A14" s="57" t="s">
        <v>326</v>
      </c>
      <c r="B14" s="57"/>
      <c r="C14" s="57"/>
      <c r="D14" s="57"/>
      <c r="E14" s="57"/>
      <c r="F14" s="57"/>
      <c r="G14" s="57"/>
      <c r="H14" s="57"/>
      <c r="I14" s="57"/>
      <c r="J14" s="57"/>
    </row>
    <row r="15" spans="1:10" ht="18" customHeight="1" x14ac:dyDescent="0.2">
      <c r="A15" s="59" t="s">
        <v>217</v>
      </c>
      <c r="B15" s="59"/>
      <c r="C15" s="59"/>
      <c r="D15" s="59"/>
      <c r="E15" s="59"/>
      <c r="F15" s="59"/>
      <c r="G15" s="59"/>
      <c r="H15" s="59"/>
      <c r="I15" s="59"/>
      <c r="J15" s="59"/>
    </row>
    <row r="16" spans="1:10" ht="18" customHeight="1" x14ac:dyDescent="0.2">
      <c r="A16" s="57" t="s">
        <v>329</v>
      </c>
      <c r="B16" s="57"/>
      <c r="C16" s="57"/>
      <c r="D16" s="57"/>
      <c r="E16" s="57"/>
      <c r="F16" s="57"/>
      <c r="G16" s="57"/>
      <c r="H16" s="57"/>
      <c r="I16" s="57"/>
      <c r="J16" s="57"/>
    </row>
    <row r="17" spans="1:10" ht="18" customHeight="1" x14ac:dyDescent="0.2">
      <c r="A17" s="59" t="s">
        <v>214</v>
      </c>
      <c r="B17" s="59"/>
      <c r="C17" s="59"/>
      <c r="D17" s="59"/>
      <c r="E17" s="59"/>
      <c r="F17" s="59"/>
      <c r="G17" s="59"/>
      <c r="H17" s="59"/>
      <c r="I17" s="59"/>
      <c r="J17" s="59"/>
    </row>
    <row r="18" spans="1:10" ht="18" customHeight="1" x14ac:dyDescent="0.2">
      <c r="A18" s="57" t="s">
        <v>332</v>
      </c>
      <c r="B18" s="57"/>
      <c r="C18" s="57"/>
      <c r="D18" s="57"/>
      <c r="E18" s="57"/>
      <c r="F18" s="57"/>
      <c r="G18" s="57"/>
      <c r="H18" s="57"/>
      <c r="I18" s="57"/>
      <c r="J18" s="57"/>
    </row>
    <row r="19" spans="1:10" ht="18" customHeight="1" x14ac:dyDescent="0.2">
      <c r="A19" s="59" t="s">
        <v>216</v>
      </c>
      <c r="B19" s="59"/>
      <c r="C19" s="59"/>
      <c r="D19" s="59"/>
      <c r="E19" s="59"/>
      <c r="F19" s="59"/>
      <c r="G19" s="59"/>
      <c r="H19" s="59"/>
      <c r="I19" s="59"/>
      <c r="J19" s="59"/>
    </row>
    <row r="20" spans="1:10" ht="18" customHeight="1" x14ac:dyDescent="0.2">
      <c r="A20" s="57" t="s">
        <v>317</v>
      </c>
      <c r="B20" s="57"/>
      <c r="C20" s="57"/>
      <c r="D20" s="57"/>
      <c r="E20" s="57"/>
      <c r="F20" s="57"/>
      <c r="G20" s="57"/>
      <c r="H20" s="57"/>
      <c r="I20" s="57"/>
      <c r="J20" s="57"/>
    </row>
    <row r="21" spans="1:10" ht="18" customHeight="1" x14ac:dyDescent="0.2">
      <c r="A21" s="59" t="s">
        <v>323</v>
      </c>
      <c r="B21" s="59"/>
      <c r="C21" s="59"/>
      <c r="D21" s="59"/>
      <c r="E21" s="59"/>
      <c r="F21" s="59"/>
      <c r="G21" s="59"/>
      <c r="H21" s="59"/>
      <c r="I21" s="59"/>
      <c r="J21" s="59"/>
    </row>
    <row r="22" spans="1:10" ht="18" customHeight="1" x14ac:dyDescent="0.2">
      <c r="A22" s="57" t="s">
        <v>324</v>
      </c>
      <c r="B22" s="57"/>
      <c r="C22" s="57"/>
      <c r="D22" s="57"/>
      <c r="E22" s="57"/>
      <c r="F22" s="57"/>
      <c r="G22" s="57"/>
      <c r="H22" s="57"/>
      <c r="I22" s="57"/>
      <c r="J22" s="57"/>
    </row>
    <row r="23" spans="1:10" ht="18" customHeight="1" x14ac:dyDescent="0.2">
      <c r="A23" s="59" t="s">
        <v>222</v>
      </c>
      <c r="B23" s="59"/>
      <c r="C23" s="59"/>
      <c r="D23" s="59"/>
      <c r="E23" s="59"/>
      <c r="F23" s="59"/>
      <c r="G23" s="59"/>
      <c r="H23" s="59"/>
      <c r="I23" s="59"/>
      <c r="J23" s="59"/>
    </row>
    <row r="24" spans="1:10" ht="18" customHeight="1" x14ac:dyDescent="0.2">
      <c r="A24" s="57" t="s">
        <v>322</v>
      </c>
      <c r="B24" s="57"/>
      <c r="C24" s="57"/>
      <c r="D24" s="57"/>
      <c r="E24" s="57"/>
      <c r="F24" s="57"/>
      <c r="G24" s="57"/>
      <c r="H24" s="57"/>
      <c r="I24" s="57"/>
      <c r="J24" s="57"/>
    </row>
    <row r="25" spans="1:10" ht="18" customHeight="1" x14ac:dyDescent="0.2">
      <c r="A25" s="59" t="s">
        <v>327</v>
      </c>
      <c r="B25" s="59"/>
      <c r="C25" s="59"/>
      <c r="D25" s="59"/>
      <c r="E25" s="59"/>
      <c r="F25" s="59"/>
      <c r="G25" s="59"/>
      <c r="H25" s="59"/>
      <c r="I25" s="59"/>
      <c r="J25" s="59"/>
    </row>
    <row r="26" spans="1:10" ht="18" customHeight="1" x14ac:dyDescent="0.2">
      <c r="A26" s="57" t="s">
        <v>328</v>
      </c>
      <c r="B26" s="57"/>
      <c r="C26" s="57"/>
      <c r="D26" s="57"/>
      <c r="E26" s="57"/>
      <c r="F26" s="57"/>
      <c r="G26" s="57"/>
      <c r="H26" s="57"/>
      <c r="I26" s="57"/>
      <c r="J26" s="57"/>
    </row>
    <row r="27" spans="1:10" ht="18" customHeight="1" x14ac:dyDescent="0.2">
      <c r="A27" s="59" t="s">
        <v>330</v>
      </c>
      <c r="B27" s="59"/>
      <c r="C27" s="59"/>
      <c r="D27" s="59"/>
      <c r="E27" s="59"/>
      <c r="F27" s="59"/>
      <c r="G27" s="59"/>
      <c r="H27" s="59"/>
      <c r="I27" s="59"/>
      <c r="J27" s="59"/>
    </row>
    <row r="28" spans="1:10" ht="18" customHeight="1" x14ac:dyDescent="0.2">
      <c r="A28" s="57" t="s">
        <v>331</v>
      </c>
      <c r="B28" s="57"/>
      <c r="C28" s="57"/>
      <c r="D28" s="57"/>
      <c r="E28" s="57"/>
      <c r="F28" s="57"/>
      <c r="G28" s="57"/>
      <c r="H28" s="57"/>
      <c r="I28" s="57"/>
      <c r="J28" s="57"/>
    </row>
    <row r="29" spans="1:10" ht="18" customHeight="1" x14ac:dyDescent="0.2">
      <c r="A29" s="59" t="s">
        <v>218</v>
      </c>
      <c r="B29" s="59"/>
      <c r="C29" s="59"/>
      <c r="D29" s="59"/>
      <c r="E29" s="59"/>
      <c r="F29" s="59"/>
      <c r="G29" s="59"/>
      <c r="H29" s="59"/>
      <c r="I29" s="59"/>
      <c r="J29" s="59"/>
    </row>
    <row r="30" spans="1:10" ht="18" customHeight="1" x14ac:dyDescent="0.2">
      <c r="A30" s="57" t="s">
        <v>318</v>
      </c>
      <c r="B30" s="57"/>
      <c r="C30" s="57"/>
      <c r="D30" s="57"/>
      <c r="E30" s="57"/>
      <c r="F30" s="57"/>
      <c r="G30" s="57"/>
      <c r="H30" s="57"/>
      <c r="I30" s="57"/>
      <c r="J30" s="57"/>
    </row>
    <row r="31" spans="1:10" ht="18" customHeight="1" x14ac:dyDescent="0.2">
      <c r="A31" s="59" t="s">
        <v>215</v>
      </c>
      <c r="B31" s="59"/>
      <c r="C31" s="59"/>
      <c r="D31" s="59"/>
      <c r="E31" s="59"/>
      <c r="F31" s="59"/>
      <c r="G31" s="59"/>
      <c r="H31" s="59"/>
      <c r="I31" s="59"/>
      <c r="J31" s="59"/>
    </row>
    <row r="32" spans="1:10" ht="18" customHeight="1" x14ac:dyDescent="0.2">
      <c r="A32" s="57" t="s">
        <v>319</v>
      </c>
      <c r="B32" s="57"/>
      <c r="C32" s="57"/>
      <c r="D32" s="57"/>
      <c r="E32" s="57"/>
      <c r="F32" s="57"/>
      <c r="G32" s="57"/>
      <c r="H32" s="57"/>
      <c r="I32" s="57"/>
      <c r="J32" s="57"/>
    </row>
    <row r="33" spans="1:10" ht="18" customHeight="1" x14ac:dyDescent="0.2">
      <c r="A33" s="59" t="s">
        <v>219</v>
      </c>
      <c r="B33" s="59"/>
      <c r="C33" s="59"/>
      <c r="D33" s="59"/>
      <c r="E33" s="59"/>
      <c r="F33" s="59"/>
      <c r="G33" s="59"/>
      <c r="H33" s="59"/>
      <c r="I33" s="59"/>
      <c r="J33" s="59"/>
    </row>
    <row r="34" spans="1:10" ht="18" customHeight="1" x14ac:dyDescent="0.2">
      <c r="A34" s="57" t="s">
        <v>321</v>
      </c>
      <c r="B34" s="57"/>
      <c r="C34" s="57"/>
      <c r="D34" s="57"/>
      <c r="E34" s="57"/>
      <c r="F34" s="57"/>
      <c r="G34" s="57"/>
      <c r="H34" s="57"/>
      <c r="I34" s="57"/>
      <c r="J34" s="57"/>
    </row>
    <row r="35" spans="1:10" ht="18" customHeight="1" x14ac:dyDescent="0.2">
      <c r="A35" s="59" t="s">
        <v>220</v>
      </c>
      <c r="B35" s="59"/>
      <c r="C35" s="59"/>
      <c r="D35" s="59"/>
      <c r="E35" s="59"/>
      <c r="F35" s="59"/>
      <c r="G35" s="59"/>
      <c r="H35" s="59"/>
      <c r="I35" s="59"/>
      <c r="J35" s="59"/>
    </row>
    <row r="36" spans="1:10" ht="18" customHeight="1" x14ac:dyDescent="0.2">
      <c r="A36" s="57" t="s">
        <v>320</v>
      </c>
      <c r="B36" s="57"/>
      <c r="C36" s="57"/>
      <c r="D36" s="57"/>
      <c r="E36" s="57"/>
      <c r="F36" s="57"/>
      <c r="G36" s="57"/>
      <c r="H36" s="57"/>
      <c r="I36" s="57"/>
      <c r="J36" s="57"/>
    </row>
    <row r="37" spans="1:10" ht="18" customHeight="1" x14ac:dyDescent="0.2">
      <c r="A37" s="59" t="s">
        <v>221</v>
      </c>
      <c r="B37" s="59"/>
      <c r="C37" s="59"/>
      <c r="D37" s="59"/>
      <c r="E37" s="59"/>
      <c r="F37" s="59"/>
      <c r="G37" s="59"/>
      <c r="H37" s="59"/>
      <c r="I37" s="59"/>
      <c r="J37" s="59"/>
    </row>
    <row r="38" spans="1:10" ht="18" customHeight="1" x14ac:dyDescent="0.2">
      <c r="A38" s="57" t="s">
        <v>325</v>
      </c>
      <c r="B38" s="57"/>
      <c r="C38" s="57"/>
      <c r="D38" s="57"/>
      <c r="E38" s="57"/>
      <c r="F38" s="57"/>
      <c r="G38" s="57"/>
      <c r="H38" s="57"/>
      <c r="I38" s="57"/>
      <c r="J38" s="57"/>
    </row>
    <row r="39" spans="1:10" ht="18" customHeight="1" x14ac:dyDescent="0.2">
      <c r="A39" s="59" t="s">
        <v>337</v>
      </c>
      <c r="B39" s="59"/>
      <c r="C39" s="59"/>
      <c r="D39" s="59"/>
      <c r="E39" s="59"/>
      <c r="F39" s="59"/>
      <c r="G39" s="59"/>
      <c r="H39" s="59"/>
      <c r="I39" s="59"/>
      <c r="J39" s="59"/>
    </row>
    <row r="40" spans="1:10" ht="18" customHeight="1" x14ac:dyDescent="0.2">
      <c r="A40" s="57" t="s">
        <v>338</v>
      </c>
      <c r="B40" s="57"/>
      <c r="C40" s="57"/>
      <c r="D40" s="57"/>
      <c r="E40" s="57"/>
      <c r="F40" s="57"/>
      <c r="G40" s="57"/>
      <c r="H40" s="57"/>
      <c r="I40" s="57"/>
      <c r="J40" s="57"/>
    </row>
    <row r="41" spans="1:10" ht="18" customHeight="1" x14ac:dyDescent="0.2">
      <c r="A41" s="59" t="s">
        <v>227</v>
      </c>
      <c r="B41" s="59"/>
      <c r="C41" s="59"/>
      <c r="D41" s="59"/>
      <c r="E41" s="59"/>
      <c r="F41" s="59"/>
      <c r="G41" s="59"/>
      <c r="H41" s="59"/>
      <c r="I41" s="59"/>
      <c r="J41" s="59"/>
    </row>
    <row r="42" spans="1:10" ht="18" customHeight="1" x14ac:dyDescent="0.2">
      <c r="A42" s="57" t="s">
        <v>339</v>
      </c>
      <c r="B42" s="57"/>
      <c r="C42" s="57"/>
      <c r="D42" s="57"/>
      <c r="E42" s="57"/>
      <c r="F42" s="57"/>
      <c r="G42" s="57"/>
      <c r="H42" s="57"/>
      <c r="I42" s="57"/>
      <c r="J42" s="57"/>
    </row>
    <row r="43" spans="1:10" ht="18" customHeight="1" x14ac:dyDescent="0.2">
      <c r="A43" s="59" t="s">
        <v>236</v>
      </c>
      <c r="B43" s="59"/>
      <c r="C43" s="59"/>
      <c r="D43" s="59"/>
      <c r="E43" s="59"/>
      <c r="F43" s="59"/>
      <c r="G43" s="59"/>
      <c r="H43" s="59"/>
      <c r="I43" s="59"/>
      <c r="J43" s="59"/>
    </row>
    <row r="44" spans="1:10" ht="18" customHeight="1" x14ac:dyDescent="0.2">
      <c r="A44" s="57" t="s">
        <v>340</v>
      </c>
      <c r="B44" s="57"/>
      <c r="C44" s="57"/>
      <c r="D44" s="57"/>
      <c r="E44" s="57"/>
      <c r="F44" s="57"/>
      <c r="G44" s="57"/>
      <c r="H44" s="57"/>
      <c r="I44" s="57"/>
      <c r="J44" s="57"/>
    </row>
    <row r="45" spans="1:10" ht="18" customHeight="1" x14ac:dyDescent="0.2">
      <c r="A45" s="59" t="s">
        <v>240</v>
      </c>
      <c r="B45" s="59"/>
      <c r="C45" s="59"/>
      <c r="D45" s="59"/>
      <c r="E45" s="59"/>
      <c r="F45" s="59"/>
      <c r="G45" s="59"/>
      <c r="H45" s="59"/>
      <c r="I45" s="59"/>
      <c r="J45" s="59"/>
    </row>
    <row r="46" spans="1:10" ht="18" customHeight="1" x14ac:dyDescent="0.2">
      <c r="A46" s="57" t="s">
        <v>341</v>
      </c>
      <c r="B46" s="57"/>
      <c r="C46" s="57"/>
      <c r="D46" s="57"/>
      <c r="E46" s="57"/>
      <c r="F46" s="57"/>
      <c r="G46" s="57"/>
      <c r="H46" s="57"/>
      <c r="I46" s="57"/>
      <c r="J46" s="57"/>
    </row>
    <row r="47" spans="1:10" ht="18" customHeight="1" x14ac:dyDescent="0.2">
      <c r="A47" s="59" t="s">
        <v>244</v>
      </c>
      <c r="B47" s="59"/>
      <c r="C47" s="59"/>
      <c r="D47" s="59"/>
      <c r="E47" s="59"/>
      <c r="F47" s="59"/>
      <c r="G47" s="59"/>
      <c r="H47" s="59"/>
      <c r="I47" s="59"/>
      <c r="J47" s="59"/>
    </row>
    <row r="48" spans="1:10" ht="18" customHeight="1" x14ac:dyDescent="0.2">
      <c r="A48" s="57" t="s">
        <v>342</v>
      </c>
      <c r="B48" s="57"/>
      <c r="C48" s="57"/>
      <c r="D48" s="57"/>
      <c r="E48" s="57"/>
      <c r="F48" s="57"/>
      <c r="G48" s="57"/>
      <c r="H48" s="57"/>
      <c r="I48" s="57"/>
      <c r="J48" s="57"/>
    </row>
    <row r="49" spans="1:10" ht="18" customHeight="1" x14ac:dyDescent="0.2">
      <c r="A49" s="59" t="s">
        <v>237</v>
      </c>
      <c r="B49" s="59"/>
      <c r="C49" s="59"/>
      <c r="D49" s="59"/>
      <c r="E49" s="59"/>
      <c r="F49" s="59"/>
      <c r="G49" s="59"/>
      <c r="H49" s="59"/>
      <c r="I49" s="59"/>
      <c r="J49" s="59"/>
    </row>
    <row r="50" spans="1:10" ht="18" customHeight="1" x14ac:dyDescent="0.2">
      <c r="A50" s="57" t="s">
        <v>321</v>
      </c>
      <c r="B50" s="57"/>
      <c r="C50" s="57"/>
      <c r="D50" s="57"/>
      <c r="E50" s="57"/>
      <c r="F50" s="57"/>
      <c r="G50" s="57"/>
      <c r="H50" s="57"/>
      <c r="I50" s="57"/>
      <c r="J50" s="57"/>
    </row>
    <row r="51" spans="1:10" ht="18" customHeight="1" x14ac:dyDescent="0.2">
      <c r="A51" s="59" t="s">
        <v>335</v>
      </c>
      <c r="B51" s="59"/>
      <c r="C51" s="59"/>
      <c r="D51" s="59"/>
      <c r="E51" s="59"/>
      <c r="F51" s="59"/>
      <c r="G51" s="59"/>
      <c r="H51" s="59"/>
      <c r="I51" s="59"/>
      <c r="J51" s="59"/>
    </row>
    <row r="52" spans="1:10" ht="18" customHeight="1" x14ac:dyDescent="0.2">
      <c r="A52" s="57" t="s">
        <v>336</v>
      </c>
      <c r="B52" s="57"/>
      <c r="C52" s="57"/>
      <c r="D52" s="57"/>
      <c r="E52" s="57"/>
      <c r="F52" s="57"/>
      <c r="G52" s="57"/>
      <c r="H52" s="57"/>
      <c r="I52" s="57"/>
      <c r="J52" s="57"/>
    </row>
    <row r="53" spans="1:10" ht="18" customHeight="1" x14ac:dyDescent="0.2">
      <c r="A53" s="59" t="s">
        <v>234</v>
      </c>
      <c r="B53" s="59"/>
      <c r="C53" s="59"/>
      <c r="D53" s="59"/>
      <c r="E53" s="59"/>
      <c r="F53" s="59"/>
      <c r="G53" s="59"/>
      <c r="H53" s="59"/>
      <c r="I53" s="59"/>
      <c r="J53" s="59"/>
    </row>
    <row r="54" spans="1:10" ht="18" customHeight="1" x14ac:dyDescent="0.2">
      <c r="A54" s="57" t="s">
        <v>343</v>
      </c>
      <c r="B54" s="57"/>
      <c r="C54" s="57"/>
      <c r="D54" s="57"/>
      <c r="E54" s="57"/>
      <c r="F54" s="57"/>
      <c r="G54" s="57"/>
      <c r="H54" s="57"/>
      <c r="I54" s="57"/>
      <c r="J54" s="57"/>
    </row>
    <row r="55" spans="1:10" ht="18" customHeight="1" x14ac:dyDescent="0.2">
      <c r="A55" s="59" t="s">
        <v>242</v>
      </c>
      <c r="B55" s="59"/>
      <c r="C55" s="59"/>
      <c r="D55" s="59"/>
      <c r="E55" s="59"/>
      <c r="F55" s="59"/>
      <c r="G55" s="59"/>
      <c r="H55" s="59"/>
      <c r="I55" s="59"/>
      <c r="J55" s="59"/>
    </row>
    <row r="56" spans="1:10" ht="18" customHeight="1" x14ac:dyDescent="0.2">
      <c r="A56" s="57" t="s">
        <v>345</v>
      </c>
      <c r="B56" s="57"/>
      <c r="C56" s="57"/>
      <c r="D56" s="57"/>
      <c r="E56" s="57"/>
      <c r="F56" s="57"/>
      <c r="G56" s="57"/>
      <c r="H56" s="57"/>
      <c r="I56" s="57"/>
      <c r="J56" s="57"/>
    </row>
    <row r="57" spans="1:10" ht="18" customHeight="1" x14ac:dyDescent="0.2">
      <c r="A57" s="59" t="s">
        <v>233</v>
      </c>
      <c r="B57" s="59"/>
      <c r="C57" s="59"/>
      <c r="D57" s="59"/>
      <c r="E57" s="59"/>
      <c r="F57" s="59"/>
      <c r="G57" s="59"/>
      <c r="H57" s="59"/>
      <c r="I57" s="59"/>
      <c r="J57" s="59"/>
    </row>
    <row r="58" spans="1:10" ht="18" customHeight="1" x14ac:dyDescent="0.2">
      <c r="A58" s="57" t="s">
        <v>346</v>
      </c>
      <c r="B58" s="57"/>
      <c r="C58" s="57"/>
      <c r="D58" s="57"/>
      <c r="E58" s="57"/>
      <c r="F58" s="57"/>
      <c r="G58" s="57"/>
      <c r="H58" s="57"/>
      <c r="I58" s="57"/>
      <c r="J58" s="57"/>
    </row>
    <row r="59" spans="1:10" ht="18" customHeight="1" x14ac:dyDescent="0.2">
      <c r="A59" s="59" t="s">
        <v>344</v>
      </c>
      <c r="B59" s="59"/>
      <c r="C59" s="59"/>
      <c r="D59" s="59"/>
      <c r="E59" s="59"/>
      <c r="F59" s="59"/>
      <c r="G59" s="59"/>
      <c r="H59" s="59"/>
      <c r="I59" s="59"/>
      <c r="J59" s="59"/>
    </row>
    <row r="60" spans="1:10" ht="18" customHeight="1" x14ac:dyDescent="0.2">
      <c r="A60" s="57" t="s">
        <v>324</v>
      </c>
      <c r="B60" s="57"/>
      <c r="C60" s="57"/>
      <c r="D60" s="57"/>
      <c r="E60" s="57"/>
      <c r="F60" s="57"/>
      <c r="G60" s="57"/>
      <c r="H60" s="57"/>
      <c r="I60" s="57"/>
      <c r="J60" s="57"/>
    </row>
    <row r="61" spans="1:10" ht="18" customHeight="1" x14ac:dyDescent="0.2">
      <c r="A61" s="59" t="s">
        <v>235</v>
      </c>
      <c r="B61" s="59"/>
      <c r="C61" s="59"/>
      <c r="D61" s="59"/>
      <c r="E61" s="59"/>
      <c r="F61" s="59"/>
      <c r="G61" s="59"/>
      <c r="H61" s="59"/>
      <c r="I61" s="59"/>
      <c r="J61" s="59"/>
    </row>
    <row r="62" spans="1:10" ht="18" customHeight="1" x14ac:dyDescent="0.2">
      <c r="A62" s="57" t="s">
        <v>347</v>
      </c>
      <c r="B62" s="57"/>
      <c r="C62" s="57"/>
      <c r="D62" s="57"/>
      <c r="E62" s="57"/>
      <c r="F62" s="57"/>
      <c r="G62" s="57"/>
      <c r="H62" s="57"/>
      <c r="I62" s="57"/>
      <c r="J62" s="57"/>
    </row>
    <row r="63" spans="1:10" ht="18" customHeight="1" x14ac:dyDescent="0.2">
      <c r="A63" s="59" t="s">
        <v>239</v>
      </c>
      <c r="B63" s="59"/>
      <c r="C63" s="59"/>
      <c r="D63" s="59"/>
      <c r="E63" s="59"/>
      <c r="F63" s="59"/>
      <c r="G63" s="59"/>
      <c r="H63" s="59"/>
      <c r="I63" s="59"/>
      <c r="J63" s="59"/>
    </row>
    <row r="64" spans="1:10" ht="18" customHeight="1" x14ac:dyDescent="0.2">
      <c r="A64" s="57" t="s">
        <v>318</v>
      </c>
      <c r="B64" s="57"/>
      <c r="C64" s="57"/>
      <c r="D64" s="57"/>
      <c r="E64" s="57"/>
      <c r="F64" s="57"/>
      <c r="G64" s="57"/>
      <c r="H64" s="57"/>
      <c r="I64" s="57"/>
      <c r="J64" s="57"/>
    </row>
    <row r="65" spans="1:10" ht="18" customHeight="1" x14ac:dyDescent="0.2">
      <c r="A65" s="59" t="s">
        <v>230</v>
      </c>
      <c r="B65" s="59"/>
      <c r="C65" s="59"/>
      <c r="D65" s="59"/>
      <c r="E65" s="59"/>
      <c r="F65" s="59"/>
      <c r="G65" s="59"/>
      <c r="H65" s="59"/>
      <c r="I65" s="59"/>
      <c r="J65" s="59"/>
    </row>
    <row r="66" spans="1:10" ht="18" customHeight="1" x14ac:dyDescent="0.2">
      <c r="A66" s="57" t="s">
        <v>348</v>
      </c>
      <c r="B66" s="57"/>
      <c r="C66" s="57"/>
      <c r="D66" s="57"/>
      <c r="E66" s="57"/>
      <c r="F66" s="57"/>
      <c r="G66" s="57"/>
      <c r="H66" s="57"/>
      <c r="I66" s="57"/>
      <c r="J66" s="57"/>
    </row>
    <row r="67" spans="1:10" ht="18" customHeight="1" x14ac:dyDescent="0.2">
      <c r="A67" s="59" t="s">
        <v>238</v>
      </c>
      <c r="B67" s="59"/>
      <c r="C67" s="59"/>
      <c r="D67" s="59"/>
      <c r="E67" s="59"/>
      <c r="F67" s="59"/>
      <c r="G67" s="59"/>
      <c r="H67" s="59"/>
      <c r="I67" s="59"/>
      <c r="J67" s="59"/>
    </row>
    <row r="68" spans="1:10" ht="18" customHeight="1" x14ac:dyDescent="0.2">
      <c r="A68" s="57" t="s">
        <v>349</v>
      </c>
      <c r="B68" s="57"/>
      <c r="C68" s="57"/>
      <c r="D68" s="57"/>
      <c r="E68" s="57"/>
      <c r="F68" s="57"/>
      <c r="G68" s="57"/>
      <c r="H68" s="57"/>
      <c r="I68" s="57"/>
      <c r="J68" s="57"/>
    </row>
    <row r="69" spans="1:10" ht="18" customHeight="1" x14ac:dyDescent="0.2">
      <c r="A69" s="59" t="s">
        <v>231</v>
      </c>
      <c r="B69" s="59"/>
      <c r="C69" s="59"/>
      <c r="D69" s="59"/>
      <c r="E69" s="59"/>
      <c r="F69" s="59"/>
      <c r="G69" s="59"/>
      <c r="H69" s="59"/>
      <c r="I69" s="59"/>
      <c r="J69" s="59"/>
    </row>
    <row r="70" spans="1:10" ht="18" customHeight="1" x14ac:dyDescent="0.2">
      <c r="A70" s="57" t="s">
        <v>350</v>
      </c>
      <c r="B70" s="57"/>
      <c r="C70" s="57"/>
      <c r="D70" s="57"/>
      <c r="E70" s="57"/>
      <c r="F70" s="57"/>
      <c r="G70" s="57"/>
      <c r="H70" s="57"/>
      <c r="I70" s="57"/>
      <c r="J70" s="57"/>
    </row>
    <row r="71" spans="1:10" ht="18" customHeight="1" x14ac:dyDescent="0.2">
      <c r="A71" s="59" t="s">
        <v>243</v>
      </c>
      <c r="B71" s="59"/>
      <c r="C71" s="59"/>
      <c r="D71" s="59"/>
      <c r="E71" s="59"/>
      <c r="F71" s="59"/>
      <c r="G71" s="59"/>
      <c r="H71" s="59"/>
      <c r="I71" s="59"/>
      <c r="J71" s="59"/>
    </row>
    <row r="72" spans="1:10" ht="18" customHeight="1" x14ac:dyDescent="0.2">
      <c r="A72" s="57" t="s">
        <v>322</v>
      </c>
      <c r="B72" s="57"/>
      <c r="C72" s="57"/>
      <c r="D72" s="57"/>
      <c r="E72" s="57"/>
      <c r="F72" s="57"/>
      <c r="G72" s="57"/>
      <c r="H72" s="57"/>
      <c r="I72" s="57"/>
      <c r="J72" s="57"/>
    </row>
    <row r="73" spans="1:10" ht="18" customHeight="1" x14ac:dyDescent="0.2">
      <c r="A73" s="59" t="s">
        <v>229</v>
      </c>
      <c r="B73" s="59"/>
      <c r="C73" s="59"/>
      <c r="D73" s="59"/>
      <c r="E73" s="59"/>
      <c r="F73" s="59"/>
      <c r="G73" s="59"/>
      <c r="H73" s="59"/>
      <c r="I73" s="59"/>
      <c r="J73" s="59"/>
    </row>
    <row r="74" spans="1:10" ht="18" customHeight="1" x14ac:dyDescent="0.2">
      <c r="A74" s="57" t="s">
        <v>351</v>
      </c>
      <c r="B74" s="57"/>
      <c r="C74" s="57"/>
      <c r="D74" s="57"/>
      <c r="E74" s="57"/>
      <c r="F74" s="57"/>
      <c r="G74" s="57"/>
      <c r="H74" s="57"/>
      <c r="I74" s="57"/>
      <c r="J74" s="57"/>
    </row>
    <row r="75" spans="1:10" ht="18" customHeight="1" x14ac:dyDescent="0.2">
      <c r="A75" s="59" t="s">
        <v>225</v>
      </c>
      <c r="B75" s="59"/>
      <c r="C75" s="59"/>
      <c r="D75" s="59"/>
      <c r="E75" s="59"/>
      <c r="F75" s="59"/>
      <c r="G75" s="59"/>
      <c r="H75" s="59"/>
      <c r="I75" s="59"/>
      <c r="J75" s="59"/>
    </row>
    <row r="76" spans="1:10" ht="18" customHeight="1" x14ac:dyDescent="0.2">
      <c r="A76" s="57" t="s">
        <v>352</v>
      </c>
      <c r="B76" s="57"/>
      <c r="C76" s="57"/>
      <c r="D76" s="57"/>
      <c r="E76" s="57"/>
      <c r="F76" s="57"/>
      <c r="G76" s="57"/>
      <c r="H76" s="57"/>
      <c r="I76" s="57"/>
      <c r="J76" s="57"/>
    </row>
    <row r="77" spans="1:10" ht="18" customHeight="1" x14ac:dyDescent="0.2">
      <c r="A77" s="59" t="s">
        <v>241</v>
      </c>
      <c r="B77" s="59"/>
      <c r="C77" s="59"/>
      <c r="D77" s="59"/>
      <c r="E77" s="59"/>
      <c r="F77" s="59"/>
      <c r="G77" s="59"/>
      <c r="H77" s="59"/>
      <c r="I77" s="59"/>
      <c r="J77" s="59"/>
    </row>
    <row r="78" spans="1:10" ht="18" customHeight="1" x14ac:dyDescent="0.2">
      <c r="A78" s="57" t="s">
        <v>325</v>
      </c>
      <c r="B78" s="57"/>
      <c r="C78" s="57"/>
      <c r="D78" s="57"/>
      <c r="E78" s="57"/>
      <c r="F78" s="57"/>
      <c r="G78" s="57"/>
      <c r="H78" s="57"/>
      <c r="I78" s="57"/>
      <c r="J78" s="57"/>
    </row>
    <row r="79" spans="1:10" ht="18" customHeight="1" x14ac:dyDescent="0.2">
      <c r="A79" s="59" t="s">
        <v>232</v>
      </c>
      <c r="B79" s="59"/>
      <c r="C79" s="59"/>
      <c r="D79" s="59"/>
      <c r="E79" s="59"/>
      <c r="F79" s="59"/>
      <c r="G79" s="59"/>
      <c r="H79" s="59"/>
      <c r="I79" s="59"/>
      <c r="J79" s="59"/>
    </row>
    <row r="80" spans="1:10" ht="18" customHeight="1" x14ac:dyDescent="0.2">
      <c r="A80" s="57" t="s">
        <v>353</v>
      </c>
      <c r="B80" s="57"/>
      <c r="C80" s="57"/>
      <c r="D80" s="57"/>
      <c r="E80" s="57"/>
      <c r="F80" s="57"/>
      <c r="G80" s="57"/>
      <c r="H80" s="57"/>
      <c r="I80" s="57"/>
      <c r="J80" s="57"/>
    </row>
    <row r="81" spans="1:10" ht="18" customHeight="1" x14ac:dyDescent="0.2">
      <c r="A81" s="59" t="s">
        <v>354</v>
      </c>
      <c r="B81" s="59"/>
      <c r="C81" s="59"/>
      <c r="D81" s="59"/>
      <c r="E81" s="59"/>
      <c r="F81" s="59"/>
      <c r="G81" s="59"/>
      <c r="H81" s="59"/>
      <c r="I81" s="59"/>
      <c r="J81" s="59"/>
    </row>
    <row r="82" spans="1:10" ht="18" customHeight="1" x14ac:dyDescent="0.2">
      <c r="A82" s="57" t="s">
        <v>355</v>
      </c>
      <c r="B82" s="57"/>
      <c r="C82" s="57"/>
      <c r="D82" s="57"/>
      <c r="E82" s="57"/>
      <c r="F82" s="57"/>
      <c r="G82" s="57"/>
      <c r="H82" s="57"/>
      <c r="I82" s="57"/>
      <c r="J82" s="57"/>
    </row>
    <row r="83" spans="1:10" ht="18" customHeight="1" x14ac:dyDescent="0.2">
      <c r="A83" s="59" t="s">
        <v>226</v>
      </c>
      <c r="B83" s="59"/>
      <c r="C83" s="59"/>
      <c r="D83" s="59"/>
      <c r="E83" s="59"/>
      <c r="F83" s="59"/>
      <c r="G83" s="59"/>
      <c r="H83" s="59"/>
      <c r="I83" s="59"/>
      <c r="J83" s="59"/>
    </row>
    <row r="84" spans="1:10" ht="18" customHeight="1" x14ac:dyDescent="0.2">
      <c r="A84" s="57" t="s">
        <v>333</v>
      </c>
      <c r="B84" s="57"/>
      <c r="C84" s="57"/>
      <c r="D84" s="57"/>
      <c r="E84" s="57"/>
      <c r="F84" s="57"/>
      <c r="G84" s="57"/>
      <c r="H84" s="57"/>
      <c r="I84" s="57"/>
      <c r="J84" s="57"/>
    </row>
    <row r="85" spans="1:10" ht="18" customHeight="1" x14ac:dyDescent="0.2">
      <c r="A85" s="59" t="s">
        <v>228</v>
      </c>
      <c r="B85" s="59"/>
      <c r="C85" s="59"/>
      <c r="D85" s="59"/>
      <c r="E85" s="59"/>
      <c r="F85" s="59"/>
      <c r="G85" s="59"/>
      <c r="H85" s="59"/>
      <c r="I85" s="59"/>
      <c r="J85" s="59"/>
    </row>
    <row r="86" spans="1:10" ht="18" customHeight="1" x14ac:dyDescent="0.2">
      <c r="A86" s="57" t="s">
        <v>334</v>
      </c>
      <c r="B86" s="57"/>
      <c r="C86" s="57"/>
      <c r="D86" s="57"/>
      <c r="E86" s="57"/>
      <c r="F86" s="57"/>
      <c r="G86" s="57"/>
      <c r="H86" s="57"/>
      <c r="I86" s="57"/>
      <c r="J86" s="57"/>
    </row>
    <row r="87" spans="1:10" ht="16.2" x14ac:dyDescent="0.2">
      <c r="A87" s="57"/>
      <c r="B87" s="57"/>
      <c r="C87" s="57"/>
      <c r="D87" s="57"/>
      <c r="E87" s="57"/>
      <c r="F87" s="57"/>
      <c r="G87" s="57"/>
      <c r="H87" s="57"/>
      <c r="I87" s="57"/>
      <c r="J87" s="57"/>
    </row>
    <row r="88" spans="1:10" x14ac:dyDescent="0.2">
      <c r="A88" s="58"/>
      <c r="B88" s="58"/>
      <c r="C88" s="58"/>
      <c r="D88" s="58"/>
      <c r="E88" s="58"/>
      <c r="F88" s="58"/>
      <c r="G88" s="58"/>
      <c r="H88" s="58"/>
      <c r="I88" s="58"/>
      <c r="J88" s="58"/>
    </row>
    <row r="89" spans="1:10" x14ac:dyDescent="0.2">
      <c r="A89" s="58"/>
      <c r="B89" s="58"/>
      <c r="C89" s="58"/>
      <c r="D89" s="58"/>
      <c r="E89" s="58"/>
      <c r="F89" s="58"/>
      <c r="G89" s="58"/>
      <c r="H89" s="58"/>
      <c r="I89" s="58"/>
      <c r="J89" s="58"/>
    </row>
  </sheetData>
  <mergeCells count="88">
    <mergeCell ref="A85:J85"/>
    <mergeCell ref="A86:J86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  <mergeCell ref="A17:J17"/>
    <mergeCell ref="A80:J80"/>
    <mergeCell ref="A81:J81"/>
    <mergeCell ref="A82:J82"/>
    <mergeCell ref="A83:J83"/>
    <mergeCell ref="A84:J84"/>
    <mergeCell ref="A75:J75"/>
    <mergeCell ref="A76:J76"/>
    <mergeCell ref="A77:J77"/>
    <mergeCell ref="A78:J78"/>
    <mergeCell ref="A79:J79"/>
    <mergeCell ref="A70:J70"/>
    <mergeCell ref="A71:J71"/>
    <mergeCell ref="A72:J72"/>
    <mergeCell ref="A73:J73"/>
    <mergeCell ref="A74:J74"/>
    <mergeCell ref="A65:J65"/>
    <mergeCell ref="A66:J66"/>
    <mergeCell ref="A67:J67"/>
    <mergeCell ref="A68:J68"/>
    <mergeCell ref="A69:J69"/>
    <mergeCell ref="A60:J60"/>
    <mergeCell ref="A61:J61"/>
    <mergeCell ref="A62:J62"/>
    <mergeCell ref="A63:J63"/>
    <mergeCell ref="A64:J64"/>
    <mergeCell ref="A55:J55"/>
    <mergeCell ref="A56:J56"/>
    <mergeCell ref="A57:J57"/>
    <mergeCell ref="A58:J58"/>
    <mergeCell ref="A59:J59"/>
    <mergeCell ref="A50:J50"/>
    <mergeCell ref="A51:J51"/>
    <mergeCell ref="A52:J52"/>
    <mergeCell ref="A53:J53"/>
    <mergeCell ref="A54:J54"/>
    <mergeCell ref="A45:J45"/>
    <mergeCell ref="A46:J46"/>
    <mergeCell ref="A47:J47"/>
    <mergeCell ref="A48:J48"/>
    <mergeCell ref="A49:J49"/>
    <mergeCell ref="A40:J40"/>
    <mergeCell ref="A41:J41"/>
    <mergeCell ref="A42:J42"/>
    <mergeCell ref="A43:J43"/>
    <mergeCell ref="A44:J44"/>
    <mergeCell ref="A35:J35"/>
    <mergeCell ref="A36:J36"/>
    <mergeCell ref="A37:J37"/>
    <mergeCell ref="A38:J38"/>
    <mergeCell ref="A39:J39"/>
    <mergeCell ref="A1:I1"/>
    <mergeCell ref="A2:I2"/>
    <mergeCell ref="A22:J22"/>
    <mergeCell ref="A23:J23"/>
    <mergeCell ref="A24:J24"/>
    <mergeCell ref="A18:J18"/>
    <mergeCell ref="A87:J87"/>
    <mergeCell ref="A88:J88"/>
    <mergeCell ref="A89:J89"/>
    <mergeCell ref="A19:J19"/>
    <mergeCell ref="A20:J20"/>
    <mergeCell ref="A21:J21"/>
    <mergeCell ref="A25:J25"/>
    <mergeCell ref="A26:J26"/>
    <mergeCell ref="A27:J27"/>
    <mergeCell ref="A28:J28"/>
    <mergeCell ref="A29:J29"/>
    <mergeCell ref="A30:J30"/>
    <mergeCell ref="A31:J31"/>
    <mergeCell ref="A32:J32"/>
    <mergeCell ref="A33:J33"/>
    <mergeCell ref="A34:J34"/>
  </mergeCells>
  <phoneticPr fontId="19"/>
  <hyperlinks>
    <hyperlink ref="A5" r:id="rId1" display="https://www.vector.co.jp/soft/winnt/business/se490409.html" xr:uid="{242467A5-8D20-4929-8888-92C015E28144}"/>
    <hyperlink ref="A7" r:id="rId2" display="https://www.vector.co.jp/soft/winnt/business/se490680.html" xr:uid="{5C279256-94FE-4D7C-9CEB-D57E92EDEB12}"/>
    <hyperlink ref="A9" r:id="rId3" display="https://www.vector.co.jp/soft/winnt/business/se517814.html" xr:uid="{33230EF6-DC51-4817-B746-B8E55CB1587F}"/>
    <hyperlink ref="A11" r:id="rId4" display="https://www.vector.co.jp/soft/winnt/business/se517700.html" xr:uid="{029CF568-ADDE-4B2B-ACDA-841A80528876}"/>
    <hyperlink ref="A13" r:id="rId5" display="https://www.vector.co.jp/soft/winnt/business/se487502.html" xr:uid="{B27A1A35-8DDD-411C-A32D-90509A9D1C79}"/>
    <hyperlink ref="A15" r:id="rId6" display="https://www.vector.co.jp/soft/winnt/business/se378509.html" xr:uid="{BA27EB40-7B44-4BF7-8241-2B3643C7C4A1}"/>
    <hyperlink ref="A17" r:id="rId7" display="https://www.vector.co.jp/soft/winnt/business/se487561.html" xr:uid="{BEE6EC2D-13AB-45DB-B25F-163C572A8AC5}"/>
    <hyperlink ref="A19" r:id="rId8" display="https://www.vector.co.jp/soft/winnt/business/se378513.html" xr:uid="{2705B6DA-EC98-47C0-9E5E-2F6B6C732270}"/>
    <hyperlink ref="A21" r:id="rId9" display="https://www.vector.co.jp/soft/winnt/business/se524152.html" xr:uid="{4CD246E4-0A1E-4999-B5B6-FBDF0E540EB4}"/>
    <hyperlink ref="A23" r:id="rId10" display="https://www.vector.co.jp/soft/winnt/business/se380096.html" xr:uid="{404CBE91-8673-4B43-8DB0-F2BF863485DE}"/>
    <hyperlink ref="A25" r:id="rId11" display="https://www.vector.co.jp/soft/winnt/business/se525485.html" xr:uid="{4DFED94D-CC44-4AD2-B7B7-766D0CCCB3E0}"/>
    <hyperlink ref="A27" r:id="rId12" display="https://www.vector.co.jp/soft/winnt/business/se525463.html" xr:uid="{C2605B07-0684-47AA-8C25-5DAE8115F803}"/>
    <hyperlink ref="A29" r:id="rId13" display="https://www.vector.co.jp/soft/winnt/business/se380157.html" xr:uid="{A14F28B7-7B4A-4CCE-BAF8-6B2CD7FF3693}"/>
    <hyperlink ref="A31" r:id="rId14" display="https://www.vector.co.jp/soft/winnt/business/se487835.html" xr:uid="{87270980-0901-46FC-82F7-4502972B2D3F}"/>
    <hyperlink ref="A33" r:id="rId15" display="https://www.vector.co.jp/soft/winnt/business/se487560.html" xr:uid="{91EEE494-4150-420E-AE14-BB81D5684E26}"/>
    <hyperlink ref="A35" r:id="rId16" display="https://www.vector.co.jp/soft/winnt/business/se378498.html" xr:uid="{F70C5C6B-909F-414F-A3D6-03185D1D9A84}"/>
    <hyperlink ref="A37" r:id="rId17" display="https://www.vector.co.jp/soft/winnt/business/se380079.html" xr:uid="{6A2D350B-5CE5-489F-9F48-73B83B32DF64}"/>
    <hyperlink ref="A39" r:id="rId18" display="https://www.vector.co.jp/soft/winnt/business/se525484.html" xr:uid="{F84E2B39-A877-49A9-8BF4-B830C39C7C19}"/>
    <hyperlink ref="A41" r:id="rId19" display="https://www.vector.co.jp/soft/winnt/business/se509044.html" xr:uid="{18EE8725-1BE5-45D1-8F66-C2C963B9B5B2}"/>
    <hyperlink ref="A43" r:id="rId20" display="https://www.vector.co.jp/soft/winnt/business/se455976.html" xr:uid="{31589E37-E54C-4BED-882A-F4DECC76867B}"/>
    <hyperlink ref="A45" r:id="rId21" display="https://www.vector.co.jp/soft/winnt/business/se367859.html" xr:uid="{E0063A04-E526-4E05-9149-C22B78B7BF40}"/>
    <hyperlink ref="A47" r:id="rId22" display="https://www.vector.co.jp/soft/winnt/business/se490353.html" xr:uid="{8422D24F-5984-4F2C-8F46-D812952854A6}"/>
    <hyperlink ref="A49" r:id="rId23" display="https://www.vector.co.jp/soft/winnt/business/se487858.html" xr:uid="{29FEB5A1-417F-4E48-AFF2-095CBC288463}"/>
    <hyperlink ref="A51" r:id="rId24" display="https://www.vector.co.jp/soft/winnt/business/se514892.html" xr:uid="{E782B1CA-8F31-4A38-8A95-C52978389E15}"/>
    <hyperlink ref="A53" r:id="rId25" display="https://www.vector.co.jp/soft/winnt/business/se509079.html" xr:uid="{C4EAA1A9-3868-47A5-A92D-59C32FB67B6E}"/>
    <hyperlink ref="A55" r:id="rId26" display="https://www.vector.co.jp/soft/winnt/business/se490357.html" xr:uid="{BAABE78C-8AB3-4C84-9588-BA91B3C3CA2B}"/>
    <hyperlink ref="A57" r:id="rId27" display="https://www.vector.co.jp/soft/winnt/business/se490776.html" xr:uid="{C18E838D-4882-4728-A0F3-C468BA3E8B48}"/>
    <hyperlink ref="A59" r:id="rId28" display="https://www.vector.co.jp/soft/winnt/business/se524150.html" xr:uid="{7CF28E3C-196D-4F41-BCE6-D9FEE88037AE}"/>
    <hyperlink ref="A61" r:id="rId29" display="https://www.vector.co.jp/soft/winnt/business/se361560.html" xr:uid="{98FC0AD8-F341-4574-96F5-1139F04F9E55}"/>
    <hyperlink ref="A63" r:id="rId30" display="https://www.vector.co.jp/soft/winnt/business/se366736.html" xr:uid="{FCA7F5F8-15CF-4630-8B61-DDD75061C23F}"/>
    <hyperlink ref="A65" r:id="rId31" display="https://www.vector.co.jp/soft/winnt/business/se509046.html" xr:uid="{B94525EF-7EB5-472A-A9AA-A58FF1A74984}"/>
    <hyperlink ref="A67" r:id="rId32" display="https://www.vector.co.jp/soft/winnt/business/se365082.html" xr:uid="{175AB9C0-D03E-4AEA-AF32-02C2A0A1E882}"/>
    <hyperlink ref="A69" r:id="rId33" display="https://www.vector.co.jp/soft/winnt/business/se509051.html" xr:uid="{C139FB61-1C79-4D21-B393-01ABE8676BFB}"/>
    <hyperlink ref="A71" r:id="rId34" display="https://www.vector.co.jp/soft/winnt/business/se361358.html" xr:uid="{A70048D5-C102-4CC5-8580-1A8BFB5029CD}"/>
    <hyperlink ref="A73" r:id="rId35" display="https://www.vector.co.jp/soft/winnt/business/se509045.html" xr:uid="{6474D978-73D2-4B3D-B5AA-1DD2E6E98B65}"/>
    <hyperlink ref="A75" r:id="rId36" display="https://www.vector.co.jp/soft/winnt/business/se509050.html" xr:uid="{1972DCEF-DF32-4E78-A8C1-04AED598FF79}"/>
    <hyperlink ref="A77" r:id="rId37" display="https://www.vector.co.jp/soft/winnt/business/se361539.html" xr:uid="{8FD908E5-7A21-47EC-A7F1-22BC0FB7977A}"/>
    <hyperlink ref="A79" r:id="rId38" display="https://www.vector.co.jp/soft/winnt/business/se487503.html" xr:uid="{8E04DE35-DFB2-45B7-BEF0-3FE76BFB7DA9}"/>
    <hyperlink ref="A81" r:id="rId39" display="https://www.vector.co.jp/soft/winnt/business/se525461.html" xr:uid="{89CD3E2F-0739-4D9E-9FA0-9284CE965B95}"/>
    <hyperlink ref="A83" r:id="rId40" display="https://www.vector.co.jp/soft/winnt/business/se509041.html" xr:uid="{33B172B4-A73A-4B60-B113-B5EE12C62F09}"/>
    <hyperlink ref="A85" r:id="rId41" display="https://www.vector.co.jp/soft/winnt/business/se509043.html" xr:uid="{DCB51B3C-8302-45A4-A80E-94808CD5C7CA}"/>
  </hyperlinks>
  <pageMargins left="0.7" right="0.7" top="0.75" bottom="0.75" header="0.3" footer="0.3"/>
  <pageSetup paperSize="9" orientation="portrait" horizontalDpi="4294967292" verticalDpi="0" r:id="rId4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1"/>
  </sheetPr>
  <dimension ref="A1:AA81"/>
  <sheetViews>
    <sheetView view="pageBreakPreview" topLeftCell="A74" zoomScaleNormal="100" workbookViewId="0">
      <selection activeCell="K79" sqref="K79"/>
    </sheetView>
  </sheetViews>
  <sheetFormatPr defaultColWidth="8.88671875" defaultRowHeight="13.2" x14ac:dyDescent="0.2"/>
  <cols>
    <col min="1" max="17" width="7.6640625" customWidth="1"/>
  </cols>
  <sheetData>
    <row r="1" spans="1:8" ht="24.75" customHeight="1" x14ac:dyDescent="0.2">
      <c r="A1" s="178" t="s">
        <v>97</v>
      </c>
      <c r="B1" s="178"/>
      <c r="C1" s="178"/>
      <c r="D1" s="178"/>
      <c r="E1" s="178"/>
      <c r="F1" s="178"/>
      <c r="G1" s="178"/>
      <c r="H1" s="178"/>
    </row>
    <row r="41" spans="1:13" ht="15.6" customHeight="1" x14ac:dyDescent="0.2">
      <c r="A41" s="62" t="s">
        <v>192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</row>
    <row r="42" spans="1:13" ht="15.6" customHeight="1" x14ac:dyDescent="0.2">
      <c r="A42" s="76" t="s">
        <v>43</v>
      </c>
      <c r="B42" s="77"/>
      <c r="C42" s="73" t="s">
        <v>44</v>
      </c>
      <c r="D42" s="74"/>
      <c r="E42" s="74"/>
      <c r="F42" s="74"/>
      <c r="G42" s="74"/>
      <c r="H42" s="74"/>
      <c r="I42" s="74"/>
      <c r="J42" s="75"/>
    </row>
    <row r="43" spans="1:13" ht="15.6" customHeight="1" x14ac:dyDescent="0.2">
      <c r="A43" s="78"/>
      <c r="B43" s="79"/>
      <c r="C43" s="74" t="s">
        <v>45</v>
      </c>
      <c r="D43" s="74"/>
      <c r="E43" s="74"/>
      <c r="F43" s="75"/>
      <c r="G43" s="73" t="s">
        <v>46</v>
      </c>
      <c r="H43" s="74"/>
      <c r="I43" s="74"/>
      <c r="J43" s="75"/>
    </row>
    <row r="44" spans="1:13" ht="15.6" customHeight="1" x14ac:dyDescent="0.2">
      <c r="A44" s="80"/>
      <c r="B44" s="81"/>
      <c r="C44" s="75" t="s">
        <v>47</v>
      </c>
      <c r="D44" s="64"/>
      <c r="E44" s="64" t="s">
        <v>48</v>
      </c>
      <c r="F44" s="64"/>
      <c r="G44" s="75" t="s">
        <v>47</v>
      </c>
      <c r="H44" s="64"/>
      <c r="I44" s="64" t="s">
        <v>48</v>
      </c>
      <c r="J44" s="64"/>
    </row>
    <row r="45" spans="1:13" ht="15.6" customHeight="1" x14ac:dyDescent="0.2">
      <c r="A45" s="85" t="s">
        <v>49</v>
      </c>
      <c r="B45" s="85"/>
      <c r="C45" s="86">
        <v>2</v>
      </c>
      <c r="D45" s="87"/>
      <c r="E45" s="86">
        <v>1.5</v>
      </c>
      <c r="F45" s="87"/>
      <c r="G45" s="86">
        <v>1.5</v>
      </c>
      <c r="H45" s="87"/>
      <c r="I45" s="86">
        <v>1</v>
      </c>
      <c r="J45" s="87"/>
    </row>
    <row r="46" spans="1:13" ht="15.6" customHeight="1" x14ac:dyDescent="0.2">
      <c r="A46" s="85"/>
      <c r="B46" s="85"/>
      <c r="C46" s="146"/>
      <c r="D46" s="147"/>
      <c r="E46" s="146"/>
      <c r="F46" s="147"/>
      <c r="G46" s="146"/>
      <c r="H46" s="147"/>
      <c r="I46" s="146"/>
      <c r="J46" s="147"/>
    </row>
    <row r="47" spans="1:13" ht="15.6" customHeight="1" x14ac:dyDescent="0.2">
      <c r="A47" s="64" t="s">
        <v>50</v>
      </c>
      <c r="B47" s="64"/>
      <c r="C47" s="86">
        <v>1.5</v>
      </c>
      <c r="D47" s="87"/>
      <c r="E47" s="86">
        <v>1</v>
      </c>
      <c r="F47" s="87"/>
      <c r="G47" s="86">
        <v>1</v>
      </c>
      <c r="H47" s="87"/>
      <c r="I47" s="86">
        <v>0.6</v>
      </c>
      <c r="J47" s="87"/>
    </row>
    <row r="48" spans="1:13" ht="15.6" customHeight="1" x14ac:dyDescent="0.2">
      <c r="A48" s="64"/>
      <c r="B48" s="64"/>
      <c r="C48" s="146"/>
      <c r="D48" s="147"/>
      <c r="E48" s="146"/>
      <c r="F48" s="147"/>
      <c r="G48" s="146"/>
      <c r="H48" s="147"/>
      <c r="I48" s="146"/>
      <c r="J48" s="147"/>
    </row>
    <row r="49" spans="1:27" ht="15.6" customHeight="1" x14ac:dyDescent="0.2">
      <c r="A49" s="64" t="s">
        <v>51</v>
      </c>
      <c r="B49" s="64"/>
      <c r="C49" s="86">
        <v>1.5</v>
      </c>
      <c r="D49" s="87"/>
      <c r="E49" s="86">
        <v>1</v>
      </c>
      <c r="F49" s="87"/>
      <c r="G49" s="86">
        <v>1</v>
      </c>
      <c r="H49" s="87"/>
      <c r="I49" s="86">
        <v>0.6</v>
      </c>
      <c r="J49" s="87"/>
    </row>
    <row r="50" spans="1:27" ht="15.6" customHeight="1" x14ac:dyDescent="0.2">
      <c r="A50" s="64"/>
      <c r="B50" s="64"/>
      <c r="C50" s="146"/>
      <c r="D50" s="147"/>
      <c r="E50" s="146"/>
      <c r="F50" s="147"/>
      <c r="G50" s="146"/>
      <c r="H50" s="147"/>
      <c r="I50" s="146"/>
      <c r="J50" s="147"/>
    </row>
    <row r="51" spans="1:27" ht="15.75" customHeight="1" x14ac:dyDescent="0.2"/>
    <row r="52" spans="1:27" ht="15.75" customHeight="1" x14ac:dyDescent="0.2">
      <c r="A52" s="95" t="s">
        <v>98</v>
      </c>
      <c r="B52" s="95"/>
      <c r="C52" s="95"/>
      <c r="D52" s="95"/>
      <c r="E52" s="95"/>
      <c r="F52" s="84"/>
      <c r="G52" s="84"/>
      <c r="H52" s="84"/>
      <c r="I52" s="84"/>
      <c r="J52" s="4"/>
      <c r="K52" s="4"/>
      <c r="L52" s="4"/>
      <c r="M52" s="152" t="s">
        <v>8</v>
      </c>
      <c r="N52" s="152"/>
      <c r="O52" s="152"/>
      <c r="P52" s="152"/>
    </row>
    <row r="53" spans="1:27" ht="15.75" customHeight="1" x14ac:dyDescent="0.2">
      <c r="B53" s="73" t="s">
        <v>23</v>
      </c>
      <c r="C53" s="75"/>
      <c r="D53" s="73" t="s">
        <v>24</v>
      </c>
      <c r="E53" s="75"/>
      <c r="F53" s="5" t="s">
        <v>25</v>
      </c>
      <c r="G53" s="5" t="s">
        <v>26</v>
      </c>
      <c r="H53" s="5" t="s">
        <v>25</v>
      </c>
      <c r="I53" s="5" t="s">
        <v>26</v>
      </c>
      <c r="J53" s="5" t="s">
        <v>25</v>
      </c>
      <c r="K53" s="5" t="s">
        <v>26</v>
      </c>
      <c r="M53" s="153" t="s">
        <v>9</v>
      </c>
      <c r="N53" s="153"/>
      <c r="O53" s="153"/>
      <c r="P53" s="153"/>
    </row>
    <row r="54" spans="1:27" ht="15.75" customHeight="1" x14ac:dyDescent="0.2">
      <c r="B54" s="64" t="s">
        <v>291</v>
      </c>
      <c r="C54" s="64"/>
      <c r="D54" s="151" t="s">
        <v>100</v>
      </c>
      <c r="E54" s="151"/>
      <c r="F54" s="7">
        <f>H54/1000</f>
        <v>3.7240000000000006</v>
      </c>
      <c r="G54" s="5" t="s">
        <v>292</v>
      </c>
      <c r="H54" s="7">
        <f>J54*9.8</f>
        <v>3724.0000000000005</v>
      </c>
      <c r="I54" s="5" t="s">
        <v>293</v>
      </c>
      <c r="J54" s="6">
        <v>380</v>
      </c>
      <c r="K54" s="5" t="s">
        <v>294</v>
      </c>
    </row>
    <row r="55" spans="1:27" ht="15.75" customHeight="1" x14ac:dyDescent="0.2">
      <c r="B55" s="64" t="s">
        <v>295</v>
      </c>
      <c r="C55" s="64"/>
      <c r="D55" s="151" t="s">
        <v>296</v>
      </c>
      <c r="E55" s="151"/>
      <c r="F55" s="7">
        <f>H55/1000</f>
        <v>2.94</v>
      </c>
      <c r="G55" s="5" t="s">
        <v>290</v>
      </c>
      <c r="H55" s="7">
        <f>J55*9.8</f>
        <v>2940</v>
      </c>
      <c r="I55" s="5" t="s">
        <v>297</v>
      </c>
      <c r="J55" s="6">
        <v>300</v>
      </c>
      <c r="K55" s="5" t="s">
        <v>298</v>
      </c>
    </row>
    <row r="56" spans="1:27" ht="15.75" customHeight="1" x14ac:dyDescent="0.2">
      <c r="A56" s="95"/>
      <c r="B56" s="95"/>
      <c r="C56" s="95"/>
      <c r="D56" s="95"/>
      <c r="E56" s="95"/>
      <c r="F56" s="3"/>
      <c r="G56" s="3"/>
    </row>
    <row r="57" spans="1:27" ht="15.75" customHeight="1" x14ac:dyDescent="0.2">
      <c r="B57" s="64" t="s">
        <v>35</v>
      </c>
      <c r="C57" s="64"/>
      <c r="D57" s="64" t="s">
        <v>36</v>
      </c>
      <c r="E57" s="64"/>
      <c r="F57" s="5" t="s">
        <v>26</v>
      </c>
      <c r="G57" s="3"/>
    </row>
    <row r="58" spans="1:27" ht="15.75" customHeight="1" x14ac:dyDescent="0.2">
      <c r="B58" s="64" t="s">
        <v>39</v>
      </c>
      <c r="C58" s="64"/>
      <c r="D58" s="151">
        <v>50</v>
      </c>
      <c r="E58" s="151"/>
      <c r="F58" s="5" t="s">
        <v>299</v>
      </c>
    </row>
    <row r="59" spans="1:27" ht="15.75" customHeight="1" x14ac:dyDescent="0.2">
      <c r="B59" s="64" t="s">
        <v>300</v>
      </c>
      <c r="C59" s="64"/>
      <c r="D59" s="151">
        <v>50</v>
      </c>
      <c r="E59" s="151"/>
      <c r="F59" s="5" t="s">
        <v>301</v>
      </c>
    </row>
    <row r="60" spans="1:27" ht="15.75" customHeight="1" x14ac:dyDescent="0.2">
      <c r="B60" s="64" t="s">
        <v>302</v>
      </c>
      <c r="C60" s="64"/>
      <c r="D60" s="151">
        <v>100</v>
      </c>
      <c r="E60" s="151"/>
      <c r="F60" s="5" t="s">
        <v>303</v>
      </c>
    </row>
    <row r="61" spans="1:27" ht="15.75" customHeight="1" x14ac:dyDescent="0.2">
      <c r="B61" s="64" t="s">
        <v>304</v>
      </c>
      <c r="C61" s="64"/>
      <c r="D61" s="151">
        <v>80</v>
      </c>
      <c r="E61" s="151"/>
      <c r="F61" s="5" t="s">
        <v>305</v>
      </c>
    </row>
    <row r="62" spans="1:27" ht="15.75" customHeight="1" x14ac:dyDescent="0.2"/>
    <row r="63" spans="1:27" ht="15.75" customHeight="1" x14ac:dyDescent="0.2">
      <c r="A63" s="148" t="s">
        <v>127</v>
      </c>
      <c r="B63" s="148"/>
      <c r="C63" s="148"/>
      <c r="D63" s="3"/>
      <c r="E63" s="3"/>
    </row>
    <row r="64" spans="1:27" ht="15.75" customHeight="1" x14ac:dyDescent="0.2">
      <c r="A64" s="63" t="s">
        <v>126</v>
      </c>
      <c r="B64" s="63"/>
      <c r="C64" s="63"/>
      <c r="D64" s="63"/>
      <c r="E64" s="63"/>
      <c r="F64" s="9"/>
      <c r="G64" s="9"/>
      <c r="H64" s="9"/>
      <c r="I64" s="1"/>
      <c r="J64" s="1"/>
      <c r="K64" s="1"/>
      <c r="R64" s="3"/>
      <c r="S64" s="3"/>
      <c r="T64" s="14"/>
      <c r="U64" s="14"/>
      <c r="V64" s="14"/>
      <c r="W64" s="14"/>
      <c r="X64" s="14"/>
      <c r="Y64" s="14"/>
      <c r="Z64" s="14"/>
      <c r="AA64" s="14"/>
    </row>
    <row r="65" spans="1:27" s="18" customFormat="1" ht="15.15" customHeight="1" x14ac:dyDescent="0.2">
      <c r="B65" s="149" t="s">
        <v>306</v>
      </c>
      <c r="C65" s="149"/>
      <c r="D65" s="150" t="s">
        <v>110</v>
      </c>
      <c r="E65" s="150"/>
      <c r="F65" s="154" t="s">
        <v>121</v>
      </c>
      <c r="G65" s="155"/>
      <c r="I65" s="1"/>
      <c r="J65" s="1"/>
      <c r="R65" s="27"/>
      <c r="S65" s="27"/>
      <c r="T65" s="30"/>
      <c r="U65" s="30"/>
      <c r="V65" s="30"/>
      <c r="W65" s="30"/>
      <c r="X65" s="30"/>
      <c r="Y65" s="30"/>
      <c r="Z65" s="30"/>
      <c r="AA65" s="30"/>
    </row>
    <row r="66" spans="1:27" s="18" customFormat="1" ht="15.15" customHeight="1" x14ac:dyDescent="0.2">
      <c r="B66" s="149" t="s">
        <v>122</v>
      </c>
      <c r="C66" s="149"/>
      <c r="D66" s="150" t="s">
        <v>123</v>
      </c>
      <c r="E66" s="150"/>
      <c r="R66" s="27"/>
      <c r="S66" s="27"/>
      <c r="T66" s="30"/>
      <c r="U66" s="30"/>
      <c r="V66" s="30"/>
      <c r="W66" s="30"/>
      <c r="X66" s="30"/>
      <c r="Y66" s="30"/>
      <c r="Z66" s="30"/>
      <c r="AA66" s="30"/>
    </row>
    <row r="67" spans="1:27" s="18" customFormat="1" ht="15.15" customHeight="1" x14ac:dyDescent="0.2">
      <c r="B67" s="149" t="s">
        <v>124</v>
      </c>
      <c r="C67" s="149"/>
      <c r="D67" s="156">
        <v>1.5</v>
      </c>
      <c r="E67" s="156"/>
      <c r="R67" s="27"/>
      <c r="S67" s="27"/>
      <c r="T67" s="30"/>
      <c r="U67" s="30"/>
      <c r="V67" s="30"/>
      <c r="W67" s="30"/>
      <c r="X67" s="30"/>
      <c r="Y67" s="30"/>
      <c r="Z67" s="30"/>
      <c r="AA67" s="30"/>
    </row>
    <row r="68" spans="1:27" s="18" customFormat="1" ht="15.15" customHeight="1" x14ac:dyDescent="0.2">
      <c r="B68" s="149" t="s">
        <v>125</v>
      </c>
      <c r="C68" s="149"/>
      <c r="D68" s="157">
        <f>D67*0.5</f>
        <v>0.75</v>
      </c>
      <c r="E68" s="157"/>
      <c r="R68" s="27"/>
      <c r="S68" s="27"/>
      <c r="T68" s="30"/>
      <c r="U68" s="30"/>
      <c r="V68" s="30"/>
      <c r="W68" s="30"/>
      <c r="X68" s="30"/>
      <c r="Y68" s="30"/>
      <c r="Z68" s="30"/>
      <c r="AA68" s="30"/>
    </row>
    <row r="69" spans="1:27" ht="15.75" customHeight="1" x14ac:dyDescent="0.2"/>
    <row r="70" spans="1:27" ht="15.75" customHeight="1" x14ac:dyDescent="0.2"/>
    <row r="71" spans="1:27" ht="15.75" customHeight="1" x14ac:dyDescent="0.2">
      <c r="A71" s="62"/>
      <c r="B71" s="62"/>
      <c r="C71" s="62"/>
      <c r="D71" s="62"/>
      <c r="E71" s="27"/>
      <c r="F71" s="27"/>
      <c r="G71" s="18"/>
      <c r="H71" s="18"/>
      <c r="I71" s="18"/>
      <c r="J71" s="18"/>
      <c r="K71" s="18"/>
      <c r="L71" s="18"/>
    </row>
    <row r="72" spans="1:27" ht="15.75" customHeight="1" x14ac:dyDescent="0.2">
      <c r="A72" s="56"/>
      <c r="B72" s="56"/>
      <c r="C72" s="56"/>
      <c r="D72" s="56"/>
      <c r="E72" s="27"/>
      <c r="F72" s="27"/>
      <c r="G72" s="18"/>
      <c r="H72" s="18"/>
      <c r="I72" s="18"/>
      <c r="J72" s="18"/>
      <c r="K72" s="18"/>
      <c r="L72" s="18"/>
    </row>
    <row r="73" spans="1:27" ht="15.75" customHeight="1" x14ac:dyDescent="0.2">
      <c r="A73" s="56"/>
      <c r="B73" s="56"/>
      <c r="C73" s="56"/>
      <c r="D73" s="56"/>
      <c r="E73" s="27"/>
      <c r="F73" s="27"/>
      <c r="G73" s="18"/>
      <c r="H73" s="18"/>
      <c r="I73" s="18"/>
      <c r="J73" s="18"/>
      <c r="K73" s="18"/>
      <c r="L73" s="18"/>
    </row>
    <row r="74" spans="1:27" ht="15.75" customHeight="1" x14ac:dyDescent="0.2">
      <c r="A74" s="56"/>
      <c r="B74" s="56"/>
      <c r="C74" s="56"/>
      <c r="D74" s="56"/>
      <c r="E74" s="27"/>
      <c r="F74" s="27"/>
      <c r="G74" s="18"/>
      <c r="H74" s="18"/>
      <c r="I74" s="18"/>
      <c r="J74" s="18"/>
      <c r="K74" s="18"/>
      <c r="L74" s="18"/>
    </row>
    <row r="75" spans="1:27" ht="15.75" customHeight="1" x14ac:dyDescent="0.2">
      <c r="A75" s="56"/>
      <c r="B75" s="56"/>
      <c r="C75" s="56"/>
      <c r="D75" s="56"/>
      <c r="E75" s="27"/>
      <c r="F75" s="27"/>
      <c r="G75" s="18"/>
      <c r="H75" s="18"/>
      <c r="I75" s="18"/>
      <c r="J75" s="18"/>
      <c r="K75" s="18"/>
      <c r="L75" s="18"/>
    </row>
    <row r="76" spans="1:27" ht="15.75" customHeight="1" x14ac:dyDescent="0.2">
      <c r="A76" s="56"/>
      <c r="B76" s="56"/>
      <c r="C76" s="56"/>
      <c r="D76" s="56"/>
      <c r="E76" s="27"/>
      <c r="F76" s="27"/>
      <c r="G76" s="18"/>
      <c r="H76" s="18"/>
      <c r="I76" s="18"/>
      <c r="J76" s="18"/>
      <c r="K76" s="18"/>
      <c r="L76" s="18"/>
    </row>
    <row r="77" spans="1:27" ht="15.75" customHeight="1" x14ac:dyDescent="0.2">
      <c r="A77" s="141" t="s">
        <v>307</v>
      </c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52"/>
    </row>
    <row r="78" spans="1:27" ht="15.75" customHeight="1" x14ac:dyDescent="0.2">
      <c r="A78" s="58" t="s">
        <v>128</v>
      </c>
      <c r="B78" s="58"/>
      <c r="C78" s="58"/>
      <c r="D78" s="58"/>
      <c r="E78" s="58"/>
      <c r="F78" s="58"/>
      <c r="G78" s="58"/>
      <c r="H78" s="58"/>
      <c r="I78" s="58"/>
      <c r="J78" s="3"/>
      <c r="L78" s="3"/>
    </row>
    <row r="79" spans="1:27" ht="15.75" customHeight="1" x14ac:dyDescent="0.2">
      <c r="B79" s="179" t="s">
        <v>308</v>
      </c>
      <c r="C79" s="180"/>
      <c r="D79" s="180"/>
      <c r="E79" s="181"/>
      <c r="F79" s="23">
        <f>D67*(F54+F55)*D60</f>
        <v>999.6</v>
      </c>
      <c r="G79" s="43" t="s">
        <v>309</v>
      </c>
      <c r="I79" s="22"/>
      <c r="J79" s="3"/>
      <c r="L79" s="3"/>
    </row>
    <row r="80" spans="1:27" ht="15.75" customHeight="1" x14ac:dyDescent="0.2">
      <c r="A80" s="141" t="s">
        <v>310</v>
      </c>
      <c r="B80" s="141"/>
      <c r="C80" s="141"/>
      <c r="D80" s="141"/>
      <c r="E80" s="141"/>
      <c r="F80" s="141"/>
      <c r="G80" s="141"/>
      <c r="H80" s="141"/>
      <c r="I80" s="141"/>
      <c r="J80" s="3"/>
      <c r="L80" s="3"/>
    </row>
    <row r="81" ht="15.75" customHeight="1" x14ac:dyDescent="0.2"/>
  </sheetData>
  <sheetProtection formatCells="0" selectLockedCells="1" selectUnlockedCells="1"/>
  <mergeCells count="62">
    <mergeCell ref="F65:G65"/>
    <mergeCell ref="A78:I78"/>
    <mergeCell ref="B79:E79"/>
    <mergeCell ref="A80:I80"/>
    <mergeCell ref="B67:C67"/>
    <mergeCell ref="D67:E67"/>
    <mergeCell ref="B68:C68"/>
    <mergeCell ref="D68:E68"/>
    <mergeCell ref="A71:D71"/>
    <mergeCell ref="A77:K77"/>
    <mergeCell ref="B66:C66"/>
    <mergeCell ref="D66:E66"/>
    <mergeCell ref="A63:C63"/>
    <mergeCell ref="A64:E64"/>
    <mergeCell ref="B65:C65"/>
    <mergeCell ref="D65:E65"/>
    <mergeCell ref="B58:C58"/>
    <mergeCell ref="D58:E58"/>
    <mergeCell ref="B59:C59"/>
    <mergeCell ref="D59:E59"/>
    <mergeCell ref="B60:C60"/>
    <mergeCell ref="D60:E60"/>
    <mergeCell ref="B61:C61"/>
    <mergeCell ref="D61:E61"/>
    <mergeCell ref="M52:P52"/>
    <mergeCell ref="B53:C53"/>
    <mergeCell ref="D53:E53"/>
    <mergeCell ref="M53:P53"/>
    <mergeCell ref="B54:C54"/>
    <mergeCell ref="D54:E54"/>
    <mergeCell ref="A52:E52"/>
    <mergeCell ref="F52:I52"/>
    <mergeCell ref="B55:C55"/>
    <mergeCell ref="D55:E55"/>
    <mergeCell ref="A56:E56"/>
    <mergeCell ref="B57:C57"/>
    <mergeCell ref="D57:E57"/>
    <mergeCell ref="A49:B50"/>
    <mergeCell ref="C49:D50"/>
    <mergeCell ref="E49:F50"/>
    <mergeCell ref="G49:H50"/>
    <mergeCell ref="I49:J50"/>
    <mergeCell ref="A45:B46"/>
    <mergeCell ref="C45:D46"/>
    <mergeCell ref="E45:F46"/>
    <mergeCell ref="G45:H46"/>
    <mergeCell ref="I45:J46"/>
    <mergeCell ref="A47:B48"/>
    <mergeCell ref="C47:D48"/>
    <mergeCell ref="E47:F48"/>
    <mergeCell ref="G47:H48"/>
    <mergeCell ref="I47:J48"/>
    <mergeCell ref="A1:H1"/>
    <mergeCell ref="A41:M41"/>
    <mergeCell ref="A42:B44"/>
    <mergeCell ref="C42:J42"/>
    <mergeCell ref="C43:F43"/>
    <mergeCell ref="G43:J43"/>
    <mergeCell ref="C44:D44"/>
    <mergeCell ref="E44:F44"/>
    <mergeCell ref="G44:H44"/>
    <mergeCell ref="I44:J44"/>
  </mergeCells>
  <phoneticPr fontId="19"/>
  <pageMargins left="0.69" right="0.36" top="0.63" bottom="0.52" header="0.42" footer="0.25"/>
  <pageSetup paperSize="9" orientation="landscape" horizontalDpi="300" verticalDpi="300" r:id="rId1"/>
  <headerFooter alignWithMargins="0">
    <oddHeader>&amp;R自立機器</oddHeader>
    <oddFooter>&amp;P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27"/>
  <sheetViews>
    <sheetView view="pageBreakPreview" zoomScaleNormal="100" workbookViewId="0">
      <selection activeCell="A28" sqref="A28:XFD65"/>
    </sheetView>
  </sheetViews>
  <sheetFormatPr defaultRowHeight="13.2" x14ac:dyDescent="0.2"/>
  <cols>
    <col min="1" max="17" width="7.6640625" customWidth="1"/>
  </cols>
  <sheetData>
    <row r="1" spans="1:17" ht="15.75" customHeight="1" x14ac:dyDescent="0.2">
      <c r="A1" s="18"/>
      <c r="B1" s="18"/>
      <c r="C1" s="18"/>
      <c r="D1" s="18"/>
      <c r="E1" s="4"/>
      <c r="F1" s="28"/>
      <c r="G1" s="28"/>
      <c r="H1" s="28"/>
      <c r="I1" s="28"/>
      <c r="J1" s="28"/>
    </row>
    <row r="2" spans="1:17" ht="15.9" customHeight="1" x14ac:dyDescent="0.2">
      <c r="A2" s="62" t="s">
        <v>171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7" ht="15.9" customHeight="1" x14ac:dyDescent="0.2">
      <c r="A3" s="64" t="s">
        <v>101</v>
      </c>
      <c r="B3" s="64"/>
      <c r="C3" s="5" t="s">
        <v>172</v>
      </c>
      <c r="D3" s="5" t="s">
        <v>173</v>
      </c>
      <c r="E3" s="5" t="s">
        <v>174</v>
      </c>
      <c r="F3" s="5" t="s">
        <v>175</v>
      </c>
      <c r="G3" s="5" t="s">
        <v>176</v>
      </c>
      <c r="H3" s="5" t="s">
        <v>177</v>
      </c>
      <c r="I3" s="5" t="s">
        <v>178</v>
      </c>
      <c r="J3" s="5" t="s">
        <v>179</v>
      </c>
      <c r="K3" s="5" t="s">
        <v>180</v>
      </c>
      <c r="L3" s="5" t="s">
        <v>181</v>
      </c>
      <c r="N3" s="65" t="s">
        <v>182</v>
      </c>
      <c r="O3" s="66"/>
      <c r="P3" s="67"/>
    </row>
    <row r="4" spans="1:17" ht="15.9" customHeight="1" x14ac:dyDescent="0.2">
      <c r="A4" s="5" t="s">
        <v>102</v>
      </c>
      <c r="B4" s="5" t="s">
        <v>103</v>
      </c>
      <c r="C4" s="5">
        <v>10</v>
      </c>
      <c r="D4" s="5">
        <v>15</v>
      </c>
      <c r="E4" s="5">
        <v>20</v>
      </c>
      <c r="F4" s="5">
        <v>25</v>
      </c>
      <c r="G4" s="5">
        <v>40</v>
      </c>
      <c r="H4" s="5">
        <v>50</v>
      </c>
      <c r="I4" s="5">
        <v>65</v>
      </c>
      <c r="J4" s="5">
        <v>110</v>
      </c>
      <c r="K4" s="5">
        <v>150</v>
      </c>
      <c r="L4" s="5">
        <v>180</v>
      </c>
      <c r="N4" s="68"/>
      <c r="O4" s="69"/>
      <c r="P4" s="70"/>
      <c r="Q4" s="22"/>
    </row>
    <row r="5" spans="1:17" ht="15.9" customHeight="1" x14ac:dyDescent="0.2">
      <c r="A5" s="5" t="s">
        <v>104</v>
      </c>
      <c r="B5" s="5" t="s">
        <v>183</v>
      </c>
      <c r="C5" s="5">
        <v>98</v>
      </c>
      <c r="D5" s="5">
        <v>147</v>
      </c>
      <c r="E5" s="5">
        <v>196</v>
      </c>
      <c r="F5" s="5">
        <v>245</v>
      </c>
      <c r="G5" s="5">
        <v>392</v>
      </c>
      <c r="H5" s="5">
        <v>882</v>
      </c>
      <c r="I5" s="5">
        <v>637</v>
      </c>
      <c r="J5" s="5">
        <v>1078</v>
      </c>
      <c r="K5" s="5">
        <v>1470</v>
      </c>
      <c r="L5" s="5">
        <v>1764</v>
      </c>
    </row>
    <row r="6" spans="1:17" ht="15.9" customHeight="1" x14ac:dyDescent="0.2">
      <c r="A6" s="3"/>
      <c r="B6" s="3"/>
      <c r="C6" s="3"/>
      <c r="D6" s="3"/>
      <c r="E6" s="3"/>
      <c r="F6" s="3"/>
      <c r="G6" s="3"/>
    </row>
    <row r="7" spans="1:17" ht="15.9" customHeight="1" x14ac:dyDescent="0.2">
      <c r="A7" s="71" t="s">
        <v>184</v>
      </c>
      <c r="B7" s="71"/>
      <c r="C7" s="71"/>
      <c r="D7" s="71" t="s">
        <v>105</v>
      </c>
      <c r="E7" s="71"/>
      <c r="F7" s="71"/>
    </row>
    <row r="8" spans="1:17" ht="15.75" customHeight="1" x14ac:dyDescent="0.2">
      <c r="A8" s="18"/>
      <c r="B8" s="18"/>
      <c r="C8" s="18"/>
      <c r="D8" s="18"/>
    </row>
    <row r="9" spans="1:17" ht="15.75" customHeight="1" x14ac:dyDescent="0.2">
      <c r="A9" s="62" t="s">
        <v>185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</row>
    <row r="10" spans="1:17" ht="15.75" customHeight="1" x14ac:dyDescent="0.2">
      <c r="A10" s="64" t="s">
        <v>106</v>
      </c>
      <c r="B10" s="64"/>
      <c r="C10" s="64"/>
      <c r="D10" s="39">
        <v>1</v>
      </c>
      <c r="E10" s="5">
        <v>1.5</v>
      </c>
      <c r="F10" s="39">
        <v>2</v>
      </c>
      <c r="G10" s="5">
        <v>2.5</v>
      </c>
      <c r="H10" s="39">
        <v>3</v>
      </c>
      <c r="I10" s="5">
        <v>3.5</v>
      </c>
      <c r="J10" s="39">
        <v>4</v>
      </c>
    </row>
    <row r="11" spans="1:17" ht="15.75" customHeight="1" x14ac:dyDescent="0.2">
      <c r="A11" s="64" t="s">
        <v>107</v>
      </c>
      <c r="B11" s="5" t="s">
        <v>102</v>
      </c>
      <c r="C11" s="5" t="s">
        <v>186</v>
      </c>
      <c r="D11" s="5">
        <v>5</v>
      </c>
      <c r="E11" s="5">
        <v>10</v>
      </c>
      <c r="F11" s="5">
        <v>20</v>
      </c>
      <c r="G11" s="5">
        <v>25</v>
      </c>
      <c r="H11" s="5">
        <v>30</v>
      </c>
      <c r="I11" s="5">
        <v>35</v>
      </c>
      <c r="J11" s="5">
        <v>45</v>
      </c>
    </row>
    <row r="12" spans="1:17" ht="15.75" customHeight="1" x14ac:dyDescent="0.2">
      <c r="A12" s="64"/>
      <c r="B12" s="5" t="s">
        <v>104</v>
      </c>
      <c r="C12" s="5" t="s">
        <v>183</v>
      </c>
      <c r="D12" s="5">
        <v>49</v>
      </c>
      <c r="E12" s="5">
        <v>98</v>
      </c>
      <c r="F12" s="5">
        <v>196</v>
      </c>
      <c r="G12" s="5">
        <v>245</v>
      </c>
      <c r="H12" s="5">
        <v>294</v>
      </c>
      <c r="I12" s="5">
        <v>343</v>
      </c>
      <c r="J12" s="5">
        <v>441</v>
      </c>
      <c r="L12" s="73" t="s">
        <v>99</v>
      </c>
      <c r="M12" s="74"/>
      <c r="N12" s="74"/>
      <c r="O12" s="75"/>
    </row>
    <row r="13" spans="1:17" ht="15.75" customHeight="1" x14ac:dyDescent="0.2">
      <c r="A13" s="64" t="s">
        <v>108</v>
      </c>
      <c r="B13" s="5" t="s">
        <v>102</v>
      </c>
      <c r="C13" s="5" t="s">
        <v>103</v>
      </c>
      <c r="D13" s="5">
        <v>30</v>
      </c>
      <c r="E13" s="5">
        <v>45</v>
      </c>
      <c r="F13" s="5">
        <v>65</v>
      </c>
      <c r="G13" s="5">
        <v>85</v>
      </c>
      <c r="H13" s="5">
        <v>90</v>
      </c>
      <c r="I13" s="5">
        <v>115</v>
      </c>
      <c r="J13" s="5">
        <v>140</v>
      </c>
    </row>
    <row r="14" spans="1:17" ht="15.75" customHeight="1" x14ac:dyDescent="0.2">
      <c r="A14" s="64"/>
      <c r="B14" s="5" t="s">
        <v>104</v>
      </c>
      <c r="C14" s="5" t="s">
        <v>183</v>
      </c>
      <c r="D14" s="5">
        <v>294</v>
      </c>
      <c r="E14" s="5">
        <v>441</v>
      </c>
      <c r="F14" s="5">
        <v>637</v>
      </c>
      <c r="G14" s="5">
        <v>833</v>
      </c>
      <c r="H14" s="5">
        <v>882</v>
      </c>
      <c r="I14" s="5">
        <v>1127</v>
      </c>
      <c r="J14" s="5">
        <v>1372</v>
      </c>
    </row>
    <row r="15" spans="1:17" ht="15.6" customHeight="1" x14ac:dyDescent="0.2"/>
    <row r="16" spans="1:17" ht="15.6" customHeight="1" x14ac:dyDescent="0.2">
      <c r="A16" s="72" t="s">
        <v>187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</row>
    <row r="17" spans="1:13" ht="15.6" customHeight="1" x14ac:dyDescent="0.2">
      <c r="A17" s="76" t="s">
        <v>43</v>
      </c>
      <c r="B17" s="77"/>
      <c r="C17" s="73" t="s">
        <v>44</v>
      </c>
      <c r="D17" s="74"/>
      <c r="E17" s="74"/>
      <c r="F17" s="74"/>
      <c r="G17" s="74"/>
      <c r="H17" s="74"/>
      <c r="I17" s="74"/>
      <c r="J17" s="75"/>
      <c r="K17" s="76" t="s">
        <v>109</v>
      </c>
      <c r="L17" s="82"/>
      <c r="M17" s="77"/>
    </row>
    <row r="18" spans="1:13" ht="15.6" customHeight="1" x14ac:dyDescent="0.2">
      <c r="A18" s="78"/>
      <c r="B18" s="79"/>
      <c r="C18" s="74" t="s">
        <v>45</v>
      </c>
      <c r="D18" s="74"/>
      <c r="E18" s="74"/>
      <c r="F18" s="75"/>
      <c r="G18" s="73" t="s">
        <v>46</v>
      </c>
      <c r="H18" s="74"/>
      <c r="I18" s="74"/>
      <c r="J18" s="75"/>
      <c r="K18" s="78"/>
      <c r="L18" s="83"/>
      <c r="M18" s="79"/>
    </row>
    <row r="19" spans="1:13" ht="15.6" customHeight="1" x14ac:dyDescent="0.2">
      <c r="A19" s="80"/>
      <c r="B19" s="81"/>
      <c r="C19" s="75" t="s">
        <v>110</v>
      </c>
      <c r="D19" s="64"/>
      <c r="E19" s="64" t="s">
        <v>111</v>
      </c>
      <c r="F19" s="64"/>
      <c r="G19" s="64" t="s">
        <v>110</v>
      </c>
      <c r="H19" s="64"/>
      <c r="I19" s="64" t="s">
        <v>111</v>
      </c>
      <c r="J19" s="64"/>
      <c r="K19" s="80"/>
      <c r="L19" s="84"/>
      <c r="M19" s="81"/>
    </row>
    <row r="20" spans="1:13" ht="15.6" customHeight="1" x14ac:dyDescent="0.2">
      <c r="A20" s="85" t="s">
        <v>49</v>
      </c>
      <c r="B20" s="85"/>
      <c r="C20" s="86">
        <v>2</v>
      </c>
      <c r="D20" s="87"/>
      <c r="E20" s="86">
        <v>1.5</v>
      </c>
      <c r="F20" s="87"/>
      <c r="G20" s="86">
        <v>1.5</v>
      </c>
      <c r="H20" s="87"/>
      <c r="I20" s="86">
        <v>1</v>
      </c>
      <c r="J20" s="87"/>
      <c r="K20" s="37"/>
      <c r="M20" s="38"/>
    </row>
    <row r="21" spans="1:13" ht="15.6" customHeight="1" x14ac:dyDescent="0.2">
      <c r="A21" s="85"/>
      <c r="B21" s="85"/>
      <c r="C21" s="88" t="s">
        <v>188</v>
      </c>
      <c r="D21" s="89"/>
      <c r="E21" s="88" t="s">
        <v>188</v>
      </c>
      <c r="F21" s="89"/>
      <c r="G21" s="88" t="s">
        <v>188</v>
      </c>
      <c r="H21" s="89"/>
      <c r="I21" s="88" t="s">
        <v>113</v>
      </c>
      <c r="J21" s="89"/>
      <c r="K21" s="37"/>
      <c r="M21" s="38"/>
    </row>
    <row r="22" spans="1:13" ht="15.6" customHeight="1" x14ac:dyDescent="0.2">
      <c r="A22" s="64" t="s">
        <v>50</v>
      </c>
      <c r="B22" s="64"/>
      <c r="C22" s="86">
        <v>1.5</v>
      </c>
      <c r="D22" s="87"/>
      <c r="E22" s="86">
        <v>1</v>
      </c>
      <c r="F22" s="87"/>
      <c r="G22" s="86">
        <v>1</v>
      </c>
      <c r="H22" s="87"/>
      <c r="I22" s="86">
        <v>0.6</v>
      </c>
      <c r="J22" s="87"/>
      <c r="K22" s="37"/>
      <c r="M22" s="38"/>
    </row>
    <row r="23" spans="1:13" ht="15.6" customHeight="1" x14ac:dyDescent="0.2">
      <c r="A23" s="64"/>
      <c r="B23" s="64"/>
      <c r="C23" s="88" t="s">
        <v>189</v>
      </c>
      <c r="D23" s="89"/>
      <c r="E23" s="88" t="s">
        <v>189</v>
      </c>
      <c r="F23" s="89"/>
      <c r="G23" s="88" t="s">
        <v>113</v>
      </c>
      <c r="H23" s="89"/>
      <c r="I23" s="88" t="s">
        <v>114</v>
      </c>
      <c r="J23" s="89"/>
      <c r="K23" s="37"/>
      <c r="M23" s="38"/>
    </row>
    <row r="24" spans="1:13" ht="15.6" customHeight="1" x14ac:dyDescent="0.2">
      <c r="A24" s="64" t="s">
        <v>51</v>
      </c>
      <c r="B24" s="64"/>
      <c r="C24" s="86">
        <v>1</v>
      </c>
      <c r="D24" s="87"/>
      <c r="E24" s="86">
        <v>0.6</v>
      </c>
      <c r="F24" s="87"/>
      <c r="G24" s="86">
        <v>0.6</v>
      </c>
      <c r="H24" s="87"/>
      <c r="I24" s="86">
        <v>0.4</v>
      </c>
      <c r="J24" s="87"/>
      <c r="K24" s="37"/>
      <c r="M24" s="38"/>
    </row>
    <row r="25" spans="1:13" ht="15.6" customHeight="1" x14ac:dyDescent="0.2">
      <c r="A25" s="64"/>
      <c r="B25" s="64"/>
      <c r="C25" s="88" t="s">
        <v>190</v>
      </c>
      <c r="D25" s="89"/>
      <c r="E25" s="88" t="s">
        <v>190</v>
      </c>
      <c r="F25" s="89"/>
      <c r="G25" s="88" t="s">
        <v>190</v>
      </c>
      <c r="H25" s="89"/>
      <c r="I25" s="88" t="s">
        <v>115</v>
      </c>
      <c r="J25" s="89"/>
      <c r="K25" s="40"/>
      <c r="L25" s="41"/>
      <c r="M25" s="42"/>
    </row>
    <row r="26" spans="1:13" ht="15.75" customHeight="1" x14ac:dyDescent="0.2">
      <c r="A26" s="62" t="s">
        <v>116</v>
      </c>
      <c r="B26" s="62"/>
      <c r="C26" s="62"/>
      <c r="D26" s="62"/>
    </row>
    <row r="27" spans="1:13" ht="24" customHeight="1" x14ac:dyDescent="0.2">
      <c r="A27" s="90" t="s">
        <v>191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2"/>
    </row>
  </sheetData>
  <sheetProtection formatCells="0" selectLockedCells="1" selectUnlockedCells="1"/>
  <mergeCells count="49">
    <mergeCell ref="A26:D26"/>
    <mergeCell ref="A27:M27"/>
    <mergeCell ref="A24:B25"/>
    <mergeCell ref="C24:D24"/>
    <mergeCell ref="E24:F24"/>
    <mergeCell ref="G24:H24"/>
    <mergeCell ref="I24:J24"/>
    <mergeCell ref="C25:D25"/>
    <mergeCell ref="E25:F25"/>
    <mergeCell ref="G25:H25"/>
    <mergeCell ref="I25:J25"/>
    <mergeCell ref="A22:B23"/>
    <mergeCell ref="C22:D22"/>
    <mergeCell ref="E22:F22"/>
    <mergeCell ref="G22:H22"/>
    <mergeCell ref="I22:J22"/>
    <mergeCell ref="C23:D23"/>
    <mergeCell ref="E23:F23"/>
    <mergeCell ref="G23:H23"/>
    <mergeCell ref="I23:J23"/>
    <mergeCell ref="A20:B21"/>
    <mergeCell ref="C20:D20"/>
    <mergeCell ref="E20:F20"/>
    <mergeCell ref="G20:H20"/>
    <mergeCell ref="I20:J20"/>
    <mergeCell ref="C21:D21"/>
    <mergeCell ref="E21:F21"/>
    <mergeCell ref="G21:H21"/>
    <mergeCell ref="I21:J21"/>
    <mergeCell ref="A17:B19"/>
    <mergeCell ref="C17:J17"/>
    <mergeCell ref="K17:M19"/>
    <mergeCell ref="C18:F18"/>
    <mergeCell ref="G18:J18"/>
    <mergeCell ref="C19:D19"/>
    <mergeCell ref="E19:F19"/>
    <mergeCell ref="G19:H19"/>
    <mergeCell ref="I19:J19"/>
    <mergeCell ref="A16:M16"/>
    <mergeCell ref="A10:C10"/>
    <mergeCell ref="A11:A12"/>
    <mergeCell ref="L12:O12"/>
    <mergeCell ref="A13:A14"/>
    <mergeCell ref="A9:O9"/>
    <mergeCell ref="A2:M2"/>
    <mergeCell ref="A3:B3"/>
    <mergeCell ref="N3:P4"/>
    <mergeCell ref="A7:C7"/>
    <mergeCell ref="D7:F7"/>
  </mergeCells>
  <phoneticPr fontId="19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AH19"/>
  <sheetViews>
    <sheetView view="pageBreakPreview" topLeftCell="A10" zoomScaleNormal="100" zoomScaleSheetLayoutView="100" workbookViewId="0">
      <selection activeCell="L18" sqref="L18"/>
    </sheetView>
  </sheetViews>
  <sheetFormatPr defaultRowHeight="13.2" x14ac:dyDescent="0.2"/>
  <cols>
    <col min="1" max="15" width="8.77734375" customWidth="1"/>
    <col min="16" max="16" width="6.6640625" customWidth="1"/>
    <col min="17" max="19" width="8.77734375" customWidth="1"/>
  </cols>
  <sheetData>
    <row r="1" spans="1:34" ht="18" customHeight="1" x14ac:dyDescent="0.2">
      <c r="A1" s="95" t="s">
        <v>193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34" s="24" customFormat="1" ht="18" customHeight="1" x14ac:dyDescent="0.2">
      <c r="A2" s="94" t="s">
        <v>83</v>
      </c>
      <c r="B2" s="94"/>
      <c r="C2" s="94" t="s">
        <v>84</v>
      </c>
      <c r="D2" s="94"/>
      <c r="E2" s="94" t="s">
        <v>85</v>
      </c>
      <c r="F2" s="94"/>
      <c r="G2" s="94"/>
      <c r="H2" s="94"/>
      <c r="I2" s="94"/>
    </row>
    <row r="3" spans="1:34" s="24" customFormat="1" ht="18" customHeight="1" x14ac:dyDescent="0.2">
      <c r="A3" s="94"/>
      <c r="B3" s="94"/>
      <c r="C3" s="94"/>
      <c r="D3" s="94"/>
      <c r="E3" s="43" t="s">
        <v>86</v>
      </c>
      <c r="F3" s="43" t="s">
        <v>87</v>
      </c>
      <c r="G3" s="43" t="s">
        <v>88</v>
      </c>
      <c r="H3" s="43" t="s">
        <v>89</v>
      </c>
      <c r="I3" s="43" t="s">
        <v>90</v>
      </c>
    </row>
    <row r="4" spans="1:34" s="24" customFormat="1" ht="18" customHeight="1" x14ac:dyDescent="0.2">
      <c r="A4" s="93" t="s">
        <v>91</v>
      </c>
      <c r="B4" s="93"/>
      <c r="C4" s="93" t="s">
        <v>92</v>
      </c>
      <c r="D4" s="93"/>
      <c r="E4" s="44">
        <v>23.5</v>
      </c>
      <c r="F4" s="44">
        <v>23.5</v>
      </c>
      <c r="G4" s="44">
        <v>23.5</v>
      </c>
      <c r="H4" s="44">
        <v>13.5</v>
      </c>
      <c r="I4" s="44">
        <v>21.3</v>
      </c>
    </row>
    <row r="5" spans="1:34" s="24" customFormat="1" ht="18" customHeight="1" x14ac:dyDescent="0.2">
      <c r="A5" s="93"/>
      <c r="B5" s="93"/>
      <c r="C5" s="93"/>
      <c r="D5" s="93"/>
      <c r="E5" s="25" t="s">
        <v>194</v>
      </c>
      <c r="F5" s="25" t="s">
        <v>194</v>
      </c>
      <c r="G5" s="25" t="s">
        <v>93</v>
      </c>
      <c r="H5" s="25" t="s">
        <v>94</v>
      </c>
      <c r="I5" s="25" t="s">
        <v>195</v>
      </c>
    </row>
    <row r="6" spans="1:34" s="24" customFormat="1" ht="18" customHeight="1" x14ac:dyDescent="0.2">
      <c r="A6" s="93" t="s">
        <v>91</v>
      </c>
      <c r="B6" s="93"/>
      <c r="C6" s="94" t="s">
        <v>118</v>
      </c>
      <c r="D6" s="94"/>
      <c r="E6" s="44">
        <v>27.5</v>
      </c>
      <c r="F6" s="44">
        <v>27.5</v>
      </c>
      <c r="G6" s="44">
        <v>27.5</v>
      </c>
      <c r="H6" s="44">
        <v>15.8</v>
      </c>
      <c r="I6" s="29">
        <v>25</v>
      </c>
    </row>
    <row r="7" spans="1:34" s="24" customFormat="1" ht="18" customHeight="1" x14ac:dyDescent="0.2">
      <c r="A7" s="93"/>
      <c r="B7" s="93"/>
      <c r="C7" s="94"/>
      <c r="D7" s="94"/>
      <c r="E7" s="25" t="s">
        <v>196</v>
      </c>
      <c r="F7" s="25" t="s">
        <v>196</v>
      </c>
      <c r="G7" s="25" t="s">
        <v>196</v>
      </c>
      <c r="H7" s="25" t="s">
        <v>197</v>
      </c>
      <c r="I7" s="25" t="s">
        <v>119</v>
      </c>
    </row>
    <row r="8" spans="1:34" ht="18" customHeight="1" x14ac:dyDescent="0.2"/>
    <row r="9" spans="1:34" ht="18" customHeight="1" x14ac:dyDescent="0.2">
      <c r="A9" s="95" t="s">
        <v>198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"/>
      <c r="S9" s="96" t="s">
        <v>78</v>
      </c>
      <c r="T9" s="97"/>
      <c r="U9" s="97"/>
      <c r="V9" s="97"/>
      <c r="W9" s="97"/>
      <c r="X9" s="97"/>
      <c r="Y9" s="98"/>
      <c r="Z9" s="20"/>
      <c r="AA9" s="20"/>
      <c r="AB9" s="20"/>
      <c r="AC9" s="20"/>
      <c r="AD9" s="20"/>
      <c r="AE9" s="20"/>
      <c r="AF9" s="20"/>
      <c r="AG9" s="20"/>
      <c r="AH9" s="20"/>
    </row>
    <row r="10" spans="1:34" ht="15.75" customHeight="1" x14ac:dyDescent="0.2">
      <c r="A10" s="105" t="s">
        <v>199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45"/>
      <c r="S10" s="99"/>
      <c r="T10" s="100"/>
      <c r="U10" s="100"/>
      <c r="V10" s="100"/>
      <c r="W10" s="100"/>
      <c r="X10" s="100"/>
      <c r="Y10" s="101"/>
      <c r="Z10" s="20"/>
      <c r="AA10" s="20"/>
      <c r="AB10" s="20"/>
      <c r="AC10" s="20"/>
      <c r="AD10" s="20"/>
      <c r="AE10" s="20"/>
      <c r="AF10" s="20"/>
      <c r="AG10" s="20"/>
      <c r="AH10" s="20"/>
    </row>
    <row r="11" spans="1:34" ht="15.75" customHeight="1" x14ac:dyDescent="0.2">
      <c r="A11" s="105" t="s">
        <v>200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45"/>
      <c r="S11" s="99"/>
      <c r="T11" s="100"/>
      <c r="U11" s="100"/>
      <c r="V11" s="100"/>
      <c r="W11" s="100"/>
      <c r="X11" s="100"/>
      <c r="Y11" s="101"/>
      <c r="Z11" s="20"/>
      <c r="AA11" s="20"/>
      <c r="AB11" s="20"/>
      <c r="AC11" s="20"/>
      <c r="AD11" s="20"/>
      <c r="AE11" s="20"/>
      <c r="AF11" s="20"/>
      <c r="AG11" s="20"/>
      <c r="AH11" s="20"/>
    </row>
    <row r="12" spans="1:34" ht="15.75" customHeight="1" x14ac:dyDescent="0.2">
      <c r="A12" s="105" t="s">
        <v>201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45"/>
      <c r="S12" s="99"/>
      <c r="T12" s="100"/>
      <c r="U12" s="100"/>
      <c r="V12" s="100"/>
      <c r="W12" s="100"/>
      <c r="X12" s="100"/>
      <c r="Y12" s="101"/>
      <c r="Z12" s="20"/>
      <c r="AA12" s="20"/>
      <c r="AB12" s="20"/>
      <c r="AC12" s="20"/>
      <c r="AD12" s="20"/>
      <c r="AE12" s="20"/>
      <c r="AF12" s="20"/>
      <c r="AG12" s="20"/>
      <c r="AH12" s="20"/>
    </row>
    <row r="13" spans="1:34" ht="15.75" customHeight="1" x14ac:dyDescent="0.2">
      <c r="A13" s="105" t="s">
        <v>202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45"/>
      <c r="S13" s="99"/>
      <c r="T13" s="100"/>
      <c r="U13" s="100"/>
      <c r="V13" s="100"/>
      <c r="W13" s="100"/>
      <c r="X13" s="100"/>
      <c r="Y13" s="101"/>
      <c r="Z13" s="20"/>
      <c r="AA13" s="20"/>
      <c r="AB13" s="20"/>
      <c r="AC13" s="20"/>
      <c r="AD13" s="20"/>
      <c r="AE13" s="20"/>
      <c r="AF13" s="20"/>
      <c r="AG13" s="20"/>
      <c r="AH13" s="20"/>
    </row>
    <row r="14" spans="1:34" ht="15.6" customHeight="1" x14ac:dyDescent="0.2">
      <c r="A14" s="106" t="s">
        <v>79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46"/>
      <c r="S14" s="99"/>
      <c r="T14" s="100"/>
      <c r="U14" s="100"/>
      <c r="V14" s="100"/>
      <c r="W14" s="100"/>
      <c r="X14" s="100"/>
      <c r="Y14" s="101"/>
      <c r="Z14" s="20"/>
      <c r="AA14" s="20"/>
      <c r="AB14" s="20"/>
      <c r="AC14" s="20"/>
      <c r="AD14" s="20"/>
      <c r="AE14" s="20"/>
      <c r="AF14" s="20"/>
      <c r="AG14" s="20"/>
      <c r="AH14" s="20"/>
    </row>
    <row r="15" spans="1:34" ht="15.75" customHeight="1" x14ac:dyDescent="0.2">
      <c r="A15" s="58" t="s">
        <v>80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S15" s="102"/>
      <c r="T15" s="103"/>
      <c r="U15" s="103"/>
      <c r="V15" s="103"/>
      <c r="W15" s="103"/>
      <c r="X15" s="103"/>
      <c r="Y15" s="104"/>
      <c r="Z15" s="20"/>
      <c r="AA15" s="20"/>
      <c r="AB15" s="20"/>
      <c r="AC15" s="20"/>
      <c r="AD15" s="20"/>
      <c r="AE15" s="20"/>
      <c r="AF15" s="20"/>
      <c r="AG15" s="20"/>
      <c r="AH15" s="20"/>
    </row>
    <row r="16" spans="1:34" ht="15.75" customHeight="1" x14ac:dyDescent="0.2">
      <c r="A16" s="6" t="s">
        <v>81</v>
      </c>
      <c r="B16" s="5" t="s">
        <v>82</v>
      </c>
      <c r="C16" s="6" t="s">
        <v>203</v>
      </c>
      <c r="D16" s="5" t="s">
        <v>204</v>
      </c>
      <c r="E16" s="6" t="s">
        <v>81</v>
      </c>
      <c r="F16" s="5" t="s">
        <v>204</v>
      </c>
      <c r="G16" s="6" t="s">
        <v>81</v>
      </c>
      <c r="H16" s="5" t="s">
        <v>204</v>
      </c>
      <c r="I16" s="6" t="s">
        <v>203</v>
      </c>
      <c r="J16" s="5" t="s">
        <v>204</v>
      </c>
      <c r="L16" s="3"/>
      <c r="M16" s="3"/>
    </row>
    <row r="17" spans="1:12" ht="15.9" customHeight="1" x14ac:dyDescent="0.2">
      <c r="A17" s="47">
        <v>1</v>
      </c>
      <c r="B17" s="5">
        <v>15.6</v>
      </c>
      <c r="C17" s="47">
        <v>2</v>
      </c>
      <c r="D17" s="5">
        <v>15.6</v>
      </c>
      <c r="E17" s="47">
        <v>3</v>
      </c>
      <c r="F17" s="5">
        <v>15.6</v>
      </c>
      <c r="G17" s="47">
        <v>4</v>
      </c>
      <c r="H17" s="5">
        <v>15.6</v>
      </c>
      <c r="I17" s="47">
        <v>5</v>
      </c>
      <c r="J17" s="5">
        <v>15.6</v>
      </c>
      <c r="L17" s="48"/>
    </row>
    <row r="18" spans="1:12" ht="15.9" customHeight="1" x14ac:dyDescent="0.2">
      <c r="A18" s="47">
        <v>6</v>
      </c>
      <c r="B18" s="5">
        <v>15.6</v>
      </c>
      <c r="C18" s="47">
        <v>7</v>
      </c>
      <c r="D18" s="5">
        <v>15.6</v>
      </c>
      <c r="E18" s="47">
        <v>8</v>
      </c>
      <c r="F18" s="5">
        <v>15.6</v>
      </c>
      <c r="G18" s="47">
        <v>9</v>
      </c>
      <c r="H18" s="5">
        <v>15.5</v>
      </c>
      <c r="I18" s="47">
        <v>10</v>
      </c>
      <c r="J18" s="5">
        <v>15.5</v>
      </c>
    </row>
    <row r="19" spans="1:12" ht="15.9" customHeight="1" x14ac:dyDescent="0.2">
      <c r="A19" s="47">
        <v>11</v>
      </c>
      <c r="B19" s="5">
        <v>15.5</v>
      </c>
      <c r="C19" s="47">
        <v>12</v>
      </c>
      <c r="D19" s="5">
        <v>15.5</v>
      </c>
      <c r="E19" s="47">
        <v>13</v>
      </c>
      <c r="F19" s="5">
        <v>15.5</v>
      </c>
      <c r="G19" s="47">
        <v>14</v>
      </c>
      <c r="H19" s="5">
        <v>15.4</v>
      </c>
      <c r="I19" s="47">
        <v>15</v>
      </c>
      <c r="J19" s="5">
        <v>15.4</v>
      </c>
    </row>
  </sheetData>
  <sheetProtection formatCells="0" selectLockedCells="1" selectUnlockedCells="1"/>
  <mergeCells count="16">
    <mergeCell ref="A9:P9"/>
    <mergeCell ref="S9:Y15"/>
    <mergeCell ref="A10:P10"/>
    <mergeCell ref="A11:P11"/>
    <mergeCell ref="A12:P12"/>
    <mergeCell ref="A13:P13"/>
    <mergeCell ref="A14:P14"/>
    <mergeCell ref="A15:P15"/>
    <mergeCell ref="A6:B7"/>
    <mergeCell ref="C6:D7"/>
    <mergeCell ref="A1:L1"/>
    <mergeCell ref="A2:B3"/>
    <mergeCell ref="C2:D3"/>
    <mergeCell ref="E2:I2"/>
    <mergeCell ref="A4:B5"/>
    <mergeCell ref="C4:D5"/>
  </mergeCells>
  <phoneticPr fontId="19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8"/>
  <sheetViews>
    <sheetView view="pageBreakPreview" zoomScaleNormal="100" zoomScaleSheetLayoutView="100" workbookViewId="0">
      <selection activeCell="A9" sqref="A9:XFD351"/>
    </sheetView>
  </sheetViews>
  <sheetFormatPr defaultRowHeight="13.2" x14ac:dyDescent="0.2"/>
  <cols>
    <col min="1" max="17" width="7.6640625" customWidth="1"/>
  </cols>
  <sheetData>
    <row r="1" spans="1:16" ht="15.9" customHeight="1" x14ac:dyDescent="0.2">
      <c r="A1" s="9"/>
      <c r="B1" s="9"/>
      <c r="C1" s="9"/>
      <c r="D1" s="9"/>
      <c r="E1" s="9"/>
      <c r="F1" s="9"/>
    </row>
    <row r="2" spans="1:16" ht="15.9" customHeight="1" x14ac:dyDescent="0.2">
      <c r="A2" s="95" t="s">
        <v>205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ht="26.25" customHeight="1" x14ac:dyDescent="0.2">
      <c r="A3" s="85" t="s">
        <v>52</v>
      </c>
      <c r="B3" s="85" t="s">
        <v>206</v>
      </c>
      <c r="C3" s="107" t="s">
        <v>54</v>
      </c>
      <c r="D3" s="109" t="s">
        <v>55</v>
      </c>
      <c r="E3" s="85" t="s">
        <v>56</v>
      </c>
      <c r="F3" s="85"/>
      <c r="G3" s="112" t="s">
        <v>57</v>
      </c>
      <c r="H3" s="113"/>
      <c r="I3" s="113"/>
      <c r="J3" s="114"/>
      <c r="K3" s="85" t="s">
        <v>58</v>
      </c>
      <c r="L3" s="85"/>
      <c r="M3" s="85"/>
      <c r="N3" s="85"/>
      <c r="O3" s="115" t="s">
        <v>59</v>
      </c>
      <c r="P3" s="116"/>
    </row>
    <row r="4" spans="1:16" ht="15.9" customHeight="1" x14ac:dyDescent="0.2">
      <c r="A4" s="85"/>
      <c r="B4" s="85"/>
      <c r="C4" s="108"/>
      <c r="D4" s="110"/>
      <c r="E4" s="85"/>
      <c r="F4" s="85"/>
      <c r="G4" s="119" t="s">
        <v>60</v>
      </c>
      <c r="H4" s="120"/>
      <c r="I4" s="119" t="s">
        <v>61</v>
      </c>
      <c r="J4" s="120"/>
      <c r="K4" s="119" t="s">
        <v>60</v>
      </c>
      <c r="L4" s="120"/>
      <c r="M4" s="119" t="s">
        <v>61</v>
      </c>
      <c r="N4" s="120"/>
      <c r="O4" s="117"/>
      <c r="P4" s="118"/>
    </row>
    <row r="5" spans="1:16" ht="15.9" customHeight="1" x14ac:dyDescent="0.2">
      <c r="A5" s="85"/>
      <c r="B5" s="85"/>
      <c r="C5" s="8" t="s">
        <v>62</v>
      </c>
      <c r="D5" s="111"/>
      <c r="E5" s="8" t="s">
        <v>0</v>
      </c>
      <c r="F5" s="8" t="s">
        <v>64</v>
      </c>
      <c r="G5" s="8" t="s">
        <v>1</v>
      </c>
      <c r="H5" s="8" t="s">
        <v>66</v>
      </c>
      <c r="I5" s="8" t="s">
        <v>207</v>
      </c>
      <c r="J5" s="8" t="s">
        <v>68</v>
      </c>
      <c r="K5" s="8" t="s">
        <v>2</v>
      </c>
      <c r="L5" s="8" t="s">
        <v>70</v>
      </c>
      <c r="M5" s="8" t="s">
        <v>71</v>
      </c>
      <c r="N5" s="8" t="s">
        <v>72</v>
      </c>
      <c r="O5" s="8" t="s">
        <v>3</v>
      </c>
      <c r="P5" s="8" t="s">
        <v>208</v>
      </c>
    </row>
    <row r="6" spans="1:16" ht="15.75" customHeight="1" x14ac:dyDescent="0.2">
      <c r="A6" s="11" t="s">
        <v>75</v>
      </c>
      <c r="B6" s="5">
        <v>3</v>
      </c>
      <c r="C6" s="12">
        <v>1.427</v>
      </c>
      <c r="D6" s="13">
        <v>11</v>
      </c>
      <c r="E6" s="12">
        <v>0.71899999999999997</v>
      </c>
      <c r="F6" s="12">
        <v>0.71899999999999997</v>
      </c>
      <c r="G6" s="12">
        <v>0.79700000000000004</v>
      </c>
      <c r="H6" s="12">
        <v>0.79700000000000004</v>
      </c>
      <c r="I6" s="12">
        <v>1.26</v>
      </c>
      <c r="J6" s="12">
        <v>0.33200000000000002</v>
      </c>
      <c r="K6" s="12">
        <v>0.747</v>
      </c>
      <c r="L6" s="12">
        <v>0.747</v>
      </c>
      <c r="M6" s="12">
        <v>0.94</v>
      </c>
      <c r="N6" s="12">
        <v>0.48299999999999998</v>
      </c>
      <c r="O6" s="12">
        <v>0.44800000000000001</v>
      </c>
      <c r="P6" s="12">
        <v>0.44800000000000001</v>
      </c>
    </row>
    <row r="7" spans="1:16" ht="15.9" customHeight="1" x14ac:dyDescent="0.2">
      <c r="A7" s="11" t="s">
        <v>76</v>
      </c>
      <c r="B7" s="5">
        <v>3</v>
      </c>
      <c r="C7" s="12">
        <v>1.7270000000000001</v>
      </c>
      <c r="D7" s="12">
        <v>13.3</v>
      </c>
      <c r="E7" s="12">
        <v>0.84399999999999997</v>
      </c>
      <c r="F7" s="12">
        <v>0.84399999999999997</v>
      </c>
      <c r="G7" s="12">
        <v>1.42</v>
      </c>
      <c r="H7" s="12">
        <v>1.42</v>
      </c>
      <c r="I7" s="12">
        <v>2.2599999999999998</v>
      </c>
      <c r="J7" s="12">
        <v>0.59</v>
      </c>
      <c r="K7" s="12">
        <v>0.90800000000000003</v>
      </c>
      <c r="L7" s="12">
        <v>0.90800000000000003</v>
      </c>
      <c r="M7" s="12">
        <v>1.1399999999999999</v>
      </c>
      <c r="N7" s="12">
        <v>0.58499999999999996</v>
      </c>
      <c r="O7" s="12">
        <v>0.66100000000000003</v>
      </c>
      <c r="P7" s="12">
        <v>0.66100000000000003</v>
      </c>
    </row>
    <row r="8" spans="1:16" ht="15.9" customHeight="1" x14ac:dyDescent="0.2">
      <c r="A8" s="15" t="s">
        <v>77</v>
      </c>
      <c r="B8" s="16">
        <v>3</v>
      </c>
      <c r="C8" s="17">
        <v>2.3359999999999999</v>
      </c>
      <c r="D8" s="17">
        <v>17.899999999999999</v>
      </c>
      <c r="E8" s="17">
        <v>1.0900000000000001</v>
      </c>
      <c r="F8" s="17">
        <v>1.0900000000000001</v>
      </c>
      <c r="G8" s="17">
        <v>3.53</v>
      </c>
      <c r="H8" s="17">
        <v>3.53</v>
      </c>
      <c r="I8" s="17">
        <v>5.6</v>
      </c>
      <c r="J8" s="17">
        <v>1.46</v>
      </c>
      <c r="K8" s="17">
        <v>1.23</v>
      </c>
      <c r="L8" s="17">
        <v>1.23</v>
      </c>
      <c r="M8" s="17">
        <v>1.55</v>
      </c>
      <c r="N8" s="17">
        <v>0.79</v>
      </c>
      <c r="O8" s="17">
        <v>1.21</v>
      </c>
      <c r="P8" s="17">
        <v>1.21</v>
      </c>
    </row>
  </sheetData>
  <sheetProtection formatCells="0" selectLockedCells="1" selectUnlockedCells="1"/>
  <mergeCells count="13">
    <mergeCell ref="A2:P2"/>
    <mergeCell ref="A3:A5"/>
    <mergeCell ref="B3:B5"/>
    <mergeCell ref="C3:C4"/>
    <mergeCell ref="D3:D5"/>
    <mergeCell ref="E3:F4"/>
    <mergeCell ref="G3:J3"/>
    <mergeCell ref="K3:N3"/>
    <mergeCell ref="O3:P4"/>
    <mergeCell ref="G4:H4"/>
    <mergeCell ref="I4:J4"/>
    <mergeCell ref="K4:L4"/>
    <mergeCell ref="M4:N4"/>
  </mergeCells>
  <phoneticPr fontId="19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5"/>
  <sheetViews>
    <sheetView view="pageBreakPreview" zoomScaleNormal="100" workbookViewId="0">
      <selection activeCell="M3" sqref="M3"/>
    </sheetView>
  </sheetViews>
  <sheetFormatPr defaultRowHeight="13.2" x14ac:dyDescent="0.2"/>
  <cols>
    <col min="1" max="17" width="7.6640625" customWidth="1"/>
  </cols>
  <sheetData>
    <row r="1" spans="1:17" ht="15.9" customHeight="1" x14ac:dyDescent="0.2">
      <c r="A1" s="95" t="s">
        <v>209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spans="1:17" ht="15.9" customHeight="1" x14ac:dyDescent="0.2">
      <c r="A2" s="115" t="s">
        <v>4</v>
      </c>
      <c r="B2" s="77"/>
      <c r="C2" s="73" t="s">
        <v>95</v>
      </c>
      <c r="D2" s="74"/>
      <c r="E2" s="74"/>
      <c r="F2" s="75"/>
      <c r="G2" s="85" t="s">
        <v>5</v>
      </c>
      <c r="H2" s="85"/>
      <c r="I2" s="85" t="s">
        <v>6</v>
      </c>
      <c r="J2" s="85"/>
      <c r="K2" s="121" t="s">
        <v>96</v>
      </c>
      <c r="L2" s="122"/>
    </row>
    <row r="3" spans="1:17" ht="15.9" customHeight="1" x14ac:dyDescent="0.2">
      <c r="A3" s="80"/>
      <c r="B3" s="81"/>
      <c r="C3" s="5">
        <v>120</v>
      </c>
      <c r="D3" s="5">
        <v>150</v>
      </c>
      <c r="E3" s="5">
        <v>180</v>
      </c>
      <c r="F3" s="5">
        <v>200</v>
      </c>
      <c r="G3" s="85"/>
      <c r="H3" s="85"/>
      <c r="I3" s="85"/>
      <c r="J3" s="85"/>
      <c r="K3" s="123"/>
      <c r="L3" s="124"/>
    </row>
    <row r="4" spans="1:17" ht="15.9" customHeight="1" x14ac:dyDescent="0.2">
      <c r="A4" s="73" t="s">
        <v>210</v>
      </c>
      <c r="B4" s="75"/>
      <c r="C4" s="21">
        <v>9</v>
      </c>
      <c r="D4" s="21">
        <v>9</v>
      </c>
      <c r="E4" s="21">
        <v>9</v>
      </c>
      <c r="F4" s="21">
        <v>9</v>
      </c>
      <c r="G4" s="73">
        <v>0.55000000000000004</v>
      </c>
      <c r="H4" s="75"/>
      <c r="I4" s="73">
        <v>1.3</v>
      </c>
      <c r="J4" s="75"/>
      <c r="K4" s="73">
        <v>0.71879999999999999</v>
      </c>
      <c r="L4" s="75"/>
    </row>
    <row r="5" spans="1:17" ht="15.9" customHeight="1" x14ac:dyDescent="0.2">
      <c r="A5" s="64" t="s">
        <v>211</v>
      </c>
      <c r="B5" s="64"/>
      <c r="C5" s="39">
        <v>12</v>
      </c>
      <c r="D5" s="39">
        <v>12</v>
      </c>
      <c r="E5" s="39">
        <v>12</v>
      </c>
      <c r="F5" s="39">
        <v>12</v>
      </c>
      <c r="G5" s="64">
        <v>0.7</v>
      </c>
      <c r="H5" s="64"/>
      <c r="I5" s="64">
        <v>1.7</v>
      </c>
      <c r="J5" s="64"/>
      <c r="K5" s="73">
        <v>0.90259999999999996</v>
      </c>
      <c r="L5" s="75"/>
    </row>
  </sheetData>
  <sheetProtection formatCells="0" selectLockedCells="1" selectUnlockedCells="1"/>
  <mergeCells count="14">
    <mergeCell ref="A4:B4"/>
    <mergeCell ref="G4:H4"/>
    <mergeCell ref="I4:J4"/>
    <mergeCell ref="K4:L4"/>
    <mergeCell ref="A5:B5"/>
    <mergeCell ref="G5:H5"/>
    <mergeCell ref="I5:J5"/>
    <mergeCell ref="K5:L5"/>
    <mergeCell ref="A1:Q1"/>
    <mergeCell ref="A2:B3"/>
    <mergeCell ref="C2:F2"/>
    <mergeCell ref="G2:H3"/>
    <mergeCell ref="I2:J3"/>
    <mergeCell ref="K2:L3"/>
  </mergeCells>
  <phoneticPr fontId="19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1"/>
  </sheetPr>
  <dimension ref="A1:AA72"/>
  <sheetViews>
    <sheetView view="pageBreakPreview" topLeftCell="A63" zoomScaleNormal="100" zoomScaleSheetLayoutView="100" workbookViewId="0">
      <selection activeCell="L70" sqref="L70"/>
    </sheetView>
  </sheetViews>
  <sheetFormatPr defaultRowHeight="13.2" x14ac:dyDescent="0.2"/>
  <cols>
    <col min="1" max="11" width="8.6640625" customWidth="1"/>
    <col min="20" max="20" width="9.44140625" bestFit="1" customWidth="1"/>
    <col min="257" max="267" width="8.6640625" customWidth="1"/>
    <col min="276" max="276" width="9.44140625" bestFit="1" customWidth="1"/>
    <col min="513" max="523" width="8.6640625" customWidth="1"/>
    <col min="532" max="532" width="9.44140625" bestFit="1" customWidth="1"/>
    <col min="769" max="779" width="8.6640625" customWidth="1"/>
    <col min="788" max="788" width="9.44140625" bestFit="1" customWidth="1"/>
    <col min="1025" max="1035" width="8.6640625" customWidth="1"/>
    <col min="1044" max="1044" width="9.44140625" bestFit="1" customWidth="1"/>
    <col min="1281" max="1291" width="8.6640625" customWidth="1"/>
    <col min="1300" max="1300" width="9.44140625" bestFit="1" customWidth="1"/>
    <col min="1537" max="1547" width="8.6640625" customWidth="1"/>
    <col min="1556" max="1556" width="9.44140625" bestFit="1" customWidth="1"/>
    <col min="1793" max="1803" width="8.6640625" customWidth="1"/>
    <col min="1812" max="1812" width="9.44140625" bestFit="1" customWidth="1"/>
    <col min="2049" max="2059" width="8.6640625" customWidth="1"/>
    <col min="2068" max="2068" width="9.44140625" bestFit="1" customWidth="1"/>
    <col min="2305" max="2315" width="8.6640625" customWidth="1"/>
    <col min="2324" max="2324" width="9.44140625" bestFit="1" customWidth="1"/>
    <col min="2561" max="2571" width="8.6640625" customWidth="1"/>
    <col min="2580" max="2580" width="9.44140625" bestFit="1" customWidth="1"/>
    <col min="2817" max="2827" width="8.6640625" customWidth="1"/>
    <col min="2836" max="2836" width="9.44140625" bestFit="1" customWidth="1"/>
    <col min="3073" max="3083" width="8.6640625" customWidth="1"/>
    <col min="3092" max="3092" width="9.44140625" bestFit="1" customWidth="1"/>
    <col min="3329" max="3339" width="8.6640625" customWidth="1"/>
    <col min="3348" max="3348" width="9.44140625" bestFit="1" customWidth="1"/>
    <col min="3585" max="3595" width="8.6640625" customWidth="1"/>
    <col min="3604" max="3604" width="9.44140625" bestFit="1" customWidth="1"/>
    <col min="3841" max="3851" width="8.6640625" customWidth="1"/>
    <col min="3860" max="3860" width="9.44140625" bestFit="1" customWidth="1"/>
    <col min="4097" max="4107" width="8.6640625" customWidth="1"/>
    <col min="4116" max="4116" width="9.44140625" bestFit="1" customWidth="1"/>
    <col min="4353" max="4363" width="8.6640625" customWidth="1"/>
    <col min="4372" max="4372" width="9.44140625" bestFit="1" customWidth="1"/>
    <col min="4609" max="4619" width="8.6640625" customWidth="1"/>
    <col min="4628" max="4628" width="9.44140625" bestFit="1" customWidth="1"/>
    <col min="4865" max="4875" width="8.6640625" customWidth="1"/>
    <col min="4884" max="4884" width="9.44140625" bestFit="1" customWidth="1"/>
    <col min="5121" max="5131" width="8.6640625" customWidth="1"/>
    <col min="5140" max="5140" width="9.44140625" bestFit="1" customWidth="1"/>
    <col min="5377" max="5387" width="8.6640625" customWidth="1"/>
    <col min="5396" max="5396" width="9.44140625" bestFit="1" customWidth="1"/>
    <col min="5633" max="5643" width="8.6640625" customWidth="1"/>
    <col min="5652" max="5652" width="9.44140625" bestFit="1" customWidth="1"/>
    <col min="5889" max="5899" width="8.6640625" customWidth="1"/>
    <col min="5908" max="5908" width="9.44140625" bestFit="1" customWidth="1"/>
    <col min="6145" max="6155" width="8.6640625" customWidth="1"/>
    <col min="6164" max="6164" width="9.44140625" bestFit="1" customWidth="1"/>
    <col min="6401" max="6411" width="8.6640625" customWidth="1"/>
    <col min="6420" max="6420" width="9.44140625" bestFit="1" customWidth="1"/>
    <col min="6657" max="6667" width="8.6640625" customWidth="1"/>
    <col min="6676" max="6676" width="9.44140625" bestFit="1" customWidth="1"/>
    <col min="6913" max="6923" width="8.6640625" customWidth="1"/>
    <col min="6932" max="6932" width="9.44140625" bestFit="1" customWidth="1"/>
    <col min="7169" max="7179" width="8.6640625" customWidth="1"/>
    <col min="7188" max="7188" width="9.44140625" bestFit="1" customWidth="1"/>
    <col min="7425" max="7435" width="8.6640625" customWidth="1"/>
    <col min="7444" max="7444" width="9.44140625" bestFit="1" customWidth="1"/>
    <col min="7681" max="7691" width="8.6640625" customWidth="1"/>
    <col min="7700" max="7700" width="9.44140625" bestFit="1" customWidth="1"/>
    <col min="7937" max="7947" width="8.6640625" customWidth="1"/>
    <col min="7956" max="7956" width="9.44140625" bestFit="1" customWidth="1"/>
    <col min="8193" max="8203" width="8.6640625" customWidth="1"/>
    <col min="8212" max="8212" width="9.44140625" bestFit="1" customWidth="1"/>
    <col min="8449" max="8459" width="8.6640625" customWidth="1"/>
    <col min="8468" max="8468" width="9.44140625" bestFit="1" customWidth="1"/>
    <col min="8705" max="8715" width="8.6640625" customWidth="1"/>
    <col min="8724" max="8724" width="9.44140625" bestFit="1" customWidth="1"/>
    <col min="8961" max="8971" width="8.6640625" customWidth="1"/>
    <col min="8980" max="8980" width="9.44140625" bestFit="1" customWidth="1"/>
    <col min="9217" max="9227" width="8.6640625" customWidth="1"/>
    <col min="9236" max="9236" width="9.44140625" bestFit="1" customWidth="1"/>
    <col min="9473" max="9483" width="8.6640625" customWidth="1"/>
    <col min="9492" max="9492" width="9.44140625" bestFit="1" customWidth="1"/>
    <col min="9729" max="9739" width="8.6640625" customWidth="1"/>
    <col min="9748" max="9748" width="9.44140625" bestFit="1" customWidth="1"/>
    <col min="9985" max="9995" width="8.6640625" customWidth="1"/>
    <col min="10004" max="10004" width="9.44140625" bestFit="1" customWidth="1"/>
    <col min="10241" max="10251" width="8.6640625" customWidth="1"/>
    <col min="10260" max="10260" width="9.44140625" bestFit="1" customWidth="1"/>
    <col min="10497" max="10507" width="8.6640625" customWidth="1"/>
    <col min="10516" max="10516" width="9.44140625" bestFit="1" customWidth="1"/>
    <col min="10753" max="10763" width="8.6640625" customWidth="1"/>
    <col min="10772" max="10772" width="9.44140625" bestFit="1" customWidth="1"/>
    <col min="11009" max="11019" width="8.6640625" customWidth="1"/>
    <col min="11028" max="11028" width="9.44140625" bestFit="1" customWidth="1"/>
    <col min="11265" max="11275" width="8.6640625" customWidth="1"/>
    <col min="11284" max="11284" width="9.44140625" bestFit="1" customWidth="1"/>
    <col min="11521" max="11531" width="8.6640625" customWidth="1"/>
    <col min="11540" max="11540" width="9.44140625" bestFit="1" customWidth="1"/>
    <col min="11777" max="11787" width="8.6640625" customWidth="1"/>
    <col min="11796" max="11796" width="9.44140625" bestFit="1" customWidth="1"/>
    <col min="12033" max="12043" width="8.6640625" customWidth="1"/>
    <col min="12052" max="12052" width="9.44140625" bestFit="1" customWidth="1"/>
    <col min="12289" max="12299" width="8.6640625" customWidth="1"/>
    <col min="12308" max="12308" width="9.44140625" bestFit="1" customWidth="1"/>
    <col min="12545" max="12555" width="8.6640625" customWidth="1"/>
    <col min="12564" max="12564" width="9.44140625" bestFit="1" customWidth="1"/>
    <col min="12801" max="12811" width="8.6640625" customWidth="1"/>
    <col min="12820" max="12820" width="9.44140625" bestFit="1" customWidth="1"/>
    <col min="13057" max="13067" width="8.6640625" customWidth="1"/>
    <col min="13076" max="13076" width="9.44140625" bestFit="1" customWidth="1"/>
    <col min="13313" max="13323" width="8.6640625" customWidth="1"/>
    <col min="13332" max="13332" width="9.44140625" bestFit="1" customWidth="1"/>
    <col min="13569" max="13579" width="8.6640625" customWidth="1"/>
    <col min="13588" max="13588" width="9.44140625" bestFit="1" customWidth="1"/>
    <col min="13825" max="13835" width="8.6640625" customWidth="1"/>
    <col min="13844" max="13844" width="9.44140625" bestFit="1" customWidth="1"/>
    <col min="14081" max="14091" width="8.6640625" customWidth="1"/>
    <col min="14100" max="14100" width="9.44140625" bestFit="1" customWidth="1"/>
    <col min="14337" max="14347" width="8.6640625" customWidth="1"/>
    <col min="14356" max="14356" width="9.44140625" bestFit="1" customWidth="1"/>
    <col min="14593" max="14603" width="8.6640625" customWidth="1"/>
    <col min="14612" max="14612" width="9.44140625" bestFit="1" customWidth="1"/>
    <col min="14849" max="14859" width="8.6640625" customWidth="1"/>
    <col min="14868" max="14868" width="9.44140625" bestFit="1" customWidth="1"/>
    <col min="15105" max="15115" width="8.6640625" customWidth="1"/>
    <col min="15124" max="15124" width="9.44140625" bestFit="1" customWidth="1"/>
    <col min="15361" max="15371" width="8.6640625" customWidth="1"/>
    <col min="15380" max="15380" width="9.44140625" bestFit="1" customWidth="1"/>
    <col min="15617" max="15627" width="8.6640625" customWidth="1"/>
    <col min="15636" max="15636" width="9.44140625" bestFit="1" customWidth="1"/>
    <col min="15873" max="15883" width="8.6640625" customWidth="1"/>
    <col min="15892" max="15892" width="9.44140625" bestFit="1" customWidth="1"/>
    <col min="16129" max="16139" width="8.6640625" customWidth="1"/>
    <col min="16148" max="16148" width="9.44140625" bestFit="1" customWidth="1"/>
  </cols>
  <sheetData>
    <row r="1" spans="1:27" ht="37.5" customHeight="1" x14ac:dyDescent="0.2">
      <c r="A1" s="130" t="s">
        <v>10</v>
      </c>
      <c r="B1" s="130"/>
      <c r="C1" s="130"/>
      <c r="D1" s="130"/>
      <c r="E1" s="130"/>
      <c r="F1" s="130"/>
      <c r="G1" s="130"/>
      <c r="H1" s="1"/>
      <c r="I1" s="1"/>
      <c r="J1" s="1"/>
      <c r="K1" s="1"/>
      <c r="L1" s="32"/>
      <c r="M1" s="32"/>
      <c r="N1" s="32"/>
      <c r="O1" s="32"/>
      <c r="P1" s="32"/>
      <c r="Q1" s="32"/>
      <c r="R1" s="32"/>
      <c r="S1" s="32"/>
      <c r="T1" s="125" t="s">
        <v>129</v>
      </c>
      <c r="U1" s="125"/>
      <c r="V1" s="125"/>
      <c r="W1" s="125"/>
      <c r="X1" s="125"/>
      <c r="Y1" s="125"/>
      <c r="Z1" s="125"/>
      <c r="AA1" s="125"/>
    </row>
    <row r="2" spans="1:27" ht="15.75" customHeight="1" x14ac:dyDescent="0.2"/>
    <row r="3" spans="1:27" ht="15.75" customHeight="1" x14ac:dyDescent="0.2"/>
    <row r="4" spans="1:27" ht="15.75" customHeight="1" x14ac:dyDescent="0.2"/>
    <row r="5" spans="1:27" ht="15.75" customHeight="1" x14ac:dyDescent="0.2"/>
    <row r="6" spans="1:27" ht="15.75" customHeight="1" x14ac:dyDescent="0.2"/>
    <row r="7" spans="1:27" ht="15.75" customHeight="1" x14ac:dyDescent="0.2"/>
    <row r="8" spans="1:27" ht="15.75" customHeight="1" x14ac:dyDescent="0.2"/>
    <row r="9" spans="1:27" ht="15.75" customHeight="1" x14ac:dyDescent="0.2"/>
    <row r="10" spans="1:27" ht="15.75" customHeight="1" x14ac:dyDescent="0.2"/>
    <row r="11" spans="1:27" ht="15.75" customHeight="1" x14ac:dyDescent="0.2"/>
    <row r="12" spans="1:27" ht="15.75" customHeight="1" x14ac:dyDescent="0.2"/>
    <row r="13" spans="1:27" ht="15.75" customHeight="1" x14ac:dyDescent="0.2"/>
    <row r="14" spans="1:27" ht="15.75" customHeight="1" x14ac:dyDescent="0.2"/>
    <row r="15" spans="1:27" ht="15.75" customHeight="1" x14ac:dyDescent="0.2"/>
    <row r="16" spans="1:27" ht="15.75" customHeight="1" x14ac:dyDescent="0.2"/>
    <row r="17" spans="12:15" ht="15.75" customHeight="1" x14ac:dyDescent="0.2"/>
    <row r="18" spans="12:15" ht="15.75" customHeight="1" x14ac:dyDescent="0.2"/>
    <row r="19" spans="12:15" ht="15.75" customHeight="1" x14ac:dyDescent="0.2"/>
    <row r="20" spans="12:15" ht="15.75" customHeight="1" x14ac:dyDescent="0.2"/>
    <row r="21" spans="12:15" ht="15.75" customHeight="1" x14ac:dyDescent="0.2"/>
    <row r="22" spans="12:15" ht="15.75" customHeight="1" x14ac:dyDescent="0.2"/>
    <row r="23" spans="12:15" ht="15.75" customHeight="1" x14ac:dyDescent="0.2"/>
    <row r="24" spans="12:15" ht="15.75" customHeight="1" x14ac:dyDescent="0.2"/>
    <row r="25" spans="12:15" ht="15.75" customHeight="1" x14ac:dyDescent="0.2"/>
    <row r="26" spans="12:15" ht="15.75" customHeight="1" x14ac:dyDescent="0.2"/>
    <row r="27" spans="12:15" ht="15.75" customHeight="1" x14ac:dyDescent="0.2"/>
    <row r="28" spans="12:15" ht="15.75" customHeight="1" x14ac:dyDescent="0.2"/>
    <row r="29" spans="12:15" ht="15.75" customHeight="1" x14ac:dyDescent="0.2">
      <c r="L29" s="131" t="s">
        <v>8</v>
      </c>
      <c r="M29" s="132"/>
      <c r="N29" s="132"/>
      <c r="O29" s="133"/>
    </row>
    <row r="30" spans="12:15" ht="15.75" customHeight="1" x14ac:dyDescent="0.2">
      <c r="L30" s="134" t="s">
        <v>8</v>
      </c>
      <c r="M30" s="135"/>
      <c r="N30" s="135"/>
      <c r="O30" s="136"/>
    </row>
    <row r="31" spans="12:15" ht="15.75" customHeight="1" x14ac:dyDescent="0.2">
      <c r="L31" s="137" t="s">
        <v>9</v>
      </c>
      <c r="M31" s="138"/>
      <c r="N31" s="138"/>
      <c r="O31" s="139"/>
    </row>
    <row r="32" spans="12:15" ht="15.75" customHeight="1" x14ac:dyDescent="0.2"/>
    <row r="33" spans="1:13" ht="15.75" customHeight="1" x14ac:dyDescent="0.2"/>
    <row r="34" spans="1:13" ht="15.75" customHeight="1" x14ac:dyDescent="0.2"/>
    <row r="35" spans="1:13" ht="21" customHeight="1" x14ac:dyDescent="0.2">
      <c r="A35" s="127" t="s">
        <v>7</v>
      </c>
      <c r="B35" s="127"/>
      <c r="C35" s="127"/>
      <c r="D35" s="127"/>
      <c r="E35" s="127"/>
      <c r="F35" s="127"/>
      <c r="G35" s="127"/>
      <c r="H35" s="127"/>
      <c r="I35" s="127"/>
      <c r="J35" s="127"/>
      <c r="K35" s="4"/>
      <c r="L35" s="4"/>
    </row>
    <row r="36" spans="1:13" ht="15.6" customHeight="1" x14ac:dyDescent="0.2">
      <c r="A36" s="72" t="s">
        <v>187</v>
      </c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3" ht="15.6" customHeight="1" x14ac:dyDescent="0.2">
      <c r="A37" s="76" t="s">
        <v>43</v>
      </c>
      <c r="B37" s="77"/>
      <c r="C37" s="73" t="s">
        <v>44</v>
      </c>
      <c r="D37" s="74"/>
      <c r="E37" s="74"/>
      <c r="F37" s="74"/>
      <c r="G37" s="74"/>
      <c r="H37" s="74"/>
      <c r="I37" s="74"/>
      <c r="J37" s="75"/>
      <c r="K37" s="76" t="s">
        <v>109</v>
      </c>
      <c r="L37" s="82"/>
      <c r="M37" s="77"/>
    </row>
    <row r="38" spans="1:13" ht="15.6" customHeight="1" x14ac:dyDescent="0.2">
      <c r="A38" s="78"/>
      <c r="B38" s="79"/>
      <c r="C38" s="74" t="s">
        <v>45</v>
      </c>
      <c r="D38" s="74"/>
      <c r="E38" s="74"/>
      <c r="F38" s="75"/>
      <c r="G38" s="73" t="s">
        <v>46</v>
      </c>
      <c r="H38" s="74"/>
      <c r="I38" s="74"/>
      <c r="J38" s="75"/>
      <c r="K38" s="78"/>
      <c r="L38" s="83"/>
      <c r="M38" s="79"/>
    </row>
    <row r="39" spans="1:13" ht="15.6" customHeight="1" x14ac:dyDescent="0.2">
      <c r="A39" s="80"/>
      <c r="B39" s="81"/>
      <c r="C39" s="75" t="s">
        <v>110</v>
      </c>
      <c r="D39" s="64"/>
      <c r="E39" s="64" t="s">
        <v>111</v>
      </c>
      <c r="F39" s="64"/>
      <c r="G39" s="64" t="s">
        <v>110</v>
      </c>
      <c r="H39" s="64"/>
      <c r="I39" s="64" t="s">
        <v>111</v>
      </c>
      <c r="J39" s="64"/>
      <c r="K39" s="80"/>
      <c r="L39" s="84"/>
      <c r="M39" s="81"/>
    </row>
    <row r="40" spans="1:13" ht="15.6" customHeight="1" x14ac:dyDescent="0.2">
      <c r="A40" s="85" t="s">
        <v>49</v>
      </c>
      <c r="B40" s="85"/>
      <c r="C40" s="86">
        <v>2</v>
      </c>
      <c r="D40" s="87"/>
      <c r="E40" s="86">
        <v>1.5</v>
      </c>
      <c r="F40" s="87"/>
      <c r="G40" s="86">
        <v>1.5</v>
      </c>
      <c r="H40" s="87"/>
      <c r="I40" s="86">
        <v>1</v>
      </c>
      <c r="J40" s="87"/>
      <c r="K40" s="37"/>
      <c r="M40" s="38"/>
    </row>
    <row r="41" spans="1:13" ht="15.6" customHeight="1" x14ac:dyDescent="0.2">
      <c r="A41" s="85"/>
      <c r="B41" s="85"/>
      <c r="C41" s="88" t="s">
        <v>112</v>
      </c>
      <c r="D41" s="89"/>
      <c r="E41" s="88" t="s">
        <v>112</v>
      </c>
      <c r="F41" s="89"/>
      <c r="G41" s="88" t="s">
        <v>112</v>
      </c>
      <c r="H41" s="89"/>
      <c r="I41" s="88" t="s">
        <v>113</v>
      </c>
      <c r="J41" s="89"/>
      <c r="K41" s="37"/>
      <c r="M41" s="38"/>
    </row>
    <row r="42" spans="1:13" ht="15.6" customHeight="1" x14ac:dyDescent="0.2">
      <c r="A42" s="64" t="s">
        <v>50</v>
      </c>
      <c r="B42" s="64"/>
      <c r="C42" s="86">
        <v>1.5</v>
      </c>
      <c r="D42" s="87"/>
      <c r="E42" s="86">
        <v>1</v>
      </c>
      <c r="F42" s="87"/>
      <c r="G42" s="86">
        <v>1</v>
      </c>
      <c r="H42" s="87"/>
      <c r="I42" s="86">
        <v>0.6</v>
      </c>
      <c r="J42" s="87"/>
      <c r="K42" s="37"/>
      <c r="M42" s="38"/>
    </row>
    <row r="43" spans="1:13" ht="15.6" customHeight="1" x14ac:dyDescent="0.2">
      <c r="A43" s="64"/>
      <c r="B43" s="64"/>
      <c r="C43" s="88" t="s">
        <v>113</v>
      </c>
      <c r="D43" s="89"/>
      <c r="E43" s="88" t="s">
        <v>113</v>
      </c>
      <c r="F43" s="89"/>
      <c r="G43" s="88" t="s">
        <v>113</v>
      </c>
      <c r="H43" s="89"/>
      <c r="I43" s="88" t="s">
        <v>114</v>
      </c>
      <c r="J43" s="89"/>
      <c r="K43" s="37"/>
      <c r="M43" s="38"/>
    </row>
    <row r="44" spans="1:13" ht="15.6" customHeight="1" x14ac:dyDescent="0.2">
      <c r="A44" s="64" t="s">
        <v>51</v>
      </c>
      <c r="B44" s="64"/>
      <c r="C44" s="86">
        <v>1</v>
      </c>
      <c r="D44" s="87"/>
      <c r="E44" s="86">
        <v>0.6</v>
      </c>
      <c r="F44" s="87"/>
      <c r="G44" s="86">
        <v>0.6</v>
      </c>
      <c r="H44" s="87"/>
      <c r="I44" s="86">
        <v>0.4</v>
      </c>
      <c r="J44" s="87"/>
      <c r="K44" s="37"/>
      <c r="M44" s="38"/>
    </row>
    <row r="45" spans="1:13" ht="15.6" customHeight="1" x14ac:dyDescent="0.2">
      <c r="A45" s="64"/>
      <c r="B45" s="64"/>
      <c r="C45" s="88" t="s">
        <v>114</v>
      </c>
      <c r="D45" s="89"/>
      <c r="E45" s="88" t="s">
        <v>114</v>
      </c>
      <c r="F45" s="89"/>
      <c r="G45" s="88" t="s">
        <v>114</v>
      </c>
      <c r="H45" s="89"/>
      <c r="I45" s="88" t="s">
        <v>115</v>
      </c>
      <c r="J45" s="89"/>
      <c r="K45" s="40"/>
      <c r="L45" s="41"/>
      <c r="M45" s="42"/>
    </row>
    <row r="46" spans="1:13" ht="15.75" customHeight="1" x14ac:dyDescent="0.2">
      <c r="A46" s="62" t="s">
        <v>116</v>
      </c>
      <c r="B46" s="62"/>
      <c r="C46" s="62"/>
      <c r="D46" s="62"/>
    </row>
    <row r="47" spans="1:13" ht="24" customHeight="1" x14ac:dyDescent="0.2">
      <c r="A47" s="142" t="s">
        <v>117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</row>
    <row r="48" spans="1:13" ht="15.75" customHeight="1" x14ac:dyDescent="0.2">
      <c r="B48" s="3"/>
      <c r="C48" s="3"/>
      <c r="D48" s="3"/>
      <c r="E48" s="3"/>
      <c r="F48" s="3"/>
      <c r="G48" s="49"/>
      <c r="H48" s="49"/>
      <c r="I48" s="49"/>
      <c r="J48" s="49"/>
      <c r="K48" s="49"/>
    </row>
    <row r="49" spans="1:15" ht="15.75" customHeight="1" x14ac:dyDescent="0.2">
      <c r="A49" s="95" t="s">
        <v>138</v>
      </c>
      <c r="B49" s="95"/>
      <c r="C49" s="95"/>
      <c r="D49" s="95"/>
    </row>
    <row r="50" spans="1:15" ht="15.75" customHeight="1" x14ac:dyDescent="0.2">
      <c r="B50" s="94" t="s">
        <v>136</v>
      </c>
      <c r="C50" s="94"/>
      <c r="D50" s="140">
        <v>1.5</v>
      </c>
      <c r="E50" s="140"/>
    </row>
    <row r="51" spans="1:15" ht="15.75" customHeight="1" x14ac:dyDescent="0.2">
      <c r="B51" s="94" t="s">
        <v>137</v>
      </c>
      <c r="C51" s="94"/>
      <c r="D51" s="144">
        <f>D50/2</f>
        <v>0.75</v>
      </c>
      <c r="E51" s="144"/>
    </row>
    <row r="52" spans="1:15" ht="15.75" customHeight="1" x14ac:dyDescent="0.2">
      <c r="A52" s="95" t="s">
        <v>21</v>
      </c>
      <c r="B52" s="95"/>
      <c r="C52" s="95"/>
      <c r="D52" s="95"/>
      <c r="E52" s="95"/>
      <c r="F52" s="4"/>
      <c r="G52" s="84"/>
      <c r="H52" s="84"/>
      <c r="I52" s="84"/>
      <c r="J52" s="84"/>
      <c r="K52" s="41"/>
      <c r="L52" s="126"/>
      <c r="M52" s="126"/>
      <c r="N52" s="126"/>
      <c r="O52" s="126"/>
    </row>
    <row r="53" spans="1:15" ht="15.75" customHeight="1" x14ac:dyDescent="0.2">
      <c r="B53" s="73" t="s">
        <v>23</v>
      </c>
      <c r="C53" s="75"/>
      <c r="D53" s="73" t="s">
        <v>24</v>
      </c>
      <c r="E53" s="75"/>
      <c r="F53" s="5" t="s">
        <v>25</v>
      </c>
      <c r="G53" s="5" t="s">
        <v>26</v>
      </c>
      <c r="H53" s="5" t="s">
        <v>25</v>
      </c>
      <c r="I53" s="5" t="s">
        <v>26</v>
      </c>
      <c r="J53" s="5" t="s">
        <v>25</v>
      </c>
      <c r="K53" s="5" t="s">
        <v>26</v>
      </c>
      <c r="L53" s="145"/>
      <c r="M53" s="126"/>
      <c r="N53" s="126"/>
      <c r="O53" s="126"/>
    </row>
    <row r="54" spans="1:15" ht="15.75" customHeight="1" x14ac:dyDescent="0.2">
      <c r="B54" s="73" t="s">
        <v>27</v>
      </c>
      <c r="C54" s="75"/>
      <c r="D54" s="128" t="s">
        <v>130</v>
      </c>
      <c r="E54" s="129"/>
      <c r="F54" s="7">
        <f>H54/1000</f>
        <v>9.8000000000000007</v>
      </c>
      <c r="G54" s="5" t="s">
        <v>29</v>
      </c>
      <c r="H54" s="7">
        <f>J54*9.8</f>
        <v>9800</v>
      </c>
      <c r="I54" s="5" t="s">
        <v>30</v>
      </c>
      <c r="J54" s="6">
        <v>1000</v>
      </c>
      <c r="K54" s="5" t="s">
        <v>14</v>
      </c>
      <c r="L54" s="145"/>
      <c r="M54" s="126"/>
      <c r="N54" s="126"/>
      <c r="O54" s="126"/>
    </row>
    <row r="55" spans="1:15" ht="15.75" customHeight="1" x14ac:dyDescent="0.2">
      <c r="B55" s="73" t="s">
        <v>131</v>
      </c>
      <c r="C55" s="75"/>
      <c r="D55" s="128" t="s">
        <v>132</v>
      </c>
      <c r="E55" s="129"/>
      <c r="F55" s="7">
        <f>H55/1000</f>
        <v>27.440000000000005</v>
      </c>
      <c r="G55" s="5" t="s">
        <v>29</v>
      </c>
      <c r="H55" s="7">
        <f>J55*9.8</f>
        <v>27440.000000000004</v>
      </c>
      <c r="I55" s="5" t="s">
        <v>30</v>
      </c>
      <c r="J55" s="6">
        <v>2800</v>
      </c>
      <c r="K55" s="5" t="s">
        <v>14</v>
      </c>
    </row>
    <row r="56" spans="1:15" ht="15.75" customHeight="1" x14ac:dyDescent="0.2">
      <c r="A56" s="95" t="s">
        <v>34</v>
      </c>
      <c r="B56" s="95"/>
      <c r="C56" s="95"/>
      <c r="D56" s="95"/>
      <c r="E56" s="95"/>
      <c r="F56" s="3"/>
      <c r="G56" s="3"/>
    </row>
    <row r="57" spans="1:15" ht="15.75" customHeight="1" x14ac:dyDescent="0.2">
      <c r="B57" s="73" t="s">
        <v>35</v>
      </c>
      <c r="C57" s="75"/>
      <c r="D57" s="73" t="s">
        <v>36</v>
      </c>
      <c r="E57" s="75"/>
      <c r="F57" s="5" t="s">
        <v>26</v>
      </c>
      <c r="G57" s="3"/>
    </row>
    <row r="58" spans="1:15" ht="15.75" customHeight="1" x14ac:dyDescent="0.2">
      <c r="B58" s="73" t="s">
        <v>246</v>
      </c>
      <c r="C58" s="75"/>
      <c r="D58" s="128">
        <v>140</v>
      </c>
      <c r="E58" s="129"/>
      <c r="F58" s="5" t="s">
        <v>133</v>
      </c>
    </row>
    <row r="59" spans="1:15" ht="15.75" customHeight="1" x14ac:dyDescent="0.2">
      <c r="B59" s="73" t="s">
        <v>247</v>
      </c>
      <c r="C59" s="75"/>
      <c r="D59" s="128">
        <v>125</v>
      </c>
      <c r="E59" s="129"/>
      <c r="F59" s="5" t="s">
        <v>133</v>
      </c>
    </row>
    <row r="60" spans="1:15" ht="15.75" customHeight="1" x14ac:dyDescent="0.2">
      <c r="B60" s="3"/>
      <c r="C60" s="3"/>
      <c r="D60" s="3"/>
      <c r="E60" s="3"/>
      <c r="F60" s="3"/>
    </row>
    <row r="61" spans="1:15" ht="15.75" customHeight="1" x14ac:dyDescent="0.2">
      <c r="B61" s="73" t="s">
        <v>248</v>
      </c>
      <c r="C61" s="75"/>
      <c r="D61" s="128">
        <v>60</v>
      </c>
      <c r="E61" s="129"/>
      <c r="F61" s="5" t="s">
        <v>133</v>
      </c>
    </row>
    <row r="62" spans="1:15" ht="15.75" customHeight="1" x14ac:dyDescent="0.2">
      <c r="B62" s="73" t="s">
        <v>249</v>
      </c>
      <c r="C62" s="75"/>
      <c r="D62" s="128">
        <v>100</v>
      </c>
      <c r="E62" s="129"/>
      <c r="F62" s="5" t="s">
        <v>133</v>
      </c>
    </row>
    <row r="63" spans="1:15" ht="15.75" customHeight="1" x14ac:dyDescent="0.2">
      <c r="B63" s="73" t="s">
        <v>250</v>
      </c>
      <c r="C63" s="75"/>
      <c r="D63" s="128">
        <v>13</v>
      </c>
      <c r="E63" s="129"/>
      <c r="F63" s="5" t="s">
        <v>133</v>
      </c>
    </row>
    <row r="64" spans="1:15" ht="15.75" customHeight="1" x14ac:dyDescent="0.2">
      <c r="B64" s="74"/>
      <c r="C64" s="74"/>
      <c r="D64" s="3"/>
      <c r="E64" s="3"/>
      <c r="F64" s="3"/>
    </row>
    <row r="65" spans="1:12" ht="15.75" customHeight="1" x14ac:dyDescent="0.2">
      <c r="B65" s="73" t="s">
        <v>134</v>
      </c>
      <c r="C65" s="75"/>
      <c r="D65" s="128">
        <v>75</v>
      </c>
      <c r="E65" s="129"/>
      <c r="F65" s="3"/>
    </row>
    <row r="66" spans="1:12" ht="15.75" customHeight="1" x14ac:dyDescent="0.2">
      <c r="B66" s="64" t="s">
        <v>135</v>
      </c>
      <c r="C66" s="64"/>
      <c r="D66" s="128">
        <v>90</v>
      </c>
      <c r="E66" s="129"/>
      <c r="F66" s="3"/>
    </row>
    <row r="67" spans="1:12" ht="15.75" customHeight="1" x14ac:dyDescent="0.2">
      <c r="B67" s="3"/>
      <c r="C67" s="3"/>
      <c r="D67" s="3"/>
      <c r="E67" s="3"/>
      <c r="F67" s="3"/>
    </row>
    <row r="68" spans="1:12" ht="15.75" customHeight="1" x14ac:dyDescent="0.2">
      <c r="A68" s="95"/>
      <c r="B68" s="95"/>
      <c r="C68" s="95"/>
      <c r="D68" s="3"/>
      <c r="E68" s="3"/>
    </row>
    <row r="69" spans="1:12" ht="15.75" customHeight="1" x14ac:dyDescent="0.2">
      <c r="A69" s="9"/>
      <c r="B69" s="9"/>
      <c r="C69" s="9"/>
      <c r="D69" s="3"/>
      <c r="E69" s="3"/>
    </row>
    <row r="70" spans="1:12" ht="15.75" customHeight="1" x14ac:dyDescent="0.2">
      <c r="A70" s="141" t="s">
        <v>252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</row>
    <row r="71" spans="1:12" ht="15.75" customHeight="1" x14ac:dyDescent="0.2">
      <c r="A71" s="141" t="s">
        <v>251</v>
      </c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</row>
    <row r="72" spans="1:12" ht="15.75" customHeight="1" x14ac:dyDescent="0.2">
      <c r="A72" s="9"/>
      <c r="B72" s="142" t="s">
        <v>253</v>
      </c>
      <c r="C72" s="143"/>
      <c r="D72" s="143"/>
      <c r="E72" s="143"/>
      <c r="F72" s="143"/>
      <c r="G72" s="19">
        <f>(F54+F55)*D66/(D65+D66)</f>
        <v>20.312727272727276</v>
      </c>
      <c r="H72" s="64" t="s">
        <v>29</v>
      </c>
      <c r="I72" s="64"/>
      <c r="K72" s="3"/>
    </row>
  </sheetData>
  <sheetProtection formatCells="0" selectLockedCells="1" selectUnlockedCells="1"/>
  <mergeCells count="84">
    <mergeCell ref="A70:K70"/>
    <mergeCell ref="A71:L71"/>
    <mergeCell ref="B72:F72"/>
    <mergeCell ref="A46:D46"/>
    <mergeCell ref="A47:M47"/>
    <mergeCell ref="B51:C51"/>
    <mergeCell ref="D51:E51"/>
    <mergeCell ref="L53:O53"/>
    <mergeCell ref="B54:C54"/>
    <mergeCell ref="D54:E54"/>
    <mergeCell ref="L54:O54"/>
    <mergeCell ref="B63:C63"/>
    <mergeCell ref="D63:E63"/>
    <mergeCell ref="B64:C64"/>
    <mergeCell ref="B65:C65"/>
    <mergeCell ref="D65:E65"/>
    <mergeCell ref="L29:O29"/>
    <mergeCell ref="L30:O30"/>
    <mergeCell ref="L31:O31"/>
    <mergeCell ref="A49:D49"/>
    <mergeCell ref="B50:C50"/>
    <mergeCell ref="D50:E50"/>
    <mergeCell ref="A44:B45"/>
    <mergeCell ref="C44:D44"/>
    <mergeCell ref="E44:F44"/>
    <mergeCell ref="G44:H44"/>
    <mergeCell ref="I44:J44"/>
    <mergeCell ref="C45:D45"/>
    <mergeCell ref="E45:F45"/>
    <mergeCell ref="G45:H45"/>
    <mergeCell ref="I45:J45"/>
    <mergeCell ref="I40:J40"/>
    <mergeCell ref="I42:J42"/>
    <mergeCell ref="C43:D43"/>
    <mergeCell ref="E43:F43"/>
    <mergeCell ref="G43:H43"/>
    <mergeCell ref="I43:J43"/>
    <mergeCell ref="B59:C59"/>
    <mergeCell ref="D59:E59"/>
    <mergeCell ref="B61:C61"/>
    <mergeCell ref="D61:E61"/>
    <mergeCell ref="B62:C62"/>
    <mergeCell ref="D62:E62"/>
    <mergeCell ref="B58:C58"/>
    <mergeCell ref="D58:E58"/>
    <mergeCell ref="B53:C53"/>
    <mergeCell ref="D53:E53"/>
    <mergeCell ref="A36:M36"/>
    <mergeCell ref="A37:B39"/>
    <mergeCell ref="C37:J37"/>
    <mergeCell ref="K37:M39"/>
    <mergeCell ref="C41:D41"/>
    <mergeCell ref="E41:F41"/>
    <mergeCell ref="G41:H41"/>
    <mergeCell ref="I41:J41"/>
    <mergeCell ref="A42:B43"/>
    <mergeCell ref="C42:D42"/>
    <mergeCell ref="E42:F42"/>
    <mergeCell ref="G42:H42"/>
    <mergeCell ref="A1:G1"/>
    <mergeCell ref="B55:C55"/>
    <mergeCell ref="D55:E55"/>
    <mergeCell ref="A56:E56"/>
    <mergeCell ref="B57:C57"/>
    <mergeCell ref="D57:E57"/>
    <mergeCell ref="A40:B41"/>
    <mergeCell ref="C40:D40"/>
    <mergeCell ref="E40:F40"/>
    <mergeCell ref="H72:I72"/>
    <mergeCell ref="G40:H40"/>
    <mergeCell ref="A68:C68"/>
    <mergeCell ref="T1:AA1"/>
    <mergeCell ref="L52:O52"/>
    <mergeCell ref="G52:J52"/>
    <mergeCell ref="A52:E52"/>
    <mergeCell ref="A35:J35"/>
    <mergeCell ref="C38:F38"/>
    <mergeCell ref="G38:J38"/>
    <mergeCell ref="C39:D39"/>
    <mergeCell ref="E39:F39"/>
    <mergeCell ref="G39:H39"/>
    <mergeCell ref="I39:J39"/>
    <mergeCell ref="B66:C66"/>
    <mergeCell ref="D66:E66"/>
  </mergeCells>
  <phoneticPr fontId="19"/>
  <pageMargins left="0.62992125984251968" right="0.31496062992125984" top="0.62992125984251968" bottom="0.37" header="0.43307086614173229" footer="0.28000000000000003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1"/>
  </sheetPr>
  <dimension ref="A1:AA86"/>
  <sheetViews>
    <sheetView view="pageBreakPreview" topLeftCell="A67" zoomScaleNormal="100" workbookViewId="0">
      <selection activeCell="A77" sqref="A77:XFD259"/>
    </sheetView>
  </sheetViews>
  <sheetFormatPr defaultRowHeight="13.2" x14ac:dyDescent="0.2"/>
  <cols>
    <col min="1" max="19" width="7.6640625" customWidth="1"/>
  </cols>
  <sheetData>
    <row r="1" spans="1:13" ht="37.5" customHeight="1" x14ac:dyDescent="0.2">
      <c r="A1" s="130" t="s">
        <v>10</v>
      </c>
      <c r="B1" s="130"/>
      <c r="C1" s="130"/>
      <c r="D1" s="130"/>
      <c r="E1" s="130"/>
      <c r="F1" s="130"/>
      <c r="G1" s="130"/>
      <c r="H1" s="1"/>
      <c r="I1" s="1"/>
      <c r="J1" s="1"/>
      <c r="K1" s="1"/>
      <c r="L1" s="1"/>
      <c r="M1" s="1"/>
    </row>
    <row r="2" spans="1:13" ht="15.75" customHeight="1" x14ac:dyDescent="0.2">
      <c r="A2" s="2"/>
    </row>
    <row r="3" spans="1:13" ht="15.75" customHeight="1" x14ac:dyDescent="0.2"/>
    <row r="4" spans="1:13" ht="15.75" customHeight="1" x14ac:dyDescent="0.2"/>
    <row r="5" spans="1:13" ht="15.75" customHeight="1" x14ac:dyDescent="0.2"/>
    <row r="6" spans="1:13" ht="15.75" customHeight="1" x14ac:dyDescent="0.2"/>
    <row r="7" spans="1:13" ht="15.75" customHeight="1" x14ac:dyDescent="0.2"/>
    <row r="8" spans="1:13" ht="15.75" customHeight="1" x14ac:dyDescent="0.2"/>
    <row r="9" spans="1:13" ht="15.75" customHeight="1" x14ac:dyDescent="0.2"/>
    <row r="10" spans="1:13" ht="15.75" customHeight="1" x14ac:dyDescent="0.2"/>
    <row r="11" spans="1:13" ht="15.75" customHeight="1" x14ac:dyDescent="0.2"/>
    <row r="12" spans="1:13" ht="15.75" customHeight="1" x14ac:dyDescent="0.2"/>
    <row r="13" spans="1:13" ht="15.75" customHeight="1" x14ac:dyDescent="0.2"/>
    <row r="14" spans="1:13" ht="15.75" customHeight="1" x14ac:dyDescent="0.2"/>
    <row r="15" spans="1:13" ht="15.75" customHeight="1" x14ac:dyDescent="0.2"/>
    <row r="16" spans="1:13" ht="15.75" customHeight="1" x14ac:dyDescent="0.2"/>
    <row r="17" spans="21:25" ht="15.75" customHeight="1" x14ac:dyDescent="0.2"/>
    <row r="18" spans="21:25" ht="15.75" customHeight="1" x14ac:dyDescent="0.2"/>
    <row r="19" spans="21:25" ht="15.75" customHeight="1" x14ac:dyDescent="0.2"/>
    <row r="20" spans="21:25" ht="15.75" customHeight="1" x14ac:dyDescent="0.2"/>
    <row r="21" spans="21:25" ht="15.75" customHeight="1" x14ac:dyDescent="0.2"/>
    <row r="22" spans="21:25" ht="15.75" customHeight="1" x14ac:dyDescent="0.2"/>
    <row r="23" spans="21:25" ht="15.75" customHeight="1" x14ac:dyDescent="0.2"/>
    <row r="24" spans="21:25" ht="15.75" customHeight="1" x14ac:dyDescent="0.2"/>
    <row r="25" spans="21:25" ht="15.75" customHeight="1" x14ac:dyDescent="0.2"/>
    <row r="26" spans="21:25" ht="15.75" customHeight="1" x14ac:dyDescent="0.2"/>
    <row r="27" spans="21:25" ht="15.75" customHeight="1" x14ac:dyDescent="0.2"/>
    <row r="28" spans="21:25" ht="15.75" customHeight="1" x14ac:dyDescent="0.2">
      <c r="V28" s="3" t="s">
        <v>11</v>
      </c>
      <c r="W28" s="3" t="s">
        <v>12</v>
      </c>
      <c r="X28" s="3" t="s">
        <v>13</v>
      </c>
      <c r="Y28" s="3" t="s">
        <v>14</v>
      </c>
    </row>
    <row r="29" spans="21:25" ht="15.75" customHeight="1" x14ac:dyDescent="0.2">
      <c r="U29" s="3" t="s">
        <v>15</v>
      </c>
      <c r="V29" s="3" t="s">
        <v>16</v>
      </c>
      <c r="W29" s="3">
        <v>35.32</v>
      </c>
      <c r="X29" s="3">
        <f>0.45*0.45</f>
        <v>0.20250000000000001</v>
      </c>
      <c r="Y29" s="3">
        <f>W29*X29</f>
        <v>7.1523000000000003</v>
      </c>
    </row>
    <row r="30" spans="21:25" ht="15.75" customHeight="1" x14ac:dyDescent="0.2">
      <c r="U30" s="3" t="s">
        <v>17</v>
      </c>
      <c r="V30" s="3" t="s">
        <v>18</v>
      </c>
      <c r="W30" s="3">
        <v>35.32</v>
      </c>
      <c r="X30" s="3">
        <f>0.45*0.6*4</f>
        <v>1.08</v>
      </c>
      <c r="Y30" s="3">
        <f>W30*X30</f>
        <v>38.145600000000002</v>
      </c>
    </row>
    <row r="31" spans="21:25" ht="15.75" customHeight="1" x14ac:dyDescent="0.2">
      <c r="U31" s="3" t="s">
        <v>19</v>
      </c>
      <c r="V31" s="3" t="s">
        <v>20</v>
      </c>
      <c r="W31" s="3">
        <v>25.12</v>
      </c>
      <c r="X31" s="3">
        <f>0.45*0.45</f>
        <v>0.20250000000000001</v>
      </c>
      <c r="Y31" s="3">
        <f>W31*X31</f>
        <v>5.0868000000000002</v>
      </c>
    </row>
    <row r="32" spans="21:25" ht="15.75" customHeight="1" x14ac:dyDescent="0.2">
      <c r="U32" s="3"/>
      <c r="V32" s="3"/>
      <c r="W32" s="3"/>
      <c r="X32" s="3"/>
      <c r="Y32" s="3"/>
    </row>
    <row r="33" spans="1:25" ht="15.75" customHeight="1" x14ac:dyDescent="0.2">
      <c r="Y33">
        <f>SUM(Y29:Y31)</f>
        <v>50.384699999999995</v>
      </c>
    </row>
    <row r="34" spans="1:25" ht="21" customHeight="1" x14ac:dyDescent="0.2">
      <c r="A34" s="127" t="s">
        <v>7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52" t="s">
        <v>8</v>
      </c>
      <c r="N34" s="152"/>
      <c r="O34" s="152"/>
      <c r="P34" s="152"/>
    </row>
    <row r="35" spans="1:25" ht="15.75" customHeight="1" x14ac:dyDescent="0.2">
      <c r="A35" s="95" t="s">
        <v>21</v>
      </c>
      <c r="B35" s="95"/>
      <c r="C35" s="95"/>
      <c r="D35" s="95"/>
      <c r="E35" s="95"/>
      <c r="F35" s="73" t="s">
        <v>22</v>
      </c>
      <c r="G35" s="74"/>
      <c r="H35" s="74"/>
      <c r="I35" s="75"/>
      <c r="J35" s="4"/>
      <c r="K35" s="4"/>
      <c r="L35" s="4"/>
      <c r="M35" s="153" t="s">
        <v>9</v>
      </c>
      <c r="N35" s="153"/>
      <c r="O35" s="153"/>
      <c r="P35" s="153"/>
    </row>
    <row r="36" spans="1:25" ht="15.75" customHeight="1" x14ac:dyDescent="0.2">
      <c r="B36" s="73" t="s">
        <v>23</v>
      </c>
      <c r="C36" s="75"/>
      <c r="D36" s="73" t="s">
        <v>24</v>
      </c>
      <c r="E36" s="75"/>
      <c r="F36" s="5" t="s">
        <v>25</v>
      </c>
      <c r="G36" s="5" t="s">
        <v>26</v>
      </c>
      <c r="H36" s="5" t="s">
        <v>25</v>
      </c>
      <c r="I36" s="5" t="s">
        <v>26</v>
      </c>
      <c r="J36" s="5" t="s">
        <v>25</v>
      </c>
      <c r="K36" s="5" t="s">
        <v>26</v>
      </c>
    </row>
    <row r="37" spans="1:25" ht="15.75" customHeight="1" x14ac:dyDescent="0.2">
      <c r="B37" s="64" t="s">
        <v>27</v>
      </c>
      <c r="C37" s="64"/>
      <c r="D37" s="151" t="s">
        <v>28</v>
      </c>
      <c r="E37" s="151"/>
      <c r="F37" s="7">
        <f>H37/1000</f>
        <v>0.58799999999999997</v>
      </c>
      <c r="G37" s="5" t="s">
        <v>29</v>
      </c>
      <c r="H37" s="7">
        <f>J37*9.8</f>
        <v>588</v>
      </c>
      <c r="I37" s="5" t="s">
        <v>30</v>
      </c>
      <c r="J37" s="6">
        <v>60</v>
      </c>
      <c r="K37" s="5" t="s">
        <v>31</v>
      </c>
    </row>
    <row r="38" spans="1:25" ht="15.75" customHeight="1" x14ac:dyDescent="0.2">
      <c r="B38" s="64" t="s">
        <v>32</v>
      </c>
      <c r="C38" s="64"/>
      <c r="D38" s="151" t="s">
        <v>33</v>
      </c>
      <c r="E38" s="151"/>
      <c r="F38" s="7">
        <f>H38/1000</f>
        <v>0.73499999999999999</v>
      </c>
      <c r="G38" s="5" t="s">
        <v>29</v>
      </c>
      <c r="H38" s="7">
        <f>J38*9.8</f>
        <v>735</v>
      </c>
      <c r="I38" s="5" t="s">
        <v>30</v>
      </c>
      <c r="J38" s="6">
        <v>75</v>
      </c>
      <c r="K38" s="5" t="s">
        <v>31</v>
      </c>
    </row>
    <row r="39" spans="1:25" ht="15.75" customHeight="1" x14ac:dyDescent="0.2">
      <c r="A39" s="95" t="s">
        <v>34</v>
      </c>
      <c r="B39" s="95"/>
      <c r="C39" s="95"/>
      <c r="D39" s="95"/>
      <c r="E39" s="95"/>
      <c r="F39" s="3"/>
      <c r="G39" s="3"/>
    </row>
    <row r="40" spans="1:25" ht="15.75" customHeight="1" x14ac:dyDescent="0.2">
      <c r="B40" s="64" t="s">
        <v>35</v>
      </c>
      <c r="C40" s="64"/>
      <c r="D40" s="64" t="s">
        <v>36</v>
      </c>
      <c r="E40" s="64"/>
      <c r="F40" s="5" t="s">
        <v>26</v>
      </c>
      <c r="G40" s="3"/>
    </row>
    <row r="41" spans="1:25" ht="15.75" customHeight="1" x14ac:dyDescent="0.2">
      <c r="B41" s="64" t="s">
        <v>37</v>
      </c>
      <c r="C41" s="64"/>
      <c r="D41" s="151">
        <v>45</v>
      </c>
      <c r="E41" s="151"/>
      <c r="F41" s="5" t="s">
        <v>38</v>
      </c>
    </row>
    <row r="42" spans="1:25" ht="15.75" customHeight="1" x14ac:dyDescent="0.2">
      <c r="B42" s="64" t="s">
        <v>39</v>
      </c>
      <c r="C42" s="64"/>
      <c r="D42" s="151">
        <v>25</v>
      </c>
      <c r="E42" s="151"/>
      <c r="F42" s="5" t="s">
        <v>38</v>
      </c>
    </row>
    <row r="43" spans="1:25" ht="15.75" customHeight="1" x14ac:dyDescent="0.2">
      <c r="B43" s="64" t="s">
        <v>40</v>
      </c>
      <c r="C43" s="64"/>
      <c r="D43" s="151">
        <v>125</v>
      </c>
      <c r="E43" s="151"/>
      <c r="F43" s="5" t="s">
        <v>38</v>
      </c>
    </row>
    <row r="44" spans="1:25" ht="15.75" customHeight="1" x14ac:dyDescent="0.2">
      <c r="B44" s="64" t="s">
        <v>41</v>
      </c>
      <c r="C44" s="64"/>
      <c r="D44" s="151">
        <v>30</v>
      </c>
      <c r="E44" s="151"/>
      <c r="F44" s="5" t="s">
        <v>38</v>
      </c>
    </row>
    <row r="45" spans="1:25" ht="15.75" customHeight="1" x14ac:dyDescent="0.2">
      <c r="B45" s="64" t="s">
        <v>42</v>
      </c>
      <c r="C45" s="64"/>
      <c r="D45" s="151">
        <v>30</v>
      </c>
      <c r="E45" s="151"/>
      <c r="F45" s="5" t="s">
        <v>38</v>
      </c>
    </row>
    <row r="46" spans="1:25" ht="15.75" customHeight="1" x14ac:dyDescent="0.2"/>
    <row r="47" spans="1:25" ht="15.6" customHeight="1" x14ac:dyDescent="0.2">
      <c r="A47" s="62" t="s">
        <v>192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</row>
    <row r="48" spans="1:25" ht="15.6" customHeight="1" x14ac:dyDescent="0.2">
      <c r="A48" s="76" t="s">
        <v>43</v>
      </c>
      <c r="B48" s="77"/>
      <c r="C48" s="73" t="s">
        <v>44</v>
      </c>
      <c r="D48" s="74"/>
      <c r="E48" s="74"/>
      <c r="F48" s="74"/>
      <c r="G48" s="74"/>
      <c r="H48" s="74"/>
      <c r="I48" s="74"/>
      <c r="J48" s="75"/>
    </row>
    <row r="49" spans="1:27" ht="15.6" customHeight="1" x14ac:dyDescent="0.2">
      <c r="A49" s="78"/>
      <c r="B49" s="79"/>
      <c r="C49" s="74" t="s">
        <v>45</v>
      </c>
      <c r="D49" s="74"/>
      <c r="E49" s="74"/>
      <c r="F49" s="75"/>
      <c r="G49" s="73" t="s">
        <v>46</v>
      </c>
      <c r="H49" s="74"/>
      <c r="I49" s="74"/>
      <c r="J49" s="75"/>
    </row>
    <row r="50" spans="1:27" ht="15.6" customHeight="1" x14ac:dyDescent="0.2">
      <c r="A50" s="80"/>
      <c r="B50" s="81"/>
      <c r="C50" s="75" t="s">
        <v>47</v>
      </c>
      <c r="D50" s="64"/>
      <c r="E50" s="64" t="s">
        <v>48</v>
      </c>
      <c r="F50" s="64"/>
      <c r="G50" s="75" t="s">
        <v>47</v>
      </c>
      <c r="H50" s="64"/>
      <c r="I50" s="64" t="s">
        <v>48</v>
      </c>
      <c r="J50" s="64"/>
    </row>
    <row r="51" spans="1:27" ht="15.6" customHeight="1" x14ac:dyDescent="0.2">
      <c r="A51" s="85" t="s">
        <v>49</v>
      </c>
      <c r="B51" s="85"/>
      <c r="C51" s="86">
        <v>2</v>
      </c>
      <c r="D51" s="87"/>
      <c r="E51" s="86">
        <v>1.5</v>
      </c>
      <c r="F51" s="87"/>
      <c r="G51" s="86">
        <v>1.5</v>
      </c>
      <c r="H51" s="87"/>
      <c r="I51" s="86">
        <v>1</v>
      </c>
      <c r="J51" s="87"/>
    </row>
    <row r="52" spans="1:27" ht="15.6" customHeight="1" x14ac:dyDescent="0.2">
      <c r="A52" s="85"/>
      <c r="B52" s="85"/>
      <c r="C52" s="146"/>
      <c r="D52" s="147"/>
      <c r="E52" s="146"/>
      <c r="F52" s="147"/>
      <c r="G52" s="146"/>
      <c r="H52" s="147"/>
      <c r="I52" s="146"/>
      <c r="J52" s="147"/>
    </row>
    <row r="53" spans="1:27" ht="15.6" customHeight="1" x14ac:dyDescent="0.2">
      <c r="A53" s="64" t="s">
        <v>50</v>
      </c>
      <c r="B53" s="64"/>
      <c r="C53" s="86">
        <v>1.5</v>
      </c>
      <c r="D53" s="87"/>
      <c r="E53" s="86">
        <v>1</v>
      </c>
      <c r="F53" s="87"/>
      <c r="G53" s="86">
        <v>1</v>
      </c>
      <c r="H53" s="87"/>
      <c r="I53" s="86">
        <v>0.6</v>
      </c>
      <c r="J53" s="87"/>
    </row>
    <row r="54" spans="1:27" ht="15.6" customHeight="1" x14ac:dyDescent="0.2">
      <c r="A54" s="64"/>
      <c r="B54" s="64"/>
      <c r="C54" s="146"/>
      <c r="D54" s="147"/>
      <c r="E54" s="146"/>
      <c r="F54" s="147"/>
      <c r="G54" s="146"/>
      <c r="H54" s="147"/>
      <c r="I54" s="146"/>
      <c r="J54" s="147"/>
    </row>
    <row r="55" spans="1:27" ht="15.6" customHeight="1" x14ac:dyDescent="0.2">
      <c r="A55" s="64" t="s">
        <v>51</v>
      </c>
      <c r="B55" s="64"/>
      <c r="C55" s="86">
        <v>1.5</v>
      </c>
      <c r="D55" s="87"/>
      <c r="E55" s="86">
        <v>1</v>
      </c>
      <c r="F55" s="87"/>
      <c r="G55" s="86">
        <v>1</v>
      </c>
      <c r="H55" s="87"/>
      <c r="I55" s="86">
        <v>0.6</v>
      </c>
      <c r="J55" s="87"/>
    </row>
    <row r="56" spans="1:27" ht="15.6" customHeight="1" x14ac:dyDescent="0.2">
      <c r="A56" s="64"/>
      <c r="B56" s="64"/>
      <c r="C56" s="146"/>
      <c r="D56" s="147"/>
      <c r="E56" s="146"/>
      <c r="F56" s="147"/>
      <c r="G56" s="146"/>
      <c r="H56" s="147"/>
      <c r="I56" s="146"/>
      <c r="J56" s="147"/>
    </row>
    <row r="57" spans="1:27" ht="15.75" customHeight="1" x14ac:dyDescent="0.2">
      <c r="A57" s="148"/>
      <c r="B57" s="148"/>
      <c r="C57" s="148"/>
      <c r="D57" s="3"/>
      <c r="E57" s="3"/>
    </row>
    <row r="58" spans="1:27" ht="15.75" customHeight="1" x14ac:dyDescent="0.2">
      <c r="A58" s="63" t="s">
        <v>126</v>
      </c>
      <c r="B58" s="63"/>
      <c r="C58" s="63"/>
      <c r="D58" s="63"/>
      <c r="E58" s="63"/>
      <c r="F58" s="9"/>
      <c r="G58" s="9"/>
      <c r="H58" s="9"/>
      <c r="I58" s="1"/>
      <c r="J58" s="1"/>
      <c r="K58" s="1"/>
      <c r="R58" s="3"/>
      <c r="S58" s="3"/>
      <c r="T58" s="14"/>
      <c r="U58" s="14"/>
      <c r="V58" s="14"/>
      <c r="W58" s="14"/>
      <c r="X58" s="14"/>
      <c r="Y58" s="14"/>
      <c r="Z58" s="14"/>
      <c r="AA58" s="14"/>
    </row>
    <row r="59" spans="1:27" s="18" customFormat="1" ht="15.15" customHeight="1" x14ac:dyDescent="0.2">
      <c r="B59" s="149" t="s">
        <v>120</v>
      </c>
      <c r="C59" s="149"/>
      <c r="D59" s="150" t="s">
        <v>110</v>
      </c>
      <c r="E59" s="150"/>
      <c r="F59" s="154" t="s">
        <v>121</v>
      </c>
      <c r="G59" s="155"/>
      <c r="I59" s="1"/>
      <c r="J59" s="1"/>
      <c r="R59" s="27"/>
      <c r="S59" s="27"/>
      <c r="T59" s="30"/>
      <c r="U59" s="30"/>
      <c r="V59" s="30"/>
      <c r="W59" s="30"/>
      <c r="X59" s="30"/>
      <c r="Y59" s="30"/>
      <c r="Z59" s="30"/>
      <c r="AA59" s="30"/>
    </row>
    <row r="60" spans="1:27" s="18" customFormat="1" ht="15.15" customHeight="1" x14ac:dyDescent="0.2">
      <c r="B60" s="149" t="s">
        <v>122</v>
      </c>
      <c r="C60" s="149"/>
      <c r="D60" s="150" t="s">
        <v>123</v>
      </c>
      <c r="E60" s="150"/>
      <c r="R60" s="27"/>
      <c r="S60" s="27"/>
      <c r="T60" s="30"/>
      <c r="U60" s="30"/>
      <c r="V60" s="30"/>
      <c r="W60" s="30"/>
      <c r="X60" s="30"/>
      <c r="Y60" s="30"/>
      <c r="Z60" s="30"/>
      <c r="AA60" s="30"/>
    </row>
    <row r="61" spans="1:27" s="18" customFormat="1" ht="15.15" customHeight="1" x14ac:dyDescent="0.2">
      <c r="B61" s="149" t="s">
        <v>124</v>
      </c>
      <c r="C61" s="149"/>
      <c r="D61" s="156">
        <v>1.5</v>
      </c>
      <c r="E61" s="156"/>
      <c r="R61" s="27"/>
      <c r="S61" s="27"/>
      <c r="T61" s="30"/>
      <c r="U61" s="30"/>
      <c r="V61" s="30"/>
      <c r="W61" s="30"/>
      <c r="X61" s="30"/>
      <c r="Y61" s="30"/>
      <c r="Z61" s="30"/>
      <c r="AA61" s="30"/>
    </row>
    <row r="62" spans="1:27" s="18" customFormat="1" ht="15.15" customHeight="1" x14ac:dyDescent="0.2">
      <c r="B62" s="149" t="s">
        <v>125</v>
      </c>
      <c r="C62" s="149"/>
      <c r="D62" s="157">
        <f>D61*0.5</f>
        <v>0.75</v>
      </c>
      <c r="E62" s="157"/>
      <c r="R62" s="27"/>
      <c r="S62" s="27"/>
      <c r="T62" s="30"/>
      <c r="U62" s="30"/>
      <c r="V62" s="30"/>
      <c r="W62" s="30"/>
      <c r="X62" s="30"/>
      <c r="Y62" s="30"/>
      <c r="Z62" s="30"/>
      <c r="AA62" s="30"/>
    </row>
    <row r="63" spans="1:27" ht="15.75" customHeight="1" x14ac:dyDescent="0.2"/>
    <row r="64" spans="1:27" ht="15.75" customHeight="1" x14ac:dyDescent="0.2"/>
    <row r="65" spans="1:17" ht="15.75" customHeight="1" x14ac:dyDescent="0.2"/>
    <row r="66" spans="1:17" ht="15.75" customHeight="1" x14ac:dyDescent="0.2"/>
    <row r="67" spans="1:17" ht="15.75" customHeight="1" x14ac:dyDescent="0.2"/>
    <row r="68" spans="1:17" ht="15.75" customHeight="1" x14ac:dyDescent="0.2"/>
    <row r="69" spans="1:17" ht="15.75" customHeight="1" x14ac:dyDescent="0.2">
      <c r="A69" s="141" t="s">
        <v>254</v>
      </c>
      <c r="B69" s="141"/>
      <c r="C69" s="141"/>
    </row>
    <row r="70" spans="1:17" ht="15.75" customHeight="1" x14ac:dyDescent="0.2"/>
    <row r="71" spans="1:17" ht="15.9" customHeight="1" x14ac:dyDescent="0.2">
      <c r="A71" s="95" t="s">
        <v>205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</row>
    <row r="72" spans="1:17" ht="26.25" customHeight="1" x14ac:dyDescent="0.2">
      <c r="A72" s="85" t="s">
        <v>52</v>
      </c>
      <c r="B72" s="85" t="s">
        <v>53</v>
      </c>
      <c r="C72" s="107" t="s">
        <v>54</v>
      </c>
      <c r="D72" s="109" t="s">
        <v>55</v>
      </c>
      <c r="E72" s="85" t="s">
        <v>56</v>
      </c>
      <c r="F72" s="85"/>
      <c r="G72" s="112" t="s">
        <v>57</v>
      </c>
      <c r="H72" s="113"/>
      <c r="I72" s="113"/>
      <c r="J72" s="114"/>
      <c r="K72" s="85" t="s">
        <v>58</v>
      </c>
      <c r="L72" s="85"/>
      <c r="M72" s="85"/>
      <c r="N72" s="85"/>
      <c r="O72" s="115" t="s">
        <v>59</v>
      </c>
      <c r="P72" s="116"/>
      <c r="Q72" s="10"/>
    </row>
    <row r="73" spans="1:17" ht="15.9" customHeight="1" x14ac:dyDescent="0.2">
      <c r="A73" s="85"/>
      <c r="B73" s="85"/>
      <c r="C73" s="108"/>
      <c r="D73" s="110"/>
      <c r="E73" s="85"/>
      <c r="F73" s="85"/>
      <c r="G73" s="119" t="s">
        <v>60</v>
      </c>
      <c r="H73" s="120"/>
      <c r="I73" s="119" t="s">
        <v>61</v>
      </c>
      <c r="J73" s="120"/>
      <c r="K73" s="119" t="s">
        <v>60</v>
      </c>
      <c r="L73" s="120"/>
      <c r="M73" s="119" t="s">
        <v>61</v>
      </c>
      <c r="N73" s="120"/>
      <c r="O73" s="117"/>
      <c r="P73" s="118"/>
      <c r="Q73" s="10"/>
    </row>
    <row r="74" spans="1:17" ht="15.9" customHeight="1" x14ac:dyDescent="0.2">
      <c r="A74" s="85"/>
      <c r="B74" s="85"/>
      <c r="C74" s="8" t="s">
        <v>62</v>
      </c>
      <c r="D74" s="111"/>
      <c r="E74" s="8" t="s">
        <v>63</v>
      </c>
      <c r="F74" s="8" t="s">
        <v>64</v>
      </c>
      <c r="G74" s="8" t="s">
        <v>65</v>
      </c>
      <c r="H74" s="8" t="s">
        <v>66</v>
      </c>
      <c r="I74" s="8" t="s">
        <v>67</v>
      </c>
      <c r="J74" s="8" t="s">
        <v>68</v>
      </c>
      <c r="K74" s="8" t="s">
        <v>69</v>
      </c>
      <c r="L74" s="8" t="s">
        <v>70</v>
      </c>
      <c r="M74" s="8" t="s">
        <v>71</v>
      </c>
      <c r="N74" s="8" t="s">
        <v>72</v>
      </c>
      <c r="O74" s="8" t="s">
        <v>73</v>
      </c>
      <c r="P74" s="8" t="s">
        <v>74</v>
      </c>
      <c r="Q74" s="10"/>
    </row>
    <row r="75" spans="1:17" ht="15.75" customHeight="1" x14ac:dyDescent="0.2">
      <c r="A75" s="11" t="s">
        <v>75</v>
      </c>
      <c r="B75" s="5">
        <v>3</v>
      </c>
      <c r="C75" s="12">
        <v>1.427</v>
      </c>
      <c r="D75" s="13">
        <v>11</v>
      </c>
      <c r="E75" s="12">
        <v>0.71899999999999997</v>
      </c>
      <c r="F75" s="12">
        <v>0.71899999999999997</v>
      </c>
      <c r="G75" s="12">
        <v>0.79700000000000004</v>
      </c>
      <c r="H75" s="12">
        <v>0.79700000000000004</v>
      </c>
      <c r="I75" s="12">
        <v>1.26</v>
      </c>
      <c r="J75" s="12">
        <v>0.33200000000000002</v>
      </c>
      <c r="K75" s="12">
        <v>0.747</v>
      </c>
      <c r="L75" s="12">
        <v>0.747</v>
      </c>
      <c r="M75" s="12">
        <v>0.94</v>
      </c>
      <c r="N75" s="12">
        <v>0.48299999999999998</v>
      </c>
      <c r="O75" s="12">
        <v>0.44800000000000001</v>
      </c>
      <c r="P75" s="12">
        <v>0.44800000000000001</v>
      </c>
      <c r="Q75" s="14"/>
    </row>
    <row r="76" spans="1:17" ht="15.9" customHeight="1" x14ac:dyDescent="0.2">
      <c r="A76" s="11" t="s">
        <v>76</v>
      </c>
      <c r="B76" s="5">
        <v>3</v>
      </c>
      <c r="C76" s="12">
        <v>1.7270000000000001</v>
      </c>
      <c r="D76" s="12">
        <v>13.3</v>
      </c>
      <c r="E76" s="12">
        <v>0.84399999999999997</v>
      </c>
      <c r="F76" s="12">
        <v>0.84399999999999997</v>
      </c>
      <c r="G76" s="12">
        <v>1.42</v>
      </c>
      <c r="H76" s="12">
        <v>1.42</v>
      </c>
      <c r="I76" s="12">
        <v>2.2599999999999998</v>
      </c>
      <c r="J76" s="12">
        <v>0.59</v>
      </c>
      <c r="K76" s="12">
        <v>0.90800000000000003</v>
      </c>
      <c r="L76" s="12">
        <v>0.90800000000000003</v>
      </c>
      <c r="M76" s="12">
        <v>1.1399999999999999</v>
      </c>
      <c r="N76" s="12">
        <v>0.58499999999999996</v>
      </c>
      <c r="O76" s="12">
        <v>0.66100000000000003</v>
      </c>
      <c r="P76" s="12">
        <v>0.66100000000000003</v>
      </c>
      <c r="Q76" s="14"/>
    </row>
    <row r="77" spans="1:17" ht="15.75" customHeight="1" x14ac:dyDescent="0.2"/>
    <row r="78" spans="1:17" ht="15.75" customHeight="1" x14ac:dyDescent="0.2"/>
    <row r="79" spans="1:17" ht="15.75" customHeight="1" x14ac:dyDescent="0.2"/>
    <row r="80" spans="1:17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</sheetData>
  <sheetProtection formatCells="0" selectLockedCells="1" selectUnlockedCells="1"/>
  <mergeCells count="74">
    <mergeCell ref="B41:C41"/>
    <mergeCell ref="B42:C42"/>
    <mergeCell ref="D43:E43"/>
    <mergeCell ref="A69:C69"/>
    <mergeCell ref="B60:C60"/>
    <mergeCell ref="D60:E60"/>
    <mergeCell ref="B61:C61"/>
    <mergeCell ref="D61:E61"/>
    <mergeCell ref="B62:C62"/>
    <mergeCell ref="D62:E62"/>
    <mergeCell ref="D44:E44"/>
    <mergeCell ref="D45:E45"/>
    <mergeCell ref="C49:F49"/>
    <mergeCell ref="E50:F50"/>
    <mergeCell ref="A55:B56"/>
    <mergeCell ref="C55:D56"/>
    <mergeCell ref="I73:J73"/>
    <mergeCell ref="M34:P34"/>
    <mergeCell ref="M35:P35"/>
    <mergeCell ref="D40:E40"/>
    <mergeCell ref="B37:C37"/>
    <mergeCell ref="B38:C38"/>
    <mergeCell ref="A39:E39"/>
    <mergeCell ref="B40:C40"/>
    <mergeCell ref="O72:P73"/>
    <mergeCell ref="D41:E41"/>
    <mergeCell ref="D42:E42"/>
    <mergeCell ref="B44:C44"/>
    <mergeCell ref="B45:C45"/>
    <mergeCell ref="B43:C43"/>
    <mergeCell ref="F59:G59"/>
    <mergeCell ref="G73:H73"/>
    <mergeCell ref="A1:G1"/>
    <mergeCell ref="D36:E36"/>
    <mergeCell ref="D37:E37"/>
    <mergeCell ref="D38:E38"/>
    <mergeCell ref="A34:L34"/>
    <mergeCell ref="A35:E35"/>
    <mergeCell ref="F35:I35"/>
    <mergeCell ref="B36:C36"/>
    <mergeCell ref="G50:H50"/>
    <mergeCell ref="A47:M47"/>
    <mergeCell ref="A48:B50"/>
    <mergeCell ref="C48:J48"/>
    <mergeCell ref="G49:J49"/>
    <mergeCell ref="C50:D50"/>
    <mergeCell ref="I50:J50"/>
    <mergeCell ref="G55:H56"/>
    <mergeCell ref="I51:J52"/>
    <mergeCell ref="A53:B54"/>
    <mergeCell ref="C53:D54"/>
    <mergeCell ref="E53:F54"/>
    <mergeCell ref="G53:H54"/>
    <mergeCell ref="I53:J54"/>
    <mergeCell ref="A51:B52"/>
    <mergeCell ref="C51:D52"/>
    <mergeCell ref="E51:F52"/>
    <mergeCell ref="G51:H52"/>
    <mergeCell ref="K73:L73"/>
    <mergeCell ref="M73:N73"/>
    <mergeCell ref="I55:J56"/>
    <mergeCell ref="A57:C57"/>
    <mergeCell ref="A71:P71"/>
    <mergeCell ref="A72:A74"/>
    <mergeCell ref="B72:B74"/>
    <mergeCell ref="C72:C73"/>
    <mergeCell ref="D72:D74"/>
    <mergeCell ref="E72:F73"/>
    <mergeCell ref="G72:J72"/>
    <mergeCell ref="K72:N72"/>
    <mergeCell ref="A58:E58"/>
    <mergeCell ref="B59:C59"/>
    <mergeCell ref="D59:E59"/>
    <mergeCell ref="E55:F56"/>
  </mergeCells>
  <phoneticPr fontId="19"/>
  <pageMargins left="0.69" right="0.36" top="0.63" bottom="0.59" header="0.42" footer="0.39"/>
  <pageSetup paperSize="9" orientation="landscape" horizontalDpi="300" verticalDpi="300" r:id="rId1"/>
  <headerFooter alignWithMargins="0">
    <oddHeader>&amp;Rﾀﾝｸ</oddHeader>
    <oddFooter>&amp;P ページ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53"/>
  </sheetPr>
  <dimension ref="A1:AA61"/>
  <sheetViews>
    <sheetView view="pageBreakPreview" topLeftCell="A39" zoomScaleNormal="100" zoomScaleSheetLayoutView="100" workbookViewId="0">
      <selection activeCell="A58" sqref="A58:XFD253"/>
    </sheetView>
  </sheetViews>
  <sheetFormatPr defaultColWidth="8.88671875" defaultRowHeight="13.2" x14ac:dyDescent="0.2"/>
  <cols>
    <col min="11" max="16" width="7.44140625" customWidth="1"/>
    <col min="19" max="19" width="9.44140625" bestFit="1" customWidth="1"/>
  </cols>
  <sheetData>
    <row r="1" spans="1:27" ht="21.75" customHeight="1" x14ac:dyDescent="0.2">
      <c r="A1" s="127" t="s">
        <v>139</v>
      </c>
      <c r="B1" s="127"/>
      <c r="C1" s="127"/>
      <c r="D1" s="127"/>
      <c r="E1" s="127"/>
      <c r="F1" s="127"/>
      <c r="G1" s="127"/>
      <c r="H1" s="127"/>
      <c r="I1" s="127"/>
      <c r="J1" s="127"/>
      <c r="L1" s="32"/>
      <c r="M1" s="32"/>
      <c r="N1" s="32"/>
      <c r="O1" s="32"/>
      <c r="P1" s="32"/>
      <c r="Q1" s="32"/>
      <c r="R1" s="32" t="s">
        <v>129</v>
      </c>
      <c r="S1" s="32"/>
    </row>
    <row r="2" spans="1:27" ht="15.9" customHeight="1" x14ac:dyDescent="0.2">
      <c r="Q2" s="9"/>
      <c r="R2" s="9"/>
      <c r="S2" s="9"/>
    </row>
    <row r="3" spans="1:27" ht="15.9" customHeight="1" x14ac:dyDescent="0.2">
      <c r="Q3" s="3"/>
      <c r="R3" s="3"/>
      <c r="S3" s="3"/>
      <c r="T3" s="3"/>
      <c r="U3" s="3"/>
      <c r="V3" s="3"/>
      <c r="W3" s="3"/>
    </row>
    <row r="4" spans="1:27" ht="15.9" customHeight="1" x14ac:dyDescent="0.2">
      <c r="Q4" s="3"/>
      <c r="R4" s="3"/>
      <c r="S4" s="3"/>
      <c r="T4" s="3"/>
      <c r="U4" s="3"/>
      <c r="V4" s="3"/>
      <c r="W4" s="3"/>
    </row>
    <row r="5" spans="1:27" ht="15.9" customHeight="1" x14ac:dyDescent="0.2">
      <c r="Q5" s="3"/>
      <c r="R5" s="3"/>
      <c r="S5" s="3"/>
      <c r="T5" s="3"/>
      <c r="U5" s="3"/>
      <c r="V5" s="3"/>
      <c r="W5" s="3"/>
    </row>
    <row r="6" spans="1:27" ht="15.9" customHeight="1" x14ac:dyDescent="0.2">
      <c r="Q6" s="3"/>
      <c r="R6" s="3"/>
      <c r="S6" s="3"/>
      <c r="T6" s="3"/>
      <c r="U6" s="3"/>
      <c r="V6" s="3"/>
      <c r="W6" s="3"/>
    </row>
    <row r="7" spans="1:27" ht="15.9" customHeight="1" x14ac:dyDescent="0.2">
      <c r="Q7" s="3"/>
      <c r="R7" s="3"/>
      <c r="S7" s="3"/>
      <c r="T7" s="3"/>
      <c r="U7" s="3"/>
      <c r="V7" s="3"/>
      <c r="W7" s="3"/>
    </row>
    <row r="8" spans="1:27" ht="15.9" customHeight="1" x14ac:dyDescent="0.2">
      <c r="Q8" s="3"/>
      <c r="R8" s="3"/>
      <c r="S8" s="3"/>
      <c r="T8" s="3"/>
      <c r="U8" s="3"/>
      <c r="V8" s="3"/>
      <c r="W8" s="3"/>
    </row>
    <row r="9" spans="1:27" ht="15.9" customHeight="1" x14ac:dyDescent="0.2">
      <c r="Q9" s="3"/>
      <c r="R9" s="3"/>
      <c r="S9" s="3"/>
      <c r="T9" s="3"/>
      <c r="U9" s="3"/>
      <c r="V9" s="3"/>
      <c r="W9" s="3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51"/>
      <c r="R11" s="51"/>
      <c r="S11" s="51"/>
      <c r="T11" s="51"/>
      <c r="U11" s="51"/>
      <c r="V11" s="51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59"/>
      <c r="R14" s="159"/>
      <c r="S14" s="83"/>
      <c r="T14" s="83"/>
      <c r="U14" s="160"/>
      <c r="V14" s="160"/>
      <c r="W14" s="83"/>
      <c r="X14" s="83"/>
      <c r="Y14" s="83"/>
      <c r="Z14" s="83"/>
      <c r="AA14" s="3"/>
    </row>
    <row r="15" spans="1:27" ht="15.9" customHeight="1" x14ac:dyDescent="0.2">
      <c r="Q15" s="159"/>
      <c r="R15" s="159"/>
      <c r="S15" s="3"/>
      <c r="T15" s="3"/>
      <c r="U15" s="3"/>
      <c r="V15" s="3"/>
      <c r="W15" s="3"/>
      <c r="X15" s="3"/>
      <c r="Y15" s="3"/>
      <c r="Z15" s="3"/>
    </row>
    <row r="16" spans="1:27" ht="15.9" customHeight="1" x14ac:dyDescent="0.2">
      <c r="Q16" s="10"/>
      <c r="R16" s="10"/>
      <c r="S16" s="3"/>
      <c r="T16" s="3"/>
      <c r="U16" s="3"/>
      <c r="V16" s="3"/>
      <c r="W16" s="3"/>
      <c r="X16" s="3"/>
      <c r="Y16" s="3"/>
      <c r="Z16" s="3"/>
    </row>
    <row r="17" spans="11:26" ht="15.9" customHeight="1" x14ac:dyDescent="0.2">
      <c r="Q17" s="10"/>
      <c r="R17" s="10"/>
      <c r="S17" s="3"/>
      <c r="T17" s="3"/>
      <c r="U17" s="3"/>
      <c r="V17" s="3"/>
      <c r="W17" s="3"/>
      <c r="X17" s="3"/>
      <c r="Y17" s="3"/>
      <c r="Z17" s="3"/>
    </row>
    <row r="18" spans="11:26" ht="15.9" customHeight="1" x14ac:dyDescent="0.2">
      <c r="Q18" s="10"/>
      <c r="R18" s="10"/>
      <c r="S18" s="3"/>
      <c r="T18" s="3"/>
      <c r="U18" s="3"/>
      <c r="V18" s="3"/>
      <c r="W18" s="3"/>
      <c r="X18" s="3"/>
      <c r="Y18" s="3"/>
      <c r="Z18" s="3"/>
    </row>
    <row r="19" spans="11:26" ht="15.9" customHeight="1" x14ac:dyDescent="0.2">
      <c r="Q19" s="10"/>
      <c r="R19" s="10"/>
      <c r="S19" s="3"/>
      <c r="T19" s="3"/>
      <c r="U19" s="3"/>
      <c r="V19" s="3"/>
      <c r="W19" s="3"/>
      <c r="X19" s="3"/>
      <c r="Y19" s="3"/>
      <c r="Z19" s="3"/>
    </row>
    <row r="20" spans="11:26" ht="15.9" customHeight="1" x14ac:dyDescent="0.2">
      <c r="Q20" s="10"/>
      <c r="R20" s="10"/>
      <c r="S20" s="3"/>
      <c r="T20" s="3"/>
      <c r="U20" s="3"/>
      <c r="V20" s="3"/>
      <c r="W20" s="3"/>
      <c r="X20" s="3"/>
      <c r="Y20" s="3"/>
      <c r="Z20" s="3"/>
    </row>
    <row r="21" spans="11:26" ht="15.9" customHeight="1" x14ac:dyDescent="0.2">
      <c r="Q21" s="10"/>
      <c r="R21" s="10"/>
      <c r="S21" s="3"/>
      <c r="T21" s="3"/>
      <c r="U21" s="3"/>
      <c r="V21" s="3"/>
      <c r="W21" s="3"/>
      <c r="X21" s="3"/>
      <c r="Y21" s="3"/>
      <c r="Z21" s="3"/>
    </row>
    <row r="22" spans="11:26" ht="15.9" customHeight="1" x14ac:dyDescent="0.2">
      <c r="Q22" s="10"/>
      <c r="R22" s="10"/>
      <c r="S22" s="3"/>
      <c r="T22" s="3"/>
      <c r="U22" s="3"/>
      <c r="V22" s="3"/>
      <c r="W22" s="3"/>
      <c r="X22" s="3"/>
      <c r="Y22" s="3"/>
      <c r="Z22" s="3"/>
    </row>
    <row r="23" spans="11:26" ht="15.9" customHeight="1" x14ac:dyDescent="0.2">
      <c r="Q23" s="10"/>
      <c r="R23" s="10"/>
      <c r="S23" s="3"/>
      <c r="T23" s="3"/>
      <c r="U23" s="3"/>
      <c r="V23" s="3"/>
      <c r="W23" s="3"/>
      <c r="X23" s="3"/>
      <c r="Y23" s="3"/>
      <c r="Z23" s="3"/>
    </row>
    <row r="24" spans="11:26" ht="15.9" customHeight="1" x14ac:dyDescent="0.2">
      <c r="Q24" s="10"/>
      <c r="R24" s="10"/>
      <c r="S24" s="3"/>
      <c r="T24" s="3"/>
      <c r="U24" s="3"/>
      <c r="V24" s="3"/>
      <c r="W24" s="3"/>
      <c r="X24" s="3"/>
      <c r="Y24" s="3"/>
      <c r="Z24" s="3"/>
    </row>
    <row r="25" spans="11:26" ht="15.9" customHeight="1" x14ac:dyDescent="0.2">
      <c r="Q25" s="10"/>
      <c r="R25" s="10"/>
      <c r="S25" s="3"/>
      <c r="T25" s="3"/>
      <c r="U25" s="3"/>
      <c r="V25" s="3"/>
      <c r="W25" s="3"/>
      <c r="X25" s="3"/>
      <c r="Y25" s="3"/>
      <c r="Z25" s="3"/>
    </row>
    <row r="26" spans="11:26" ht="15.9" customHeight="1" x14ac:dyDescent="0.2">
      <c r="Q26" s="10"/>
      <c r="R26" s="10"/>
      <c r="S26" s="3"/>
      <c r="T26" s="3"/>
      <c r="U26" s="3"/>
      <c r="V26" s="3"/>
      <c r="W26" s="3"/>
      <c r="X26" s="3"/>
      <c r="Y26" s="3"/>
      <c r="Z26" s="3"/>
    </row>
    <row r="27" spans="11:26" ht="15.9" customHeight="1" x14ac:dyDescent="0.2">
      <c r="Q27" s="10"/>
      <c r="R27" s="10"/>
      <c r="S27" s="3"/>
      <c r="T27" s="3"/>
      <c r="U27" s="3"/>
      <c r="V27" s="3"/>
      <c r="W27" s="3"/>
      <c r="X27" s="3"/>
      <c r="Y27" s="3"/>
      <c r="Z27" s="3"/>
    </row>
    <row r="28" spans="11:26" ht="15.9" customHeight="1" x14ac:dyDescent="0.2">
      <c r="Q28" s="10"/>
      <c r="R28" s="10"/>
      <c r="S28" s="3"/>
      <c r="T28" s="3"/>
      <c r="U28" s="3"/>
      <c r="V28" s="3"/>
      <c r="W28" s="3"/>
      <c r="X28" s="3"/>
      <c r="Y28" s="3"/>
      <c r="Z28" s="3"/>
    </row>
    <row r="29" spans="11:26" ht="15.9" customHeight="1" x14ac:dyDescent="0.2">
      <c r="K29" s="152" t="s">
        <v>140</v>
      </c>
      <c r="L29" s="152"/>
      <c r="M29" s="152"/>
      <c r="N29" s="152"/>
      <c r="Q29" s="10"/>
      <c r="R29" s="10"/>
      <c r="S29" s="3"/>
      <c r="T29" s="3"/>
      <c r="U29" s="3"/>
      <c r="V29" s="3"/>
      <c r="W29" s="3"/>
      <c r="X29" s="3"/>
      <c r="Y29" s="3"/>
      <c r="Z29" s="3"/>
    </row>
    <row r="30" spans="11:26" ht="15.9" customHeight="1" x14ac:dyDescent="0.2">
      <c r="K30" s="158" t="s">
        <v>141</v>
      </c>
      <c r="L30" s="158"/>
      <c r="M30" s="158"/>
      <c r="N30" s="158"/>
      <c r="Q30" s="10"/>
      <c r="R30" s="10"/>
      <c r="S30" s="3"/>
      <c r="T30" s="3"/>
      <c r="U30" s="3"/>
      <c r="V30" s="3"/>
      <c r="W30" s="3"/>
      <c r="X30" s="3"/>
      <c r="Y30" s="3"/>
      <c r="Z30" s="3"/>
    </row>
    <row r="31" spans="11:26" ht="15.9" customHeight="1" x14ac:dyDescent="0.2">
      <c r="K31" s="161" t="s">
        <v>256</v>
      </c>
      <c r="L31" s="161"/>
      <c r="M31" s="161"/>
      <c r="N31" s="161"/>
      <c r="Q31" s="10"/>
      <c r="R31" s="10"/>
      <c r="S31" s="3"/>
      <c r="T31" s="3"/>
      <c r="U31" s="3"/>
      <c r="V31" s="3"/>
      <c r="W31" s="3"/>
      <c r="X31" s="3"/>
      <c r="Y31" s="3"/>
      <c r="Z31" s="3"/>
    </row>
    <row r="32" spans="11:26" ht="15.9" customHeight="1" x14ac:dyDescent="0.2">
      <c r="Q32" s="10"/>
      <c r="R32" s="10"/>
      <c r="S32" s="3"/>
      <c r="T32" s="3"/>
      <c r="U32" s="3"/>
      <c r="V32" s="3"/>
      <c r="W32" s="3"/>
      <c r="X32" s="3"/>
      <c r="Y32" s="3"/>
      <c r="Z32" s="3"/>
    </row>
    <row r="33" spans="1:27" ht="15.9" customHeight="1" x14ac:dyDescent="0.2">
      <c r="Q33" s="10"/>
      <c r="R33" s="10"/>
      <c r="S33" s="3"/>
      <c r="T33" s="3"/>
      <c r="U33" s="3"/>
      <c r="V33" s="3"/>
      <c r="W33" s="3"/>
      <c r="X33" s="3"/>
      <c r="Y33" s="3"/>
      <c r="Z33" s="3"/>
    </row>
    <row r="34" spans="1:27" ht="15.6" customHeight="1" x14ac:dyDescent="0.2">
      <c r="A34" s="72" t="s">
        <v>187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</row>
    <row r="35" spans="1:27" ht="15.6" customHeight="1" x14ac:dyDescent="0.2">
      <c r="A35" s="76" t="s">
        <v>43</v>
      </c>
      <c r="B35" s="77"/>
      <c r="C35" s="73" t="s">
        <v>44</v>
      </c>
      <c r="D35" s="74"/>
      <c r="E35" s="74"/>
      <c r="F35" s="74"/>
      <c r="G35" s="74"/>
      <c r="H35" s="74"/>
      <c r="I35" s="74"/>
      <c r="J35" s="75"/>
      <c r="K35" s="76" t="s">
        <v>109</v>
      </c>
      <c r="L35" s="82"/>
      <c r="M35" s="77"/>
    </row>
    <row r="36" spans="1:27" ht="15.6" customHeight="1" x14ac:dyDescent="0.2">
      <c r="A36" s="78"/>
      <c r="B36" s="79"/>
      <c r="C36" s="74" t="s">
        <v>45</v>
      </c>
      <c r="D36" s="74"/>
      <c r="E36" s="74"/>
      <c r="F36" s="75"/>
      <c r="G36" s="73" t="s">
        <v>46</v>
      </c>
      <c r="H36" s="74"/>
      <c r="I36" s="74"/>
      <c r="J36" s="75"/>
      <c r="K36" s="78"/>
      <c r="L36" s="83"/>
      <c r="M36" s="79"/>
    </row>
    <row r="37" spans="1:27" ht="15.6" customHeight="1" x14ac:dyDescent="0.2">
      <c r="A37" s="80"/>
      <c r="B37" s="81"/>
      <c r="C37" s="75" t="s">
        <v>110</v>
      </c>
      <c r="D37" s="64"/>
      <c r="E37" s="64" t="s">
        <v>111</v>
      </c>
      <c r="F37" s="64"/>
      <c r="G37" s="64" t="s">
        <v>110</v>
      </c>
      <c r="H37" s="64"/>
      <c r="I37" s="64" t="s">
        <v>111</v>
      </c>
      <c r="J37" s="64"/>
      <c r="K37" s="80"/>
      <c r="L37" s="84"/>
      <c r="M37" s="81"/>
    </row>
    <row r="38" spans="1:27" ht="15.6" customHeight="1" x14ac:dyDescent="0.2">
      <c r="A38" s="85" t="s">
        <v>49</v>
      </c>
      <c r="B38" s="85"/>
      <c r="C38" s="86">
        <v>2</v>
      </c>
      <c r="D38" s="87"/>
      <c r="E38" s="86">
        <v>1.5</v>
      </c>
      <c r="F38" s="87"/>
      <c r="G38" s="86">
        <v>1.5</v>
      </c>
      <c r="H38" s="87"/>
      <c r="I38" s="86">
        <v>1</v>
      </c>
      <c r="J38" s="87"/>
      <c r="K38" s="37"/>
      <c r="M38" s="38"/>
    </row>
    <row r="39" spans="1:27" ht="15.6" customHeight="1" x14ac:dyDescent="0.2">
      <c r="A39" s="85"/>
      <c r="B39" s="85"/>
      <c r="C39" s="88" t="s">
        <v>112</v>
      </c>
      <c r="D39" s="89"/>
      <c r="E39" s="88" t="s">
        <v>257</v>
      </c>
      <c r="F39" s="89"/>
      <c r="G39" s="88" t="s">
        <v>112</v>
      </c>
      <c r="H39" s="89"/>
      <c r="I39" s="88" t="s">
        <v>258</v>
      </c>
      <c r="J39" s="89"/>
      <c r="K39" s="37"/>
      <c r="M39" s="38"/>
    </row>
    <row r="40" spans="1:27" ht="15.6" customHeight="1" x14ac:dyDescent="0.2">
      <c r="A40" s="64" t="s">
        <v>50</v>
      </c>
      <c r="B40" s="64"/>
      <c r="C40" s="86">
        <v>1.5</v>
      </c>
      <c r="D40" s="87"/>
      <c r="E40" s="86">
        <v>1</v>
      </c>
      <c r="F40" s="87"/>
      <c r="G40" s="86">
        <v>1</v>
      </c>
      <c r="H40" s="87"/>
      <c r="I40" s="86">
        <v>0.6</v>
      </c>
      <c r="J40" s="87"/>
      <c r="K40" s="37"/>
      <c r="M40" s="38"/>
    </row>
    <row r="41" spans="1:27" ht="15.6" customHeight="1" x14ac:dyDescent="0.2">
      <c r="A41" s="64"/>
      <c r="B41" s="64"/>
      <c r="C41" s="88" t="s">
        <v>142</v>
      </c>
      <c r="D41" s="89"/>
      <c r="E41" s="88" t="s">
        <v>142</v>
      </c>
      <c r="F41" s="89"/>
      <c r="G41" s="88" t="s">
        <v>142</v>
      </c>
      <c r="H41" s="89"/>
      <c r="I41" s="88" t="s">
        <v>143</v>
      </c>
      <c r="J41" s="89"/>
      <c r="K41" s="37"/>
      <c r="M41" s="38"/>
    </row>
    <row r="42" spans="1:27" ht="15.6" customHeight="1" x14ac:dyDescent="0.2">
      <c r="A42" s="64" t="s">
        <v>51</v>
      </c>
      <c r="B42" s="64"/>
      <c r="C42" s="86">
        <v>1</v>
      </c>
      <c r="D42" s="87"/>
      <c r="E42" s="86">
        <v>0.6</v>
      </c>
      <c r="F42" s="87"/>
      <c r="G42" s="86">
        <v>0.6</v>
      </c>
      <c r="H42" s="87"/>
      <c r="I42" s="86">
        <v>0.4</v>
      </c>
      <c r="J42" s="87"/>
      <c r="K42" s="37"/>
      <c r="M42" s="38"/>
    </row>
    <row r="43" spans="1:27" ht="15.6" customHeight="1" x14ac:dyDescent="0.2">
      <c r="A43" s="64"/>
      <c r="B43" s="64"/>
      <c r="C43" s="88" t="s">
        <v>259</v>
      </c>
      <c r="D43" s="89"/>
      <c r="E43" s="88" t="s">
        <v>260</v>
      </c>
      <c r="F43" s="89"/>
      <c r="G43" s="88" t="s">
        <v>260</v>
      </c>
      <c r="H43" s="89"/>
      <c r="I43" s="88" t="s">
        <v>115</v>
      </c>
      <c r="J43" s="89"/>
      <c r="K43" s="40"/>
      <c r="L43" s="41"/>
      <c r="M43" s="42"/>
    </row>
    <row r="44" spans="1:27" ht="15.75" customHeight="1" x14ac:dyDescent="0.2">
      <c r="A44" s="62" t="s">
        <v>116</v>
      </c>
      <c r="B44" s="62"/>
      <c r="C44" s="62"/>
      <c r="D44" s="62"/>
    </row>
    <row r="45" spans="1:27" ht="24" customHeight="1" x14ac:dyDescent="0.2">
      <c r="A45" s="90" t="s">
        <v>117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2"/>
    </row>
    <row r="46" spans="1:27" ht="15.75" customHeight="1" x14ac:dyDescent="0.2">
      <c r="A46" s="63" t="s">
        <v>144</v>
      </c>
      <c r="B46" s="63"/>
      <c r="C46" s="63"/>
      <c r="D46" s="63"/>
      <c r="E46" s="63"/>
      <c r="F46" s="9"/>
      <c r="G46" s="9"/>
      <c r="H46" s="9"/>
      <c r="I46" s="1"/>
      <c r="J46" s="1"/>
      <c r="K46" s="33"/>
      <c r="L46" s="33"/>
      <c r="M46" s="33"/>
      <c r="R46" s="3"/>
      <c r="S46" s="3"/>
      <c r="T46" s="14"/>
      <c r="U46" s="14"/>
      <c r="V46" s="14"/>
      <c r="W46" s="14"/>
      <c r="X46" s="14"/>
      <c r="Y46" s="14"/>
      <c r="Z46" s="14"/>
      <c r="AA46" s="14"/>
    </row>
    <row r="47" spans="1:27" s="18" customFormat="1" ht="15.15" customHeight="1" x14ac:dyDescent="0.2">
      <c r="B47" s="162" t="s">
        <v>261</v>
      </c>
      <c r="C47" s="163"/>
      <c r="D47" s="154" t="s">
        <v>262</v>
      </c>
      <c r="E47" s="155"/>
      <c r="I47" s="1"/>
      <c r="J47" s="1"/>
      <c r="K47" s="54"/>
      <c r="L47" s="54"/>
      <c r="M47" s="54"/>
      <c r="R47" s="27"/>
      <c r="S47" s="27"/>
      <c r="T47" s="30"/>
      <c r="U47" s="30"/>
      <c r="V47" s="30"/>
      <c r="W47" s="30"/>
      <c r="X47" s="30"/>
      <c r="Y47" s="30"/>
      <c r="Z47" s="30"/>
      <c r="AA47" s="30"/>
    </row>
    <row r="48" spans="1:27" s="18" customFormat="1" ht="15.15" customHeight="1" x14ac:dyDescent="0.2">
      <c r="B48" s="162" t="s">
        <v>122</v>
      </c>
      <c r="C48" s="163"/>
      <c r="D48" s="154" t="s">
        <v>145</v>
      </c>
      <c r="E48" s="155"/>
      <c r="R48" s="27"/>
      <c r="S48" s="27"/>
      <c r="T48" s="30"/>
      <c r="U48" s="30"/>
      <c r="V48" s="30"/>
      <c r="W48" s="30"/>
      <c r="X48" s="30"/>
      <c r="Y48" s="30"/>
      <c r="Z48" s="30"/>
      <c r="AA48" s="30"/>
    </row>
    <row r="49" spans="1:27" s="18" customFormat="1" ht="15.15" customHeight="1" x14ac:dyDescent="0.2">
      <c r="B49" s="162" t="s">
        <v>124</v>
      </c>
      <c r="C49" s="163"/>
      <c r="D49" s="154">
        <v>1.5</v>
      </c>
      <c r="E49" s="155"/>
      <c r="R49" s="27"/>
      <c r="S49" s="27"/>
      <c r="T49" s="30"/>
      <c r="U49" s="30"/>
      <c r="V49" s="30"/>
      <c r="W49" s="30"/>
      <c r="X49" s="30"/>
      <c r="Y49" s="30"/>
      <c r="Z49" s="30"/>
      <c r="AA49" s="30"/>
    </row>
    <row r="50" spans="1:27" s="18" customFormat="1" ht="15.15" customHeight="1" x14ac:dyDescent="0.2">
      <c r="B50" s="162" t="s">
        <v>125</v>
      </c>
      <c r="C50" s="163"/>
      <c r="D50" s="164">
        <f>D49*0.5</f>
        <v>0.75</v>
      </c>
      <c r="E50" s="165"/>
      <c r="R50" s="27"/>
      <c r="S50" s="27"/>
      <c r="T50" s="30"/>
      <c r="U50" s="30"/>
      <c r="V50" s="30"/>
      <c r="W50" s="30"/>
      <c r="X50" s="30"/>
      <c r="Y50" s="30"/>
      <c r="Z50" s="30"/>
      <c r="AA50" s="30"/>
    </row>
    <row r="51" spans="1:27" ht="15.9" customHeight="1" x14ac:dyDescent="0.2">
      <c r="A51" s="58" t="s">
        <v>146</v>
      </c>
      <c r="B51" s="58"/>
      <c r="C51" s="58"/>
      <c r="D51" s="9"/>
      <c r="E51" s="9"/>
      <c r="R51" s="3"/>
      <c r="S51" s="3"/>
      <c r="T51" s="14"/>
      <c r="U51" s="14"/>
      <c r="V51" s="14"/>
      <c r="W51" s="14"/>
      <c r="X51" s="14"/>
      <c r="Y51" s="14"/>
      <c r="Z51" s="14"/>
      <c r="AA51" s="14"/>
    </row>
    <row r="52" spans="1:27" ht="15.9" customHeight="1" x14ac:dyDescent="0.2">
      <c r="B52" s="166" t="s">
        <v>104</v>
      </c>
      <c r="C52" s="109" t="s">
        <v>147</v>
      </c>
      <c r="D52" s="109" t="s">
        <v>148</v>
      </c>
      <c r="E52" s="109" t="s">
        <v>149</v>
      </c>
      <c r="F52" s="34"/>
      <c r="G52" s="34"/>
      <c r="R52" s="3"/>
      <c r="S52" s="3"/>
      <c r="T52" s="14"/>
      <c r="U52" s="14"/>
      <c r="V52" s="14"/>
      <c r="W52" s="14"/>
      <c r="X52" s="14"/>
      <c r="Y52" s="14"/>
      <c r="Z52" s="14"/>
      <c r="AA52" s="14"/>
    </row>
    <row r="53" spans="1:27" ht="15.9" customHeight="1" x14ac:dyDescent="0.2">
      <c r="B53" s="167"/>
      <c r="C53" s="111"/>
      <c r="D53" s="111"/>
      <c r="E53" s="111"/>
      <c r="F53" s="34"/>
      <c r="G53" s="34"/>
      <c r="H53" s="20"/>
      <c r="I53" s="20"/>
      <c r="J53" s="20"/>
      <c r="R53" s="3"/>
      <c r="S53" s="3"/>
      <c r="T53" s="14"/>
      <c r="U53" s="14"/>
      <c r="V53" s="14"/>
      <c r="W53" s="14"/>
      <c r="X53" s="14"/>
      <c r="Y53" s="14"/>
      <c r="Z53" s="14"/>
      <c r="AA53" s="14"/>
    </row>
    <row r="54" spans="1:27" ht="15.9" customHeight="1" x14ac:dyDescent="0.2">
      <c r="B54" s="53" t="s">
        <v>263</v>
      </c>
      <c r="C54" s="31">
        <v>94</v>
      </c>
      <c r="D54" s="35">
        <f>C54*9.8/1000</f>
        <v>0.92120000000000002</v>
      </c>
      <c r="E54" s="7">
        <f>D54*(D49+D50)</f>
        <v>2.0727000000000002</v>
      </c>
      <c r="F54" s="10"/>
      <c r="G54" s="3"/>
      <c r="H54" s="20"/>
      <c r="I54" s="20"/>
      <c r="J54" s="20"/>
      <c r="K54" s="33"/>
      <c r="L54" s="33"/>
      <c r="M54" s="33"/>
      <c r="N54" s="33"/>
      <c r="O54" s="33"/>
      <c r="P54" s="33"/>
      <c r="R54" s="3"/>
      <c r="S54" s="3"/>
      <c r="T54" s="14"/>
      <c r="U54" s="14"/>
      <c r="V54" s="14"/>
      <c r="W54" s="14"/>
      <c r="X54" s="26"/>
      <c r="Y54" s="26"/>
      <c r="Z54" s="14"/>
      <c r="AA54" s="14"/>
    </row>
    <row r="55" spans="1:27" ht="15.9" customHeight="1" x14ac:dyDescent="0.2">
      <c r="A55" s="169" t="s">
        <v>150</v>
      </c>
      <c r="B55" s="63"/>
      <c r="C55" s="63"/>
      <c r="D55" s="3"/>
      <c r="E55" s="10"/>
      <c r="F55" s="168" t="s">
        <v>264</v>
      </c>
      <c r="G55" s="168"/>
      <c r="H55" s="168"/>
      <c r="I55" s="168"/>
      <c r="J55" s="168"/>
      <c r="K55" s="168"/>
      <c r="L55" s="168"/>
      <c r="M55" s="36"/>
      <c r="N55" s="36"/>
      <c r="O55" s="36"/>
      <c r="P55" s="36"/>
      <c r="R55" s="3"/>
      <c r="S55" s="3"/>
      <c r="T55" s="14"/>
      <c r="U55" s="14"/>
      <c r="V55" s="26"/>
      <c r="W55" s="26"/>
      <c r="X55" s="14"/>
      <c r="Y55" s="14"/>
      <c r="Z55" s="14"/>
      <c r="AA55" s="14"/>
    </row>
    <row r="56" spans="1:27" ht="15.9" customHeight="1" x14ac:dyDescent="0.2">
      <c r="B56" s="162" t="s">
        <v>265</v>
      </c>
      <c r="C56" s="163"/>
      <c r="D56" s="6">
        <v>18</v>
      </c>
      <c r="E56" s="20"/>
      <c r="F56" s="20"/>
      <c r="G56" s="73" t="s">
        <v>266</v>
      </c>
      <c r="H56" s="163"/>
      <c r="I56" s="6">
        <v>61</v>
      </c>
      <c r="J56" s="36"/>
      <c r="K56" s="36"/>
      <c r="L56" s="36"/>
      <c r="M56" s="36"/>
      <c r="N56" s="36"/>
      <c r="O56" s="36"/>
      <c r="P56" s="36"/>
      <c r="R56" s="3"/>
      <c r="S56" s="3"/>
      <c r="T56" s="14"/>
      <c r="U56" s="14"/>
      <c r="V56" s="26"/>
      <c r="W56" s="26"/>
      <c r="X56" s="26"/>
      <c r="Y56" s="26"/>
      <c r="Z56" s="14"/>
      <c r="AA56" s="14"/>
    </row>
    <row r="57" spans="1:27" ht="15.9" customHeight="1" x14ac:dyDescent="0.2">
      <c r="B57" s="162" t="s">
        <v>151</v>
      </c>
      <c r="C57" s="163"/>
      <c r="D57" s="6">
        <v>20</v>
      </c>
      <c r="E57" s="20"/>
      <c r="F57" s="20"/>
      <c r="G57" s="73" t="s">
        <v>267</v>
      </c>
      <c r="H57" s="163"/>
      <c r="I57" s="6">
        <v>110</v>
      </c>
      <c r="J57" s="36"/>
      <c r="K57" s="36"/>
      <c r="L57" s="36"/>
      <c r="M57" s="36"/>
      <c r="N57" s="36"/>
      <c r="O57" s="36"/>
      <c r="P57" s="36"/>
      <c r="R57" s="3"/>
      <c r="S57" s="3"/>
      <c r="T57" s="14"/>
      <c r="U57" s="14"/>
      <c r="V57" s="26"/>
      <c r="W57" s="26"/>
      <c r="X57" s="14"/>
      <c r="Y57" s="14"/>
      <c r="Z57" s="14"/>
      <c r="AA57" s="14"/>
    </row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</sheetData>
  <sheetProtection formatCells="0" selectLockedCells="1" selectUnlockedCells="1"/>
  <mergeCells count="69">
    <mergeCell ref="F55:L55"/>
    <mergeCell ref="B56:C56"/>
    <mergeCell ref="G56:H56"/>
    <mergeCell ref="B57:C57"/>
    <mergeCell ref="G57:H57"/>
    <mergeCell ref="A55:C55"/>
    <mergeCell ref="A51:C51"/>
    <mergeCell ref="B52:B53"/>
    <mergeCell ref="C52:C53"/>
    <mergeCell ref="D52:D53"/>
    <mergeCell ref="E52:E53"/>
    <mergeCell ref="B48:C48"/>
    <mergeCell ref="D48:E48"/>
    <mergeCell ref="B49:C49"/>
    <mergeCell ref="D49:E49"/>
    <mergeCell ref="B50:C50"/>
    <mergeCell ref="D50:E50"/>
    <mergeCell ref="A45:M45"/>
    <mergeCell ref="A46:E46"/>
    <mergeCell ref="B47:C47"/>
    <mergeCell ref="D47:E47"/>
    <mergeCell ref="G41:H41"/>
    <mergeCell ref="I41:J41"/>
    <mergeCell ref="A42:B43"/>
    <mergeCell ref="C42:D42"/>
    <mergeCell ref="E42:F42"/>
    <mergeCell ref="G42:H42"/>
    <mergeCell ref="I42:J42"/>
    <mergeCell ref="C43:D43"/>
    <mergeCell ref="E43:F43"/>
    <mergeCell ref="G43:H43"/>
    <mergeCell ref="A40:B41"/>
    <mergeCell ref="C40:D40"/>
    <mergeCell ref="I43:J43"/>
    <mergeCell ref="A44:D44"/>
    <mergeCell ref="A38:B39"/>
    <mergeCell ref="C38:D38"/>
    <mergeCell ref="E38:F38"/>
    <mergeCell ref="G38:H38"/>
    <mergeCell ref="I38:J38"/>
    <mergeCell ref="C39:D39"/>
    <mergeCell ref="E39:F39"/>
    <mergeCell ref="G39:H39"/>
    <mergeCell ref="I39:J39"/>
    <mergeCell ref="E40:F40"/>
    <mergeCell ref="G40:H40"/>
    <mergeCell ref="I40:J40"/>
    <mergeCell ref="C41:D41"/>
    <mergeCell ref="E41:F41"/>
    <mergeCell ref="K31:N31"/>
    <mergeCell ref="A34:M34"/>
    <mergeCell ref="A35:B37"/>
    <mergeCell ref="C35:J35"/>
    <mergeCell ref="K35:M37"/>
    <mergeCell ref="C36:F36"/>
    <mergeCell ref="G36:J36"/>
    <mergeCell ref="C37:D37"/>
    <mergeCell ref="E37:F37"/>
    <mergeCell ref="G37:H37"/>
    <mergeCell ref="I37:J37"/>
    <mergeCell ref="W14:X14"/>
    <mergeCell ref="Y14:Z14"/>
    <mergeCell ref="K29:N29"/>
    <mergeCell ref="K30:N30"/>
    <mergeCell ref="A1:J1"/>
    <mergeCell ref="Q14:Q15"/>
    <mergeCell ref="R14:R15"/>
    <mergeCell ref="S14:T14"/>
    <mergeCell ref="U14:V14"/>
  </mergeCells>
  <phoneticPr fontId="19"/>
  <pageMargins left="0.7" right="0.7" top="0.75" bottom="0.75" header="0.3" footer="0.3"/>
  <pageSetup paperSize="9" orientation="landscape" horizontalDpi="4294967293" verticalDpi="300" r:id="rId1"/>
  <headerFooter alignWithMargins="0">
    <oddFooter>&amp;P ページ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3"/>
  </sheetPr>
  <dimension ref="A1:AA83"/>
  <sheetViews>
    <sheetView view="pageBreakPreview" topLeftCell="A74" zoomScaleNormal="100" workbookViewId="0">
      <selection activeCell="L81" sqref="L81"/>
    </sheetView>
  </sheetViews>
  <sheetFormatPr defaultRowHeight="13.2" x14ac:dyDescent="0.2"/>
  <cols>
    <col min="1" max="16" width="8.77734375" customWidth="1"/>
    <col min="19" max="19" width="9.44140625" bestFit="1" customWidth="1"/>
  </cols>
  <sheetData>
    <row r="1" spans="1:27" ht="21.75" customHeight="1" x14ac:dyDescent="0.2">
      <c r="A1" s="173" t="s">
        <v>162</v>
      </c>
      <c r="B1" s="173"/>
      <c r="C1" s="173"/>
      <c r="D1" s="173"/>
      <c r="E1" s="173"/>
      <c r="F1" s="173"/>
      <c r="G1" s="173"/>
      <c r="H1" s="173"/>
      <c r="I1" s="173"/>
      <c r="J1" s="173"/>
      <c r="L1" s="32"/>
      <c r="M1" s="32"/>
      <c r="N1" s="32"/>
      <c r="O1" s="32"/>
      <c r="P1" s="32"/>
      <c r="Q1" s="125" t="s">
        <v>129</v>
      </c>
      <c r="R1" s="125"/>
      <c r="S1" s="125"/>
      <c r="T1" s="125"/>
      <c r="U1" s="125"/>
      <c r="V1" s="125"/>
      <c r="W1" s="125"/>
      <c r="X1" s="125"/>
    </row>
    <row r="2" spans="1:27" ht="15.9" customHeight="1" x14ac:dyDescent="0.2">
      <c r="Q2" s="9"/>
      <c r="R2" s="9"/>
      <c r="S2" s="9"/>
    </row>
    <row r="3" spans="1:27" ht="15.9" customHeight="1" x14ac:dyDescent="0.2">
      <c r="Q3" s="3"/>
      <c r="R3" s="3"/>
      <c r="S3" s="3"/>
      <c r="T3" s="3"/>
      <c r="U3" s="3"/>
      <c r="V3" s="3"/>
      <c r="W3" s="3"/>
    </row>
    <row r="4" spans="1:27" ht="15.9" customHeight="1" x14ac:dyDescent="0.2">
      <c r="Q4" s="3"/>
      <c r="R4" s="3"/>
      <c r="S4" s="3"/>
      <c r="T4" s="3"/>
      <c r="U4" s="3"/>
      <c r="V4" s="3"/>
      <c r="W4" s="3"/>
    </row>
    <row r="5" spans="1:27" ht="15.9" customHeight="1" x14ac:dyDescent="0.2">
      <c r="Q5" s="3"/>
      <c r="R5" s="3"/>
      <c r="S5" s="3"/>
      <c r="T5" s="3"/>
      <c r="U5" s="3"/>
      <c r="V5" s="3"/>
      <c r="W5" s="3"/>
    </row>
    <row r="6" spans="1:27" ht="15.9" customHeight="1" x14ac:dyDescent="0.2">
      <c r="Q6" s="3"/>
      <c r="R6" s="3"/>
      <c r="S6" s="3"/>
      <c r="T6" s="3"/>
      <c r="U6" s="3"/>
      <c r="V6" s="3"/>
      <c r="W6" s="3"/>
    </row>
    <row r="7" spans="1:27" ht="15.9" customHeight="1" x14ac:dyDescent="0.2">
      <c r="Q7" s="3"/>
      <c r="R7" s="3"/>
      <c r="S7" s="3"/>
      <c r="T7" s="3"/>
      <c r="U7" s="3"/>
      <c r="V7" s="3"/>
      <c r="W7" s="3"/>
    </row>
    <row r="8" spans="1:27" ht="15.9" customHeight="1" x14ac:dyDescent="0.2">
      <c r="Q8" s="3"/>
      <c r="R8" s="3"/>
      <c r="S8" s="3"/>
      <c r="T8" s="3"/>
      <c r="U8" s="3"/>
      <c r="V8" s="3"/>
      <c r="W8" s="3"/>
    </row>
    <row r="9" spans="1:27" ht="15.9" customHeight="1" x14ac:dyDescent="0.2">
      <c r="Q9" s="3"/>
      <c r="R9" s="3"/>
      <c r="S9" s="3"/>
      <c r="T9" s="3"/>
      <c r="U9" s="3"/>
      <c r="V9" s="3"/>
      <c r="W9" s="3"/>
    </row>
    <row r="10" spans="1:27" ht="15.9" customHeight="1" x14ac:dyDescent="0.2">
      <c r="Q10" s="9"/>
      <c r="R10" s="9"/>
      <c r="S10" s="9"/>
      <c r="T10" s="9"/>
      <c r="U10" s="9"/>
      <c r="V10" s="9"/>
    </row>
    <row r="11" spans="1:27" ht="15.9" customHeight="1" x14ac:dyDescent="0.2">
      <c r="Q11" s="51"/>
      <c r="R11" s="51"/>
      <c r="S11" s="51"/>
      <c r="T11" s="51"/>
      <c r="U11" s="51"/>
      <c r="V11" s="51"/>
    </row>
    <row r="12" spans="1:27" ht="15.9" customHeight="1" x14ac:dyDescent="0.2"/>
    <row r="13" spans="1:27" ht="15.9" customHeight="1" x14ac:dyDescent="0.2">
      <c r="Q13" s="9"/>
      <c r="R13" s="9"/>
      <c r="S13" s="9"/>
    </row>
    <row r="14" spans="1:27" ht="15.9" customHeight="1" x14ac:dyDescent="0.2">
      <c r="Q14" s="159"/>
      <c r="R14" s="159"/>
      <c r="S14" s="83"/>
      <c r="T14" s="83"/>
      <c r="U14" s="160"/>
      <c r="V14" s="160"/>
      <c r="W14" s="83"/>
      <c r="X14" s="83"/>
      <c r="Y14" s="83"/>
      <c r="Z14" s="83"/>
      <c r="AA14" s="3"/>
    </row>
    <row r="15" spans="1:27" ht="15.9" customHeight="1" x14ac:dyDescent="0.2">
      <c r="Q15" s="159"/>
      <c r="R15" s="159"/>
      <c r="S15" s="3"/>
      <c r="T15" s="3"/>
      <c r="U15" s="3"/>
      <c r="V15" s="3"/>
      <c r="W15" s="3"/>
      <c r="X15" s="3"/>
      <c r="Y15" s="3"/>
      <c r="Z15" s="3"/>
    </row>
    <row r="16" spans="1:27" ht="15.9" customHeight="1" x14ac:dyDescent="0.2">
      <c r="Q16" s="10"/>
      <c r="R16" s="10"/>
      <c r="S16" s="3"/>
      <c r="T16" s="3"/>
      <c r="U16" s="3"/>
      <c r="V16" s="3"/>
      <c r="W16" s="3"/>
      <c r="X16" s="3"/>
      <c r="Y16" s="3"/>
      <c r="Z16" s="3"/>
    </row>
    <row r="17" spans="12:26" ht="15.9" customHeight="1" x14ac:dyDescent="0.2">
      <c r="Q17" s="10"/>
      <c r="R17" s="10"/>
      <c r="S17" s="3"/>
      <c r="T17" s="3"/>
      <c r="U17" s="3"/>
      <c r="V17" s="3"/>
      <c r="W17" s="3"/>
      <c r="X17" s="3"/>
      <c r="Y17" s="3"/>
      <c r="Z17" s="3"/>
    </row>
    <row r="18" spans="12:26" ht="15.9" customHeight="1" x14ac:dyDescent="0.2">
      <c r="Q18" s="10"/>
      <c r="R18" s="10"/>
      <c r="S18" s="3"/>
      <c r="T18" s="3"/>
      <c r="U18" s="3"/>
      <c r="V18" s="3"/>
      <c r="W18" s="3"/>
      <c r="X18" s="3"/>
      <c r="Y18" s="3"/>
      <c r="Z18" s="3"/>
    </row>
    <row r="19" spans="12:26" ht="15.9" customHeight="1" x14ac:dyDescent="0.2">
      <c r="Q19" s="10"/>
      <c r="R19" s="10"/>
      <c r="S19" s="3"/>
      <c r="T19" s="3"/>
      <c r="U19" s="3"/>
      <c r="V19" s="3"/>
      <c r="W19" s="3"/>
      <c r="X19" s="3"/>
      <c r="Y19" s="3"/>
      <c r="Z19" s="3"/>
    </row>
    <row r="20" spans="12:26" ht="15.9" customHeight="1" x14ac:dyDescent="0.2">
      <c r="Q20" s="10"/>
      <c r="R20" s="10"/>
      <c r="S20" s="3"/>
      <c r="T20" s="3"/>
      <c r="U20" s="3"/>
      <c r="V20" s="3"/>
      <c r="W20" s="3"/>
      <c r="X20" s="3"/>
      <c r="Y20" s="3"/>
      <c r="Z20" s="3"/>
    </row>
    <row r="21" spans="12:26" ht="15.9" customHeight="1" x14ac:dyDescent="0.2">
      <c r="Q21" s="10"/>
      <c r="R21" s="10"/>
      <c r="S21" s="3"/>
      <c r="T21" s="3"/>
      <c r="U21" s="3"/>
      <c r="V21" s="3"/>
      <c r="W21" s="3"/>
      <c r="X21" s="3"/>
      <c r="Y21" s="3"/>
      <c r="Z21" s="3"/>
    </row>
    <row r="22" spans="12:26" ht="15.9" customHeight="1" x14ac:dyDescent="0.2">
      <c r="Q22" s="10"/>
      <c r="R22" s="10"/>
      <c r="S22" s="3"/>
      <c r="T22" s="3"/>
      <c r="U22" s="3"/>
      <c r="V22" s="3"/>
      <c r="W22" s="3"/>
      <c r="X22" s="3"/>
      <c r="Y22" s="3"/>
      <c r="Z22" s="3"/>
    </row>
    <row r="23" spans="12:26" ht="15.9" customHeight="1" x14ac:dyDescent="0.2">
      <c r="Q23" s="10"/>
      <c r="R23" s="10"/>
      <c r="S23" s="3"/>
      <c r="T23" s="3"/>
      <c r="U23" s="3"/>
      <c r="V23" s="3"/>
      <c r="W23" s="3"/>
      <c r="X23" s="3"/>
      <c r="Y23" s="3"/>
      <c r="Z23" s="3"/>
    </row>
    <row r="24" spans="12:26" ht="15.9" customHeight="1" x14ac:dyDescent="0.2">
      <c r="Q24" s="10"/>
      <c r="R24" s="10"/>
      <c r="S24" s="3"/>
      <c r="T24" s="3"/>
      <c r="U24" s="3"/>
      <c r="V24" s="3"/>
      <c r="W24" s="3"/>
      <c r="X24" s="3"/>
      <c r="Y24" s="3"/>
      <c r="Z24" s="3"/>
    </row>
    <row r="25" spans="12:26" ht="15.9" customHeight="1" x14ac:dyDescent="0.2">
      <c r="Q25" s="10"/>
      <c r="R25" s="10"/>
      <c r="S25" s="3"/>
      <c r="T25" s="3"/>
      <c r="U25" s="3"/>
      <c r="V25" s="3"/>
      <c r="W25" s="3"/>
      <c r="X25" s="3"/>
      <c r="Y25" s="3"/>
      <c r="Z25" s="3"/>
    </row>
    <row r="26" spans="12:26" ht="15.9" customHeight="1" x14ac:dyDescent="0.2">
      <c r="L26" s="152" t="s">
        <v>140</v>
      </c>
      <c r="M26" s="152"/>
      <c r="N26" s="152"/>
      <c r="O26" s="152"/>
      <c r="Q26" s="10"/>
      <c r="R26" s="10"/>
      <c r="S26" s="3"/>
      <c r="T26" s="3"/>
      <c r="U26" s="3"/>
      <c r="V26" s="3"/>
      <c r="W26" s="3"/>
      <c r="X26" s="3"/>
      <c r="Y26" s="3"/>
      <c r="Z26" s="3"/>
    </row>
    <row r="27" spans="12:26" ht="15.9" customHeight="1" x14ac:dyDescent="0.2">
      <c r="L27" s="158" t="s">
        <v>141</v>
      </c>
      <c r="M27" s="158"/>
      <c r="N27" s="158"/>
      <c r="O27" s="158"/>
      <c r="Q27" s="10"/>
      <c r="R27" s="10"/>
      <c r="S27" s="3"/>
      <c r="T27" s="3"/>
      <c r="U27" s="3"/>
      <c r="V27" s="3"/>
      <c r="W27" s="3"/>
      <c r="X27" s="3"/>
      <c r="Y27" s="3"/>
      <c r="Z27" s="3"/>
    </row>
    <row r="28" spans="12:26" ht="15.9" customHeight="1" x14ac:dyDescent="0.2">
      <c r="L28" s="174" t="s">
        <v>141</v>
      </c>
      <c r="M28" s="174"/>
      <c r="N28" s="174"/>
      <c r="O28" s="174"/>
      <c r="Q28" s="10"/>
      <c r="R28" s="10"/>
      <c r="S28" s="3"/>
      <c r="T28" s="3"/>
      <c r="U28" s="3"/>
      <c r="V28" s="3"/>
      <c r="W28" s="3"/>
      <c r="X28" s="3"/>
      <c r="Y28" s="3"/>
      <c r="Z28" s="3"/>
    </row>
    <row r="29" spans="12:26" ht="15.9" customHeight="1" x14ac:dyDescent="0.2">
      <c r="L29" s="161" t="s">
        <v>268</v>
      </c>
      <c r="M29" s="161"/>
      <c r="N29" s="161"/>
      <c r="O29" s="161"/>
      <c r="Q29" s="10"/>
      <c r="R29" s="10"/>
      <c r="S29" s="3"/>
      <c r="T29" s="3"/>
      <c r="U29" s="3"/>
      <c r="V29" s="3"/>
      <c r="W29" s="3"/>
      <c r="X29" s="3"/>
      <c r="Y29" s="3"/>
      <c r="Z29" s="3"/>
    </row>
    <row r="30" spans="12:26" ht="15.9" customHeight="1" x14ac:dyDescent="0.2">
      <c r="L30" s="170" t="s">
        <v>163</v>
      </c>
      <c r="M30" s="171"/>
      <c r="N30" s="171"/>
      <c r="O30" s="172"/>
      <c r="Q30" s="10"/>
      <c r="R30" s="10"/>
      <c r="S30" s="3"/>
      <c r="T30" s="3"/>
      <c r="U30" s="3"/>
      <c r="V30" s="3"/>
      <c r="W30" s="3"/>
      <c r="X30" s="3"/>
      <c r="Y30" s="3"/>
      <c r="Z30" s="3"/>
    </row>
    <row r="31" spans="12:26" ht="15.9" customHeight="1" x14ac:dyDescent="0.2">
      <c r="Q31" s="10"/>
      <c r="R31" s="10"/>
      <c r="S31" s="3"/>
      <c r="T31" s="3"/>
      <c r="U31" s="3"/>
      <c r="V31" s="3"/>
      <c r="W31" s="3"/>
      <c r="X31" s="3"/>
      <c r="Y31" s="3"/>
      <c r="Z31" s="3"/>
    </row>
    <row r="32" spans="12:26" ht="15.9" customHeight="1" x14ac:dyDescent="0.2">
      <c r="Q32" s="10"/>
      <c r="R32" s="10"/>
      <c r="S32" s="3"/>
      <c r="T32" s="3"/>
      <c r="U32" s="3"/>
      <c r="V32" s="3"/>
      <c r="W32" s="3"/>
      <c r="X32" s="3"/>
      <c r="Y32" s="3"/>
      <c r="Z32" s="3"/>
    </row>
    <row r="33" spans="1:27" ht="15.9" customHeight="1" x14ac:dyDescent="0.2">
      <c r="Q33" s="10"/>
      <c r="R33" s="10"/>
      <c r="S33" s="3"/>
      <c r="T33" s="3"/>
      <c r="U33" s="3"/>
      <c r="V33" s="3"/>
      <c r="W33" s="3"/>
      <c r="X33" s="3"/>
      <c r="Y33" s="3"/>
      <c r="Z33" s="3"/>
    </row>
    <row r="34" spans="1:27" ht="15.9" customHeight="1" x14ac:dyDescent="0.2">
      <c r="Q34" s="10"/>
      <c r="R34" s="10"/>
      <c r="S34" s="3"/>
      <c r="T34" s="3"/>
      <c r="U34" s="3"/>
      <c r="V34" s="3"/>
      <c r="W34" s="3"/>
      <c r="X34" s="3"/>
      <c r="Y34" s="3"/>
      <c r="Z34" s="3"/>
    </row>
    <row r="35" spans="1:27" ht="15.9" customHeight="1" x14ac:dyDescent="0.2">
      <c r="Q35" s="10"/>
      <c r="R35" s="10"/>
      <c r="S35" s="3"/>
      <c r="T35" s="3"/>
      <c r="U35" s="3"/>
      <c r="V35" s="3"/>
      <c r="W35" s="3"/>
      <c r="X35" s="3"/>
      <c r="Y35" s="3"/>
      <c r="Z35" s="3"/>
    </row>
    <row r="36" spans="1:27" ht="15.9" customHeight="1" x14ac:dyDescent="0.2">
      <c r="Q36" s="10"/>
      <c r="R36" s="10"/>
      <c r="S36" s="3"/>
      <c r="T36" s="3"/>
      <c r="U36" s="3"/>
      <c r="V36" s="3"/>
      <c r="W36" s="3"/>
      <c r="X36" s="3"/>
      <c r="Y36" s="3"/>
      <c r="Z36" s="3"/>
    </row>
    <row r="37" spans="1:27" ht="15.75" customHeight="1" x14ac:dyDescent="0.2">
      <c r="A37" s="95" t="s">
        <v>164</v>
      </c>
      <c r="B37" s="95"/>
      <c r="C37" s="95"/>
      <c r="D37" s="95"/>
      <c r="E37" s="95"/>
      <c r="F37" s="9"/>
      <c r="G37" s="9"/>
      <c r="H37" s="9"/>
      <c r="I37" s="1"/>
      <c r="J37" s="1"/>
      <c r="K37" s="1"/>
      <c r="R37" s="3"/>
      <c r="S37" s="3"/>
      <c r="T37" s="14"/>
      <c r="U37" s="14"/>
      <c r="V37" s="14"/>
      <c r="W37" s="14"/>
      <c r="X37" s="14"/>
      <c r="Y37" s="14"/>
      <c r="Z37" s="14"/>
      <c r="AA37" s="14"/>
    </row>
    <row r="38" spans="1:27" ht="15.6" customHeight="1" x14ac:dyDescent="0.2">
      <c r="A38" s="72" t="s">
        <v>187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</row>
    <row r="39" spans="1:27" ht="15.6" customHeight="1" x14ac:dyDescent="0.2">
      <c r="A39" s="76" t="s">
        <v>43</v>
      </c>
      <c r="B39" s="77"/>
      <c r="C39" s="73" t="s">
        <v>44</v>
      </c>
      <c r="D39" s="74"/>
      <c r="E39" s="74"/>
      <c r="F39" s="74"/>
      <c r="G39" s="74"/>
      <c r="H39" s="74"/>
      <c r="I39" s="74"/>
      <c r="J39" s="75"/>
      <c r="K39" s="76" t="s">
        <v>109</v>
      </c>
      <c r="L39" s="82"/>
      <c r="M39" s="77"/>
    </row>
    <row r="40" spans="1:27" ht="15.6" customHeight="1" x14ac:dyDescent="0.2">
      <c r="A40" s="78"/>
      <c r="B40" s="79"/>
      <c r="C40" s="74" t="s">
        <v>45</v>
      </c>
      <c r="D40" s="74"/>
      <c r="E40" s="74"/>
      <c r="F40" s="75"/>
      <c r="G40" s="73" t="s">
        <v>46</v>
      </c>
      <c r="H40" s="74"/>
      <c r="I40" s="74"/>
      <c r="J40" s="75"/>
      <c r="K40" s="78"/>
      <c r="L40" s="83"/>
      <c r="M40" s="79"/>
    </row>
    <row r="41" spans="1:27" ht="15.6" customHeight="1" x14ac:dyDescent="0.2">
      <c r="A41" s="80"/>
      <c r="B41" s="81"/>
      <c r="C41" s="75" t="s">
        <v>110</v>
      </c>
      <c r="D41" s="64"/>
      <c r="E41" s="64" t="s">
        <v>111</v>
      </c>
      <c r="F41" s="64"/>
      <c r="G41" s="64" t="s">
        <v>110</v>
      </c>
      <c r="H41" s="64"/>
      <c r="I41" s="64" t="s">
        <v>111</v>
      </c>
      <c r="J41" s="64"/>
      <c r="K41" s="80"/>
      <c r="L41" s="84"/>
      <c r="M41" s="81"/>
    </row>
    <row r="42" spans="1:27" ht="15.6" customHeight="1" x14ac:dyDescent="0.2">
      <c r="A42" s="85" t="s">
        <v>49</v>
      </c>
      <c r="B42" s="85"/>
      <c r="C42" s="86">
        <v>2</v>
      </c>
      <c r="D42" s="87"/>
      <c r="E42" s="86">
        <v>1.5</v>
      </c>
      <c r="F42" s="87"/>
      <c r="G42" s="86">
        <v>1.5</v>
      </c>
      <c r="H42" s="87"/>
      <c r="I42" s="86">
        <v>1</v>
      </c>
      <c r="J42" s="87"/>
      <c r="K42" s="37"/>
      <c r="M42" s="38"/>
    </row>
    <row r="43" spans="1:27" ht="15.6" customHeight="1" x14ac:dyDescent="0.2">
      <c r="A43" s="85"/>
      <c r="B43" s="85"/>
      <c r="C43" s="88" t="s">
        <v>269</v>
      </c>
      <c r="D43" s="89"/>
      <c r="E43" s="88" t="s">
        <v>269</v>
      </c>
      <c r="F43" s="89"/>
      <c r="G43" s="88" t="s">
        <v>270</v>
      </c>
      <c r="H43" s="89"/>
      <c r="I43" s="88" t="s">
        <v>142</v>
      </c>
      <c r="J43" s="89"/>
      <c r="K43" s="37"/>
      <c r="M43" s="38"/>
    </row>
    <row r="44" spans="1:27" ht="15.6" customHeight="1" x14ac:dyDescent="0.2">
      <c r="A44" s="64" t="s">
        <v>50</v>
      </c>
      <c r="B44" s="64"/>
      <c r="C44" s="86">
        <v>1.5</v>
      </c>
      <c r="D44" s="87"/>
      <c r="E44" s="86">
        <v>1</v>
      </c>
      <c r="F44" s="87"/>
      <c r="G44" s="86">
        <v>1</v>
      </c>
      <c r="H44" s="87"/>
      <c r="I44" s="86">
        <v>0.6</v>
      </c>
      <c r="J44" s="87"/>
      <c r="K44" s="37"/>
      <c r="M44" s="38"/>
    </row>
    <row r="45" spans="1:27" ht="15.6" customHeight="1" x14ac:dyDescent="0.2">
      <c r="A45" s="64"/>
      <c r="B45" s="64"/>
      <c r="C45" s="88" t="s">
        <v>271</v>
      </c>
      <c r="D45" s="89"/>
      <c r="E45" s="88" t="s">
        <v>271</v>
      </c>
      <c r="F45" s="89"/>
      <c r="G45" s="88" t="s">
        <v>271</v>
      </c>
      <c r="H45" s="89"/>
      <c r="I45" s="88" t="s">
        <v>272</v>
      </c>
      <c r="J45" s="89"/>
      <c r="K45" s="37"/>
      <c r="M45" s="38"/>
    </row>
    <row r="46" spans="1:27" ht="15.6" customHeight="1" x14ac:dyDescent="0.2">
      <c r="A46" s="64" t="s">
        <v>51</v>
      </c>
      <c r="B46" s="64"/>
      <c r="C46" s="86">
        <v>1</v>
      </c>
      <c r="D46" s="87"/>
      <c r="E46" s="86">
        <v>0.6</v>
      </c>
      <c r="F46" s="87"/>
      <c r="G46" s="86">
        <v>0.6</v>
      </c>
      <c r="H46" s="87"/>
      <c r="I46" s="86">
        <v>0.4</v>
      </c>
      <c r="J46" s="87"/>
      <c r="K46" s="37"/>
      <c r="M46" s="38"/>
    </row>
    <row r="47" spans="1:27" ht="15.6" customHeight="1" x14ac:dyDescent="0.2">
      <c r="A47" s="64"/>
      <c r="B47" s="64"/>
      <c r="C47" s="88" t="s">
        <v>143</v>
      </c>
      <c r="D47" s="89"/>
      <c r="E47" s="88" t="s">
        <v>273</v>
      </c>
      <c r="F47" s="89"/>
      <c r="G47" s="88" t="s">
        <v>273</v>
      </c>
      <c r="H47" s="89"/>
      <c r="I47" s="88" t="s">
        <v>274</v>
      </c>
      <c r="J47" s="89"/>
      <c r="K47" s="40"/>
      <c r="L47" s="41"/>
      <c r="M47" s="42"/>
    </row>
    <row r="48" spans="1:27" ht="15.75" customHeight="1" x14ac:dyDescent="0.2">
      <c r="A48" s="63" t="s">
        <v>165</v>
      </c>
      <c r="B48" s="63"/>
      <c r="C48" s="63"/>
      <c r="D48" s="63"/>
      <c r="E48" s="63"/>
      <c r="F48" s="9"/>
      <c r="G48" s="9"/>
      <c r="H48" s="9"/>
      <c r="I48" s="1"/>
      <c r="J48" s="1"/>
      <c r="K48" s="1"/>
      <c r="R48" s="3"/>
      <c r="S48" s="3"/>
      <c r="T48" s="14"/>
      <c r="U48" s="14"/>
      <c r="V48" s="14"/>
      <c r="W48" s="14"/>
      <c r="X48" s="14"/>
      <c r="Y48" s="14"/>
      <c r="Z48" s="14"/>
      <c r="AA48" s="14"/>
    </row>
    <row r="49" spans="1:27" s="18" customFormat="1" ht="15.15" customHeight="1" x14ac:dyDescent="0.2">
      <c r="B49" s="149" t="s">
        <v>120</v>
      </c>
      <c r="C49" s="149"/>
      <c r="D49" s="150" t="s">
        <v>110</v>
      </c>
      <c r="E49" s="150"/>
      <c r="F49" s="154" t="s">
        <v>121</v>
      </c>
      <c r="G49" s="155"/>
      <c r="I49" s="1"/>
      <c r="J49" s="1"/>
      <c r="R49" s="27"/>
      <c r="S49" s="27"/>
      <c r="T49" s="30"/>
      <c r="U49" s="30"/>
      <c r="V49" s="30"/>
      <c r="W49" s="30"/>
      <c r="X49" s="30"/>
      <c r="Y49" s="30"/>
      <c r="Z49" s="30"/>
      <c r="AA49" s="30"/>
    </row>
    <row r="50" spans="1:27" s="18" customFormat="1" ht="15.15" customHeight="1" x14ac:dyDescent="0.2">
      <c r="B50" s="149" t="s">
        <v>122</v>
      </c>
      <c r="C50" s="149"/>
      <c r="D50" s="150" t="s">
        <v>123</v>
      </c>
      <c r="E50" s="150"/>
      <c r="R50" s="27"/>
      <c r="S50" s="27"/>
      <c r="T50" s="30"/>
      <c r="U50" s="30"/>
      <c r="V50" s="30"/>
      <c r="W50" s="30"/>
      <c r="X50" s="30"/>
      <c r="Y50" s="30"/>
      <c r="Z50" s="30"/>
      <c r="AA50" s="30"/>
    </row>
    <row r="51" spans="1:27" s="18" customFormat="1" ht="15.15" customHeight="1" x14ac:dyDescent="0.2">
      <c r="B51" s="149" t="s">
        <v>124</v>
      </c>
      <c r="C51" s="149"/>
      <c r="D51" s="156">
        <v>1.5</v>
      </c>
      <c r="E51" s="156"/>
      <c r="R51" s="27"/>
      <c r="S51" s="27"/>
      <c r="T51" s="30"/>
      <c r="U51" s="30"/>
      <c r="V51" s="30"/>
      <c r="W51" s="30"/>
      <c r="X51" s="30"/>
      <c r="Y51" s="30"/>
      <c r="Z51" s="30"/>
      <c r="AA51" s="30"/>
    </row>
    <row r="52" spans="1:27" s="18" customFormat="1" ht="15.15" customHeight="1" x14ac:dyDescent="0.2">
      <c r="B52" s="149" t="s">
        <v>125</v>
      </c>
      <c r="C52" s="149"/>
      <c r="D52" s="157">
        <f>D51*0.5</f>
        <v>0.75</v>
      </c>
      <c r="E52" s="157"/>
      <c r="R52" s="27"/>
      <c r="S52" s="27"/>
      <c r="T52" s="30"/>
      <c r="U52" s="30"/>
      <c r="V52" s="30"/>
      <c r="W52" s="30"/>
      <c r="X52" s="30"/>
      <c r="Y52" s="30"/>
      <c r="Z52" s="30"/>
      <c r="AA52" s="30"/>
    </row>
    <row r="53" spans="1:27" ht="15.9" customHeight="1" x14ac:dyDescent="0.2">
      <c r="A53" s="58" t="s">
        <v>166</v>
      </c>
      <c r="B53" s="58"/>
      <c r="C53" s="58"/>
      <c r="D53" s="58"/>
      <c r="E53" s="58"/>
      <c r="R53" s="3"/>
      <c r="S53" s="3"/>
      <c r="T53" s="14"/>
      <c r="U53" s="14"/>
      <c r="V53" s="14"/>
      <c r="W53" s="14"/>
      <c r="X53" s="14"/>
      <c r="Y53" s="14"/>
      <c r="Z53" s="14"/>
      <c r="AA53" s="14"/>
    </row>
    <row r="54" spans="1:27" ht="15.9" customHeight="1" x14ac:dyDescent="0.2">
      <c r="B54" s="64" t="s">
        <v>104</v>
      </c>
      <c r="C54" s="109" t="s">
        <v>147</v>
      </c>
      <c r="D54" s="109" t="s">
        <v>167</v>
      </c>
      <c r="E54" s="109" t="s">
        <v>168</v>
      </c>
      <c r="F54" s="34"/>
      <c r="G54" s="34"/>
      <c r="R54" s="3"/>
      <c r="S54" s="3"/>
      <c r="T54" s="14"/>
      <c r="U54" s="14"/>
      <c r="V54" s="14"/>
      <c r="W54" s="14"/>
      <c r="X54" s="14"/>
      <c r="Y54" s="14"/>
      <c r="Z54" s="14"/>
      <c r="AA54" s="14"/>
    </row>
    <row r="55" spans="1:27" ht="15.9" customHeight="1" x14ac:dyDescent="0.2">
      <c r="B55" s="64"/>
      <c r="C55" s="111"/>
      <c r="D55" s="111"/>
      <c r="E55" s="111"/>
      <c r="F55" s="34"/>
      <c r="G55" s="34"/>
      <c r="H55" s="20"/>
      <c r="I55" s="20"/>
      <c r="J55" s="20"/>
      <c r="R55" s="3"/>
      <c r="S55" s="3"/>
      <c r="T55" s="14"/>
      <c r="U55" s="14"/>
      <c r="V55" s="14"/>
      <c r="W55" s="14"/>
      <c r="X55" s="14"/>
      <c r="Y55" s="14"/>
      <c r="Z55" s="14"/>
      <c r="AA55" s="14"/>
    </row>
    <row r="56" spans="1:27" ht="15.9" customHeight="1" x14ac:dyDescent="0.2">
      <c r="B56" s="53" t="s">
        <v>275</v>
      </c>
      <c r="C56" s="31">
        <v>110</v>
      </c>
      <c r="D56" s="35">
        <f>C56*9.8/1000</f>
        <v>1.0780000000000001</v>
      </c>
      <c r="E56" s="7">
        <f>D56*(D51+D52)</f>
        <v>2.4255</v>
      </c>
      <c r="F56" s="10"/>
      <c r="G56" s="3"/>
      <c r="H56" s="20"/>
      <c r="I56" s="20"/>
      <c r="J56" s="20"/>
      <c r="K56" s="33"/>
      <c r="L56" s="33"/>
      <c r="M56" s="33"/>
      <c r="N56" s="33"/>
      <c r="O56" s="33"/>
      <c r="P56" s="33"/>
      <c r="R56" s="3"/>
      <c r="S56" s="3"/>
      <c r="T56" s="14"/>
      <c r="U56" s="14"/>
      <c r="V56" s="14"/>
      <c r="W56" s="14"/>
      <c r="X56" s="26"/>
      <c r="Y56" s="26"/>
      <c r="Z56" s="14"/>
      <c r="AA56" s="14"/>
    </row>
    <row r="57" spans="1:27" ht="15.9" customHeight="1" x14ac:dyDescent="0.2">
      <c r="A57" s="63" t="s">
        <v>153</v>
      </c>
      <c r="B57" s="63"/>
      <c r="C57" s="63"/>
      <c r="D57" s="3"/>
      <c r="E57" s="10"/>
      <c r="F57" s="10"/>
      <c r="G57" s="36"/>
      <c r="H57" s="36"/>
      <c r="I57" s="36"/>
      <c r="J57" s="36"/>
      <c r="K57" s="36"/>
      <c r="L57" s="36"/>
      <c r="M57" s="36"/>
      <c r="N57" s="36"/>
      <c r="O57" s="36"/>
      <c r="P57" s="36"/>
      <c r="R57" s="3"/>
      <c r="S57" s="3"/>
      <c r="T57" s="14"/>
      <c r="U57" s="14"/>
      <c r="V57" s="26"/>
      <c r="W57" s="26"/>
      <c r="X57" s="14"/>
      <c r="Y57" s="14"/>
      <c r="Z57" s="14"/>
      <c r="AA57" s="14"/>
    </row>
    <row r="58" spans="1:27" ht="15.9" customHeight="1" x14ac:dyDescent="0.2">
      <c r="B58" s="149" t="s">
        <v>276</v>
      </c>
      <c r="C58" s="149"/>
      <c r="D58" s="6">
        <v>20</v>
      </c>
      <c r="E58" s="20"/>
      <c r="F58" s="20"/>
      <c r="G58" s="20"/>
      <c r="H58" s="36"/>
      <c r="I58" s="36"/>
      <c r="J58" s="36"/>
      <c r="K58" s="36"/>
      <c r="L58" s="36"/>
      <c r="M58" s="36"/>
      <c r="N58" s="36"/>
      <c r="O58" s="36"/>
      <c r="P58" s="36"/>
      <c r="R58" s="3"/>
      <c r="S58" s="3"/>
      <c r="T58" s="14"/>
      <c r="U58" s="14"/>
      <c r="V58" s="26"/>
      <c r="W58" s="26"/>
      <c r="X58" s="26"/>
      <c r="Y58" s="26"/>
      <c r="Z58" s="14"/>
      <c r="AA58" s="14"/>
    </row>
    <row r="59" spans="1:27" ht="15.9" customHeight="1" x14ac:dyDescent="0.2">
      <c r="B59" s="149" t="s">
        <v>151</v>
      </c>
      <c r="C59" s="149"/>
      <c r="D59" s="6">
        <v>30</v>
      </c>
      <c r="E59" s="20"/>
      <c r="F59" s="20"/>
      <c r="G59" s="20"/>
      <c r="H59" s="36"/>
      <c r="I59" s="36"/>
      <c r="J59" s="36"/>
      <c r="K59" s="36"/>
      <c r="L59" s="36"/>
      <c r="M59" s="36"/>
      <c r="N59" s="36"/>
      <c r="O59" s="36"/>
      <c r="P59" s="36"/>
      <c r="R59" s="3"/>
      <c r="S59" s="3"/>
      <c r="T59" s="14"/>
      <c r="U59" s="14"/>
      <c r="V59" s="26"/>
      <c r="W59" s="26"/>
      <c r="X59" s="14"/>
      <c r="Y59" s="14"/>
      <c r="Z59" s="14"/>
      <c r="AA59" s="14"/>
    </row>
    <row r="60" spans="1:27" ht="15.9" customHeight="1" x14ac:dyDescent="0.2">
      <c r="B60" s="149" t="s">
        <v>152</v>
      </c>
      <c r="C60" s="149"/>
      <c r="D60" s="6">
        <v>20</v>
      </c>
      <c r="E60" s="20"/>
      <c r="F60" s="20"/>
      <c r="G60" s="20"/>
      <c r="H60" s="36"/>
      <c r="I60" s="36"/>
      <c r="J60" s="36"/>
      <c r="K60" s="36"/>
      <c r="L60" s="36"/>
      <c r="M60" s="36"/>
      <c r="N60" s="36"/>
      <c r="O60" s="36"/>
      <c r="P60" s="36"/>
      <c r="R60" s="3"/>
      <c r="S60" s="3"/>
      <c r="T60" s="14"/>
      <c r="U60" s="14"/>
      <c r="V60" s="26"/>
      <c r="W60" s="26"/>
      <c r="X60" s="14"/>
      <c r="Y60" s="14"/>
      <c r="Z60" s="14"/>
      <c r="AA60" s="14"/>
    </row>
    <row r="61" spans="1:27" ht="15.9" customHeight="1" x14ac:dyDescent="0.2">
      <c r="B61" s="149" t="s">
        <v>277</v>
      </c>
      <c r="C61" s="149"/>
      <c r="D61" s="6">
        <v>20</v>
      </c>
      <c r="E61" s="3"/>
      <c r="F61" s="3"/>
      <c r="G61" s="55"/>
      <c r="H61" s="3"/>
      <c r="I61" s="3"/>
      <c r="J61" s="3"/>
      <c r="R61" s="3"/>
      <c r="S61" s="3"/>
      <c r="T61" s="14"/>
      <c r="U61" s="14"/>
      <c r="V61" s="26"/>
      <c r="W61" s="26"/>
      <c r="X61" s="14"/>
      <c r="Y61" s="14"/>
      <c r="Z61" s="14"/>
      <c r="AA61" s="14"/>
    </row>
    <row r="62" spans="1:27" ht="15.9" customHeight="1" x14ac:dyDescent="0.2">
      <c r="B62" s="149" t="s">
        <v>278</v>
      </c>
      <c r="C62" s="149"/>
      <c r="D62" s="7">
        <f>D58+D59+D60+D61</f>
        <v>90</v>
      </c>
      <c r="E62" s="3"/>
      <c r="F62" s="3"/>
      <c r="G62" s="55"/>
      <c r="H62" s="3"/>
      <c r="I62" s="3"/>
      <c r="J62" s="3"/>
      <c r="R62" s="3"/>
      <c r="S62" s="3"/>
      <c r="T62" s="14"/>
      <c r="U62" s="14"/>
      <c r="V62" s="26"/>
      <c r="W62" s="26"/>
      <c r="X62" s="14"/>
      <c r="Y62" s="14"/>
      <c r="Z62" s="14"/>
      <c r="AA62" s="14"/>
    </row>
    <row r="63" spans="1:27" ht="15.9" customHeight="1" x14ac:dyDescent="0.2">
      <c r="A63" s="63" t="s">
        <v>150</v>
      </c>
      <c r="B63" s="63"/>
      <c r="C63" s="63"/>
      <c r="D63" s="3"/>
      <c r="E63" s="10"/>
      <c r="F63" s="10"/>
      <c r="G63" s="36"/>
      <c r="H63" s="36"/>
      <c r="I63" s="36"/>
      <c r="J63" s="36"/>
      <c r="K63" s="36"/>
      <c r="L63" s="36"/>
      <c r="M63" s="36"/>
      <c r="N63" s="36"/>
      <c r="O63" s="36"/>
      <c r="P63" s="36"/>
      <c r="R63" s="3"/>
      <c r="S63" s="3"/>
      <c r="T63" s="14"/>
      <c r="U63" s="14"/>
      <c r="V63" s="26"/>
      <c r="W63" s="26"/>
      <c r="X63" s="14"/>
      <c r="Y63" s="14"/>
      <c r="Z63" s="14"/>
      <c r="AA63" s="14"/>
    </row>
    <row r="64" spans="1:27" ht="15.9" customHeight="1" x14ac:dyDescent="0.2">
      <c r="B64" s="64" t="s">
        <v>279</v>
      </c>
      <c r="C64" s="149"/>
      <c r="D64" s="6">
        <v>10</v>
      </c>
      <c r="E64" s="20"/>
      <c r="F64" s="20"/>
      <c r="G64" s="20"/>
      <c r="H64" s="36"/>
      <c r="I64" s="36"/>
      <c r="J64" s="36"/>
      <c r="K64" s="36"/>
      <c r="L64" s="36"/>
      <c r="M64" s="36"/>
      <c r="N64" s="36"/>
      <c r="O64" s="36"/>
      <c r="P64" s="36"/>
      <c r="R64" s="3"/>
      <c r="S64" s="3"/>
      <c r="T64" s="14"/>
      <c r="U64" s="14"/>
      <c r="V64" s="26"/>
      <c r="W64" s="26"/>
      <c r="X64" s="26"/>
      <c r="Y64" s="26"/>
      <c r="Z64" s="14"/>
      <c r="AA64" s="14"/>
    </row>
    <row r="65" spans="1:27" ht="15.9" customHeight="1" x14ac:dyDescent="0.2">
      <c r="B65" s="149" t="s">
        <v>280</v>
      </c>
      <c r="C65" s="149"/>
      <c r="D65" s="6">
        <v>17</v>
      </c>
      <c r="E65" s="20"/>
      <c r="F65" s="20"/>
      <c r="G65" s="20"/>
      <c r="H65" s="36"/>
      <c r="I65" s="36"/>
      <c r="J65" s="36"/>
      <c r="K65" s="36"/>
      <c r="L65" s="36"/>
      <c r="M65" s="36"/>
      <c r="N65" s="36"/>
      <c r="O65" s="36"/>
      <c r="P65" s="36"/>
      <c r="R65" s="3"/>
      <c r="S65" s="3"/>
      <c r="T65" s="14"/>
      <c r="U65" s="14"/>
      <c r="V65" s="26"/>
      <c r="W65" s="26"/>
      <c r="X65" s="14"/>
      <c r="Y65" s="14"/>
      <c r="Z65" s="14"/>
      <c r="AA65" s="14"/>
    </row>
    <row r="66" spans="1:27" ht="15.9" customHeight="1" x14ac:dyDescent="0.2">
      <c r="B66" s="149" t="s">
        <v>154</v>
      </c>
      <c r="C66" s="149"/>
      <c r="D66" s="6">
        <v>17</v>
      </c>
      <c r="E66" s="20"/>
      <c r="F66" s="20"/>
      <c r="G66" s="20"/>
      <c r="H66" s="36"/>
      <c r="I66" s="36"/>
      <c r="J66" s="36"/>
      <c r="K66" s="36"/>
      <c r="L66" s="36"/>
      <c r="M66" s="36"/>
      <c r="N66" s="36"/>
      <c r="O66" s="36"/>
      <c r="P66" s="36"/>
      <c r="R66" s="3"/>
      <c r="S66" s="3"/>
      <c r="T66" s="14"/>
      <c r="U66" s="14"/>
      <c r="V66" s="26"/>
      <c r="W66" s="26"/>
      <c r="X66" s="14"/>
      <c r="Y66" s="14"/>
      <c r="Z66" s="14"/>
      <c r="AA66" s="14"/>
    </row>
    <row r="67" spans="1:27" ht="15.9" customHeight="1" x14ac:dyDescent="0.2">
      <c r="B67" s="64" t="s">
        <v>155</v>
      </c>
      <c r="C67" s="149"/>
      <c r="D67" s="6">
        <v>10</v>
      </c>
      <c r="E67" s="3"/>
      <c r="F67" s="3"/>
      <c r="G67" s="55"/>
      <c r="H67" s="3"/>
      <c r="I67" s="3"/>
      <c r="J67" s="3"/>
      <c r="R67" s="3"/>
      <c r="S67" s="3"/>
      <c r="T67" s="14"/>
      <c r="U67" s="14"/>
      <c r="V67" s="26"/>
      <c r="W67" s="26"/>
      <c r="X67" s="14"/>
      <c r="Y67" s="14"/>
      <c r="Z67" s="14"/>
      <c r="AA67" s="14"/>
    </row>
    <row r="68" spans="1:27" ht="15.9" customHeight="1" x14ac:dyDescent="0.2">
      <c r="B68" s="149" t="s">
        <v>281</v>
      </c>
      <c r="C68" s="149"/>
      <c r="D68" s="7">
        <f>D64+D65+D66+D67</f>
        <v>54</v>
      </c>
      <c r="E68" s="3"/>
      <c r="F68" s="3"/>
      <c r="G68" s="55"/>
      <c r="H68" s="3"/>
      <c r="I68" s="3"/>
      <c r="J68" s="3"/>
      <c r="R68" s="3"/>
      <c r="S68" s="3"/>
      <c r="T68" s="14"/>
      <c r="U68" s="14"/>
      <c r="V68" s="26"/>
      <c r="W68" s="26"/>
      <c r="X68" s="14"/>
      <c r="Y68" s="14"/>
      <c r="Z68" s="14"/>
      <c r="AA68" s="14"/>
    </row>
    <row r="69" spans="1:27" ht="15.9" customHeight="1" x14ac:dyDescent="0.2">
      <c r="B69" s="27"/>
      <c r="C69" s="27"/>
      <c r="D69" s="3"/>
      <c r="E69" s="3"/>
      <c r="F69" s="3"/>
      <c r="G69" s="55"/>
      <c r="H69" s="3"/>
      <c r="I69" s="3"/>
      <c r="J69" s="3"/>
      <c r="R69" s="3"/>
      <c r="S69" s="3"/>
      <c r="T69" s="14"/>
      <c r="U69" s="14"/>
      <c r="V69" s="26"/>
      <c r="W69" s="26"/>
      <c r="X69" s="14"/>
      <c r="Y69" s="14"/>
      <c r="Z69" s="14"/>
      <c r="AA69" s="14"/>
    </row>
    <row r="70" spans="1:27" ht="15.9" customHeight="1" x14ac:dyDescent="0.2">
      <c r="A70" s="58" t="s">
        <v>156</v>
      </c>
      <c r="B70" s="58"/>
      <c r="C70" s="58"/>
      <c r="D70" s="3"/>
      <c r="E70" s="3"/>
      <c r="F70" s="3"/>
      <c r="G70" s="55"/>
      <c r="H70" s="3"/>
      <c r="I70" s="3"/>
      <c r="J70" s="3"/>
      <c r="R70" s="3"/>
      <c r="S70" s="3"/>
      <c r="T70" s="14"/>
      <c r="U70" s="14"/>
      <c r="V70" s="26"/>
      <c r="W70" s="26"/>
      <c r="X70" s="14"/>
      <c r="Y70" s="14"/>
      <c r="Z70" s="14"/>
      <c r="AA70" s="14"/>
    </row>
    <row r="71" spans="1:27" ht="15.9" customHeight="1" x14ac:dyDescent="0.2">
      <c r="B71" s="64" t="s">
        <v>282</v>
      </c>
      <c r="C71" s="149"/>
      <c r="D71" s="6">
        <v>40</v>
      </c>
      <c r="E71" s="20"/>
      <c r="F71" s="20"/>
      <c r="G71" s="20"/>
      <c r="H71" s="36"/>
      <c r="I71" s="36"/>
      <c r="J71" s="36"/>
      <c r="K71" s="36"/>
      <c r="L71" s="36"/>
      <c r="M71" s="36"/>
      <c r="N71" s="36"/>
      <c r="O71" s="36"/>
      <c r="P71" s="36"/>
      <c r="R71" s="3"/>
      <c r="S71" s="3"/>
      <c r="T71" s="14"/>
      <c r="U71" s="14"/>
      <c r="V71" s="26"/>
      <c r="W71" s="26"/>
      <c r="X71" s="26"/>
      <c r="Y71" s="26"/>
      <c r="Z71" s="14"/>
      <c r="AA71" s="14"/>
    </row>
    <row r="72" spans="1:27" ht="15.9" customHeight="1" x14ac:dyDescent="0.2">
      <c r="B72" s="149" t="s">
        <v>283</v>
      </c>
      <c r="C72" s="149"/>
      <c r="D72" s="6">
        <v>50</v>
      </c>
      <c r="E72" s="20"/>
      <c r="F72" s="20"/>
      <c r="G72" s="20"/>
      <c r="H72" s="36"/>
      <c r="I72" s="36"/>
      <c r="J72" s="36"/>
      <c r="K72" s="36"/>
      <c r="L72" s="36"/>
      <c r="M72" s="36"/>
      <c r="N72" s="36"/>
      <c r="O72" s="36"/>
      <c r="P72" s="36"/>
      <c r="R72" s="3"/>
      <c r="S72" s="3"/>
      <c r="T72" s="14"/>
      <c r="U72" s="14"/>
      <c r="V72" s="26"/>
      <c r="W72" s="26"/>
      <c r="X72" s="14"/>
      <c r="Y72" s="14"/>
      <c r="Z72" s="14"/>
      <c r="AA72" s="14"/>
    </row>
    <row r="73" spans="1:27" ht="15.9" customHeight="1" x14ac:dyDescent="0.2">
      <c r="B73" s="149" t="s">
        <v>169</v>
      </c>
      <c r="C73" s="149"/>
      <c r="D73" s="6">
        <v>67</v>
      </c>
      <c r="E73" s="20"/>
      <c r="F73" s="20"/>
      <c r="G73" s="20"/>
      <c r="H73" s="36"/>
      <c r="I73" s="36"/>
      <c r="J73" s="36"/>
      <c r="K73" s="36"/>
      <c r="L73" s="36"/>
      <c r="M73" s="36"/>
      <c r="N73" s="36"/>
      <c r="O73" s="36"/>
      <c r="P73" s="36"/>
      <c r="R73" s="3"/>
      <c r="S73" s="3"/>
      <c r="T73" s="14"/>
      <c r="U73" s="14"/>
      <c r="V73" s="26"/>
      <c r="W73" s="26"/>
      <c r="X73" s="14"/>
      <c r="Y73" s="14"/>
      <c r="Z73" s="14"/>
      <c r="AA73" s="14"/>
    </row>
    <row r="74" spans="1:27" ht="15.9" customHeight="1" x14ac:dyDescent="0.2">
      <c r="A74" s="173" t="s">
        <v>284</v>
      </c>
      <c r="B74" s="173"/>
      <c r="C74" s="173"/>
      <c r="D74" s="173"/>
      <c r="E74" s="173"/>
      <c r="F74" s="173"/>
      <c r="G74" s="173"/>
      <c r="H74" s="173"/>
      <c r="I74" s="173"/>
      <c r="J74" s="173"/>
      <c r="K74" s="36"/>
      <c r="L74" s="36"/>
      <c r="M74" s="36"/>
      <c r="N74" s="36"/>
      <c r="O74" s="36"/>
      <c r="P74" s="36"/>
      <c r="R74" s="3"/>
      <c r="S74" s="3"/>
      <c r="T74" s="14"/>
      <c r="U74" s="14"/>
      <c r="V74" s="26"/>
      <c r="W74" s="26"/>
      <c r="X74" s="14"/>
      <c r="Y74" s="14"/>
      <c r="Z74" s="14"/>
      <c r="AA74" s="14"/>
    </row>
    <row r="75" spans="1:27" ht="15.9" customHeight="1" x14ac:dyDescent="0.2">
      <c r="A75" s="141" t="s">
        <v>157</v>
      </c>
      <c r="B75" s="141"/>
      <c r="C75" s="141"/>
      <c r="D75" s="141"/>
      <c r="E75" s="141"/>
      <c r="F75" s="141"/>
      <c r="G75" s="141"/>
      <c r="H75" s="141"/>
      <c r="I75" s="141"/>
      <c r="J75" s="141"/>
      <c r="R75" s="3"/>
      <c r="S75" s="3"/>
      <c r="T75" s="14"/>
      <c r="U75" s="14"/>
      <c r="V75" s="26"/>
      <c r="W75" s="26"/>
      <c r="X75" s="14"/>
      <c r="Y75" s="14"/>
      <c r="Z75" s="14"/>
      <c r="AA75" s="14"/>
    </row>
    <row r="76" spans="1:27" ht="15.9" customHeight="1" x14ac:dyDescent="0.2">
      <c r="A76" s="58" t="s">
        <v>158</v>
      </c>
      <c r="B76" s="58"/>
      <c r="C76" s="58"/>
      <c r="D76" s="3"/>
      <c r="E76" s="3"/>
      <c r="F76" s="3"/>
      <c r="G76" s="55"/>
      <c r="H76" s="3"/>
      <c r="I76" s="3"/>
      <c r="J76" s="3"/>
      <c r="R76" s="3"/>
      <c r="S76" s="3"/>
      <c r="T76" s="14"/>
      <c r="U76" s="14"/>
      <c r="V76" s="26"/>
      <c r="W76" s="26"/>
      <c r="X76" s="14"/>
      <c r="Y76" s="14"/>
      <c r="Z76" s="14"/>
      <c r="AA76" s="14"/>
    </row>
    <row r="77" spans="1:27" ht="15.9" customHeight="1" x14ac:dyDescent="0.2">
      <c r="B77" s="175" t="s">
        <v>285</v>
      </c>
      <c r="C77" s="176"/>
      <c r="D77" s="176"/>
      <c r="E77" s="176"/>
      <c r="F77" s="176"/>
      <c r="G77" s="176"/>
      <c r="H77" s="177"/>
      <c r="I77" s="7">
        <f>E56*D60/(D59+D60)</f>
        <v>0.97019999999999995</v>
      </c>
      <c r="J77" s="5" t="s">
        <v>255</v>
      </c>
      <c r="R77" s="3"/>
      <c r="S77" s="3"/>
      <c r="T77" s="14"/>
      <c r="U77" s="14"/>
      <c r="V77" s="26"/>
      <c r="W77" s="26"/>
      <c r="X77" s="14"/>
      <c r="Y77" s="14"/>
      <c r="Z77" s="14"/>
      <c r="AA77" s="14"/>
    </row>
    <row r="78" spans="1:27" ht="15.9" customHeight="1" x14ac:dyDescent="0.2">
      <c r="A78" s="58" t="s">
        <v>159</v>
      </c>
      <c r="B78" s="58"/>
      <c r="C78" s="58"/>
      <c r="D78" s="3"/>
      <c r="E78" s="3"/>
      <c r="F78" s="3"/>
      <c r="G78" s="55"/>
      <c r="H78" s="3"/>
      <c r="I78" s="3"/>
      <c r="J78" s="3"/>
      <c r="R78" s="3"/>
      <c r="S78" s="3"/>
      <c r="T78" s="14"/>
      <c r="U78" s="14"/>
      <c r="V78" s="26"/>
      <c r="W78" s="26"/>
      <c r="X78" s="14"/>
      <c r="Y78" s="14"/>
      <c r="Z78" s="14"/>
      <c r="AA78" s="14"/>
    </row>
    <row r="79" spans="1:27" ht="15.9" customHeight="1" x14ac:dyDescent="0.2">
      <c r="B79" s="175" t="s">
        <v>286</v>
      </c>
      <c r="C79" s="176"/>
      <c r="D79" s="176"/>
      <c r="E79" s="176"/>
      <c r="F79" s="176"/>
      <c r="G79" s="176"/>
      <c r="H79" s="177"/>
      <c r="I79" s="7">
        <f>I77*(D64+D65)/D68</f>
        <v>0.48509999999999998</v>
      </c>
      <c r="J79" s="5" t="s">
        <v>287</v>
      </c>
      <c r="R79" s="3"/>
      <c r="S79" s="3"/>
      <c r="T79" s="14"/>
      <c r="U79" s="14"/>
      <c r="V79" s="26"/>
      <c r="W79" s="26"/>
      <c r="X79" s="14"/>
      <c r="Y79" s="14"/>
      <c r="Z79" s="14"/>
      <c r="AA79" s="14"/>
    </row>
    <row r="80" spans="1:27" ht="15.9" customHeight="1" x14ac:dyDescent="0.2">
      <c r="A80" s="58" t="s">
        <v>160</v>
      </c>
      <c r="B80" s="58"/>
      <c r="C80" s="58"/>
      <c r="D80" s="3"/>
      <c r="E80" s="3"/>
      <c r="F80" s="3"/>
      <c r="G80" s="55"/>
      <c r="H80" s="3"/>
      <c r="I80" s="3"/>
      <c r="J80" s="3"/>
      <c r="R80" s="3"/>
      <c r="S80" s="3"/>
      <c r="T80" s="14"/>
      <c r="U80" s="14"/>
      <c r="V80" s="26"/>
      <c r="W80" s="26"/>
      <c r="X80" s="14"/>
      <c r="Y80" s="14"/>
      <c r="Z80" s="14"/>
      <c r="AA80" s="14"/>
    </row>
    <row r="81" spans="1:27" ht="15.9" customHeight="1" x14ac:dyDescent="0.2">
      <c r="B81" s="175" t="s">
        <v>170</v>
      </c>
      <c r="C81" s="176"/>
      <c r="D81" s="176"/>
      <c r="E81" s="176"/>
      <c r="F81" s="176"/>
      <c r="G81" s="176"/>
      <c r="H81" s="177"/>
      <c r="I81" s="7">
        <f>I77*(D66+D67)/D68</f>
        <v>0.48509999999999998</v>
      </c>
      <c r="J81" s="5" t="s">
        <v>287</v>
      </c>
      <c r="R81" s="3"/>
      <c r="S81" s="3"/>
      <c r="T81" s="14"/>
      <c r="U81" s="14"/>
      <c r="V81" s="26"/>
      <c r="W81" s="26"/>
      <c r="X81" s="14"/>
      <c r="Y81" s="14"/>
      <c r="Z81" s="14"/>
      <c r="AA81" s="14"/>
    </row>
    <row r="82" spans="1:27" ht="15.9" customHeight="1" x14ac:dyDescent="0.2">
      <c r="A82" s="58" t="s">
        <v>161</v>
      </c>
      <c r="B82" s="58"/>
      <c r="C82" s="58"/>
      <c r="D82" s="3"/>
      <c r="E82" s="3"/>
      <c r="F82" s="3"/>
      <c r="G82" s="55"/>
      <c r="H82" s="3"/>
      <c r="I82" s="3"/>
      <c r="J82" s="3"/>
      <c r="R82" s="3"/>
      <c r="S82" s="3"/>
      <c r="T82" s="14"/>
      <c r="U82" s="14"/>
      <c r="V82" s="26"/>
      <c r="W82" s="26"/>
      <c r="X82" s="14"/>
      <c r="Y82" s="14"/>
      <c r="Z82" s="14"/>
      <c r="AA82" s="14"/>
    </row>
    <row r="83" spans="1:27" ht="15.9" customHeight="1" x14ac:dyDescent="0.2">
      <c r="B83" s="175" t="s">
        <v>288</v>
      </c>
      <c r="C83" s="176"/>
      <c r="D83" s="176"/>
      <c r="E83" s="176"/>
      <c r="F83" s="176"/>
      <c r="G83" s="176"/>
      <c r="H83" s="177"/>
      <c r="I83" s="7">
        <f>E56*D59/(D59+D60)</f>
        <v>1.4553</v>
      </c>
      <c r="J83" s="5" t="s">
        <v>289</v>
      </c>
      <c r="R83" s="3"/>
      <c r="S83" s="3"/>
      <c r="T83" s="14"/>
      <c r="U83" s="14"/>
      <c r="V83" s="26"/>
      <c r="W83" s="26"/>
      <c r="X83" s="14"/>
      <c r="Y83" s="14"/>
      <c r="Z83" s="14"/>
      <c r="AA83" s="14"/>
    </row>
  </sheetData>
  <sheetProtection formatCells="0" selectLockedCells="1" selectUnlockedCells="1"/>
  <mergeCells count="92">
    <mergeCell ref="A82:C82"/>
    <mergeCell ref="B83:H83"/>
    <mergeCell ref="A76:C76"/>
    <mergeCell ref="B77:H77"/>
    <mergeCell ref="A78:C78"/>
    <mergeCell ref="B79:H79"/>
    <mergeCell ref="A80:C80"/>
    <mergeCell ref="B81:H81"/>
    <mergeCell ref="A75:J75"/>
    <mergeCell ref="A63:C63"/>
    <mergeCell ref="B64:C64"/>
    <mergeCell ref="B65:C65"/>
    <mergeCell ref="B66:C66"/>
    <mergeCell ref="B67:C67"/>
    <mergeCell ref="B68:C68"/>
    <mergeCell ref="A70:C70"/>
    <mergeCell ref="B71:C71"/>
    <mergeCell ref="B72:C72"/>
    <mergeCell ref="B73:C73"/>
    <mergeCell ref="A74:J74"/>
    <mergeCell ref="B62:C62"/>
    <mergeCell ref="B51:C51"/>
    <mergeCell ref="D51:E51"/>
    <mergeCell ref="B52:C52"/>
    <mergeCell ref="D52:E52"/>
    <mergeCell ref="A53:E53"/>
    <mergeCell ref="B54:B55"/>
    <mergeCell ref="C54:C55"/>
    <mergeCell ref="D54:D55"/>
    <mergeCell ref="E54:E55"/>
    <mergeCell ref="A57:C57"/>
    <mergeCell ref="B58:C58"/>
    <mergeCell ref="B59:C59"/>
    <mergeCell ref="B60:C60"/>
    <mergeCell ref="B61:C61"/>
    <mergeCell ref="A48:E48"/>
    <mergeCell ref="B49:C49"/>
    <mergeCell ref="D49:E49"/>
    <mergeCell ref="F49:G49"/>
    <mergeCell ref="B50:C50"/>
    <mergeCell ref="D50:E50"/>
    <mergeCell ref="A46:B47"/>
    <mergeCell ref="C46:D46"/>
    <mergeCell ref="E46:F46"/>
    <mergeCell ref="G46:H46"/>
    <mergeCell ref="I46:J46"/>
    <mergeCell ref="C47:D47"/>
    <mergeCell ref="E47:F47"/>
    <mergeCell ref="G47:H47"/>
    <mergeCell ref="I47:J47"/>
    <mergeCell ref="A44:B45"/>
    <mergeCell ref="C44:D44"/>
    <mergeCell ref="E44:F44"/>
    <mergeCell ref="G44:H44"/>
    <mergeCell ref="I44:J44"/>
    <mergeCell ref="C45:D45"/>
    <mergeCell ref="E45:F45"/>
    <mergeCell ref="G45:H45"/>
    <mergeCell ref="I45:J45"/>
    <mergeCell ref="A42:B43"/>
    <mergeCell ref="C42:D42"/>
    <mergeCell ref="E42:F42"/>
    <mergeCell ref="G42:H42"/>
    <mergeCell ref="I42:J42"/>
    <mergeCell ref="C43:D43"/>
    <mergeCell ref="E43:F43"/>
    <mergeCell ref="G43:H43"/>
    <mergeCell ref="I43:J43"/>
    <mergeCell ref="A37:E37"/>
    <mergeCell ref="A38:M38"/>
    <mergeCell ref="A39:B41"/>
    <mergeCell ref="C39:J39"/>
    <mergeCell ref="K39:M41"/>
    <mergeCell ref="C40:F40"/>
    <mergeCell ref="G40:J40"/>
    <mergeCell ref="C41:D41"/>
    <mergeCell ref="E41:F41"/>
    <mergeCell ref="G41:H41"/>
    <mergeCell ref="I41:J41"/>
    <mergeCell ref="Y14:Z14"/>
    <mergeCell ref="L26:O26"/>
    <mergeCell ref="L27:O27"/>
    <mergeCell ref="L28:O28"/>
    <mergeCell ref="L29:O29"/>
    <mergeCell ref="L30:O30"/>
    <mergeCell ref="A1:J1"/>
    <mergeCell ref="Q1:X1"/>
    <mergeCell ref="Q14:Q15"/>
    <mergeCell ref="R14:R15"/>
    <mergeCell ref="S14:T14"/>
    <mergeCell ref="U14:V14"/>
    <mergeCell ref="W14:X14"/>
  </mergeCells>
  <phoneticPr fontId="19"/>
  <pageMargins left="0.25" right="0.25" top="0.44" bottom="0.42" header="0.3" footer="0.19"/>
  <pageSetup paperSize="9" orientation="landscape" horizontalDpi="4294967293" verticalDpi="300" r:id="rId1"/>
  <headerFooter alignWithMargins="0">
    <oddFooter>&amp;P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9</vt:i4>
      </vt:variant>
    </vt:vector>
  </HeadingPairs>
  <TitlesOfParts>
    <vt:vector size="19" baseType="lpstr">
      <vt:lpstr>その他の有用なソフト</vt:lpstr>
      <vt:lpstr>1 原資料</vt:lpstr>
      <vt:lpstr>2 応力度</vt:lpstr>
      <vt:lpstr>3 鋼材 </vt:lpstr>
      <vt:lpstr>4 アンカーボルト</vt:lpstr>
      <vt:lpstr>横型ﾀﾝｸ架台 (ブレス)</vt:lpstr>
      <vt:lpstr>ﾀﾝｸ高架台 (ブレス無)</vt:lpstr>
      <vt:lpstr>天吊送風機架台</vt:lpstr>
      <vt:lpstr>設計   ｴｱｺﾝ架台</vt:lpstr>
      <vt:lpstr>自立機器ｱﾝｶｰﾎﾞﾙﾄ</vt:lpstr>
      <vt:lpstr>'1 原資料'!Print_Area</vt:lpstr>
      <vt:lpstr>'2 応力度'!Print_Area</vt:lpstr>
      <vt:lpstr>'3 鋼材 '!Print_Area</vt:lpstr>
      <vt:lpstr>'4 アンカーボルト'!Print_Area</vt:lpstr>
      <vt:lpstr>'ﾀﾝｸ高架台 (ブレス無)'!Print_Area</vt:lpstr>
      <vt:lpstr>'横型ﾀﾝｸ架台 (ブレス)'!Print_Area</vt:lpstr>
      <vt:lpstr>自立機器ｱﾝｶｰﾎﾞﾙﾄ!Print_Area</vt:lpstr>
      <vt:lpstr>'設計   ｴｱｺﾝ架台'!Print_Area</vt:lpstr>
      <vt:lpstr>天吊送風機架台!Print_Area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matui</dc:creator>
  <cp:lastModifiedBy>user</cp:lastModifiedBy>
  <cp:lastPrinted>2018-02-18T08:37:08Z</cp:lastPrinted>
  <dcterms:created xsi:type="dcterms:W3CDTF">2014-10-06T08:23:01Z</dcterms:created>
  <dcterms:modified xsi:type="dcterms:W3CDTF">2025-07-21T02:28:04Z</dcterms:modified>
</cp:coreProperties>
</file>